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-Mac/msc/bm-control/dev/nrf5SDKforMeshv310src/scripts/interactive_pyaci/tester/"/>
    </mc:Choice>
  </mc:AlternateContent>
  <xr:revisionPtr revIDLastSave="0" documentId="13_ncr:1_{97CE3051-C39B-7546-8380-E775AC92AD53}" xr6:coauthVersionLast="43" xr6:coauthVersionMax="43" xr10:uidLastSave="{00000000-0000-0000-0000-000000000000}"/>
  <bookViews>
    <workbookView xWindow="1560" yWindow="0" windowWidth="32040" windowHeight="21000" firstSheet="5" activeTab="11" xr2:uid="{95D272C1-D739-DC4D-A64E-3C7D17F9B263}"/>
  </bookViews>
  <sheets>
    <sheet name="test_1" sheetId="1" r:id="rId1"/>
    <sheet name="test_2" sheetId="2" r:id="rId2"/>
    <sheet name="test_3" sheetId="4" r:id="rId3"/>
    <sheet name="test_4" sheetId="8" r:id="rId4"/>
    <sheet name="test_5" sheetId="7" r:id="rId5"/>
    <sheet name="Sheet8" sheetId="10" r:id="rId6"/>
    <sheet name="all" sheetId="9" r:id="rId7"/>
    <sheet name="Sheet4" sheetId="6" r:id="rId8"/>
    <sheet name="Sheet3" sheetId="3" r:id="rId9"/>
    <sheet name="test_6" sheetId="11" r:id="rId10"/>
    <sheet name="test_7" sheetId="13" r:id="rId11"/>
    <sheet name="Sheet1" sheetId="17" r:id="rId12"/>
    <sheet name="Sheet2" sheetId="12" r:id="rId13"/>
    <sheet name="ard + 1 bm device" sheetId="14" r:id="rId14"/>
    <sheet name="ard serial echo" sheetId="16" r:id="rId15"/>
    <sheet name="loss rate graph" sheetId="18" r:id="rId16"/>
    <sheet name="transmission time" sheetId="19" r:id="rId17"/>
  </sheets>
  <definedNames>
    <definedName name="_xlnm._FilterDatabase" localSheetId="13" hidden="1">'ard + 1 bm device'!$T$7:$T$26</definedName>
    <definedName name="_xlnm._FilterDatabase" localSheetId="1" hidden="1">test_2!$A$1:$J$1</definedName>
    <definedName name="_xlnm._FilterDatabase" localSheetId="2" hidden="1">test_3!$A$1:$K$1</definedName>
  </definedNames>
  <calcPr calcId="191029"/>
  <pivotCaches>
    <pivotCache cacheId="0" r:id="rId18"/>
    <pivotCache cacheId="1" r:id="rId19"/>
    <pivotCache cacheId="2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1" i="14" l="1"/>
  <c r="Q15" i="14"/>
  <c r="Q16" i="14"/>
  <c r="Q17" i="14"/>
  <c r="Q14" i="14"/>
  <c r="R15" i="14"/>
  <c r="R16" i="14"/>
  <c r="R17" i="14"/>
  <c r="R14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" i="14"/>
  <c r="F21" i="16"/>
  <c r="H2" i="16"/>
  <c r="E2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3" i="16"/>
  <c r="H2" i="14" l="1"/>
  <c r="E2" i="14"/>
  <c r="D2" i="16"/>
  <c r="F5" i="14" l="1"/>
  <c r="M26" i="14"/>
  <c r="F2" i="14"/>
  <c r="F4" i="14"/>
  <c r="F11" i="14"/>
  <c r="F20" i="14"/>
  <c r="F18" i="14"/>
  <c r="F7" i="14"/>
  <c r="F16" i="14"/>
  <c r="F17" i="14"/>
  <c r="F6" i="14"/>
  <c r="F8" i="14"/>
  <c r="F9" i="14"/>
  <c r="F21" i="14"/>
  <c r="F12" i="14"/>
  <c r="F10" i="14"/>
  <c r="F19" i="14"/>
  <c r="F3" i="14"/>
  <c r="F13" i="14"/>
  <c r="F15" i="14"/>
  <c r="F14" i="14"/>
  <c r="P73" i="13"/>
  <c r="Q73" i="13"/>
  <c r="S73" i="13"/>
  <c r="G2" i="14" l="1"/>
  <c r="I2" i="14" s="1"/>
  <c r="J2" i="14" s="1"/>
  <c r="F4" i="16"/>
  <c r="F6" i="16"/>
  <c r="F8" i="16"/>
  <c r="F10" i="16"/>
  <c r="F12" i="16"/>
  <c r="F14" i="16"/>
  <c r="F16" i="16"/>
  <c r="F18" i="16"/>
  <c r="F20" i="16"/>
  <c r="F5" i="16"/>
  <c r="F7" i="16"/>
  <c r="F9" i="16"/>
  <c r="F11" i="16"/>
  <c r="F13" i="16"/>
  <c r="F15" i="16"/>
  <c r="F17" i="16"/>
  <c r="F19" i="16"/>
  <c r="F3" i="16"/>
  <c r="F2" i="16"/>
  <c r="P39" i="13"/>
  <c r="P41" i="13"/>
  <c r="Q70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1" i="13"/>
  <c r="Q72" i="13"/>
  <c r="Q48" i="13"/>
  <c r="Q49" i="13"/>
  <c r="Q50" i="13"/>
  <c r="Q51" i="13"/>
  <c r="Q52" i="13"/>
  <c r="Q53" i="13"/>
  <c r="Q47" i="13"/>
  <c r="S47" i="13"/>
  <c r="R47" i="13"/>
  <c r="K2" i="14" l="1"/>
  <c r="L2" i="14"/>
  <c r="G2" i="16"/>
  <c r="I2" i="16"/>
  <c r="P72" i="13"/>
  <c r="S72" i="13"/>
  <c r="P69" i="13"/>
  <c r="P71" i="13"/>
  <c r="S71" i="13"/>
  <c r="P70" i="13"/>
  <c r="S70" i="13"/>
  <c r="S69" i="13"/>
  <c r="U54" i="13"/>
  <c r="R54" i="13"/>
  <c r="S68" i="13" s="1"/>
  <c r="P65" i="13"/>
  <c r="P66" i="13"/>
  <c r="P67" i="13"/>
  <c r="P68" i="13"/>
  <c r="S67" i="13"/>
  <c r="S66" i="13"/>
  <c r="P63" i="13"/>
  <c r="P64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40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12" i="13"/>
  <c r="V23" i="13"/>
  <c r="S48" i="13"/>
  <c r="S49" i="13"/>
  <c r="S50" i="13"/>
  <c r="S51" i="13"/>
  <c r="S52" i="13"/>
  <c r="S53" i="13"/>
  <c r="S46" i="13"/>
  <c r="S40" i="13"/>
  <c r="S41" i="13"/>
  <c r="S42" i="13"/>
  <c r="S43" i="13"/>
  <c r="S44" i="13"/>
  <c r="S45" i="13"/>
  <c r="S39" i="13"/>
  <c r="R39" i="13"/>
  <c r="R31" i="13"/>
  <c r="S24" i="13"/>
  <c r="S25" i="13"/>
  <c r="S26" i="13"/>
  <c r="S27" i="13"/>
  <c r="S28" i="13"/>
  <c r="S29" i="13"/>
  <c r="S30" i="13"/>
  <c r="S23" i="13"/>
  <c r="R23" i="13"/>
  <c r="V2" i="13"/>
  <c r="U2" i="13"/>
  <c r="U23" i="13"/>
  <c r="S22" i="13"/>
  <c r="S21" i="13"/>
  <c r="S20" i="13"/>
  <c r="S19" i="13"/>
  <c r="S18" i="13"/>
  <c r="J2" i="16" l="1"/>
  <c r="S63" i="13"/>
  <c r="S65" i="13"/>
  <c r="S64" i="13"/>
  <c r="S60" i="13"/>
  <c r="S55" i="13"/>
  <c r="S57" i="13"/>
  <c r="S59" i="13"/>
  <c r="S58" i="13"/>
  <c r="S62" i="13"/>
  <c r="S56" i="13"/>
  <c r="S54" i="13"/>
  <c r="S61" i="13"/>
  <c r="S38" i="13"/>
  <c r="S36" i="13"/>
  <c r="S32" i="13"/>
  <c r="S35" i="13"/>
  <c r="S34" i="13"/>
  <c r="S37" i="13"/>
  <c r="S31" i="13"/>
  <c r="U31" i="13" s="1"/>
  <c r="S33" i="13"/>
  <c r="R2" i="13"/>
  <c r="S16" i="13" s="1"/>
  <c r="P16" i="13"/>
  <c r="P17" i="13"/>
  <c r="S17" i="13"/>
  <c r="S13" i="13"/>
  <c r="P8" i="13"/>
  <c r="P9" i="13"/>
  <c r="P10" i="13"/>
  <c r="P11" i="13"/>
  <c r="P13" i="13"/>
  <c r="P14" i="13"/>
  <c r="P15" i="13"/>
  <c r="S15" i="13"/>
  <c r="S3" i="13"/>
  <c r="S4" i="13"/>
  <c r="S10" i="13"/>
  <c r="P7" i="13"/>
  <c r="P3" i="13"/>
  <c r="P4" i="13"/>
  <c r="P5" i="13"/>
  <c r="P6" i="13"/>
  <c r="P2" i="13"/>
  <c r="C19" i="12"/>
  <c r="C17" i="12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" i="12"/>
  <c r="A17" i="1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" i="11"/>
  <c r="K2" i="16" l="1"/>
  <c r="L2" i="16"/>
  <c r="V54" i="13"/>
  <c r="V31" i="13"/>
  <c r="S8" i="13"/>
  <c r="S2" i="13"/>
  <c r="S7" i="13"/>
  <c r="S12" i="13"/>
  <c r="S11" i="13"/>
  <c r="S6" i="13"/>
  <c r="S14" i="13"/>
  <c r="S9" i="13"/>
  <c r="S5" i="13"/>
  <c r="F6" i="10"/>
  <c r="F7" i="10"/>
  <c r="F8" i="10"/>
  <c r="F9" i="10"/>
  <c r="F10" i="10"/>
  <c r="F11" i="10"/>
  <c r="F12" i="10"/>
  <c r="F13" i="10"/>
  <c r="F14" i="10"/>
  <c r="F5" i="10"/>
  <c r="J7" i="10" l="1"/>
  <c r="J8" i="10"/>
  <c r="J9" i="10"/>
  <c r="J10" i="10"/>
  <c r="J11" i="10"/>
  <c r="J12" i="10"/>
  <c r="J13" i="10"/>
  <c r="J14" i="10"/>
  <c r="J15" i="10"/>
  <c r="J6" i="10"/>
  <c r="K201" i="9"/>
  <c r="K200" i="9"/>
  <c r="K199" i="9"/>
  <c r="K198" i="9"/>
  <c r="K197" i="9"/>
  <c r="K196" i="9"/>
  <c r="K195" i="9"/>
  <c r="K194" i="9"/>
  <c r="K193" i="9"/>
  <c r="K192" i="9"/>
  <c r="K191" i="9"/>
  <c r="K190" i="9"/>
  <c r="K189" i="9"/>
  <c r="K188" i="9"/>
  <c r="K187" i="9"/>
  <c r="K186" i="9"/>
  <c r="K185" i="9"/>
  <c r="K184" i="9"/>
  <c r="K183" i="9"/>
  <c r="K182" i="9"/>
  <c r="K181" i="9"/>
  <c r="K180" i="9"/>
  <c r="K179" i="9"/>
  <c r="K178" i="9"/>
  <c r="K177" i="9"/>
  <c r="K176" i="9"/>
  <c r="K175" i="9"/>
  <c r="K174" i="9"/>
  <c r="K173" i="9"/>
  <c r="K172" i="9"/>
  <c r="K171" i="9"/>
  <c r="K170" i="9"/>
  <c r="K169" i="9"/>
  <c r="K168" i="9"/>
  <c r="K167" i="9"/>
  <c r="K166" i="9"/>
  <c r="K165" i="9"/>
  <c r="K164" i="9"/>
  <c r="K163" i="9"/>
  <c r="K162" i="9"/>
  <c r="K161" i="9"/>
  <c r="K160" i="9"/>
  <c r="K159" i="9"/>
  <c r="K158" i="9"/>
  <c r="K157" i="9"/>
  <c r="K156" i="9"/>
  <c r="K155" i="9"/>
  <c r="K154" i="9"/>
  <c r="K153" i="9"/>
  <c r="K152" i="9"/>
  <c r="K151" i="9"/>
  <c r="K150" i="9"/>
  <c r="K149" i="9"/>
  <c r="K148" i="9"/>
  <c r="K147" i="9"/>
  <c r="K146" i="9"/>
  <c r="K145" i="9"/>
  <c r="K144" i="9"/>
  <c r="K143" i="9"/>
  <c r="K142" i="9"/>
  <c r="K141" i="9"/>
  <c r="K140" i="9"/>
  <c r="K139" i="9"/>
  <c r="K138" i="9"/>
  <c r="K137" i="9"/>
  <c r="K136" i="9"/>
  <c r="K135" i="9"/>
  <c r="K134" i="9"/>
  <c r="K133" i="9"/>
  <c r="K132" i="9"/>
  <c r="K131" i="9"/>
  <c r="K130" i="9"/>
  <c r="K129" i="9"/>
  <c r="K128" i="9"/>
  <c r="K127" i="9"/>
  <c r="K126" i="9"/>
  <c r="K125" i="9"/>
  <c r="K124" i="9"/>
  <c r="K123" i="9"/>
  <c r="K122" i="9"/>
  <c r="K121" i="9"/>
  <c r="K120" i="9"/>
  <c r="K119" i="9"/>
  <c r="K118" i="9"/>
  <c r="K117" i="9"/>
  <c r="K116" i="9"/>
  <c r="K115" i="9"/>
  <c r="K114" i="9"/>
  <c r="K113" i="9"/>
  <c r="K112" i="9"/>
  <c r="K111" i="9"/>
  <c r="K110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K91" i="9"/>
  <c r="K90" i="9"/>
  <c r="K89" i="9"/>
  <c r="K88" i="9"/>
  <c r="K87" i="9"/>
  <c r="K86" i="9"/>
  <c r="K85" i="9"/>
  <c r="K84" i="9"/>
  <c r="K83" i="9"/>
  <c r="K82" i="9"/>
  <c r="K81" i="9"/>
  <c r="K80" i="9"/>
  <c r="K79" i="9"/>
  <c r="K78" i="9"/>
  <c r="K77" i="9"/>
  <c r="K76" i="9"/>
  <c r="K75" i="9"/>
  <c r="K74" i="9"/>
  <c r="K73" i="9"/>
  <c r="K72" i="9"/>
  <c r="K71" i="9"/>
  <c r="K70" i="9"/>
  <c r="K69" i="9"/>
  <c r="K68" i="9"/>
  <c r="K67" i="9"/>
  <c r="K66" i="9"/>
  <c r="K65" i="9"/>
  <c r="K64" i="9"/>
  <c r="K63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K2" i="9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2" i="7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2" i="8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2" i="2"/>
  <c r="K7" i="4"/>
  <c r="K3" i="4"/>
  <c r="K8" i="4"/>
  <c r="K12" i="4"/>
  <c r="K17" i="4"/>
  <c r="K22" i="4"/>
  <c r="K27" i="4"/>
  <c r="K32" i="4"/>
  <c r="K37" i="4"/>
  <c r="K42" i="4"/>
  <c r="K47" i="4"/>
  <c r="K13" i="4"/>
  <c r="K4" i="4"/>
  <c r="K9" i="4"/>
  <c r="K14" i="4"/>
  <c r="K18" i="4"/>
  <c r="K23" i="4"/>
  <c r="K28" i="4"/>
  <c r="K33" i="4"/>
  <c r="K38" i="4"/>
  <c r="K43" i="4"/>
  <c r="K48" i="4"/>
  <c r="K19" i="4"/>
  <c r="K5" i="4"/>
  <c r="K10" i="4"/>
  <c r="K15" i="4"/>
  <c r="K20" i="4"/>
  <c r="K24" i="4"/>
  <c r="K29" i="4"/>
  <c r="K34" i="4"/>
  <c r="K39" i="4"/>
  <c r="K44" i="4"/>
  <c r="K49" i="4"/>
  <c r="K25" i="4"/>
  <c r="K6" i="4"/>
  <c r="K11" i="4"/>
  <c r="K16" i="4"/>
  <c r="K21" i="4"/>
  <c r="K26" i="4"/>
  <c r="K30" i="4"/>
  <c r="K35" i="4"/>
  <c r="K40" i="4"/>
  <c r="K45" i="4"/>
  <c r="K50" i="4"/>
  <c r="K31" i="4"/>
  <c r="K36" i="4"/>
  <c r="K41" i="4"/>
  <c r="K46" i="4"/>
  <c r="K51" i="4"/>
  <c r="K2" i="4"/>
</calcChain>
</file>

<file path=xl/sharedStrings.xml><?xml version="1.0" encoding="utf-8"?>
<sst xmlns="http://schemas.openxmlformats.org/spreadsheetml/2006/main" count="1533" uniqueCount="338">
  <si>
    <t>test_file</t>
  </si>
  <si>
    <t>setup_uuids</t>
  </si>
  <si>
    <t>setup_pins</t>
  </si>
  <si>
    <t>setup_test_length_seconds</t>
  </si>
  <si>
    <t>setup_message_delay</t>
  </si>
  <si>
    <t>setup_test_number</t>
  </si>
  <si>
    <t>setup_ACK_TIMER_TIMEOUT</t>
  </si>
  <si>
    <t>setup_RETRIES</t>
  </si>
  <si>
    <t>results_sent_true</t>
  </si>
  <si>
    <t>results_sent_false</t>
  </si>
  <si>
    <t>results_ack_failed</t>
  </si>
  <si>
    <t>test_1_1</t>
  </si>
  <si>
    <t>['9db77a0526b8734988639509c242d107']</t>
  </si>
  <si>
    <t>[25]</t>
  </si>
  <si>
    <t>test_1_2</t>
  </si>
  <si>
    <t>test_1_4</t>
  </si>
  <si>
    <t>test_1_5</t>
  </si>
  <si>
    <t>test_1_6</t>
  </si>
  <si>
    <t>test_1_7</t>
  </si>
  <si>
    <t>test_1_8</t>
  </si>
  <si>
    <t>test_1_9</t>
  </si>
  <si>
    <t>test_1_10</t>
  </si>
  <si>
    <t>test_1_11</t>
  </si>
  <si>
    <t>test_1_12</t>
  </si>
  <si>
    <t>test_1_13</t>
  </si>
  <si>
    <t>test_1_14</t>
  </si>
  <si>
    <t>test_1_15</t>
  </si>
  <si>
    <t>test_1_16</t>
  </si>
  <si>
    <t>test_1_17</t>
  </si>
  <si>
    <t>test_1_18</t>
  </si>
  <si>
    <t>test_1_19</t>
  </si>
  <si>
    <t>test_1_20</t>
  </si>
  <si>
    <t>test_1_21</t>
  </si>
  <si>
    <t>test_1_22</t>
  </si>
  <si>
    <t>test_1_23</t>
  </si>
  <si>
    <t>test_1_24</t>
  </si>
  <si>
    <t>test_1_25</t>
  </si>
  <si>
    <t>test_1_26</t>
  </si>
  <si>
    <t>results_sent</t>
  </si>
  <si>
    <t>test_2_0</t>
  </si>
  <si>
    <t>test_2_1</t>
  </si>
  <si>
    <t>test_2_10</t>
  </si>
  <si>
    <t>test_2_11</t>
  </si>
  <si>
    <t>test_2_12</t>
  </si>
  <si>
    <t>test_2_13</t>
  </si>
  <si>
    <t>test_2_14</t>
  </si>
  <si>
    <t>test_2_15</t>
  </si>
  <si>
    <t>test_2_16</t>
  </si>
  <si>
    <t>test_2_17</t>
  </si>
  <si>
    <t>test_2_18</t>
  </si>
  <si>
    <t>test_2_19</t>
  </si>
  <si>
    <t>test_2_2</t>
  </si>
  <si>
    <t>test_2_20</t>
  </si>
  <si>
    <t>test_2_21</t>
  </si>
  <si>
    <t>test_2_22</t>
  </si>
  <si>
    <t>test_2_23</t>
  </si>
  <si>
    <t>test_2_24</t>
  </si>
  <si>
    <t>test_2_25</t>
  </si>
  <si>
    <t>test_2_26</t>
  </si>
  <si>
    <t>test_2_27</t>
  </si>
  <si>
    <t>test_2_28</t>
  </si>
  <si>
    <t>test_2_29</t>
  </si>
  <si>
    <t>test_2_3</t>
  </si>
  <si>
    <t>test_2_30</t>
  </si>
  <si>
    <t>test_2_31</t>
  </si>
  <si>
    <t>test_2_32</t>
  </si>
  <si>
    <t>test_2_33</t>
  </si>
  <si>
    <t>test_2_34</t>
  </si>
  <si>
    <t>test_2_35</t>
  </si>
  <si>
    <t>test_2_36</t>
  </si>
  <si>
    <t>test_2_37</t>
  </si>
  <si>
    <t>test_2_38</t>
  </si>
  <si>
    <t>test_2_39</t>
  </si>
  <si>
    <t>test_2_4</t>
  </si>
  <si>
    <t>test_2_40</t>
  </si>
  <si>
    <t>test_2_41</t>
  </si>
  <si>
    <t>test_2_42</t>
  </si>
  <si>
    <t>test_2_43</t>
  </si>
  <si>
    <t>test_2_44</t>
  </si>
  <si>
    <t>test_2_45</t>
  </si>
  <si>
    <t>test_2_46</t>
  </si>
  <si>
    <t>test_2_47</t>
  </si>
  <si>
    <t>test_2_48</t>
  </si>
  <si>
    <t>test_2_49</t>
  </si>
  <si>
    <t>test_2_5</t>
  </si>
  <si>
    <t>test_2_6</t>
  </si>
  <si>
    <t>test_2_7</t>
  </si>
  <si>
    <t>test_2_8</t>
  </si>
  <si>
    <t>test_2_9</t>
  </si>
  <si>
    <t>messages_rcvd</t>
  </si>
  <si>
    <t>messageslost</t>
  </si>
  <si>
    <t>Sum of messageslost</t>
  </si>
  <si>
    <t>Grand Total</t>
  </si>
  <si>
    <t>Row Labels</t>
  </si>
  <si>
    <t>Average of messageslost</t>
  </si>
  <si>
    <t>test_3_0</t>
  </si>
  <si>
    <t>[25, 24]</t>
  </si>
  <si>
    <t>test_3_1</t>
  </si>
  <si>
    <t>test_3_10</t>
  </si>
  <si>
    <t>test_3_11</t>
  </si>
  <si>
    <t>test_3_12</t>
  </si>
  <si>
    <t>test_3_13</t>
  </si>
  <si>
    <t>test_3_14</t>
  </si>
  <si>
    <t>test_3_15</t>
  </si>
  <si>
    <t>test_3_16</t>
  </si>
  <si>
    <t>test_3_17</t>
  </si>
  <si>
    <t>test_3_18</t>
  </si>
  <si>
    <t>test_3_19</t>
  </si>
  <si>
    <t>test_3_2</t>
  </si>
  <si>
    <t>test_3_20</t>
  </si>
  <si>
    <t>test_3_21</t>
  </si>
  <si>
    <t>test_3_22</t>
  </si>
  <si>
    <t>test_3_23</t>
  </si>
  <si>
    <t>test_3_24</t>
  </si>
  <si>
    <t>test_3_25</t>
  </si>
  <si>
    <t>test_3_26</t>
  </si>
  <si>
    <t>test_3_27</t>
  </si>
  <si>
    <t>test_3_28</t>
  </si>
  <si>
    <t>test_3_29</t>
  </si>
  <si>
    <t>test_3_3</t>
  </si>
  <si>
    <t>test_3_30</t>
  </si>
  <si>
    <t>test_3_31</t>
  </si>
  <si>
    <t>test_3_32</t>
  </si>
  <si>
    <t>test_3_33</t>
  </si>
  <si>
    <t>test_3_34</t>
  </si>
  <si>
    <t>test_3_35</t>
  </si>
  <si>
    <t>test_3_36</t>
  </si>
  <si>
    <t>test_3_37</t>
  </si>
  <si>
    <t>test_3_38</t>
  </si>
  <si>
    <t>test_3_39</t>
  </si>
  <si>
    <t>test_3_4</t>
  </si>
  <si>
    <t>test_3_40</t>
  </si>
  <si>
    <t>test_3_41</t>
  </si>
  <si>
    <t>test_3_42</t>
  </si>
  <si>
    <t>test_3_43</t>
  </si>
  <si>
    <t>test_3_44</t>
  </si>
  <si>
    <t>test_3_45</t>
  </si>
  <si>
    <t>test_3_46</t>
  </si>
  <si>
    <t>test_3_47</t>
  </si>
  <si>
    <t>test_3_48</t>
  </si>
  <si>
    <t>test_3_49</t>
  </si>
  <si>
    <t>test_3_5</t>
  </si>
  <si>
    <t>test_3_6</t>
  </si>
  <si>
    <t>test_3_7</t>
  </si>
  <si>
    <t>test_3_8</t>
  </si>
  <si>
    <t>test_3_9</t>
  </si>
  <si>
    <t>test_5_0</t>
  </si>
  <si>
    <t>[25, 24, 23, 22]</t>
  </si>
  <si>
    <t>test_5_1</t>
  </si>
  <si>
    <t>test_5_10</t>
  </si>
  <si>
    <t>test_5_11</t>
  </si>
  <si>
    <t>test_5_12</t>
  </si>
  <si>
    <t>test_5_13</t>
  </si>
  <si>
    <t>test_5_14</t>
  </si>
  <si>
    <t>test_5_15</t>
  </si>
  <si>
    <t>test_5_16</t>
  </si>
  <si>
    <t>test_5_17</t>
  </si>
  <si>
    <t>test_5_18</t>
  </si>
  <si>
    <t>test_5_19</t>
  </si>
  <si>
    <t>test_5_2</t>
  </si>
  <si>
    <t>test_5_20</t>
  </si>
  <si>
    <t>test_5_21</t>
  </si>
  <si>
    <t>test_5_22</t>
  </si>
  <si>
    <t>test_5_23</t>
  </si>
  <si>
    <t>test_5_24</t>
  </si>
  <si>
    <t>test_5_25</t>
  </si>
  <si>
    <t>test_5_26</t>
  </si>
  <si>
    <t>test_5_27</t>
  </si>
  <si>
    <t>test_5_28</t>
  </si>
  <si>
    <t>test_5_29</t>
  </si>
  <si>
    <t>test_5_3</t>
  </si>
  <si>
    <t>test_5_30</t>
  </si>
  <si>
    <t>test_5_31</t>
  </si>
  <si>
    <t>test_5_32</t>
  </si>
  <si>
    <t>test_5_33</t>
  </si>
  <si>
    <t>test_5_34</t>
  </si>
  <si>
    <t>test_5_35</t>
  </si>
  <si>
    <t>test_5_36</t>
  </si>
  <si>
    <t>test_5_37</t>
  </si>
  <si>
    <t>test_5_38</t>
  </si>
  <si>
    <t>test_5_39</t>
  </si>
  <si>
    <t>test_5_4</t>
  </si>
  <si>
    <t>test_5_40</t>
  </si>
  <si>
    <t>test_5_41</t>
  </si>
  <si>
    <t>test_5_42</t>
  </si>
  <si>
    <t>test_5_43</t>
  </si>
  <si>
    <t>test_5_44</t>
  </si>
  <si>
    <t>test_5_45</t>
  </si>
  <si>
    <t>test_5_46</t>
  </si>
  <si>
    <t>test_5_47</t>
  </si>
  <si>
    <t>test_5_48</t>
  </si>
  <si>
    <t>test_5_49</t>
  </si>
  <si>
    <t>test_5_5</t>
  </si>
  <si>
    <t>test_5_6</t>
  </si>
  <si>
    <t>test_5_7</t>
  </si>
  <si>
    <t>test_5_8</t>
  </si>
  <si>
    <t>test_5_9</t>
  </si>
  <si>
    <t>test_4_0</t>
  </si>
  <si>
    <t>[25, 24, 23]</t>
  </si>
  <si>
    <t>test_4_1</t>
  </si>
  <si>
    <t>test_4_10</t>
  </si>
  <si>
    <t>test_4_11</t>
  </si>
  <si>
    <t>test_4_12</t>
  </si>
  <si>
    <t>test_4_13</t>
  </si>
  <si>
    <t>test_4_14</t>
  </si>
  <si>
    <t>test_4_15</t>
  </si>
  <si>
    <t>test_4_16</t>
  </si>
  <si>
    <t>test_4_17</t>
  </si>
  <si>
    <t>test_4_18</t>
  </si>
  <si>
    <t>test_4_19</t>
  </si>
  <si>
    <t>test_4_2</t>
  </si>
  <si>
    <t>test_4_20</t>
  </si>
  <si>
    <t>test_4_21</t>
  </si>
  <si>
    <t>test_4_22</t>
  </si>
  <si>
    <t>test_4_23</t>
  </si>
  <si>
    <t>test_4_24</t>
  </si>
  <si>
    <t>test_4_25</t>
  </si>
  <si>
    <t>test_4_26</t>
  </si>
  <si>
    <t>test_4_27</t>
  </si>
  <si>
    <t>test_4_28</t>
  </si>
  <si>
    <t>test_4_29</t>
  </si>
  <si>
    <t>test_4_3</t>
  </si>
  <si>
    <t>test_4_30</t>
  </si>
  <si>
    <t>test_4_31</t>
  </si>
  <si>
    <t>test_4_32</t>
  </si>
  <si>
    <t>test_4_33</t>
  </si>
  <si>
    <t>test_4_34</t>
  </si>
  <si>
    <t>test_4_35</t>
  </si>
  <si>
    <t>test_4_36</t>
  </si>
  <si>
    <t>test_4_37</t>
  </si>
  <si>
    <t>test_4_38</t>
  </si>
  <si>
    <t>test_4_39</t>
  </si>
  <si>
    <t>test_4_4</t>
  </si>
  <si>
    <t>test_4_40</t>
  </si>
  <si>
    <t>test_4_41</t>
  </si>
  <si>
    <t>test_4_42</t>
  </si>
  <si>
    <t>test_4_43</t>
  </si>
  <si>
    <t>test_4_44</t>
  </si>
  <si>
    <t>test_4_45</t>
  </si>
  <si>
    <t>test_4_46</t>
  </si>
  <si>
    <t>test_4_47</t>
  </si>
  <si>
    <t>test_4_48</t>
  </si>
  <si>
    <t>test_4_49</t>
  </si>
  <si>
    <t>test_4_5</t>
  </si>
  <si>
    <t>test_4_6</t>
  </si>
  <si>
    <t>test_4_7</t>
  </si>
  <si>
    <t>test_4_8</t>
  </si>
  <si>
    <t>test_4_9</t>
  </si>
  <si>
    <t>Column Labels</t>
  </si>
  <si>
    <t>Sum of SUCCESS</t>
  </si>
  <si>
    <t>RETRIES</t>
  </si>
  <si>
    <t>INTERVAL</t>
  </si>
  <si>
    <t>timeout</t>
  </si>
  <si>
    <t>run_times</t>
  </si>
  <si>
    <t>missed</t>
  </si>
  <si>
    <t>devices</t>
  </si>
  <si>
    <t>elements</t>
  </si>
  <si>
    <t>test_time</t>
  </si>
  <si>
    <t>rise_time</t>
  </si>
  <si>
    <t>missed_sigs</t>
  </si>
  <si>
    <t>rt_average</t>
  </si>
  <si>
    <t>max</t>
  </si>
  <si>
    <t>min</t>
  </si>
  <si>
    <t>error</t>
  </si>
  <si>
    <t>retires_1</t>
  </si>
  <si>
    <t>retires_2</t>
  </si>
  <si>
    <t>retires_0?</t>
  </si>
  <si>
    <t>RMS</t>
  </si>
  <si>
    <t>ERR</t>
  </si>
  <si>
    <t>433,1</t>
  </si>
  <si>
    <t>ON</t>
  </si>
  <si>
    <t>OFF</t>
  </si>
  <si>
    <t>arduino</t>
  </si>
  <si>
    <t>python</t>
  </si>
  <si>
    <t>5.639339</t>
  </si>
  <si>
    <t>5.640850</t>
  </si>
  <si>
    <t>0.644101</t>
  </si>
  <si>
    <t>0.646605</t>
  </si>
  <si>
    <t>5.649399</t>
  </si>
  <si>
    <t>5.652221</t>
  </si>
  <si>
    <t>0.656348</t>
  </si>
  <si>
    <t>0.658084</t>
  </si>
  <si>
    <t>5.747219</t>
  </si>
  <si>
    <t>5.760237</t>
  </si>
  <si>
    <t>0.750741</t>
  </si>
  <si>
    <t>0.755172</t>
  </si>
  <si>
    <t>5.756175</t>
  </si>
  <si>
    <t>5.760799</t>
  </si>
  <si>
    <t>0.760633</t>
  </si>
  <si>
    <t>0.762330</t>
  </si>
  <si>
    <t>5.765754</t>
  </si>
  <si>
    <t>5.769426</t>
  </si>
  <si>
    <t>0.767235</t>
  </si>
  <si>
    <t>0.769620</t>
  </si>
  <si>
    <t>OUT</t>
  </si>
  <si>
    <t>IN</t>
  </si>
  <si>
    <t>mean</t>
  </si>
  <si>
    <t>dif</t>
  </si>
  <si>
    <t>8.247078</t>
  </si>
  <si>
    <t>8.250151</t>
  </si>
  <si>
    <t>9.249036</t>
  </si>
  <si>
    <t>9.253703</t>
  </si>
  <si>
    <t>0.254412</t>
  </si>
  <si>
    <t>0.257273</t>
  </si>
  <si>
    <t>1.256427</t>
  </si>
  <si>
    <t>1.260861</t>
  </si>
  <si>
    <t>2.258171</t>
  </si>
  <si>
    <t>2.260337</t>
  </si>
  <si>
    <t>3.263083</t>
  </si>
  <si>
    <t>3.268055</t>
  </si>
  <si>
    <t>4.268076</t>
  </si>
  <si>
    <t>4.271618</t>
  </si>
  <si>
    <t>5.272919</t>
  </si>
  <si>
    <t>5.275241</t>
  </si>
  <si>
    <t>6.277409</t>
  </si>
  <si>
    <t>6.282908</t>
  </si>
  <si>
    <t>7.283495</t>
  </si>
  <si>
    <t>7.286468</t>
  </si>
  <si>
    <t>sum</t>
  </si>
  <si>
    <t>n</t>
  </si>
  <si>
    <t>variance</t>
  </si>
  <si>
    <t>stdeviation</t>
  </si>
  <si>
    <t>standard error</t>
  </si>
  <si>
    <t>Direct Control</t>
  </si>
  <si>
    <t>Virtualised Control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</si>
  <si>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</si>
  <si>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</si>
  <si>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</si>
  <si>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</si>
  <si>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</si>
  <si>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</si>
  <si>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</si>
  <si>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</si>
  <si>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</si>
  <si>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</si>
  <si>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Devices</t>
  </si>
  <si>
    <t>Retransmissions Off</t>
  </si>
  <si>
    <t>Retramsmissions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</si>
</sst>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0.0"/>
    <numFmt numFmtId="165" formatCode="0.000"/>
    <numFmt numFmtId="166" formatCode="0.0%"/>
    <numFmt numFmtId="167" formatCode="0.000%"/>
    <numFmt numFmtId="168" formatCode="0.00000%"/>
    <numFmt numFmtId="169" formatCode="0.000000%"/>
    <numFmt numFmtId="170" formatCode="#,##0.000"/>
    <numFmt numFmtId="171" formatCode="#,##0.0000"/>
    <numFmt numFmtId="172" formatCode="0.0000000"/>
    <numFmt numFmtId="173" formatCode="0.000000"/>
    <numFmt numFmtId="174" formatCode="0.00000"/>
    <numFmt numFmtId="175" formatCode="0.0000"/>
    <numFmt numFmtId="176" formatCode="#,##0.000000000000000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left"/>
    </xf>
    <xf numFmtId="9" fontId="0" fillId="0" borderId="0" xfId="1" applyFont="1"/>
    <xf numFmtId="166" fontId="0" fillId="0" borderId="0" xfId="1" applyNumberFormat="1" applyFont="1"/>
    <xf numFmtId="10" fontId="0" fillId="0" borderId="0" xfId="1" applyNumberFormat="1" applyFont="1"/>
    <xf numFmtId="0" fontId="0" fillId="0" borderId="0" xfId="1" applyNumberFormat="1" applyFont="1"/>
    <xf numFmtId="0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7" fontId="0" fillId="0" borderId="0" xfId="1" applyNumberFormat="1" applyFont="1"/>
    <xf numFmtId="168" fontId="0" fillId="0" borderId="0" xfId="1" applyNumberFormat="1" applyFont="1"/>
    <xf numFmtId="169" fontId="0" fillId="0" borderId="0" xfId="1" applyNumberFormat="1" applyFon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3" fontId="0" fillId="0" borderId="0" xfId="1" applyNumberFormat="1" applyFont="1"/>
    <xf numFmtId="175" fontId="0" fillId="0" borderId="0" xfId="1" applyNumberFormat="1" applyFont="1"/>
    <xf numFmtId="172" fontId="0" fillId="0" borderId="0" xfId="1" applyNumberFormat="1" applyFont="1"/>
    <xf numFmtId="167" fontId="0" fillId="0" borderId="0" xfId="0" applyNumberFormat="1"/>
    <xf numFmtId="166" fontId="0" fillId="0" borderId="0" xfId="0" applyNumberFormat="1"/>
    <xf numFmtId="176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43" fontId="0" fillId="0" borderId="0" xfId="2" applyFont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0" fontId="0" fillId="0" borderId="0" xfId="0" applyNumberFormat="1"/>
    <xf numFmtId="9" fontId="0" fillId="0" borderId="0" xfId="0" applyNumberFormat="1"/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</cellXfs>
  <cellStyles count="3">
    <cellStyle name="Comma" xfId="2" builtinId="3"/>
    <cellStyle name="Normal" xfId="0" builtinId="0"/>
    <cellStyle name="Percent" xfId="1" builtinId="5"/>
  </cellStyles>
  <dxfs count="2">
    <dxf>
      <numFmt numFmtId="165" formatCode="0.00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[results.xlsx]Sheet8!PivotTable2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Sheet8!$B$3:$B$4</c:f>
              <c:strCache>
                <c:ptCount val="1"/>
                <c:pt idx="0">
                  <c:v>[25]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Sheet8!$A$5:$A$15</c:f>
              <c:strCache>
                <c:ptCount val="10"/>
                <c:pt idx="0">
                  <c:v>2</c:v>
                </c:pt>
                <c:pt idx="1">
                  <c:v>1</c:v>
                </c:pt>
                <c:pt idx="2">
                  <c:v>0.75</c:v>
                </c:pt>
                <c:pt idx="3">
                  <c:v>0.5</c:v>
                </c:pt>
                <c:pt idx="4">
                  <c:v>0.25</c:v>
                </c:pt>
                <c:pt idx="5">
                  <c:v>0.1</c:v>
                </c:pt>
                <c:pt idx="6">
                  <c:v>0.075</c:v>
                </c:pt>
                <c:pt idx="7">
                  <c:v>0.05</c:v>
                </c:pt>
                <c:pt idx="8">
                  <c:v>0.025</c:v>
                </c:pt>
                <c:pt idx="9">
                  <c:v>0.01</c:v>
                </c:pt>
              </c:strCache>
            </c:strRef>
          </c:cat>
          <c:val>
            <c:numRef>
              <c:f>Sheet8!$B$5:$B$15</c:f>
              <c:numCache>
                <c:formatCode>0.0</c:formatCode>
                <c:ptCount val="10"/>
                <c:pt idx="0">
                  <c:v>100</c:v>
                </c:pt>
                <c:pt idx="1">
                  <c:v>98.4</c:v>
                </c:pt>
                <c:pt idx="2">
                  <c:v>99.2</c:v>
                </c:pt>
                <c:pt idx="3">
                  <c:v>94.4</c:v>
                </c:pt>
                <c:pt idx="4">
                  <c:v>96.8</c:v>
                </c:pt>
                <c:pt idx="5">
                  <c:v>97.6</c:v>
                </c:pt>
                <c:pt idx="6">
                  <c:v>99.2</c:v>
                </c:pt>
                <c:pt idx="7">
                  <c:v>98.4</c:v>
                </c:pt>
                <c:pt idx="8">
                  <c:v>76.8</c:v>
                </c:pt>
                <c:pt idx="9">
                  <c:v>60.4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B-D141-A567-766605F9C65C}"/>
            </c:ext>
          </c:extLst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[25, 24]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Sheet8!$A$5:$A$15</c:f>
              <c:strCache>
                <c:ptCount val="10"/>
                <c:pt idx="0">
                  <c:v>2</c:v>
                </c:pt>
                <c:pt idx="1">
                  <c:v>1</c:v>
                </c:pt>
                <c:pt idx="2">
                  <c:v>0.75</c:v>
                </c:pt>
                <c:pt idx="3">
                  <c:v>0.5</c:v>
                </c:pt>
                <c:pt idx="4">
                  <c:v>0.25</c:v>
                </c:pt>
                <c:pt idx="5">
                  <c:v>0.1</c:v>
                </c:pt>
                <c:pt idx="6">
                  <c:v>0.075</c:v>
                </c:pt>
                <c:pt idx="7">
                  <c:v>0.05</c:v>
                </c:pt>
                <c:pt idx="8">
                  <c:v>0.025</c:v>
                </c:pt>
                <c:pt idx="9">
                  <c:v>0.01</c:v>
                </c:pt>
              </c:strCache>
            </c:strRef>
          </c:cat>
          <c:val>
            <c:numRef>
              <c:f>Sheet8!$C$5:$C$15</c:f>
              <c:numCache>
                <c:formatCode>0.0</c:formatCode>
                <c:ptCount val="10"/>
                <c:pt idx="0">
                  <c:v>94.4</c:v>
                </c:pt>
                <c:pt idx="1">
                  <c:v>98</c:v>
                </c:pt>
                <c:pt idx="2">
                  <c:v>94.4</c:v>
                </c:pt>
                <c:pt idx="3">
                  <c:v>92.8</c:v>
                </c:pt>
                <c:pt idx="4">
                  <c:v>96</c:v>
                </c:pt>
                <c:pt idx="5">
                  <c:v>95.2</c:v>
                </c:pt>
                <c:pt idx="6">
                  <c:v>95.2</c:v>
                </c:pt>
                <c:pt idx="7">
                  <c:v>87.2</c:v>
                </c:pt>
                <c:pt idx="8">
                  <c:v>94</c:v>
                </c:pt>
                <c:pt idx="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FB-D141-A567-766605F9C65C}"/>
            </c:ext>
          </c:extLst>
        </c:ser>
        <c:ser>
          <c:idx val="2"/>
          <c:order val="2"/>
          <c:tx>
            <c:strRef>
              <c:f>Sheet8!$D$3:$D$4</c:f>
              <c:strCache>
                <c:ptCount val="1"/>
                <c:pt idx="0">
                  <c:v>[25, 24, 23]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Sheet8!$A$5:$A$15</c:f>
              <c:strCache>
                <c:ptCount val="10"/>
                <c:pt idx="0">
                  <c:v>2</c:v>
                </c:pt>
                <c:pt idx="1">
                  <c:v>1</c:v>
                </c:pt>
                <c:pt idx="2">
                  <c:v>0.75</c:v>
                </c:pt>
                <c:pt idx="3">
                  <c:v>0.5</c:v>
                </c:pt>
                <c:pt idx="4">
                  <c:v>0.25</c:v>
                </c:pt>
                <c:pt idx="5">
                  <c:v>0.1</c:v>
                </c:pt>
                <c:pt idx="6">
                  <c:v>0.075</c:v>
                </c:pt>
                <c:pt idx="7">
                  <c:v>0.05</c:v>
                </c:pt>
                <c:pt idx="8">
                  <c:v>0.025</c:v>
                </c:pt>
                <c:pt idx="9">
                  <c:v>0.01</c:v>
                </c:pt>
              </c:strCache>
            </c:strRef>
          </c:cat>
          <c:val>
            <c:numRef>
              <c:f>Sheet8!$D$5:$D$15</c:f>
              <c:numCache>
                <c:formatCode>0.0</c:formatCode>
                <c:ptCount val="10"/>
                <c:pt idx="0">
                  <c:v>95.294117647058826</c:v>
                </c:pt>
                <c:pt idx="1">
                  <c:v>94.509803921568633</c:v>
                </c:pt>
                <c:pt idx="2">
                  <c:v>94.901960784313729</c:v>
                </c:pt>
                <c:pt idx="3">
                  <c:v>94.117647058823536</c:v>
                </c:pt>
                <c:pt idx="4">
                  <c:v>96.862745098039213</c:v>
                </c:pt>
                <c:pt idx="5">
                  <c:v>99.215686274509807</c:v>
                </c:pt>
                <c:pt idx="6">
                  <c:v>93.333333333333329</c:v>
                </c:pt>
                <c:pt idx="7">
                  <c:v>93.725490196078425</c:v>
                </c:pt>
                <c:pt idx="8">
                  <c:v>94.117647058823536</c:v>
                </c:pt>
                <c:pt idx="9">
                  <c:v>76.078431372549019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FB-D141-A567-766605F9C65C}"/>
            </c:ext>
          </c:extLst>
        </c:ser>
        <c:ser>
          <c:idx val="3"/>
          <c:order val="3"/>
          <c:tx>
            <c:strRef>
              <c:f>Sheet8!$E$3:$E$4</c:f>
              <c:strCache>
                <c:ptCount val="1"/>
                <c:pt idx="0">
                  <c:v>[25, 24, 23, 22]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Sheet8!$A$5:$A$15</c:f>
              <c:strCache>
                <c:ptCount val="10"/>
                <c:pt idx="0">
                  <c:v>2</c:v>
                </c:pt>
                <c:pt idx="1">
                  <c:v>1</c:v>
                </c:pt>
                <c:pt idx="2">
                  <c:v>0.75</c:v>
                </c:pt>
                <c:pt idx="3">
                  <c:v>0.5</c:v>
                </c:pt>
                <c:pt idx="4">
                  <c:v>0.25</c:v>
                </c:pt>
                <c:pt idx="5">
                  <c:v>0.1</c:v>
                </c:pt>
                <c:pt idx="6">
                  <c:v>0.075</c:v>
                </c:pt>
                <c:pt idx="7">
                  <c:v>0.05</c:v>
                </c:pt>
                <c:pt idx="8">
                  <c:v>0.025</c:v>
                </c:pt>
                <c:pt idx="9">
                  <c:v>0.01</c:v>
                </c:pt>
              </c:strCache>
            </c:strRef>
          </c:cat>
          <c:val>
            <c:numRef>
              <c:f>Sheet8!$E$5:$E$15</c:f>
              <c:numCache>
                <c:formatCode>0.0</c:formatCode>
                <c:ptCount val="10"/>
                <c:pt idx="0">
                  <c:v>95.384615384615387</c:v>
                </c:pt>
                <c:pt idx="1">
                  <c:v>92.692307692307693</c:v>
                </c:pt>
                <c:pt idx="2">
                  <c:v>97.692307692307693</c:v>
                </c:pt>
                <c:pt idx="3">
                  <c:v>96.538461538461533</c:v>
                </c:pt>
                <c:pt idx="4">
                  <c:v>96.92307692307692</c:v>
                </c:pt>
                <c:pt idx="5">
                  <c:v>95</c:v>
                </c:pt>
                <c:pt idx="6">
                  <c:v>97.692307692307693</c:v>
                </c:pt>
                <c:pt idx="7">
                  <c:v>96.15384615384616</c:v>
                </c:pt>
                <c:pt idx="8">
                  <c:v>91.92307692307692</c:v>
                </c:pt>
                <c:pt idx="9">
                  <c:v>71.15384615384616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FB-D141-A567-766605F9C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89616"/>
        <c:axId val="1766385712"/>
      </c:barChart>
      <c:catAx>
        <c:axId val="176588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85712"/>
        <c:crosses val="autoZero"/>
        <c:auto val="1"/>
        <c:lblAlgn val="ctr"/>
        <c:lblOffset val="100"/>
        <c:noMultiLvlLbl val="0"/>
      </c:catAx>
      <c:valAx>
        <c:axId val="17663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8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[results.xlsx]Sheet3!PivotTable1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Average of messageslost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Sheet3!$A$4:$A$14</c:f>
              <c:strCache>
                <c:ptCount val="10"/>
                <c:pt idx="0">
                  <c:v>0.01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2</c:v>
                </c:pt>
              </c:strCache>
            </c:strRef>
          </c:cat>
          <c:val>
            <c:numRef>
              <c:f>Sheet3!$B$4:$B$14</c:f>
              <c:numCache>
                <c:formatCode>General</c:formatCode>
                <c:ptCount val="10"/>
                <c:pt idx="0">
                  <c:v>-19.8</c:v>
                </c:pt>
                <c:pt idx="1">
                  <c:v>-11.6</c:v>
                </c:pt>
                <c:pt idx="2">
                  <c:v>-0.8</c:v>
                </c:pt>
                <c:pt idx="3">
                  <c:v>-0.4</c:v>
                </c:pt>
                <c:pt idx="4">
                  <c:v>-1.2</c:v>
                </c:pt>
                <c:pt idx="5">
                  <c:v>-1.6</c:v>
                </c:pt>
                <c:pt idx="6">
                  <c:v>-2.8</c:v>
                </c:pt>
                <c:pt idx="7">
                  <c:v>-0.4</c:v>
                </c:pt>
                <c:pt idx="8">
                  <c:v>-0.8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AE-A149-89B5-090A733AF035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messageslost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Sheet3!$A$4:$A$14</c:f>
              <c:strCache>
                <c:ptCount val="10"/>
                <c:pt idx="0">
                  <c:v>0.01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2</c:v>
                </c:pt>
              </c:strCache>
            </c:strRef>
          </c:cat>
          <c:val>
            <c:numRef>
              <c:f>Sheet3!$C$4:$C$14</c:f>
              <c:numCache>
                <c:formatCode>General</c:formatCode>
                <c:ptCount val="10"/>
                <c:pt idx="0">
                  <c:v>-99</c:v>
                </c:pt>
                <c:pt idx="1">
                  <c:v>-58</c:v>
                </c:pt>
                <c:pt idx="2">
                  <c:v>-4</c:v>
                </c:pt>
                <c:pt idx="3">
                  <c:v>-2</c:v>
                </c:pt>
                <c:pt idx="4">
                  <c:v>-6</c:v>
                </c:pt>
                <c:pt idx="5">
                  <c:v>-8</c:v>
                </c:pt>
                <c:pt idx="6">
                  <c:v>-14</c:v>
                </c:pt>
                <c:pt idx="7">
                  <c:v>-2</c:v>
                </c:pt>
                <c:pt idx="8">
                  <c:v>-4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AE-A149-89B5-090A733AF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2466736"/>
        <c:axId val="1792512960"/>
      </c:barChart>
      <c:catAx>
        <c:axId val="179246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512960"/>
        <c:crosses val="autoZero"/>
        <c:auto val="1"/>
        <c:lblAlgn val="ctr"/>
        <c:lblOffset val="100"/>
        <c:noMultiLvlLbl val="0"/>
      </c:catAx>
      <c:valAx>
        <c:axId val="179251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46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Direct 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</c:f>
              <c:strCache>
                <c:ptCount val="10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  <c:pt idx="5">
                  <c:v>R6</c:v>
                </c:pt>
                <c:pt idx="6">
                  <c:v>R7</c:v>
                </c:pt>
                <c:pt idx="7">
                  <c:v>R8</c:v>
                </c:pt>
                <c:pt idx="8">
                  <c:v>R9</c:v>
                </c:pt>
                <c:pt idx="9">
                  <c:v>R10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9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9</c:v>
                </c:pt>
                <c:pt idx="7">
                  <c:v>9</c:v>
                </c:pt>
                <c:pt idx="8">
                  <c:v>6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A-D744-90D5-4ECE05394F1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Virtualised Control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</c:f>
              <c:strCache>
                <c:ptCount val="10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  <c:pt idx="5">
                  <c:v>R6</c:v>
                </c:pt>
                <c:pt idx="6">
                  <c:v>R7</c:v>
                </c:pt>
                <c:pt idx="7">
                  <c:v>R8</c:v>
                </c:pt>
                <c:pt idx="8">
                  <c:v>R9</c:v>
                </c:pt>
                <c:pt idx="9">
                  <c:v>R10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6</c:v>
                </c:pt>
                <c:pt idx="4">
                  <c:v>6</c:v>
                </c:pt>
                <c:pt idx="5">
                  <c:v>3</c:v>
                </c:pt>
                <c:pt idx="6">
                  <c:v>9</c:v>
                </c:pt>
                <c:pt idx="7">
                  <c:v>3</c:v>
                </c:pt>
                <c:pt idx="8">
                  <c:v>6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A-D744-90D5-4ECE05394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2639"/>
        <c:axId val="12418399"/>
      </c:radarChart>
      <c:catAx>
        <c:axId val="1198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8399"/>
        <c:crosses val="autoZero"/>
        <c:auto val="1"/>
        <c:lblAlgn val="ctr"/>
        <c:lblOffset val="100"/>
        <c:noMultiLvlLbl val="0"/>
      </c:catAx>
      <c:valAx>
        <c:axId val="1241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'ard + 1 bm device'!$N$12:$N$17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16</c:v>
                </c:pt>
              </c:numCache>
            </c:numRef>
          </c:xVal>
          <c:yVal>
            <c:numRef>
              <c:f>'ard + 1 bm device'!$O$12:$O$17</c:f>
              <c:numCache>
                <c:formatCode>General</c:formatCode>
                <c:ptCount val="6"/>
                <c:pt idx="0">
                  <c:v>0</c:v>
                </c:pt>
                <c:pt idx="1">
                  <c:v>8.4700000000000006</c:v>
                </c:pt>
                <c:pt idx="2">
                  <c:v>53.9</c:v>
                </c:pt>
                <c:pt idx="3">
                  <c:v>105.5</c:v>
                </c:pt>
                <c:pt idx="4">
                  <c:v>159</c:v>
                </c:pt>
                <c:pt idx="5">
                  <c:v>595.6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0F-F140-88A6-6CCC23BCC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7759"/>
        <c:axId val="9649391"/>
      </c:scatterChart>
      <c:valAx>
        <c:axId val="964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9391"/>
        <c:crosses val="autoZero"/>
        <c:crossBetween val="midCat"/>
      </c:valAx>
      <c:valAx>
        <c:axId val="964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0177984589025"/>
          <c:y val="3.7339556592765458E-2"/>
          <c:w val="0.66154811950527581"/>
          <c:h val="0.85070113792779156"/>
        </c:manualLayout>
      </c:layout>
      <c:scatterChart>
        <c:scatterStyle val="lineMarker"/>
        <c:varyColors val="0"/>
        <c:ser>
          <c:idx val="0"/>
          <c:order val="0"/>
          <c:tx>
            <c:strRef>
              <c:f>'loss rate graph'!$B$1</c:f>
              <c:strCache>
                <c:ptCount val="1"/>
                <c:pt idx="0">
                  <c:v>Retransmissions Off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'loss rate graph'!$A$2:$A$5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'loss rate graph'!$B$2:$B$5</c:f>
              <c:numCache>
                <c:formatCode>0.00%</c:formatCode>
                <c:ptCount val="4"/>
                <c:pt idx="0">
                  <c:v>1E-3</c:v>
                </c:pt>
                <c:pt idx="1">
                  <c:v>3.73E-2</c:v>
                </c:pt>
                <c:pt idx="2">
                  <c:v>5.0200000000000002E-2</c:v>
                </c:pt>
                <c:pt idx="3">
                  <c:v>5.2499999999999998E-2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99-A844-94BB-F89F36D7324F}"/>
            </c:ext>
          </c:extLst>
        </c:ser>
        <c:ser>
          <c:idx val="1"/>
          <c:order val="1"/>
          <c:tx>
            <c:strRef>
              <c:f>'loss rate graph'!$C$1</c:f>
              <c:strCache>
                <c:ptCount val="1"/>
                <c:pt idx="0">
                  <c:v>Retramsmissions 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'loss rate graph'!$A$2:$A$5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'loss rate graph'!$C$2:$C$5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 formatCode="0.00%">
                  <c:v>4.0000000000000002E-4</c:v>
                </c:pt>
                <c:pt idx="3" formatCode="0.00%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99-A844-94BB-F89F36D73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421856"/>
        <c:axId val="1548862272"/>
      </c:scatterChart>
      <c:valAx>
        <c:axId val="1548421856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Devices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862272"/>
        <c:crosses val="autoZero"/>
        <c:crossBetween val="midCat"/>
        <c:majorUnit val="1"/>
      </c:valAx>
      <c:valAx>
        <c:axId val="154886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Command Loss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42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0177984589025"/>
          <c:y val="3.7339556592765458E-2"/>
          <c:w val="0.66154811950527581"/>
          <c:h val="0.85070113792779156"/>
        </c:manualLayout>
      </c:layout>
      <c:scatterChart>
        <c:scatterStyle val="lineMarker"/>
        <c:varyColors val="0"/>
        <c:ser>
          <c:idx val="0"/>
          <c:order val="0"/>
          <c:tx>
            <c:strRef>
              <c:f>'transmission time'!$B$1</c:f>
              <c:strCache>
                <c:ptCount val="1"/>
                <c:pt idx="0">
                  <c:v>Retransmissions Off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'transmission time'!$A$2:$A$5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'transmission time'!$B$2:$B$5</c:f>
              <c:numCache>
                <c:formatCode>General</c:formatCode>
                <c:ptCount val="4"/>
                <c:pt idx="0">
                  <c:v>8.5</c:v>
                </c:pt>
                <c:pt idx="1">
                  <c:v>45.6</c:v>
                </c:pt>
                <c:pt idx="2">
                  <c:v>80.3</c:v>
                </c:pt>
                <c:pt idx="3">
                  <c:v>110.7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20-1C46-A666-1FC08CD2AE81}"/>
            </c:ext>
          </c:extLst>
        </c:ser>
        <c:ser>
          <c:idx val="1"/>
          <c:order val="1"/>
          <c:tx>
            <c:strRef>
              <c:f>'transmission time'!$C$1</c:f>
              <c:strCache>
                <c:ptCount val="1"/>
                <c:pt idx="0">
                  <c:v>Retramsmissions 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'transmission time'!$A$2:$A$6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'transmission time'!$C$2:$C$6</c:f>
              <c:numCache>
                <c:formatCode>General</c:formatCode>
                <c:ptCount val="5"/>
                <c:pt idx="0">
                  <c:v>8.5</c:v>
                </c:pt>
                <c:pt idx="1">
                  <c:v>63.9</c:v>
                </c:pt>
                <c:pt idx="2">
                  <c:v>115.5</c:v>
                </c:pt>
                <c:pt idx="3">
                  <c:v>169.1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20-1C46-A666-1FC08CD2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421856"/>
        <c:axId val="1548862272"/>
      </c:scatterChart>
      <c:valAx>
        <c:axId val="1548421856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Devices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862272"/>
        <c:crosses val="autoZero"/>
        <c:crossBetween val="midCat"/>
        <c:majorUnit val="1"/>
      </c:valAx>
      <c:valAx>
        <c:axId val="154886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transmission time</a:t>
                </a:r>
              </a:p>
              <a:p>
                <a:pPr>
                  <a:defRPr/>
                </a:pPr>
                <a:r>
                  <a:rPr lang="en-US"/>
                  <a:t>[ms]</a:t>
                </a:r>
              </a:p>
            </c:rich>
          </c:tx>
          <c:layout>
            <c:manualLayout>
              <c:xMode val="edge"/>
              <c:yMode val="edge"/>
              <c:x val="0"/>
              <c:y val="0.426096368293503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42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762338</xdr:colOff>
      <xdr:row>19</xdr:row>
      <xdr:rowOff>158996</xdr:rowOff>
    </xdr:from>
    <xdr:to>
      <xdr:col>10</xdr:col>
      <xdr:colOff>1370551</xdr:colOff>
      <xdr:row>33</xdr:row>
      <xdr:rowOff>57823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81FED3-BA16-3945-B3BC-857BAB614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368300</xdr:colOff>
      <xdr:row>1</xdr:row>
      <xdr:rowOff>184150</xdr:rowOff>
    </xdr:from>
    <xdr:to>
      <xdr:col>16</xdr:col>
      <xdr:colOff>1282700</xdr:colOff>
      <xdr:row>15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CAE877-D6C9-B148-80A1-A0D099B4B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5</xdr:row>
      <xdr:rowOff>50800</xdr:rowOff>
    </xdr:from>
    <xdr:to>
      <xdr:col>16</xdr:col>
      <xdr:colOff>800100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3A8E3C-5CC7-B540-BA78-22F890DA3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679450</xdr:colOff>
      <xdr:row>23</xdr:row>
      <xdr:rowOff>6350</xdr:rowOff>
    </xdr:from>
    <xdr:to>
      <xdr:col>11</xdr:col>
      <xdr:colOff>234950</xdr:colOff>
      <xdr:row>36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E927A5-B91A-9F4F-B35C-C31A2E9D9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774700</xdr:colOff>
      <xdr:row>11</xdr:row>
      <xdr:rowOff>57150</xdr:rowOff>
    </xdr:from>
    <xdr:to>
      <xdr:col>14</xdr:col>
      <xdr:colOff>381000</xdr:colOff>
      <xdr:row>39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0BB3CF-0115-3348-AA1E-114618084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1346200</xdr:colOff>
      <xdr:row>9</xdr:row>
      <xdr:rowOff>69850</xdr:rowOff>
    </xdr:from>
    <xdr:to>
      <xdr:col>13</xdr:col>
      <xdr:colOff>406400</xdr:colOff>
      <xdr:row>37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E45509-F041-4245-834B-BD99A8E2E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75.826948379632" createdVersion="6" refreshedVersion="6" minRefreshableVersion="3" recordCount="50" xr:uid="{D5789598-020B-E744-94D1-313DF643CD24}">
  <cacheSource type="worksheet">
    <worksheetSource ref="A1:K51" sheet="test_2"/>
  </cacheSource>
  <cacheFields count="11">
    <cacheField name="test_file" numFmtId="0">
      <sharedItems/>
    </cacheField>
    <cacheField name="setup_uuids" numFmtId="0">
      <sharedItems/>
    </cacheField>
    <cacheField name="setup_pins" numFmtId="0">
      <sharedItems/>
    </cacheField>
    <cacheField name="setup_message_delay" numFmtId="0">
      <sharedItems containsSemiMixedTypes="0" containsString="0" containsNumber="1" minValue="0.01" maxValue="2" count="10">
        <n v="2"/>
        <n v="1"/>
        <n v="0.75"/>
        <n v="0.5"/>
        <n v="0.25"/>
        <n v="0.1"/>
        <n v="7.4999999999999997E-2"/>
        <n v="0.05"/>
        <n v="2.5000000000000001E-2"/>
        <n v="0.01"/>
      </sharedItems>
    </cacheField>
    <cacheField name="setup_test_number" numFmtId="0">
      <sharedItems containsSemiMixedTypes="0" containsString="0" containsNumber="1" containsInteger="1" minValue="0" maxValue="49"/>
    </cacheField>
    <cacheField name="setup_ACK_TIMER_TIMEOUT" numFmtId="0">
      <sharedItems containsSemiMixedTypes="0" containsString="0" containsNumber="1" minValue="0.1" maxValue="0.1"/>
    </cacheField>
    <cacheField name="setup_RETRIES" numFmtId="0">
      <sharedItems containsSemiMixedTypes="0" containsString="0" containsNumber="1" containsInteger="1" minValue="0" maxValue="0"/>
    </cacheField>
    <cacheField name="results_sent" numFmtId="0">
      <sharedItems containsSemiMixedTypes="0" containsString="0" containsNumber="1" containsInteger="1" minValue="50" maxValue="50"/>
    </cacheField>
    <cacheField name="results_ack_failed" numFmtId="0">
      <sharedItems containsSemiMixedTypes="0" containsString="0" containsNumber="1" containsInteger="1" minValue="0" maxValue="0"/>
    </cacheField>
    <cacheField name="messages_rcvd" numFmtId="0">
      <sharedItems containsSemiMixedTypes="0" containsString="0" containsNumber="1" containsInteger="1" minValue="24" maxValue="50"/>
    </cacheField>
    <cacheField name="messageslost" numFmtId="0">
      <sharedItems containsSemiMixedTypes="0" containsString="0" containsNumber="1" containsInteger="1" minValue="-26" maxValue="0" count="11">
        <n v="0"/>
        <n v="-2"/>
        <n v="-4"/>
        <n v="-12"/>
        <n v="-10"/>
        <n v="-14"/>
        <n v="-15"/>
        <n v="-16"/>
        <n v="-18"/>
        <n v="-24"/>
        <n v="-2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76.490905092593" createdVersion="6" refreshedVersion="6" minRefreshableVersion="3" recordCount="100" xr:uid="{FB36E499-E835-FD4F-9672-EF4D1D060353}">
  <cacheSource type="worksheet">
    <worksheetSource ref="A1:L101" sheet="Sheet2"/>
  </cacheSource>
  <cacheFields count="11">
    <cacheField name="test_file" numFmtId="0">
      <sharedItems/>
    </cacheField>
    <cacheField name="setup_uuids" numFmtId="0">
      <sharedItems/>
    </cacheField>
    <cacheField name="setup_pins" numFmtId="0">
      <sharedItems count="2">
        <s v="[25]"/>
        <s v="[25, 24]"/>
      </sharedItems>
    </cacheField>
    <cacheField name="setup_message_delay" numFmtId="0">
      <sharedItems containsSemiMixedTypes="0" containsString="0" containsNumber="1" minValue="0.01" maxValue="2" count="10">
        <n v="2"/>
        <n v="1"/>
        <n v="0.75"/>
        <n v="0.5"/>
        <n v="0.25"/>
        <n v="0.1"/>
        <n v="7.4999999999999997E-2"/>
        <n v="0.05"/>
        <n v="2.5000000000000001E-2"/>
        <n v="0.01"/>
      </sharedItems>
    </cacheField>
    <cacheField name="setup_test_number" numFmtId="0">
      <sharedItems containsSemiMixedTypes="0" containsString="0" containsNumber="1" containsInteger="1" minValue="0" maxValue="49"/>
    </cacheField>
    <cacheField name="setup_ACK_TIMER_TIMEOUT" numFmtId="0">
      <sharedItems containsSemiMixedTypes="0" containsString="0" containsNumber="1" minValue="0.1" maxValue="0.1"/>
    </cacheField>
    <cacheField name="setup_RETRIES" numFmtId="0">
      <sharedItems containsSemiMixedTypes="0" containsString="0" containsNumber="1" containsInteger="1" minValue="0" maxValue="0"/>
    </cacheField>
    <cacheField name="results_sent" numFmtId="0">
      <sharedItems containsSemiMixedTypes="0" containsString="0" containsNumber="1" containsInteger="1" minValue="50" maxValue="50"/>
    </cacheField>
    <cacheField name="results_ack_failed" numFmtId="0">
      <sharedItems containsSemiMixedTypes="0" containsString="0" containsNumber="1" containsInteger="1" minValue="0" maxValue="0"/>
    </cacheField>
    <cacheField name="messages_rcvd" numFmtId="0">
      <sharedItems containsSemiMixedTypes="0" containsString="0" containsNumber="1" containsInteger="1" minValue="21" maxValue="50"/>
    </cacheField>
    <cacheField name="messageslost" numFmtId="0">
      <sharedItems containsSemiMixedTypes="0" containsString="0" containsNumber="1" containsInteger="1" minValue="0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76.639174189811" createdVersion="6" refreshedVersion="6" minRefreshableVersion="3" recordCount="200" xr:uid="{508004D5-0BCB-3C47-81F1-3C08459A181F}">
  <cacheSource type="worksheet">
    <worksheetSource ref="A1:K201" sheet="all"/>
  </cacheSource>
  <cacheFields count="13">
    <cacheField name="test_file" numFmtId="0">
      <sharedItems/>
    </cacheField>
    <cacheField name="setup_uuids" numFmtId="0">
      <sharedItems/>
    </cacheField>
    <cacheField name="setup_pins" numFmtId="0">
      <sharedItems count="4">
        <s v="[25]"/>
        <s v="[25, 24]"/>
        <s v="[25, 24, 23]"/>
        <s v="[25, 24, 23, 22]"/>
      </sharedItems>
    </cacheField>
    <cacheField name="setup_message_delay" numFmtId="0">
      <sharedItems containsSemiMixedTypes="0" containsString="0" containsNumber="1" minValue="0.01" maxValue="2" count="10">
        <n v="2"/>
        <n v="1"/>
        <n v="0.75"/>
        <n v="0.5"/>
        <n v="0.25"/>
        <n v="0.1"/>
        <n v="7.4999999999999997E-2"/>
        <n v="0.05"/>
        <n v="2.5000000000000001E-2"/>
        <n v="0.01"/>
      </sharedItems>
    </cacheField>
    <cacheField name="setup_test_number" numFmtId="0">
      <sharedItems containsSemiMixedTypes="0" containsString="0" containsNumber="1" containsInteger="1" minValue="0" maxValue="49"/>
    </cacheField>
    <cacheField name="setup_ACK_TIMER_TIMEOUT" numFmtId="0">
      <sharedItems containsSemiMixedTypes="0" containsString="0" containsNumber="1" minValue="0.1" maxValue="0.1"/>
    </cacheField>
    <cacheField name="setup_RETRIES" numFmtId="0">
      <sharedItems containsSemiMixedTypes="0" containsString="0" containsNumber="1" containsInteger="1" minValue="0" maxValue="0"/>
    </cacheField>
    <cacheField name="results_sent" numFmtId="0">
      <sharedItems containsSemiMixedTypes="0" containsString="0" containsNumber="1" containsInteger="1" minValue="50" maxValue="52"/>
    </cacheField>
    <cacheField name="results_ack_failed" numFmtId="0">
      <sharedItems containsSemiMixedTypes="0" containsString="0" containsNumber="1" containsInteger="1" minValue="0" maxValue="0"/>
    </cacheField>
    <cacheField name="messages_rcvd" numFmtId="0">
      <sharedItems containsSemiMixedTypes="0" containsString="0" containsNumber="1" containsInteger="1" minValue="21" maxValue="52"/>
    </cacheField>
    <cacheField name="messageslost" numFmtId="0">
      <sharedItems containsSemiMixedTypes="0" containsString="0" containsNumber="1" containsInteger="1" minValue="0" maxValue="29" count="23">
        <n v="0"/>
        <n v="2"/>
        <n v="4"/>
        <n v="12"/>
        <n v="10"/>
        <n v="14"/>
        <n v="15"/>
        <n v="16"/>
        <n v="18"/>
        <n v="24"/>
        <n v="26"/>
        <n v="8"/>
        <n v="1"/>
        <n v="6"/>
        <n v="9"/>
        <n v="5"/>
        <n v="3"/>
        <n v="7"/>
        <n v="22"/>
        <n v="29"/>
        <n v="20"/>
        <n v="13"/>
        <n v="17"/>
      </sharedItems>
    </cacheField>
    <cacheField name="SUCCESS" numFmtId="0" formula="AVERAGE(100*messages_rcvd/results_sent)" databaseField="0"/>
    <cacheField name="THROUGHPUT" numFmtId="0" formula="1/setup_message_dela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test_2_0"/>
    <s v="['9db77a0526b8734988639509c242d107']"/>
    <s v="[25]"/>
    <x v="0"/>
    <n v="0"/>
    <n v="0.1"/>
    <n v="0"/>
    <n v="50"/>
    <n v="0"/>
    <n v="50"/>
    <x v="0"/>
  </r>
  <r>
    <s v="test_2_10"/>
    <s v="['9db77a0526b8734988639509c242d107']"/>
    <s v="[25]"/>
    <x v="0"/>
    <n v="10"/>
    <n v="0.1"/>
    <n v="0"/>
    <n v="50"/>
    <n v="0"/>
    <n v="50"/>
    <x v="0"/>
  </r>
  <r>
    <s v="test_2_20"/>
    <s v="['9db77a0526b8734988639509c242d107']"/>
    <s v="[25]"/>
    <x v="0"/>
    <n v="20"/>
    <n v="0.1"/>
    <n v="0"/>
    <n v="50"/>
    <n v="0"/>
    <n v="50"/>
    <x v="0"/>
  </r>
  <r>
    <s v="test_2_30"/>
    <s v="['9db77a0526b8734988639509c242d107']"/>
    <s v="[25]"/>
    <x v="0"/>
    <n v="30"/>
    <n v="0.1"/>
    <n v="0"/>
    <n v="50"/>
    <n v="0"/>
    <n v="50"/>
    <x v="0"/>
  </r>
  <r>
    <s v="test_2_40"/>
    <s v="['9db77a0526b8734988639509c242d107']"/>
    <s v="[25]"/>
    <x v="0"/>
    <n v="40"/>
    <n v="0.1"/>
    <n v="0"/>
    <n v="50"/>
    <n v="0"/>
    <n v="50"/>
    <x v="0"/>
  </r>
  <r>
    <s v="test_2_1"/>
    <s v="['9db77a0526b8734988639509c242d107']"/>
    <s v="[25]"/>
    <x v="1"/>
    <n v="1"/>
    <n v="0.1"/>
    <n v="0"/>
    <n v="50"/>
    <n v="0"/>
    <n v="50"/>
    <x v="0"/>
  </r>
  <r>
    <s v="test_2_11"/>
    <s v="['9db77a0526b8734988639509c242d107']"/>
    <s v="[25]"/>
    <x v="1"/>
    <n v="11"/>
    <n v="0.1"/>
    <n v="0"/>
    <n v="50"/>
    <n v="0"/>
    <n v="50"/>
    <x v="0"/>
  </r>
  <r>
    <s v="test_2_21"/>
    <s v="['9db77a0526b8734988639509c242d107']"/>
    <s v="[25]"/>
    <x v="1"/>
    <n v="21"/>
    <n v="0.1"/>
    <n v="0"/>
    <n v="50"/>
    <n v="0"/>
    <n v="48"/>
    <x v="1"/>
  </r>
  <r>
    <s v="test_2_31"/>
    <s v="['9db77a0526b8734988639509c242d107']"/>
    <s v="[25]"/>
    <x v="1"/>
    <n v="31"/>
    <n v="0.1"/>
    <n v="0"/>
    <n v="50"/>
    <n v="0"/>
    <n v="50"/>
    <x v="0"/>
  </r>
  <r>
    <s v="test_2_41"/>
    <s v="['9db77a0526b8734988639509c242d107']"/>
    <s v="[25]"/>
    <x v="1"/>
    <n v="41"/>
    <n v="0.1"/>
    <n v="0"/>
    <n v="50"/>
    <n v="0"/>
    <n v="48"/>
    <x v="1"/>
  </r>
  <r>
    <s v="test_2_2"/>
    <s v="['9db77a0526b8734988639509c242d107']"/>
    <s v="[25]"/>
    <x v="2"/>
    <n v="2"/>
    <n v="0.1"/>
    <n v="0"/>
    <n v="50"/>
    <n v="0"/>
    <n v="50"/>
    <x v="0"/>
  </r>
  <r>
    <s v="test_2_12"/>
    <s v="['9db77a0526b8734988639509c242d107']"/>
    <s v="[25]"/>
    <x v="2"/>
    <n v="12"/>
    <n v="0.1"/>
    <n v="0"/>
    <n v="50"/>
    <n v="0"/>
    <n v="50"/>
    <x v="0"/>
  </r>
  <r>
    <s v="test_2_22"/>
    <s v="['9db77a0526b8734988639509c242d107']"/>
    <s v="[25]"/>
    <x v="2"/>
    <n v="22"/>
    <n v="0.1"/>
    <n v="0"/>
    <n v="50"/>
    <n v="0"/>
    <n v="48"/>
    <x v="1"/>
  </r>
  <r>
    <s v="test_2_32"/>
    <s v="['9db77a0526b8734988639509c242d107']"/>
    <s v="[25]"/>
    <x v="2"/>
    <n v="32"/>
    <n v="0.1"/>
    <n v="0"/>
    <n v="50"/>
    <n v="0"/>
    <n v="50"/>
    <x v="0"/>
  </r>
  <r>
    <s v="test_2_42"/>
    <s v="['9db77a0526b8734988639509c242d107']"/>
    <s v="[25]"/>
    <x v="2"/>
    <n v="42"/>
    <n v="0.1"/>
    <n v="0"/>
    <n v="50"/>
    <n v="0"/>
    <n v="50"/>
    <x v="0"/>
  </r>
  <r>
    <s v="test_2_3"/>
    <s v="['9db77a0526b8734988639509c242d107']"/>
    <s v="[25]"/>
    <x v="3"/>
    <n v="3"/>
    <n v="0.1"/>
    <n v="0"/>
    <n v="50"/>
    <n v="0"/>
    <n v="48"/>
    <x v="1"/>
  </r>
  <r>
    <s v="test_2_13"/>
    <s v="['9db77a0526b8734988639509c242d107']"/>
    <s v="[25]"/>
    <x v="3"/>
    <n v="13"/>
    <n v="0.1"/>
    <n v="0"/>
    <n v="50"/>
    <n v="0"/>
    <n v="46"/>
    <x v="2"/>
  </r>
  <r>
    <s v="test_2_23"/>
    <s v="['9db77a0526b8734988639509c242d107']"/>
    <s v="[25]"/>
    <x v="3"/>
    <n v="23"/>
    <n v="0.1"/>
    <n v="0"/>
    <n v="50"/>
    <n v="0"/>
    <n v="48"/>
    <x v="1"/>
  </r>
  <r>
    <s v="test_2_33"/>
    <s v="['9db77a0526b8734988639509c242d107']"/>
    <s v="[25]"/>
    <x v="3"/>
    <n v="33"/>
    <n v="0.1"/>
    <n v="0"/>
    <n v="50"/>
    <n v="0"/>
    <n v="48"/>
    <x v="1"/>
  </r>
  <r>
    <s v="test_2_43"/>
    <s v="['9db77a0526b8734988639509c242d107']"/>
    <s v="[25]"/>
    <x v="3"/>
    <n v="43"/>
    <n v="0.1"/>
    <n v="0"/>
    <n v="50"/>
    <n v="0"/>
    <n v="46"/>
    <x v="2"/>
  </r>
  <r>
    <s v="test_2_4"/>
    <s v="['9db77a0526b8734988639509c242d107']"/>
    <s v="[25]"/>
    <x v="4"/>
    <n v="4"/>
    <n v="0.1"/>
    <n v="0"/>
    <n v="50"/>
    <n v="0"/>
    <n v="48"/>
    <x v="1"/>
  </r>
  <r>
    <s v="test_2_14"/>
    <s v="['9db77a0526b8734988639509c242d107']"/>
    <s v="[25]"/>
    <x v="4"/>
    <n v="14"/>
    <n v="0.1"/>
    <n v="0"/>
    <n v="50"/>
    <n v="0"/>
    <n v="50"/>
    <x v="0"/>
  </r>
  <r>
    <s v="test_2_24"/>
    <s v="['9db77a0526b8734988639509c242d107']"/>
    <s v="[25]"/>
    <x v="4"/>
    <n v="24"/>
    <n v="0.1"/>
    <n v="0"/>
    <n v="50"/>
    <n v="0"/>
    <n v="48"/>
    <x v="1"/>
  </r>
  <r>
    <s v="test_2_34"/>
    <s v="['9db77a0526b8734988639509c242d107']"/>
    <s v="[25]"/>
    <x v="4"/>
    <n v="34"/>
    <n v="0.1"/>
    <n v="0"/>
    <n v="50"/>
    <n v="0"/>
    <n v="48"/>
    <x v="1"/>
  </r>
  <r>
    <s v="test_2_44"/>
    <s v="['9db77a0526b8734988639509c242d107']"/>
    <s v="[25]"/>
    <x v="4"/>
    <n v="44"/>
    <n v="0.1"/>
    <n v="0"/>
    <n v="50"/>
    <n v="0"/>
    <n v="48"/>
    <x v="1"/>
  </r>
  <r>
    <s v="test_2_5"/>
    <s v="['9db77a0526b8734988639509c242d107']"/>
    <s v="[25]"/>
    <x v="5"/>
    <n v="5"/>
    <n v="0.1"/>
    <n v="0"/>
    <n v="50"/>
    <n v="0"/>
    <n v="50"/>
    <x v="0"/>
  </r>
  <r>
    <s v="test_2_15"/>
    <s v="['9db77a0526b8734988639509c242d107']"/>
    <s v="[25]"/>
    <x v="5"/>
    <n v="15"/>
    <n v="0.1"/>
    <n v="0"/>
    <n v="50"/>
    <n v="0"/>
    <n v="46"/>
    <x v="2"/>
  </r>
  <r>
    <s v="test_2_25"/>
    <s v="['9db77a0526b8734988639509c242d107']"/>
    <s v="[25]"/>
    <x v="5"/>
    <n v="25"/>
    <n v="0.1"/>
    <n v="0"/>
    <n v="50"/>
    <n v="0"/>
    <n v="48"/>
    <x v="1"/>
  </r>
  <r>
    <s v="test_2_35"/>
    <s v="['9db77a0526b8734988639509c242d107']"/>
    <s v="[25]"/>
    <x v="5"/>
    <n v="35"/>
    <n v="0.1"/>
    <n v="0"/>
    <n v="50"/>
    <n v="0"/>
    <n v="50"/>
    <x v="0"/>
  </r>
  <r>
    <s v="test_2_45"/>
    <s v="['9db77a0526b8734988639509c242d107']"/>
    <s v="[25]"/>
    <x v="5"/>
    <n v="45"/>
    <n v="0.1"/>
    <n v="0"/>
    <n v="50"/>
    <n v="0"/>
    <n v="50"/>
    <x v="0"/>
  </r>
  <r>
    <s v="test_2_6"/>
    <s v="['9db77a0526b8734988639509c242d107']"/>
    <s v="[25]"/>
    <x v="6"/>
    <n v="6"/>
    <n v="0.1"/>
    <n v="0"/>
    <n v="50"/>
    <n v="0"/>
    <n v="50"/>
    <x v="0"/>
  </r>
  <r>
    <s v="test_2_16"/>
    <s v="['9db77a0526b8734988639509c242d107']"/>
    <s v="[25]"/>
    <x v="6"/>
    <n v="16"/>
    <n v="0.1"/>
    <n v="0"/>
    <n v="50"/>
    <n v="0"/>
    <n v="48"/>
    <x v="1"/>
  </r>
  <r>
    <s v="test_2_26"/>
    <s v="['9db77a0526b8734988639509c242d107']"/>
    <s v="[25]"/>
    <x v="6"/>
    <n v="26"/>
    <n v="0.1"/>
    <n v="0"/>
    <n v="50"/>
    <n v="0"/>
    <n v="50"/>
    <x v="0"/>
  </r>
  <r>
    <s v="test_2_36"/>
    <s v="['9db77a0526b8734988639509c242d107']"/>
    <s v="[25]"/>
    <x v="6"/>
    <n v="36"/>
    <n v="0.1"/>
    <n v="0"/>
    <n v="50"/>
    <n v="0"/>
    <n v="50"/>
    <x v="0"/>
  </r>
  <r>
    <s v="test_2_46"/>
    <s v="['9db77a0526b8734988639509c242d107']"/>
    <s v="[25]"/>
    <x v="6"/>
    <n v="46"/>
    <n v="0.1"/>
    <n v="0"/>
    <n v="50"/>
    <n v="0"/>
    <n v="50"/>
    <x v="0"/>
  </r>
  <r>
    <s v="test_2_7"/>
    <s v="['9db77a0526b8734988639509c242d107']"/>
    <s v="[25]"/>
    <x v="7"/>
    <n v="7"/>
    <n v="0.1"/>
    <n v="0"/>
    <n v="50"/>
    <n v="0"/>
    <n v="48"/>
    <x v="1"/>
  </r>
  <r>
    <s v="test_2_17"/>
    <s v="['9db77a0526b8734988639509c242d107']"/>
    <s v="[25]"/>
    <x v="7"/>
    <n v="17"/>
    <n v="0.1"/>
    <n v="0"/>
    <n v="50"/>
    <n v="0"/>
    <n v="50"/>
    <x v="0"/>
  </r>
  <r>
    <s v="test_2_27"/>
    <s v="['9db77a0526b8734988639509c242d107']"/>
    <s v="[25]"/>
    <x v="7"/>
    <n v="27"/>
    <n v="0.1"/>
    <n v="0"/>
    <n v="50"/>
    <n v="0"/>
    <n v="50"/>
    <x v="0"/>
  </r>
  <r>
    <s v="test_2_37"/>
    <s v="['9db77a0526b8734988639509c242d107']"/>
    <s v="[25]"/>
    <x v="7"/>
    <n v="37"/>
    <n v="0.1"/>
    <n v="0"/>
    <n v="50"/>
    <n v="0"/>
    <n v="50"/>
    <x v="0"/>
  </r>
  <r>
    <s v="test_2_47"/>
    <s v="['9db77a0526b8734988639509c242d107']"/>
    <s v="[25]"/>
    <x v="7"/>
    <n v="47"/>
    <n v="0.1"/>
    <n v="0"/>
    <n v="50"/>
    <n v="0"/>
    <n v="48"/>
    <x v="1"/>
  </r>
  <r>
    <s v="test_2_8"/>
    <s v="['9db77a0526b8734988639509c242d107']"/>
    <s v="[25]"/>
    <x v="8"/>
    <n v="8"/>
    <n v="0.1"/>
    <n v="0"/>
    <n v="50"/>
    <n v="0"/>
    <n v="38"/>
    <x v="3"/>
  </r>
  <r>
    <s v="test_2_18"/>
    <s v="['9db77a0526b8734988639509c242d107']"/>
    <s v="[25]"/>
    <x v="8"/>
    <n v="18"/>
    <n v="0.1"/>
    <n v="0"/>
    <n v="50"/>
    <n v="0"/>
    <n v="40"/>
    <x v="4"/>
  </r>
  <r>
    <s v="test_2_28"/>
    <s v="['9db77a0526b8734988639509c242d107']"/>
    <s v="[25]"/>
    <x v="8"/>
    <n v="28"/>
    <n v="0.1"/>
    <n v="0"/>
    <n v="50"/>
    <n v="0"/>
    <n v="38"/>
    <x v="3"/>
  </r>
  <r>
    <s v="test_2_38"/>
    <s v="['9db77a0526b8734988639509c242d107']"/>
    <s v="[25]"/>
    <x v="8"/>
    <n v="38"/>
    <n v="0.1"/>
    <n v="0"/>
    <n v="50"/>
    <n v="0"/>
    <n v="40"/>
    <x v="4"/>
  </r>
  <r>
    <s v="test_2_48"/>
    <s v="['9db77a0526b8734988639509c242d107']"/>
    <s v="[25]"/>
    <x v="8"/>
    <n v="48"/>
    <n v="0.1"/>
    <n v="0"/>
    <n v="50"/>
    <n v="0"/>
    <n v="36"/>
    <x v="5"/>
  </r>
  <r>
    <s v="test_2_9"/>
    <s v="['9db77a0526b8734988639509c242d107']"/>
    <s v="[25]"/>
    <x v="9"/>
    <n v="9"/>
    <n v="0.1"/>
    <n v="0"/>
    <n v="50"/>
    <n v="0"/>
    <n v="35"/>
    <x v="6"/>
  </r>
  <r>
    <s v="test_2_19"/>
    <s v="['9db77a0526b8734988639509c242d107']"/>
    <s v="[25]"/>
    <x v="9"/>
    <n v="19"/>
    <n v="0.1"/>
    <n v="0"/>
    <n v="50"/>
    <n v="0"/>
    <n v="34"/>
    <x v="7"/>
  </r>
  <r>
    <s v="test_2_29"/>
    <s v="['9db77a0526b8734988639509c242d107']"/>
    <s v="[25]"/>
    <x v="9"/>
    <n v="29"/>
    <n v="0.1"/>
    <n v="0"/>
    <n v="50"/>
    <n v="0"/>
    <n v="32"/>
    <x v="8"/>
  </r>
  <r>
    <s v="test_2_39"/>
    <s v="['9db77a0526b8734988639509c242d107']"/>
    <s v="[25]"/>
    <x v="9"/>
    <n v="39"/>
    <n v="0.1"/>
    <n v="0"/>
    <n v="50"/>
    <n v="0"/>
    <n v="26"/>
    <x v="9"/>
  </r>
  <r>
    <s v="test_2_49"/>
    <s v="['9db77a0526b8734988639509c242d107']"/>
    <s v="[25]"/>
    <x v="9"/>
    <n v="49"/>
    <n v="0.1"/>
    <n v="0"/>
    <n v="50"/>
    <n v="0"/>
    <n v="24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test_2_0"/>
    <s v="['9db77a0526b8734988639509c242d107']"/>
    <x v="0"/>
    <x v="0"/>
    <n v="0"/>
    <n v="0.1"/>
    <n v="0"/>
    <n v="50"/>
    <n v="0"/>
    <n v="50"/>
    <n v="0"/>
  </r>
  <r>
    <s v="test_2_10"/>
    <s v="['9db77a0526b8734988639509c242d107']"/>
    <x v="0"/>
    <x v="0"/>
    <n v="10"/>
    <n v="0.1"/>
    <n v="0"/>
    <n v="50"/>
    <n v="0"/>
    <n v="50"/>
    <n v="0"/>
  </r>
  <r>
    <s v="test_2_20"/>
    <s v="['9db77a0526b8734988639509c242d107']"/>
    <x v="0"/>
    <x v="0"/>
    <n v="20"/>
    <n v="0.1"/>
    <n v="0"/>
    <n v="50"/>
    <n v="0"/>
    <n v="50"/>
    <n v="0"/>
  </r>
  <r>
    <s v="test_2_30"/>
    <s v="['9db77a0526b8734988639509c242d107']"/>
    <x v="0"/>
    <x v="0"/>
    <n v="30"/>
    <n v="0.1"/>
    <n v="0"/>
    <n v="50"/>
    <n v="0"/>
    <n v="50"/>
    <n v="0"/>
  </r>
  <r>
    <s v="test_2_40"/>
    <s v="['9db77a0526b8734988639509c242d107']"/>
    <x v="0"/>
    <x v="0"/>
    <n v="40"/>
    <n v="0.1"/>
    <n v="0"/>
    <n v="50"/>
    <n v="0"/>
    <n v="50"/>
    <n v="0"/>
  </r>
  <r>
    <s v="test_2_1"/>
    <s v="['9db77a0526b8734988639509c242d107']"/>
    <x v="0"/>
    <x v="1"/>
    <n v="1"/>
    <n v="0.1"/>
    <n v="0"/>
    <n v="50"/>
    <n v="0"/>
    <n v="50"/>
    <n v="0"/>
  </r>
  <r>
    <s v="test_2_11"/>
    <s v="['9db77a0526b8734988639509c242d107']"/>
    <x v="0"/>
    <x v="1"/>
    <n v="11"/>
    <n v="0.1"/>
    <n v="0"/>
    <n v="50"/>
    <n v="0"/>
    <n v="50"/>
    <n v="0"/>
  </r>
  <r>
    <s v="test_2_21"/>
    <s v="['9db77a0526b8734988639509c242d107']"/>
    <x v="0"/>
    <x v="1"/>
    <n v="21"/>
    <n v="0.1"/>
    <n v="0"/>
    <n v="50"/>
    <n v="0"/>
    <n v="48"/>
    <n v="2"/>
  </r>
  <r>
    <s v="test_2_31"/>
    <s v="['9db77a0526b8734988639509c242d107']"/>
    <x v="0"/>
    <x v="1"/>
    <n v="31"/>
    <n v="0.1"/>
    <n v="0"/>
    <n v="50"/>
    <n v="0"/>
    <n v="50"/>
    <n v="0"/>
  </r>
  <r>
    <s v="test_2_41"/>
    <s v="['9db77a0526b8734988639509c242d107']"/>
    <x v="0"/>
    <x v="1"/>
    <n v="41"/>
    <n v="0.1"/>
    <n v="0"/>
    <n v="50"/>
    <n v="0"/>
    <n v="48"/>
    <n v="2"/>
  </r>
  <r>
    <s v="test_2_2"/>
    <s v="['9db77a0526b8734988639509c242d107']"/>
    <x v="0"/>
    <x v="2"/>
    <n v="2"/>
    <n v="0.1"/>
    <n v="0"/>
    <n v="50"/>
    <n v="0"/>
    <n v="50"/>
    <n v="0"/>
  </r>
  <r>
    <s v="test_2_12"/>
    <s v="['9db77a0526b8734988639509c242d107']"/>
    <x v="0"/>
    <x v="2"/>
    <n v="12"/>
    <n v="0.1"/>
    <n v="0"/>
    <n v="50"/>
    <n v="0"/>
    <n v="50"/>
    <n v="0"/>
  </r>
  <r>
    <s v="test_2_22"/>
    <s v="['9db77a0526b8734988639509c242d107']"/>
    <x v="0"/>
    <x v="2"/>
    <n v="22"/>
    <n v="0.1"/>
    <n v="0"/>
    <n v="50"/>
    <n v="0"/>
    <n v="48"/>
    <n v="2"/>
  </r>
  <r>
    <s v="test_2_32"/>
    <s v="['9db77a0526b8734988639509c242d107']"/>
    <x v="0"/>
    <x v="2"/>
    <n v="32"/>
    <n v="0.1"/>
    <n v="0"/>
    <n v="50"/>
    <n v="0"/>
    <n v="50"/>
    <n v="0"/>
  </r>
  <r>
    <s v="test_2_42"/>
    <s v="['9db77a0526b8734988639509c242d107']"/>
    <x v="0"/>
    <x v="2"/>
    <n v="42"/>
    <n v="0.1"/>
    <n v="0"/>
    <n v="50"/>
    <n v="0"/>
    <n v="50"/>
    <n v="0"/>
  </r>
  <r>
    <s v="test_2_3"/>
    <s v="['9db77a0526b8734988639509c242d107']"/>
    <x v="0"/>
    <x v="3"/>
    <n v="3"/>
    <n v="0.1"/>
    <n v="0"/>
    <n v="50"/>
    <n v="0"/>
    <n v="48"/>
    <n v="2"/>
  </r>
  <r>
    <s v="test_2_13"/>
    <s v="['9db77a0526b8734988639509c242d107']"/>
    <x v="0"/>
    <x v="3"/>
    <n v="13"/>
    <n v="0.1"/>
    <n v="0"/>
    <n v="50"/>
    <n v="0"/>
    <n v="46"/>
    <n v="4"/>
  </r>
  <r>
    <s v="test_2_23"/>
    <s v="['9db77a0526b8734988639509c242d107']"/>
    <x v="0"/>
    <x v="3"/>
    <n v="23"/>
    <n v="0.1"/>
    <n v="0"/>
    <n v="50"/>
    <n v="0"/>
    <n v="48"/>
    <n v="2"/>
  </r>
  <r>
    <s v="test_2_33"/>
    <s v="['9db77a0526b8734988639509c242d107']"/>
    <x v="0"/>
    <x v="3"/>
    <n v="33"/>
    <n v="0.1"/>
    <n v="0"/>
    <n v="50"/>
    <n v="0"/>
    <n v="48"/>
    <n v="2"/>
  </r>
  <r>
    <s v="test_2_43"/>
    <s v="['9db77a0526b8734988639509c242d107']"/>
    <x v="0"/>
    <x v="3"/>
    <n v="43"/>
    <n v="0.1"/>
    <n v="0"/>
    <n v="50"/>
    <n v="0"/>
    <n v="46"/>
    <n v="4"/>
  </r>
  <r>
    <s v="test_2_4"/>
    <s v="['9db77a0526b8734988639509c242d107']"/>
    <x v="0"/>
    <x v="4"/>
    <n v="4"/>
    <n v="0.1"/>
    <n v="0"/>
    <n v="50"/>
    <n v="0"/>
    <n v="48"/>
    <n v="2"/>
  </r>
  <r>
    <s v="test_2_14"/>
    <s v="['9db77a0526b8734988639509c242d107']"/>
    <x v="0"/>
    <x v="4"/>
    <n v="14"/>
    <n v="0.1"/>
    <n v="0"/>
    <n v="50"/>
    <n v="0"/>
    <n v="50"/>
    <n v="0"/>
  </r>
  <r>
    <s v="test_2_24"/>
    <s v="['9db77a0526b8734988639509c242d107']"/>
    <x v="0"/>
    <x v="4"/>
    <n v="24"/>
    <n v="0.1"/>
    <n v="0"/>
    <n v="50"/>
    <n v="0"/>
    <n v="48"/>
    <n v="2"/>
  </r>
  <r>
    <s v="test_2_34"/>
    <s v="['9db77a0526b8734988639509c242d107']"/>
    <x v="0"/>
    <x v="4"/>
    <n v="34"/>
    <n v="0.1"/>
    <n v="0"/>
    <n v="50"/>
    <n v="0"/>
    <n v="48"/>
    <n v="2"/>
  </r>
  <r>
    <s v="test_2_44"/>
    <s v="['9db77a0526b8734988639509c242d107']"/>
    <x v="0"/>
    <x v="4"/>
    <n v="44"/>
    <n v="0.1"/>
    <n v="0"/>
    <n v="50"/>
    <n v="0"/>
    <n v="48"/>
    <n v="2"/>
  </r>
  <r>
    <s v="test_2_5"/>
    <s v="['9db77a0526b8734988639509c242d107']"/>
    <x v="0"/>
    <x v="5"/>
    <n v="5"/>
    <n v="0.1"/>
    <n v="0"/>
    <n v="50"/>
    <n v="0"/>
    <n v="50"/>
    <n v="0"/>
  </r>
  <r>
    <s v="test_2_15"/>
    <s v="['9db77a0526b8734988639509c242d107']"/>
    <x v="0"/>
    <x v="5"/>
    <n v="15"/>
    <n v="0.1"/>
    <n v="0"/>
    <n v="50"/>
    <n v="0"/>
    <n v="46"/>
    <n v="4"/>
  </r>
  <r>
    <s v="test_2_25"/>
    <s v="['9db77a0526b8734988639509c242d107']"/>
    <x v="0"/>
    <x v="5"/>
    <n v="25"/>
    <n v="0.1"/>
    <n v="0"/>
    <n v="50"/>
    <n v="0"/>
    <n v="48"/>
    <n v="2"/>
  </r>
  <r>
    <s v="test_2_35"/>
    <s v="['9db77a0526b8734988639509c242d107']"/>
    <x v="0"/>
    <x v="5"/>
    <n v="35"/>
    <n v="0.1"/>
    <n v="0"/>
    <n v="50"/>
    <n v="0"/>
    <n v="50"/>
    <n v="0"/>
  </r>
  <r>
    <s v="test_2_45"/>
    <s v="['9db77a0526b8734988639509c242d107']"/>
    <x v="0"/>
    <x v="5"/>
    <n v="45"/>
    <n v="0.1"/>
    <n v="0"/>
    <n v="50"/>
    <n v="0"/>
    <n v="50"/>
    <n v="0"/>
  </r>
  <r>
    <s v="test_2_6"/>
    <s v="['9db77a0526b8734988639509c242d107']"/>
    <x v="0"/>
    <x v="6"/>
    <n v="6"/>
    <n v="0.1"/>
    <n v="0"/>
    <n v="50"/>
    <n v="0"/>
    <n v="50"/>
    <n v="0"/>
  </r>
  <r>
    <s v="test_2_16"/>
    <s v="['9db77a0526b8734988639509c242d107']"/>
    <x v="0"/>
    <x v="6"/>
    <n v="16"/>
    <n v="0.1"/>
    <n v="0"/>
    <n v="50"/>
    <n v="0"/>
    <n v="48"/>
    <n v="2"/>
  </r>
  <r>
    <s v="test_2_26"/>
    <s v="['9db77a0526b8734988639509c242d107']"/>
    <x v="0"/>
    <x v="6"/>
    <n v="26"/>
    <n v="0.1"/>
    <n v="0"/>
    <n v="50"/>
    <n v="0"/>
    <n v="50"/>
    <n v="0"/>
  </r>
  <r>
    <s v="test_2_36"/>
    <s v="['9db77a0526b8734988639509c242d107']"/>
    <x v="0"/>
    <x v="6"/>
    <n v="36"/>
    <n v="0.1"/>
    <n v="0"/>
    <n v="50"/>
    <n v="0"/>
    <n v="50"/>
    <n v="0"/>
  </r>
  <r>
    <s v="test_2_46"/>
    <s v="['9db77a0526b8734988639509c242d107']"/>
    <x v="0"/>
    <x v="6"/>
    <n v="46"/>
    <n v="0.1"/>
    <n v="0"/>
    <n v="50"/>
    <n v="0"/>
    <n v="50"/>
    <n v="0"/>
  </r>
  <r>
    <s v="test_2_7"/>
    <s v="['9db77a0526b8734988639509c242d107']"/>
    <x v="0"/>
    <x v="7"/>
    <n v="7"/>
    <n v="0.1"/>
    <n v="0"/>
    <n v="50"/>
    <n v="0"/>
    <n v="48"/>
    <n v="2"/>
  </r>
  <r>
    <s v="test_2_17"/>
    <s v="['9db77a0526b8734988639509c242d107']"/>
    <x v="0"/>
    <x v="7"/>
    <n v="17"/>
    <n v="0.1"/>
    <n v="0"/>
    <n v="50"/>
    <n v="0"/>
    <n v="50"/>
    <n v="0"/>
  </r>
  <r>
    <s v="test_2_27"/>
    <s v="['9db77a0526b8734988639509c242d107']"/>
    <x v="0"/>
    <x v="7"/>
    <n v="27"/>
    <n v="0.1"/>
    <n v="0"/>
    <n v="50"/>
    <n v="0"/>
    <n v="50"/>
    <n v="0"/>
  </r>
  <r>
    <s v="test_2_37"/>
    <s v="['9db77a0526b8734988639509c242d107']"/>
    <x v="0"/>
    <x v="7"/>
    <n v="37"/>
    <n v="0.1"/>
    <n v="0"/>
    <n v="50"/>
    <n v="0"/>
    <n v="50"/>
    <n v="0"/>
  </r>
  <r>
    <s v="test_2_47"/>
    <s v="['9db77a0526b8734988639509c242d107']"/>
    <x v="0"/>
    <x v="7"/>
    <n v="47"/>
    <n v="0.1"/>
    <n v="0"/>
    <n v="50"/>
    <n v="0"/>
    <n v="48"/>
    <n v="2"/>
  </r>
  <r>
    <s v="test_2_8"/>
    <s v="['9db77a0526b8734988639509c242d107']"/>
    <x v="0"/>
    <x v="8"/>
    <n v="8"/>
    <n v="0.1"/>
    <n v="0"/>
    <n v="50"/>
    <n v="0"/>
    <n v="38"/>
    <n v="12"/>
  </r>
  <r>
    <s v="test_2_18"/>
    <s v="['9db77a0526b8734988639509c242d107']"/>
    <x v="0"/>
    <x v="8"/>
    <n v="18"/>
    <n v="0.1"/>
    <n v="0"/>
    <n v="50"/>
    <n v="0"/>
    <n v="40"/>
    <n v="10"/>
  </r>
  <r>
    <s v="test_2_28"/>
    <s v="['9db77a0526b8734988639509c242d107']"/>
    <x v="0"/>
    <x v="8"/>
    <n v="28"/>
    <n v="0.1"/>
    <n v="0"/>
    <n v="50"/>
    <n v="0"/>
    <n v="38"/>
    <n v="12"/>
  </r>
  <r>
    <s v="test_2_38"/>
    <s v="['9db77a0526b8734988639509c242d107']"/>
    <x v="0"/>
    <x v="8"/>
    <n v="38"/>
    <n v="0.1"/>
    <n v="0"/>
    <n v="50"/>
    <n v="0"/>
    <n v="40"/>
    <n v="10"/>
  </r>
  <r>
    <s v="test_2_48"/>
    <s v="['9db77a0526b8734988639509c242d107']"/>
    <x v="0"/>
    <x v="8"/>
    <n v="48"/>
    <n v="0.1"/>
    <n v="0"/>
    <n v="50"/>
    <n v="0"/>
    <n v="36"/>
    <n v="14"/>
  </r>
  <r>
    <s v="test_2_9"/>
    <s v="['9db77a0526b8734988639509c242d107']"/>
    <x v="0"/>
    <x v="9"/>
    <n v="9"/>
    <n v="0.1"/>
    <n v="0"/>
    <n v="50"/>
    <n v="0"/>
    <n v="35"/>
    <n v="15"/>
  </r>
  <r>
    <s v="test_2_19"/>
    <s v="['9db77a0526b8734988639509c242d107']"/>
    <x v="0"/>
    <x v="9"/>
    <n v="19"/>
    <n v="0.1"/>
    <n v="0"/>
    <n v="50"/>
    <n v="0"/>
    <n v="34"/>
    <n v="16"/>
  </r>
  <r>
    <s v="test_2_29"/>
    <s v="['9db77a0526b8734988639509c242d107']"/>
    <x v="0"/>
    <x v="9"/>
    <n v="29"/>
    <n v="0.1"/>
    <n v="0"/>
    <n v="50"/>
    <n v="0"/>
    <n v="32"/>
    <n v="18"/>
  </r>
  <r>
    <s v="test_2_39"/>
    <s v="['9db77a0526b8734988639509c242d107']"/>
    <x v="0"/>
    <x v="9"/>
    <n v="39"/>
    <n v="0.1"/>
    <n v="0"/>
    <n v="50"/>
    <n v="0"/>
    <n v="26"/>
    <n v="24"/>
  </r>
  <r>
    <s v="test_2_49"/>
    <s v="['9db77a0526b8734988639509c242d107']"/>
    <x v="0"/>
    <x v="9"/>
    <n v="49"/>
    <n v="0.1"/>
    <n v="0"/>
    <n v="50"/>
    <n v="0"/>
    <n v="24"/>
    <n v="26"/>
  </r>
  <r>
    <s v="test_3_0"/>
    <s v="['9db77a0526b8734988639509c242d107']"/>
    <x v="1"/>
    <x v="0"/>
    <n v="0"/>
    <n v="0.1"/>
    <n v="0"/>
    <n v="50"/>
    <n v="0"/>
    <n v="50"/>
    <n v="0"/>
  </r>
  <r>
    <s v="test_3_10"/>
    <s v="['9db77a0526b8734988639509c242d107']"/>
    <x v="1"/>
    <x v="0"/>
    <n v="10"/>
    <n v="0.1"/>
    <n v="0"/>
    <n v="50"/>
    <n v="0"/>
    <n v="50"/>
    <n v="0"/>
  </r>
  <r>
    <s v="test_3_20"/>
    <s v="['9db77a0526b8734988639509c242d107']"/>
    <x v="1"/>
    <x v="0"/>
    <n v="20"/>
    <n v="0.1"/>
    <n v="0"/>
    <n v="50"/>
    <n v="0"/>
    <n v="48"/>
    <n v="2"/>
  </r>
  <r>
    <s v="test_3_30"/>
    <s v="['9db77a0526b8734988639509c242d107']"/>
    <x v="1"/>
    <x v="0"/>
    <n v="30"/>
    <n v="0.1"/>
    <n v="0"/>
    <n v="50"/>
    <n v="0"/>
    <n v="42"/>
    <n v="8"/>
  </r>
  <r>
    <s v="test_3_40"/>
    <s v="['9db77a0526b8734988639509c242d107']"/>
    <x v="1"/>
    <x v="0"/>
    <n v="40"/>
    <n v="0.1"/>
    <n v="0"/>
    <n v="50"/>
    <n v="0"/>
    <n v="46"/>
    <n v="4"/>
  </r>
  <r>
    <s v="test_3_1"/>
    <s v="['9db77a0526b8734988639509c242d107']"/>
    <x v="1"/>
    <x v="1"/>
    <n v="1"/>
    <n v="0.1"/>
    <n v="0"/>
    <n v="50"/>
    <n v="0"/>
    <n v="49"/>
    <n v="1"/>
  </r>
  <r>
    <s v="test_3_11"/>
    <s v="['9db77a0526b8734988639509c242d107']"/>
    <x v="1"/>
    <x v="1"/>
    <n v="11"/>
    <n v="0.1"/>
    <n v="0"/>
    <n v="50"/>
    <n v="0"/>
    <n v="50"/>
    <n v="0"/>
  </r>
  <r>
    <s v="test_3_21"/>
    <s v="['9db77a0526b8734988639509c242d107']"/>
    <x v="1"/>
    <x v="1"/>
    <n v="21"/>
    <n v="0.1"/>
    <n v="0"/>
    <n v="50"/>
    <n v="0"/>
    <n v="50"/>
    <n v="0"/>
  </r>
  <r>
    <s v="test_3_31"/>
    <s v="['9db77a0526b8734988639509c242d107']"/>
    <x v="1"/>
    <x v="1"/>
    <n v="31"/>
    <n v="0.1"/>
    <n v="0"/>
    <n v="50"/>
    <n v="0"/>
    <n v="48"/>
    <n v="2"/>
  </r>
  <r>
    <s v="test_3_41"/>
    <s v="['9db77a0526b8734988639509c242d107']"/>
    <x v="1"/>
    <x v="1"/>
    <n v="41"/>
    <n v="0.1"/>
    <n v="0"/>
    <n v="50"/>
    <n v="0"/>
    <n v="48"/>
    <n v="2"/>
  </r>
  <r>
    <s v="test_3_12"/>
    <s v="['9db77a0526b8734988639509c242d107']"/>
    <x v="1"/>
    <x v="2"/>
    <n v="12"/>
    <n v="0.1"/>
    <n v="0"/>
    <n v="50"/>
    <n v="0"/>
    <n v="48"/>
    <n v="2"/>
  </r>
  <r>
    <s v="test_3_2"/>
    <s v="['9db77a0526b8734988639509c242d107']"/>
    <x v="1"/>
    <x v="2"/>
    <n v="2"/>
    <n v="0.1"/>
    <n v="0"/>
    <n v="50"/>
    <n v="0"/>
    <n v="46"/>
    <n v="4"/>
  </r>
  <r>
    <s v="test_3_22"/>
    <s v="['9db77a0526b8734988639509c242d107']"/>
    <x v="1"/>
    <x v="2"/>
    <n v="22"/>
    <n v="0.1"/>
    <n v="0"/>
    <n v="50"/>
    <n v="0"/>
    <n v="44"/>
    <n v="6"/>
  </r>
  <r>
    <s v="test_3_32"/>
    <s v="['9db77a0526b8734988639509c242d107']"/>
    <x v="1"/>
    <x v="2"/>
    <n v="32"/>
    <n v="0.1"/>
    <n v="0"/>
    <n v="50"/>
    <n v="0"/>
    <n v="48"/>
    <n v="2"/>
  </r>
  <r>
    <s v="test_3_42"/>
    <s v="['9db77a0526b8734988639509c242d107']"/>
    <x v="1"/>
    <x v="2"/>
    <n v="42"/>
    <n v="0.1"/>
    <n v="0"/>
    <n v="50"/>
    <n v="0"/>
    <n v="50"/>
    <n v="0"/>
  </r>
  <r>
    <s v="test_3_13"/>
    <s v="['9db77a0526b8734988639509c242d107']"/>
    <x v="1"/>
    <x v="3"/>
    <n v="13"/>
    <n v="0.1"/>
    <n v="0"/>
    <n v="50"/>
    <n v="0"/>
    <n v="42"/>
    <n v="8"/>
  </r>
  <r>
    <s v="test_3_23"/>
    <s v="['9db77a0526b8734988639509c242d107']"/>
    <x v="1"/>
    <x v="3"/>
    <n v="23"/>
    <n v="0.1"/>
    <n v="0"/>
    <n v="50"/>
    <n v="0"/>
    <n v="50"/>
    <n v="0"/>
  </r>
  <r>
    <s v="test_3_3"/>
    <s v="['9db77a0526b8734988639509c242d107']"/>
    <x v="1"/>
    <x v="3"/>
    <n v="3"/>
    <n v="0.1"/>
    <n v="0"/>
    <n v="50"/>
    <n v="0"/>
    <n v="50"/>
    <n v="0"/>
  </r>
  <r>
    <s v="test_3_33"/>
    <s v="['9db77a0526b8734988639509c242d107']"/>
    <x v="1"/>
    <x v="3"/>
    <n v="33"/>
    <n v="0.1"/>
    <n v="0"/>
    <n v="50"/>
    <n v="0"/>
    <n v="41"/>
    <n v="9"/>
  </r>
  <r>
    <s v="test_3_43"/>
    <s v="['9db77a0526b8734988639509c242d107']"/>
    <x v="1"/>
    <x v="3"/>
    <n v="43"/>
    <n v="0.1"/>
    <n v="0"/>
    <n v="50"/>
    <n v="0"/>
    <n v="49"/>
    <n v="1"/>
  </r>
  <r>
    <s v="test_3_14"/>
    <s v="['9db77a0526b8734988639509c242d107']"/>
    <x v="1"/>
    <x v="4"/>
    <n v="14"/>
    <n v="0.1"/>
    <n v="0"/>
    <n v="50"/>
    <n v="0"/>
    <n v="48"/>
    <n v="2"/>
  </r>
  <r>
    <s v="test_3_24"/>
    <s v="['9db77a0526b8734988639509c242d107']"/>
    <x v="1"/>
    <x v="4"/>
    <n v="24"/>
    <n v="0.1"/>
    <n v="0"/>
    <n v="50"/>
    <n v="0"/>
    <n v="46"/>
    <n v="4"/>
  </r>
  <r>
    <s v="test_3_34"/>
    <s v="['9db77a0526b8734988639509c242d107']"/>
    <x v="1"/>
    <x v="4"/>
    <n v="34"/>
    <n v="0.1"/>
    <n v="0"/>
    <n v="50"/>
    <n v="0"/>
    <n v="48"/>
    <n v="2"/>
  </r>
  <r>
    <s v="test_3_4"/>
    <s v="['9db77a0526b8734988639509c242d107']"/>
    <x v="1"/>
    <x v="4"/>
    <n v="4"/>
    <n v="0.1"/>
    <n v="0"/>
    <n v="50"/>
    <n v="0"/>
    <n v="50"/>
    <n v="0"/>
  </r>
  <r>
    <s v="test_3_44"/>
    <s v="['9db77a0526b8734988639509c242d107']"/>
    <x v="1"/>
    <x v="4"/>
    <n v="44"/>
    <n v="0.1"/>
    <n v="0"/>
    <n v="50"/>
    <n v="0"/>
    <n v="48"/>
    <n v="2"/>
  </r>
  <r>
    <s v="test_3_15"/>
    <s v="['9db77a0526b8734988639509c242d107']"/>
    <x v="1"/>
    <x v="5"/>
    <n v="15"/>
    <n v="0.1"/>
    <n v="0"/>
    <n v="50"/>
    <n v="0"/>
    <n v="48"/>
    <n v="2"/>
  </r>
  <r>
    <s v="test_3_25"/>
    <s v="['9db77a0526b8734988639509c242d107']"/>
    <x v="1"/>
    <x v="5"/>
    <n v="25"/>
    <n v="0.1"/>
    <n v="0"/>
    <n v="50"/>
    <n v="0"/>
    <n v="48"/>
    <n v="2"/>
  </r>
  <r>
    <s v="test_3_35"/>
    <s v="['9db77a0526b8734988639509c242d107']"/>
    <x v="1"/>
    <x v="5"/>
    <n v="35"/>
    <n v="0.1"/>
    <n v="0"/>
    <n v="50"/>
    <n v="0"/>
    <n v="45"/>
    <n v="5"/>
  </r>
  <r>
    <s v="test_3_45"/>
    <s v="['9db77a0526b8734988639509c242d107']"/>
    <x v="1"/>
    <x v="5"/>
    <n v="45"/>
    <n v="0.1"/>
    <n v="0"/>
    <n v="50"/>
    <n v="0"/>
    <n v="50"/>
    <n v="0"/>
  </r>
  <r>
    <s v="test_3_5"/>
    <s v="['9db77a0526b8734988639509c242d107']"/>
    <x v="1"/>
    <x v="5"/>
    <n v="5"/>
    <n v="0.1"/>
    <n v="0"/>
    <n v="50"/>
    <n v="0"/>
    <n v="47"/>
    <n v="3"/>
  </r>
  <r>
    <s v="test_3_16"/>
    <s v="['9db77a0526b8734988639509c242d107']"/>
    <x v="1"/>
    <x v="6"/>
    <n v="16"/>
    <n v="0.1"/>
    <n v="0"/>
    <n v="50"/>
    <n v="0"/>
    <n v="50"/>
    <n v="0"/>
  </r>
  <r>
    <s v="test_3_26"/>
    <s v="['9db77a0526b8734988639509c242d107']"/>
    <x v="1"/>
    <x v="6"/>
    <n v="26"/>
    <n v="0.1"/>
    <n v="0"/>
    <n v="50"/>
    <n v="0"/>
    <n v="48"/>
    <n v="2"/>
  </r>
  <r>
    <s v="test_3_36"/>
    <s v="['9db77a0526b8734988639509c242d107']"/>
    <x v="1"/>
    <x v="6"/>
    <n v="36"/>
    <n v="0.1"/>
    <n v="0"/>
    <n v="50"/>
    <n v="0"/>
    <n v="43"/>
    <n v="7"/>
  </r>
  <r>
    <s v="test_3_46"/>
    <s v="['9db77a0526b8734988639509c242d107']"/>
    <x v="1"/>
    <x v="6"/>
    <n v="46"/>
    <n v="0.1"/>
    <n v="0"/>
    <n v="50"/>
    <n v="0"/>
    <n v="49"/>
    <n v="1"/>
  </r>
  <r>
    <s v="test_3_6"/>
    <s v="['9db77a0526b8734988639509c242d107']"/>
    <x v="1"/>
    <x v="6"/>
    <n v="6"/>
    <n v="0.1"/>
    <n v="0"/>
    <n v="50"/>
    <n v="0"/>
    <n v="48"/>
    <n v="2"/>
  </r>
  <r>
    <s v="test_3_17"/>
    <s v="['9db77a0526b8734988639509c242d107']"/>
    <x v="1"/>
    <x v="7"/>
    <n v="17"/>
    <n v="0.1"/>
    <n v="0"/>
    <n v="50"/>
    <n v="0"/>
    <n v="42"/>
    <n v="8"/>
  </r>
  <r>
    <s v="test_3_27"/>
    <s v="['9db77a0526b8734988639509c242d107']"/>
    <x v="1"/>
    <x v="7"/>
    <n v="27"/>
    <n v="0.1"/>
    <n v="0"/>
    <n v="50"/>
    <n v="0"/>
    <n v="42"/>
    <n v="8"/>
  </r>
  <r>
    <s v="test_3_37"/>
    <s v="['9db77a0526b8734988639509c242d107']"/>
    <x v="1"/>
    <x v="7"/>
    <n v="37"/>
    <n v="0.1"/>
    <n v="0"/>
    <n v="50"/>
    <n v="0"/>
    <n v="41"/>
    <n v="9"/>
  </r>
  <r>
    <s v="test_3_47"/>
    <s v="['9db77a0526b8734988639509c242d107']"/>
    <x v="1"/>
    <x v="7"/>
    <n v="47"/>
    <n v="0.1"/>
    <n v="0"/>
    <n v="50"/>
    <n v="0"/>
    <n v="50"/>
    <n v="0"/>
  </r>
  <r>
    <s v="test_3_7"/>
    <s v="['9db77a0526b8734988639509c242d107']"/>
    <x v="1"/>
    <x v="7"/>
    <n v="7"/>
    <n v="0.1"/>
    <n v="0"/>
    <n v="50"/>
    <n v="0"/>
    <n v="43"/>
    <n v="7"/>
  </r>
  <r>
    <s v="test_3_18"/>
    <s v="['9db77a0526b8734988639509c242d107']"/>
    <x v="1"/>
    <x v="8"/>
    <n v="18"/>
    <n v="0.1"/>
    <n v="0"/>
    <n v="50"/>
    <n v="0"/>
    <n v="46"/>
    <n v="4"/>
  </r>
  <r>
    <s v="test_3_28"/>
    <s v="['9db77a0526b8734988639509c242d107']"/>
    <x v="1"/>
    <x v="8"/>
    <n v="28"/>
    <n v="0.1"/>
    <n v="0"/>
    <n v="50"/>
    <n v="0"/>
    <n v="45"/>
    <n v="5"/>
  </r>
  <r>
    <s v="test_3_38"/>
    <s v="['9db77a0526b8734988639509c242d107']"/>
    <x v="1"/>
    <x v="8"/>
    <n v="38"/>
    <n v="0.1"/>
    <n v="0"/>
    <n v="50"/>
    <n v="0"/>
    <n v="50"/>
    <n v="0"/>
  </r>
  <r>
    <s v="test_3_48"/>
    <s v="['9db77a0526b8734988639509c242d107']"/>
    <x v="1"/>
    <x v="8"/>
    <n v="48"/>
    <n v="0.1"/>
    <n v="0"/>
    <n v="50"/>
    <n v="0"/>
    <n v="46"/>
    <n v="4"/>
  </r>
  <r>
    <s v="test_3_8"/>
    <s v="['9db77a0526b8734988639509c242d107']"/>
    <x v="1"/>
    <x v="8"/>
    <n v="8"/>
    <n v="0.1"/>
    <n v="0"/>
    <n v="50"/>
    <n v="0"/>
    <n v="48"/>
    <n v="2"/>
  </r>
  <r>
    <s v="test_3_19"/>
    <s v="['9db77a0526b8734988639509c242d107']"/>
    <x v="1"/>
    <x v="9"/>
    <n v="19"/>
    <n v="0.1"/>
    <n v="0"/>
    <n v="50"/>
    <n v="0"/>
    <n v="28"/>
    <n v="22"/>
  </r>
  <r>
    <s v="test_3_29"/>
    <s v="['9db77a0526b8734988639509c242d107']"/>
    <x v="1"/>
    <x v="9"/>
    <n v="29"/>
    <n v="0.1"/>
    <n v="0"/>
    <n v="50"/>
    <n v="0"/>
    <n v="21"/>
    <n v="29"/>
  </r>
  <r>
    <s v="test_3_39"/>
    <s v="['9db77a0526b8734988639509c242d107']"/>
    <x v="1"/>
    <x v="9"/>
    <n v="39"/>
    <n v="0.1"/>
    <n v="0"/>
    <n v="50"/>
    <n v="0"/>
    <n v="28"/>
    <n v="22"/>
  </r>
  <r>
    <s v="test_3_49"/>
    <s v="['9db77a0526b8734988639509c242d107']"/>
    <x v="1"/>
    <x v="9"/>
    <n v="49"/>
    <n v="0.1"/>
    <n v="0"/>
    <n v="50"/>
    <n v="0"/>
    <n v="28"/>
    <n v="22"/>
  </r>
  <r>
    <s v="test_3_9"/>
    <s v="['9db77a0526b8734988639509c242d107']"/>
    <x v="1"/>
    <x v="9"/>
    <n v="9"/>
    <n v="0.1"/>
    <n v="0"/>
    <n v="50"/>
    <n v="0"/>
    <n v="30"/>
    <n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test_2_0"/>
    <s v="['9db77a0526b8734988639509c242d107']"/>
    <x v="0"/>
    <x v="0"/>
    <n v="0"/>
    <n v="0.1"/>
    <n v="0"/>
    <n v="50"/>
    <n v="0"/>
    <n v="50"/>
    <x v="0"/>
  </r>
  <r>
    <s v="test_2_10"/>
    <s v="['9db77a0526b8734988639509c242d107']"/>
    <x v="0"/>
    <x v="0"/>
    <n v="10"/>
    <n v="0.1"/>
    <n v="0"/>
    <n v="50"/>
    <n v="0"/>
    <n v="50"/>
    <x v="0"/>
  </r>
  <r>
    <s v="test_2_20"/>
    <s v="['9db77a0526b8734988639509c242d107']"/>
    <x v="0"/>
    <x v="0"/>
    <n v="20"/>
    <n v="0.1"/>
    <n v="0"/>
    <n v="50"/>
    <n v="0"/>
    <n v="50"/>
    <x v="0"/>
  </r>
  <r>
    <s v="test_2_30"/>
    <s v="['9db77a0526b8734988639509c242d107']"/>
    <x v="0"/>
    <x v="0"/>
    <n v="30"/>
    <n v="0.1"/>
    <n v="0"/>
    <n v="50"/>
    <n v="0"/>
    <n v="50"/>
    <x v="0"/>
  </r>
  <r>
    <s v="test_2_40"/>
    <s v="['9db77a0526b8734988639509c242d107']"/>
    <x v="0"/>
    <x v="0"/>
    <n v="40"/>
    <n v="0.1"/>
    <n v="0"/>
    <n v="50"/>
    <n v="0"/>
    <n v="50"/>
    <x v="0"/>
  </r>
  <r>
    <s v="test_2_1"/>
    <s v="['9db77a0526b8734988639509c242d107']"/>
    <x v="0"/>
    <x v="1"/>
    <n v="1"/>
    <n v="0.1"/>
    <n v="0"/>
    <n v="50"/>
    <n v="0"/>
    <n v="50"/>
    <x v="0"/>
  </r>
  <r>
    <s v="test_2_11"/>
    <s v="['9db77a0526b8734988639509c242d107']"/>
    <x v="0"/>
    <x v="1"/>
    <n v="11"/>
    <n v="0.1"/>
    <n v="0"/>
    <n v="50"/>
    <n v="0"/>
    <n v="50"/>
    <x v="0"/>
  </r>
  <r>
    <s v="test_2_21"/>
    <s v="['9db77a0526b8734988639509c242d107']"/>
    <x v="0"/>
    <x v="1"/>
    <n v="21"/>
    <n v="0.1"/>
    <n v="0"/>
    <n v="50"/>
    <n v="0"/>
    <n v="48"/>
    <x v="1"/>
  </r>
  <r>
    <s v="test_2_31"/>
    <s v="['9db77a0526b8734988639509c242d107']"/>
    <x v="0"/>
    <x v="1"/>
    <n v="31"/>
    <n v="0.1"/>
    <n v="0"/>
    <n v="50"/>
    <n v="0"/>
    <n v="50"/>
    <x v="0"/>
  </r>
  <r>
    <s v="test_2_41"/>
    <s v="['9db77a0526b8734988639509c242d107']"/>
    <x v="0"/>
    <x v="1"/>
    <n v="41"/>
    <n v="0.1"/>
    <n v="0"/>
    <n v="50"/>
    <n v="0"/>
    <n v="48"/>
    <x v="1"/>
  </r>
  <r>
    <s v="test_2_2"/>
    <s v="['9db77a0526b8734988639509c242d107']"/>
    <x v="0"/>
    <x v="2"/>
    <n v="2"/>
    <n v="0.1"/>
    <n v="0"/>
    <n v="50"/>
    <n v="0"/>
    <n v="50"/>
    <x v="0"/>
  </r>
  <r>
    <s v="test_2_12"/>
    <s v="['9db77a0526b8734988639509c242d107']"/>
    <x v="0"/>
    <x v="2"/>
    <n v="12"/>
    <n v="0.1"/>
    <n v="0"/>
    <n v="50"/>
    <n v="0"/>
    <n v="50"/>
    <x v="0"/>
  </r>
  <r>
    <s v="test_2_22"/>
    <s v="['9db77a0526b8734988639509c242d107']"/>
    <x v="0"/>
    <x v="2"/>
    <n v="22"/>
    <n v="0.1"/>
    <n v="0"/>
    <n v="50"/>
    <n v="0"/>
    <n v="48"/>
    <x v="1"/>
  </r>
  <r>
    <s v="test_2_32"/>
    <s v="['9db77a0526b8734988639509c242d107']"/>
    <x v="0"/>
    <x v="2"/>
    <n v="32"/>
    <n v="0.1"/>
    <n v="0"/>
    <n v="50"/>
    <n v="0"/>
    <n v="50"/>
    <x v="0"/>
  </r>
  <r>
    <s v="test_2_42"/>
    <s v="['9db77a0526b8734988639509c242d107']"/>
    <x v="0"/>
    <x v="2"/>
    <n v="42"/>
    <n v="0.1"/>
    <n v="0"/>
    <n v="50"/>
    <n v="0"/>
    <n v="50"/>
    <x v="0"/>
  </r>
  <r>
    <s v="test_2_3"/>
    <s v="['9db77a0526b8734988639509c242d107']"/>
    <x v="0"/>
    <x v="3"/>
    <n v="3"/>
    <n v="0.1"/>
    <n v="0"/>
    <n v="50"/>
    <n v="0"/>
    <n v="48"/>
    <x v="1"/>
  </r>
  <r>
    <s v="test_2_13"/>
    <s v="['9db77a0526b8734988639509c242d107']"/>
    <x v="0"/>
    <x v="3"/>
    <n v="13"/>
    <n v="0.1"/>
    <n v="0"/>
    <n v="50"/>
    <n v="0"/>
    <n v="46"/>
    <x v="2"/>
  </r>
  <r>
    <s v="test_2_23"/>
    <s v="['9db77a0526b8734988639509c242d107']"/>
    <x v="0"/>
    <x v="3"/>
    <n v="23"/>
    <n v="0.1"/>
    <n v="0"/>
    <n v="50"/>
    <n v="0"/>
    <n v="48"/>
    <x v="1"/>
  </r>
  <r>
    <s v="test_2_33"/>
    <s v="['9db77a0526b8734988639509c242d107']"/>
    <x v="0"/>
    <x v="3"/>
    <n v="33"/>
    <n v="0.1"/>
    <n v="0"/>
    <n v="50"/>
    <n v="0"/>
    <n v="48"/>
    <x v="1"/>
  </r>
  <r>
    <s v="test_2_43"/>
    <s v="['9db77a0526b8734988639509c242d107']"/>
    <x v="0"/>
    <x v="3"/>
    <n v="43"/>
    <n v="0.1"/>
    <n v="0"/>
    <n v="50"/>
    <n v="0"/>
    <n v="46"/>
    <x v="2"/>
  </r>
  <r>
    <s v="test_2_4"/>
    <s v="['9db77a0526b8734988639509c242d107']"/>
    <x v="0"/>
    <x v="4"/>
    <n v="4"/>
    <n v="0.1"/>
    <n v="0"/>
    <n v="50"/>
    <n v="0"/>
    <n v="48"/>
    <x v="1"/>
  </r>
  <r>
    <s v="test_2_14"/>
    <s v="['9db77a0526b8734988639509c242d107']"/>
    <x v="0"/>
    <x v="4"/>
    <n v="14"/>
    <n v="0.1"/>
    <n v="0"/>
    <n v="50"/>
    <n v="0"/>
    <n v="50"/>
    <x v="0"/>
  </r>
  <r>
    <s v="test_2_24"/>
    <s v="['9db77a0526b8734988639509c242d107']"/>
    <x v="0"/>
    <x v="4"/>
    <n v="24"/>
    <n v="0.1"/>
    <n v="0"/>
    <n v="50"/>
    <n v="0"/>
    <n v="48"/>
    <x v="1"/>
  </r>
  <r>
    <s v="test_2_34"/>
    <s v="['9db77a0526b8734988639509c242d107']"/>
    <x v="0"/>
    <x v="4"/>
    <n v="34"/>
    <n v="0.1"/>
    <n v="0"/>
    <n v="50"/>
    <n v="0"/>
    <n v="48"/>
    <x v="1"/>
  </r>
  <r>
    <s v="test_2_44"/>
    <s v="['9db77a0526b8734988639509c242d107']"/>
    <x v="0"/>
    <x v="4"/>
    <n v="44"/>
    <n v="0.1"/>
    <n v="0"/>
    <n v="50"/>
    <n v="0"/>
    <n v="48"/>
    <x v="1"/>
  </r>
  <r>
    <s v="test_2_5"/>
    <s v="['9db77a0526b8734988639509c242d107']"/>
    <x v="0"/>
    <x v="5"/>
    <n v="5"/>
    <n v="0.1"/>
    <n v="0"/>
    <n v="50"/>
    <n v="0"/>
    <n v="50"/>
    <x v="0"/>
  </r>
  <r>
    <s v="test_2_15"/>
    <s v="['9db77a0526b8734988639509c242d107']"/>
    <x v="0"/>
    <x v="5"/>
    <n v="15"/>
    <n v="0.1"/>
    <n v="0"/>
    <n v="50"/>
    <n v="0"/>
    <n v="46"/>
    <x v="2"/>
  </r>
  <r>
    <s v="test_2_25"/>
    <s v="['9db77a0526b8734988639509c242d107']"/>
    <x v="0"/>
    <x v="5"/>
    <n v="25"/>
    <n v="0.1"/>
    <n v="0"/>
    <n v="50"/>
    <n v="0"/>
    <n v="48"/>
    <x v="1"/>
  </r>
  <r>
    <s v="test_2_35"/>
    <s v="['9db77a0526b8734988639509c242d107']"/>
    <x v="0"/>
    <x v="5"/>
    <n v="35"/>
    <n v="0.1"/>
    <n v="0"/>
    <n v="50"/>
    <n v="0"/>
    <n v="50"/>
    <x v="0"/>
  </r>
  <r>
    <s v="test_2_45"/>
    <s v="['9db77a0526b8734988639509c242d107']"/>
    <x v="0"/>
    <x v="5"/>
    <n v="45"/>
    <n v="0.1"/>
    <n v="0"/>
    <n v="50"/>
    <n v="0"/>
    <n v="50"/>
    <x v="0"/>
  </r>
  <r>
    <s v="test_2_6"/>
    <s v="['9db77a0526b8734988639509c242d107']"/>
    <x v="0"/>
    <x v="6"/>
    <n v="6"/>
    <n v="0.1"/>
    <n v="0"/>
    <n v="50"/>
    <n v="0"/>
    <n v="50"/>
    <x v="0"/>
  </r>
  <r>
    <s v="test_2_16"/>
    <s v="['9db77a0526b8734988639509c242d107']"/>
    <x v="0"/>
    <x v="6"/>
    <n v="16"/>
    <n v="0.1"/>
    <n v="0"/>
    <n v="50"/>
    <n v="0"/>
    <n v="48"/>
    <x v="1"/>
  </r>
  <r>
    <s v="test_2_26"/>
    <s v="['9db77a0526b8734988639509c242d107']"/>
    <x v="0"/>
    <x v="6"/>
    <n v="26"/>
    <n v="0.1"/>
    <n v="0"/>
    <n v="50"/>
    <n v="0"/>
    <n v="50"/>
    <x v="0"/>
  </r>
  <r>
    <s v="test_2_36"/>
    <s v="['9db77a0526b8734988639509c242d107']"/>
    <x v="0"/>
    <x v="6"/>
    <n v="36"/>
    <n v="0.1"/>
    <n v="0"/>
    <n v="50"/>
    <n v="0"/>
    <n v="50"/>
    <x v="0"/>
  </r>
  <r>
    <s v="test_2_46"/>
    <s v="['9db77a0526b8734988639509c242d107']"/>
    <x v="0"/>
    <x v="6"/>
    <n v="46"/>
    <n v="0.1"/>
    <n v="0"/>
    <n v="50"/>
    <n v="0"/>
    <n v="50"/>
    <x v="0"/>
  </r>
  <r>
    <s v="test_2_7"/>
    <s v="['9db77a0526b8734988639509c242d107']"/>
    <x v="0"/>
    <x v="7"/>
    <n v="7"/>
    <n v="0.1"/>
    <n v="0"/>
    <n v="50"/>
    <n v="0"/>
    <n v="48"/>
    <x v="1"/>
  </r>
  <r>
    <s v="test_2_17"/>
    <s v="['9db77a0526b8734988639509c242d107']"/>
    <x v="0"/>
    <x v="7"/>
    <n v="17"/>
    <n v="0.1"/>
    <n v="0"/>
    <n v="50"/>
    <n v="0"/>
    <n v="50"/>
    <x v="0"/>
  </r>
  <r>
    <s v="test_2_27"/>
    <s v="['9db77a0526b8734988639509c242d107']"/>
    <x v="0"/>
    <x v="7"/>
    <n v="27"/>
    <n v="0.1"/>
    <n v="0"/>
    <n v="50"/>
    <n v="0"/>
    <n v="50"/>
    <x v="0"/>
  </r>
  <r>
    <s v="test_2_37"/>
    <s v="['9db77a0526b8734988639509c242d107']"/>
    <x v="0"/>
    <x v="7"/>
    <n v="37"/>
    <n v="0.1"/>
    <n v="0"/>
    <n v="50"/>
    <n v="0"/>
    <n v="50"/>
    <x v="0"/>
  </r>
  <r>
    <s v="test_2_47"/>
    <s v="['9db77a0526b8734988639509c242d107']"/>
    <x v="0"/>
    <x v="7"/>
    <n v="47"/>
    <n v="0.1"/>
    <n v="0"/>
    <n v="50"/>
    <n v="0"/>
    <n v="48"/>
    <x v="1"/>
  </r>
  <r>
    <s v="test_2_8"/>
    <s v="['9db77a0526b8734988639509c242d107']"/>
    <x v="0"/>
    <x v="8"/>
    <n v="8"/>
    <n v="0.1"/>
    <n v="0"/>
    <n v="50"/>
    <n v="0"/>
    <n v="38"/>
    <x v="3"/>
  </r>
  <r>
    <s v="test_2_18"/>
    <s v="['9db77a0526b8734988639509c242d107']"/>
    <x v="0"/>
    <x v="8"/>
    <n v="18"/>
    <n v="0.1"/>
    <n v="0"/>
    <n v="50"/>
    <n v="0"/>
    <n v="40"/>
    <x v="4"/>
  </r>
  <r>
    <s v="test_2_28"/>
    <s v="['9db77a0526b8734988639509c242d107']"/>
    <x v="0"/>
    <x v="8"/>
    <n v="28"/>
    <n v="0.1"/>
    <n v="0"/>
    <n v="50"/>
    <n v="0"/>
    <n v="38"/>
    <x v="3"/>
  </r>
  <r>
    <s v="test_2_38"/>
    <s v="['9db77a0526b8734988639509c242d107']"/>
    <x v="0"/>
    <x v="8"/>
    <n v="38"/>
    <n v="0.1"/>
    <n v="0"/>
    <n v="50"/>
    <n v="0"/>
    <n v="40"/>
    <x v="4"/>
  </r>
  <r>
    <s v="test_2_48"/>
    <s v="['9db77a0526b8734988639509c242d107']"/>
    <x v="0"/>
    <x v="8"/>
    <n v="48"/>
    <n v="0.1"/>
    <n v="0"/>
    <n v="50"/>
    <n v="0"/>
    <n v="36"/>
    <x v="5"/>
  </r>
  <r>
    <s v="test_2_9"/>
    <s v="['9db77a0526b8734988639509c242d107']"/>
    <x v="0"/>
    <x v="9"/>
    <n v="9"/>
    <n v="0.1"/>
    <n v="0"/>
    <n v="50"/>
    <n v="0"/>
    <n v="35"/>
    <x v="6"/>
  </r>
  <r>
    <s v="test_2_19"/>
    <s v="['9db77a0526b8734988639509c242d107']"/>
    <x v="0"/>
    <x v="9"/>
    <n v="19"/>
    <n v="0.1"/>
    <n v="0"/>
    <n v="50"/>
    <n v="0"/>
    <n v="34"/>
    <x v="7"/>
  </r>
  <r>
    <s v="test_2_29"/>
    <s v="['9db77a0526b8734988639509c242d107']"/>
    <x v="0"/>
    <x v="9"/>
    <n v="29"/>
    <n v="0.1"/>
    <n v="0"/>
    <n v="50"/>
    <n v="0"/>
    <n v="32"/>
    <x v="8"/>
  </r>
  <r>
    <s v="test_2_39"/>
    <s v="['9db77a0526b8734988639509c242d107']"/>
    <x v="0"/>
    <x v="9"/>
    <n v="39"/>
    <n v="0.1"/>
    <n v="0"/>
    <n v="50"/>
    <n v="0"/>
    <n v="26"/>
    <x v="9"/>
  </r>
  <r>
    <s v="test_2_49"/>
    <s v="['9db77a0526b8734988639509c242d107']"/>
    <x v="0"/>
    <x v="9"/>
    <n v="49"/>
    <n v="0.1"/>
    <n v="0"/>
    <n v="50"/>
    <n v="0"/>
    <n v="24"/>
    <x v="10"/>
  </r>
  <r>
    <s v="test_3_0"/>
    <s v="['9db77a0526b8734988639509c242d107']"/>
    <x v="1"/>
    <x v="0"/>
    <n v="0"/>
    <n v="0.1"/>
    <n v="0"/>
    <n v="50"/>
    <n v="0"/>
    <n v="50"/>
    <x v="0"/>
  </r>
  <r>
    <s v="test_3_10"/>
    <s v="['9db77a0526b8734988639509c242d107']"/>
    <x v="1"/>
    <x v="0"/>
    <n v="10"/>
    <n v="0.1"/>
    <n v="0"/>
    <n v="50"/>
    <n v="0"/>
    <n v="50"/>
    <x v="0"/>
  </r>
  <r>
    <s v="test_3_20"/>
    <s v="['9db77a0526b8734988639509c242d107']"/>
    <x v="1"/>
    <x v="0"/>
    <n v="20"/>
    <n v="0.1"/>
    <n v="0"/>
    <n v="50"/>
    <n v="0"/>
    <n v="48"/>
    <x v="1"/>
  </r>
  <r>
    <s v="test_3_30"/>
    <s v="['9db77a0526b8734988639509c242d107']"/>
    <x v="1"/>
    <x v="0"/>
    <n v="30"/>
    <n v="0.1"/>
    <n v="0"/>
    <n v="50"/>
    <n v="0"/>
    <n v="42"/>
    <x v="11"/>
  </r>
  <r>
    <s v="test_3_40"/>
    <s v="['9db77a0526b8734988639509c242d107']"/>
    <x v="1"/>
    <x v="0"/>
    <n v="40"/>
    <n v="0.1"/>
    <n v="0"/>
    <n v="50"/>
    <n v="0"/>
    <n v="46"/>
    <x v="2"/>
  </r>
  <r>
    <s v="test_3_1"/>
    <s v="['9db77a0526b8734988639509c242d107']"/>
    <x v="1"/>
    <x v="1"/>
    <n v="1"/>
    <n v="0.1"/>
    <n v="0"/>
    <n v="50"/>
    <n v="0"/>
    <n v="49"/>
    <x v="12"/>
  </r>
  <r>
    <s v="test_3_11"/>
    <s v="['9db77a0526b8734988639509c242d107']"/>
    <x v="1"/>
    <x v="1"/>
    <n v="11"/>
    <n v="0.1"/>
    <n v="0"/>
    <n v="50"/>
    <n v="0"/>
    <n v="50"/>
    <x v="0"/>
  </r>
  <r>
    <s v="test_3_21"/>
    <s v="['9db77a0526b8734988639509c242d107']"/>
    <x v="1"/>
    <x v="1"/>
    <n v="21"/>
    <n v="0.1"/>
    <n v="0"/>
    <n v="50"/>
    <n v="0"/>
    <n v="50"/>
    <x v="0"/>
  </r>
  <r>
    <s v="test_3_31"/>
    <s v="['9db77a0526b8734988639509c242d107']"/>
    <x v="1"/>
    <x v="1"/>
    <n v="31"/>
    <n v="0.1"/>
    <n v="0"/>
    <n v="50"/>
    <n v="0"/>
    <n v="48"/>
    <x v="1"/>
  </r>
  <r>
    <s v="test_3_41"/>
    <s v="['9db77a0526b8734988639509c242d107']"/>
    <x v="1"/>
    <x v="1"/>
    <n v="41"/>
    <n v="0.1"/>
    <n v="0"/>
    <n v="50"/>
    <n v="0"/>
    <n v="48"/>
    <x v="1"/>
  </r>
  <r>
    <s v="test_3_12"/>
    <s v="['9db77a0526b8734988639509c242d107']"/>
    <x v="1"/>
    <x v="2"/>
    <n v="12"/>
    <n v="0.1"/>
    <n v="0"/>
    <n v="50"/>
    <n v="0"/>
    <n v="48"/>
    <x v="1"/>
  </r>
  <r>
    <s v="test_3_2"/>
    <s v="['9db77a0526b8734988639509c242d107']"/>
    <x v="1"/>
    <x v="2"/>
    <n v="2"/>
    <n v="0.1"/>
    <n v="0"/>
    <n v="50"/>
    <n v="0"/>
    <n v="46"/>
    <x v="2"/>
  </r>
  <r>
    <s v="test_3_22"/>
    <s v="['9db77a0526b8734988639509c242d107']"/>
    <x v="1"/>
    <x v="2"/>
    <n v="22"/>
    <n v="0.1"/>
    <n v="0"/>
    <n v="50"/>
    <n v="0"/>
    <n v="44"/>
    <x v="13"/>
  </r>
  <r>
    <s v="test_3_32"/>
    <s v="['9db77a0526b8734988639509c242d107']"/>
    <x v="1"/>
    <x v="2"/>
    <n v="32"/>
    <n v="0.1"/>
    <n v="0"/>
    <n v="50"/>
    <n v="0"/>
    <n v="48"/>
    <x v="1"/>
  </r>
  <r>
    <s v="test_3_42"/>
    <s v="['9db77a0526b8734988639509c242d107']"/>
    <x v="1"/>
    <x v="2"/>
    <n v="42"/>
    <n v="0.1"/>
    <n v="0"/>
    <n v="50"/>
    <n v="0"/>
    <n v="50"/>
    <x v="0"/>
  </r>
  <r>
    <s v="test_3_13"/>
    <s v="['9db77a0526b8734988639509c242d107']"/>
    <x v="1"/>
    <x v="3"/>
    <n v="13"/>
    <n v="0.1"/>
    <n v="0"/>
    <n v="50"/>
    <n v="0"/>
    <n v="42"/>
    <x v="11"/>
  </r>
  <r>
    <s v="test_3_23"/>
    <s v="['9db77a0526b8734988639509c242d107']"/>
    <x v="1"/>
    <x v="3"/>
    <n v="23"/>
    <n v="0.1"/>
    <n v="0"/>
    <n v="50"/>
    <n v="0"/>
    <n v="50"/>
    <x v="0"/>
  </r>
  <r>
    <s v="test_3_3"/>
    <s v="['9db77a0526b8734988639509c242d107']"/>
    <x v="1"/>
    <x v="3"/>
    <n v="3"/>
    <n v="0.1"/>
    <n v="0"/>
    <n v="50"/>
    <n v="0"/>
    <n v="50"/>
    <x v="0"/>
  </r>
  <r>
    <s v="test_3_33"/>
    <s v="['9db77a0526b8734988639509c242d107']"/>
    <x v="1"/>
    <x v="3"/>
    <n v="33"/>
    <n v="0.1"/>
    <n v="0"/>
    <n v="50"/>
    <n v="0"/>
    <n v="41"/>
    <x v="14"/>
  </r>
  <r>
    <s v="test_3_43"/>
    <s v="['9db77a0526b8734988639509c242d107']"/>
    <x v="1"/>
    <x v="3"/>
    <n v="43"/>
    <n v="0.1"/>
    <n v="0"/>
    <n v="50"/>
    <n v="0"/>
    <n v="49"/>
    <x v="12"/>
  </r>
  <r>
    <s v="test_3_14"/>
    <s v="['9db77a0526b8734988639509c242d107']"/>
    <x v="1"/>
    <x v="4"/>
    <n v="14"/>
    <n v="0.1"/>
    <n v="0"/>
    <n v="50"/>
    <n v="0"/>
    <n v="48"/>
    <x v="1"/>
  </r>
  <r>
    <s v="test_3_24"/>
    <s v="['9db77a0526b8734988639509c242d107']"/>
    <x v="1"/>
    <x v="4"/>
    <n v="24"/>
    <n v="0.1"/>
    <n v="0"/>
    <n v="50"/>
    <n v="0"/>
    <n v="46"/>
    <x v="2"/>
  </r>
  <r>
    <s v="test_3_34"/>
    <s v="['9db77a0526b8734988639509c242d107']"/>
    <x v="1"/>
    <x v="4"/>
    <n v="34"/>
    <n v="0.1"/>
    <n v="0"/>
    <n v="50"/>
    <n v="0"/>
    <n v="48"/>
    <x v="1"/>
  </r>
  <r>
    <s v="test_3_4"/>
    <s v="['9db77a0526b8734988639509c242d107']"/>
    <x v="1"/>
    <x v="4"/>
    <n v="4"/>
    <n v="0.1"/>
    <n v="0"/>
    <n v="50"/>
    <n v="0"/>
    <n v="50"/>
    <x v="0"/>
  </r>
  <r>
    <s v="test_3_44"/>
    <s v="['9db77a0526b8734988639509c242d107']"/>
    <x v="1"/>
    <x v="4"/>
    <n v="44"/>
    <n v="0.1"/>
    <n v="0"/>
    <n v="50"/>
    <n v="0"/>
    <n v="48"/>
    <x v="1"/>
  </r>
  <r>
    <s v="test_3_15"/>
    <s v="['9db77a0526b8734988639509c242d107']"/>
    <x v="1"/>
    <x v="5"/>
    <n v="15"/>
    <n v="0.1"/>
    <n v="0"/>
    <n v="50"/>
    <n v="0"/>
    <n v="48"/>
    <x v="1"/>
  </r>
  <r>
    <s v="test_3_25"/>
    <s v="['9db77a0526b8734988639509c242d107']"/>
    <x v="1"/>
    <x v="5"/>
    <n v="25"/>
    <n v="0.1"/>
    <n v="0"/>
    <n v="50"/>
    <n v="0"/>
    <n v="48"/>
    <x v="1"/>
  </r>
  <r>
    <s v="test_3_35"/>
    <s v="['9db77a0526b8734988639509c242d107']"/>
    <x v="1"/>
    <x v="5"/>
    <n v="35"/>
    <n v="0.1"/>
    <n v="0"/>
    <n v="50"/>
    <n v="0"/>
    <n v="45"/>
    <x v="15"/>
  </r>
  <r>
    <s v="test_3_45"/>
    <s v="['9db77a0526b8734988639509c242d107']"/>
    <x v="1"/>
    <x v="5"/>
    <n v="45"/>
    <n v="0.1"/>
    <n v="0"/>
    <n v="50"/>
    <n v="0"/>
    <n v="50"/>
    <x v="0"/>
  </r>
  <r>
    <s v="test_3_5"/>
    <s v="['9db77a0526b8734988639509c242d107']"/>
    <x v="1"/>
    <x v="5"/>
    <n v="5"/>
    <n v="0.1"/>
    <n v="0"/>
    <n v="50"/>
    <n v="0"/>
    <n v="47"/>
    <x v="16"/>
  </r>
  <r>
    <s v="test_3_16"/>
    <s v="['9db77a0526b8734988639509c242d107']"/>
    <x v="1"/>
    <x v="6"/>
    <n v="16"/>
    <n v="0.1"/>
    <n v="0"/>
    <n v="50"/>
    <n v="0"/>
    <n v="50"/>
    <x v="0"/>
  </r>
  <r>
    <s v="test_3_26"/>
    <s v="['9db77a0526b8734988639509c242d107']"/>
    <x v="1"/>
    <x v="6"/>
    <n v="26"/>
    <n v="0.1"/>
    <n v="0"/>
    <n v="50"/>
    <n v="0"/>
    <n v="48"/>
    <x v="1"/>
  </r>
  <r>
    <s v="test_3_36"/>
    <s v="['9db77a0526b8734988639509c242d107']"/>
    <x v="1"/>
    <x v="6"/>
    <n v="36"/>
    <n v="0.1"/>
    <n v="0"/>
    <n v="50"/>
    <n v="0"/>
    <n v="43"/>
    <x v="17"/>
  </r>
  <r>
    <s v="test_3_46"/>
    <s v="['9db77a0526b8734988639509c242d107']"/>
    <x v="1"/>
    <x v="6"/>
    <n v="46"/>
    <n v="0.1"/>
    <n v="0"/>
    <n v="50"/>
    <n v="0"/>
    <n v="49"/>
    <x v="12"/>
  </r>
  <r>
    <s v="test_3_6"/>
    <s v="['9db77a0526b8734988639509c242d107']"/>
    <x v="1"/>
    <x v="6"/>
    <n v="6"/>
    <n v="0.1"/>
    <n v="0"/>
    <n v="50"/>
    <n v="0"/>
    <n v="48"/>
    <x v="1"/>
  </r>
  <r>
    <s v="test_3_17"/>
    <s v="['9db77a0526b8734988639509c242d107']"/>
    <x v="1"/>
    <x v="7"/>
    <n v="17"/>
    <n v="0.1"/>
    <n v="0"/>
    <n v="50"/>
    <n v="0"/>
    <n v="42"/>
    <x v="11"/>
  </r>
  <r>
    <s v="test_3_27"/>
    <s v="['9db77a0526b8734988639509c242d107']"/>
    <x v="1"/>
    <x v="7"/>
    <n v="27"/>
    <n v="0.1"/>
    <n v="0"/>
    <n v="50"/>
    <n v="0"/>
    <n v="42"/>
    <x v="11"/>
  </r>
  <r>
    <s v="test_3_37"/>
    <s v="['9db77a0526b8734988639509c242d107']"/>
    <x v="1"/>
    <x v="7"/>
    <n v="37"/>
    <n v="0.1"/>
    <n v="0"/>
    <n v="50"/>
    <n v="0"/>
    <n v="41"/>
    <x v="14"/>
  </r>
  <r>
    <s v="test_3_47"/>
    <s v="['9db77a0526b8734988639509c242d107']"/>
    <x v="1"/>
    <x v="7"/>
    <n v="47"/>
    <n v="0.1"/>
    <n v="0"/>
    <n v="50"/>
    <n v="0"/>
    <n v="50"/>
    <x v="0"/>
  </r>
  <r>
    <s v="test_3_7"/>
    <s v="['9db77a0526b8734988639509c242d107']"/>
    <x v="1"/>
    <x v="7"/>
    <n v="7"/>
    <n v="0.1"/>
    <n v="0"/>
    <n v="50"/>
    <n v="0"/>
    <n v="43"/>
    <x v="17"/>
  </r>
  <r>
    <s v="test_3_18"/>
    <s v="['9db77a0526b8734988639509c242d107']"/>
    <x v="1"/>
    <x v="8"/>
    <n v="18"/>
    <n v="0.1"/>
    <n v="0"/>
    <n v="50"/>
    <n v="0"/>
    <n v="46"/>
    <x v="2"/>
  </r>
  <r>
    <s v="test_3_28"/>
    <s v="['9db77a0526b8734988639509c242d107']"/>
    <x v="1"/>
    <x v="8"/>
    <n v="28"/>
    <n v="0.1"/>
    <n v="0"/>
    <n v="50"/>
    <n v="0"/>
    <n v="45"/>
    <x v="15"/>
  </r>
  <r>
    <s v="test_3_38"/>
    <s v="['9db77a0526b8734988639509c242d107']"/>
    <x v="1"/>
    <x v="8"/>
    <n v="38"/>
    <n v="0.1"/>
    <n v="0"/>
    <n v="50"/>
    <n v="0"/>
    <n v="50"/>
    <x v="0"/>
  </r>
  <r>
    <s v="test_3_48"/>
    <s v="['9db77a0526b8734988639509c242d107']"/>
    <x v="1"/>
    <x v="8"/>
    <n v="48"/>
    <n v="0.1"/>
    <n v="0"/>
    <n v="50"/>
    <n v="0"/>
    <n v="46"/>
    <x v="2"/>
  </r>
  <r>
    <s v="test_3_8"/>
    <s v="['9db77a0526b8734988639509c242d107']"/>
    <x v="1"/>
    <x v="8"/>
    <n v="8"/>
    <n v="0.1"/>
    <n v="0"/>
    <n v="50"/>
    <n v="0"/>
    <n v="48"/>
    <x v="1"/>
  </r>
  <r>
    <s v="test_3_19"/>
    <s v="['9db77a0526b8734988639509c242d107']"/>
    <x v="1"/>
    <x v="9"/>
    <n v="19"/>
    <n v="0.1"/>
    <n v="0"/>
    <n v="50"/>
    <n v="0"/>
    <n v="28"/>
    <x v="18"/>
  </r>
  <r>
    <s v="test_3_29"/>
    <s v="['9db77a0526b8734988639509c242d107']"/>
    <x v="1"/>
    <x v="9"/>
    <n v="29"/>
    <n v="0.1"/>
    <n v="0"/>
    <n v="50"/>
    <n v="0"/>
    <n v="21"/>
    <x v="19"/>
  </r>
  <r>
    <s v="test_3_39"/>
    <s v="['9db77a0526b8734988639509c242d107']"/>
    <x v="1"/>
    <x v="9"/>
    <n v="39"/>
    <n v="0.1"/>
    <n v="0"/>
    <n v="50"/>
    <n v="0"/>
    <n v="28"/>
    <x v="18"/>
  </r>
  <r>
    <s v="test_3_49"/>
    <s v="['9db77a0526b8734988639509c242d107']"/>
    <x v="1"/>
    <x v="9"/>
    <n v="49"/>
    <n v="0.1"/>
    <n v="0"/>
    <n v="50"/>
    <n v="0"/>
    <n v="28"/>
    <x v="18"/>
  </r>
  <r>
    <s v="test_3_9"/>
    <s v="['9db77a0526b8734988639509c242d107']"/>
    <x v="1"/>
    <x v="9"/>
    <n v="9"/>
    <n v="0.1"/>
    <n v="0"/>
    <n v="50"/>
    <n v="0"/>
    <n v="30"/>
    <x v="20"/>
  </r>
  <r>
    <s v="test_4_0"/>
    <s v="['9db77a0526b8734988639509c242d107']"/>
    <x v="2"/>
    <x v="0"/>
    <n v="0"/>
    <n v="0.1"/>
    <n v="0"/>
    <n v="51"/>
    <n v="0"/>
    <n v="49"/>
    <x v="1"/>
  </r>
  <r>
    <s v="test_4_1"/>
    <s v="['9db77a0526b8734988639509c242d107']"/>
    <x v="2"/>
    <x v="1"/>
    <n v="1"/>
    <n v="0.1"/>
    <n v="0"/>
    <n v="51"/>
    <n v="0"/>
    <n v="49"/>
    <x v="1"/>
  </r>
  <r>
    <s v="test_4_10"/>
    <s v="['9db77a0526b8734988639509c242d107']"/>
    <x v="2"/>
    <x v="0"/>
    <n v="10"/>
    <n v="0.1"/>
    <n v="0"/>
    <n v="51"/>
    <n v="0"/>
    <n v="49"/>
    <x v="1"/>
  </r>
  <r>
    <s v="test_4_11"/>
    <s v="['9db77a0526b8734988639509c242d107']"/>
    <x v="2"/>
    <x v="1"/>
    <n v="11"/>
    <n v="0.1"/>
    <n v="0"/>
    <n v="51"/>
    <n v="0"/>
    <n v="47"/>
    <x v="2"/>
  </r>
  <r>
    <s v="test_4_12"/>
    <s v="['9db77a0526b8734988639509c242d107']"/>
    <x v="2"/>
    <x v="2"/>
    <n v="12"/>
    <n v="0.1"/>
    <n v="0"/>
    <n v="51"/>
    <n v="0"/>
    <n v="49"/>
    <x v="1"/>
  </r>
  <r>
    <s v="test_4_13"/>
    <s v="['9db77a0526b8734988639509c242d107']"/>
    <x v="2"/>
    <x v="3"/>
    <n v="13"/>
    <n v="0.1"/>
    <n v="0"/>
    <n v="51"/>
    <n v="0"/>
    <n v="50"/>
    <x v="12"/>
  </r>
  <r>
    <s v="test_4_14"/>
    <s v="['9db77a0526b8734988639509c242d107']"/>
    <x v="2"/>
    <x v="4"/>
    <n v="14"/>
    <n v="0.1"/>
    <n v="0"/>
    <n v="51"/>
    <n v="0"/>
    <n v="49"/>
    <x v="1"/>
  </r>
  <r>
    <s v="test_4_15"/>
    <s v="['9db77a0526b8734988639509c242d107']"/>
    <x v="2"/>
    <x v="5"/>
    <n v="15"/>
    <n v="0.1"/>
    <n v="0"/>
    <n v="51"/>
    <n v="0"/>
    <n v="51"/>
    <x v="0"/>
  </r>
  <r>
    <s v="test_4_16"/>
    <s v="['9db77a0526b8734988639509c242d107']"/>
    <x v="2"/>
    <x v="6"/>
    <n v="16"/>
    <n v="0.1"/>
    <n v="0"/>
    <n v="51"/>
    <n v="0"/>
    <n v="49"/>
    <x v="1"/>
  </r>
  <r>
    <s v="test_4_17"/>
    <s v="['9db77a0526b8734988639509c242d107']"/>
    <x v="2"/>
    <x v="7"/>
    <n v="17"/>
    <n v="0.1"/>
    <n v="0"/>
    <n v="51"/>
    <n v="0"/>
    <n v="45"/>
    <x v="13"/>
  </r>
  <r>
    <s v="test_4_18"/>
    <s v="['9db77a0526b8734988639509c242d107']"/>
    <x v="2"/>
    <x v="8"/>
    <n v="18"/>
    <n v="0.1"/>
    <n v="0"/>
    <n v="51"/>
    <n v="0"/>
    <n v="50"/>
    <x v="12"/>
  </r>
  <r>
    <s v="test_4_19"/>
    <s v="['9db77a0526b8734988639509c242d107']"/>
    <x v="2"/>
    <x v="9"/>
    <n v="19"/>
    <n v="0.1"/>
    <n v="0"/>
    <n v="51"/>
    <n v="0"/>
    <n v="41"/>
    <x v="4"/>
  </r>
  <r>
    <s v="test_4_2"/>
    <s v="['9db77a0526b8734988639509c242d107']"/>
    <x v="2"/>
    <x v="2"/>
    <n v="2"/>
    <n v="0.1"/>
    <n v="0"/>
    <n v="51"/>
    <n v="0"/>
    <n v="51"/>
    <x v="0"/>
  </r>
  <r>
    <s v="test_4_20"/>
    <s v="['9db77a0526b8734988639509c242d107']"/>
    <x v="2"/>
    <x v="0"/>
    <n v="20"/>
    <n v="0.1"/>
    <n v="0"/>
    <n v="51"/>
    <n v="0"/>
    <n v="49"/>
    <x v="1"/>
  </r>
  <r>
    <s v="test_4_21"/>
    <s v="['9db77a0526b8734988639509c242d107']"/>
    <x v="2"/>
    <x v="1"/>
    <n v="21"/>
    <n v="0.1"/>
    <n v="0"/>
    <n v="51"/>
    <n v="0"/>
    <n v="49"/>
    <x v="1"/>
  </r>
  <r>
    <s v="test_4_22"/>
    <s v="['9db77a0526b8734988639509c242d107']"/>
    <x v="2"/>
    <x v="2"/>
    <n v="22"/>
    <n v="0.1"/>
    <n v="0"/>
    <n v="51"/>
    <n v="0"/>
    <n v="46"/>
    <x v="15"/>
  </r>
  <r>
    <s v="test_4_23"/>
    <s v="['9db77a0526b8734988639509c242d107']"/>
    <x v="2"/>
    <x v="3"/>
    <n v="23"/>
    <n v="0.1"/>
    <n v="0"/>
    <n v="51"/>
    <n v="0"/>
    <n v="49"/>
    <x v="1"/>
  </r>
  <r>
    <s v="test_4_24"/>
    <s v="['9db77a0526b8734988639509c242d107']"/>
    <x v="2"/>
    <x v="4"/>
    <n v="24"/>
    <n v="0.1"/>
    <n v="0"/>
    <n v="51"/>
    <n v="0"/>
    <n v="47"/>
    <x v="2"/>
  </r>
  <r>
    <s v="test_4_25"/>
    <s v="['9db77a0526b8734988639509c242d107']"/>
    <x v="2"/>
    <x v="5"/>
    <n v="25"/>
    <n v="0.1"/>
    <n v="0"/>
    <n v="51"/>
    <n v="0"/>
    <n v="49"/>
    <x v="1"/>
  </r>
  <r>
    <s v="test_4_26"/>
    <s v="['9db77a0526b8734988639509c242d107']"/>
    <x v="2"/>
    <x v="6"/>
    <n v="26"/>
    <n v="0.1"/>
    <n v="0"/>
    <n v="51"/>
    <n v="0"/>
    <n v="47"/>
    <x v="2"/>
  </r>
  <r>
    <s v="test_4_27"/>
    <s v="['9db77a0526b8734988639509c242d107']"/>
    <x v="2"/>
    <x v="7"/>
    <n v="27"/>
    <n v="0.1"/>
    <n v="0"/>
    <n v="51"/>
    <n v="0"/>
    <n v="47"/>
    <x v="2"/>
  </r>
  <r>
    <s v="test_4_28"/>
    <s v="['9db77a0526b8734988639509c242d107']"/>
    <x v="2"/>
    <x v="8"/>
    <n v="28"/>
    <n v="0.1"/>
    <n v="0"/>
    <n v="51"/>
    <n v="0"/>
    <n v="48"/>
    <x v="16"/>
  </r>
  <r>
    <s v="test_4_29"/>
    <s v="['9db77a0526b8734988639509c242d107']"/>
    <x v="2"/>
    <x v="9"/>
    <n v="29"/>
    <n v="0.1"/>
    <n v="0"/>
    <n v="51"/>
    <n v="0"/>
    <n v="43"/>
    <x v="11"/>
  </r>
  <r>
    <s v="test_4_3"/>
    <s v="['9db77a0526b8734988639509c242d107']"/>
    <x v="2"/>
    <x v="3"/>
    <n v="3"/>
    <n v="0.1"/>
    <n v="0"/>
    <n v="51"/>
    <n v="0"/>
    <n v="49"/>
    <x v="1"/>
  </r>
  <r>
    <s v="test_4_30"/>
    <s v="['9db77a0526b8734988639509c242d107']"/>
    <x v="2"/>
    <x v="0"/>
    <n v="30"/>
    <n v="0.1"/>
    <n v="0"/>
    <n v="51"/>
    <n v="0"/>
    <n v="47"/>
    <x v="2"/>
  </r>
  <r>
    <s v="test_4_31"/>
    <s v="['9db77a0526b8734988639509c242d107']"/>
    <x v="2"/>
    <x v="1"/>
    <n v="31"/>
    <n v="0.1"/>
    <n v="0"/>
    <n v="51"/>
    <n v="0"/>
    <n v="51"/>
    <x v="0"/>
  </r>
  <r>
    <s v="test_4_32"/>
    <s v="['9db77a0526b8734988639509c242d107']"/>
    <x v="2"/>
    <x v="2"/>
    <n v="32"/>
    <n v="0.1"/>
    <n v="0"/>
    <n v="51"/>
    <n v="0"/>
    <n v="47"/>
    <x v="2"/>
  </r>
  <r>
    <s v="test_4_33"/>
    <s v="['9db77a0526b8734988639509c242d107']"/>
    <x v="2"/>
    <x v="3"/>
    <n v="33"/>
    <n v="0.1"/>
    <n v="0"/>
    <n v="51"/>
    <n v="0"/>
    <n v="45"/>
    <x v="13"/>
  </r>
  <r>
    <s v="test_4_34"/>
    <s v="['9db77a0526b8734988639509c242d107']"/>
    <x v="2"/>
    <x v="4"/>
    <n v="34"/>
    <n v="0.1"/>
    <n v="0"/>
    <n v="51"/>
    <n v="0"/>
    <n v="51"/>
    <x v="0"/>
  </r>
  <r>
    <s v="test_4_35"/>
    <s v="['9db77a0526b8734988639509c242d107']"/>
    <x v="2"/>
    <x v="5"/>
    <n v="35"/>
    <n v="0.1"/>
    <n v="0"/>
    <n v="51"/>
    <n v="0"/>
    <n v="51"/>
    <x v="0"/>
  </r>
  <r>
    <s v="test_4_36"/>
    <s v="['9db77a0526b8734988639509c242d107']"/>
    <x v="2"/>
    <x v="6"/>
    <n v="36"/>
    <n v="0.1"/>
    <n v="0"/>
    <n v="51"/>
    <n v="0"/>
    <n v="46"/>
    <x v="15"/>
  </r>
  <r>
    <s v="test_4_37"/>
    <s v="['9db77a0526b8734988639509c242d107']"/>
    <x v="2"/>
    <x v="7"/>
    <n v="37"/>
    <n v="0.1"/>
    <n v="0"/>
    <n v="51"/>
    <n v="0"/>
    <n v="49"/>
    <x v="1"/>
  </r>
  <r>
    <s v="test_4_38"/>
    <s v="['9db77a0526b8734988639509c242d107']"/>
    <x v="2"/>
    <x v="8"/>
    <n v="38"/>
    <n v="0.1"/>
    <n v="0"/>
    <n v="51"/>
    <n v="0"/>
    <n v="44"/>
    <x v="17"/>
  </r>
  <r>
    <s v="test_4_39"/>
    <s v="['9db77a0526b8734988639509c242d107']"/>
    <x v="2"/>
    <x v="9"/>
    <n v="39"/>
    <n v="0.1"/>
    <n v="0"/>
    <n v="51"/>
    <n v="0"/>
    <n v="33"/>
    <x v="8"/>
  </r>
  <r>
    <s v="test_4_4"/>
    <s v="['9db77a0526b8734988639509c242d107']"/>
    <x v="2"/>
    <x v="4"/>
    <n v="4"/>
    <n v="0.1"/>
    <n v="0"/>
    <n v="51"/>
    <n v="0"/>
    <n v="51"/>
    <x v="0"/>
  </r>
  <r>
    <s v="test_4_40"/>
    <s v="['9db77a0526b8734988639509c242d107']"/>
    <x v="2"/>
    <x v="0"/>
    <n v="40"/>
    <n v="0.1"/>
    <n v="0"/>
    <n v="51"/>
    <n v="0"/>
    <n v="49"/>
    <x v="1"/>
  </r>
  <r>
    <s v="test_4_41"/>
    <s v="['9db77a0526b8734988639509c242d107']"/>
    <x v="2"/>
    <x v="1"/>
    <n v="41"/>
    <n v="0.1"/>
    <n v="0"/>
    <n v="51"/>
    <n v="0"/>
    <n v="45"/>
    <x v="13"/>
  </r>
  <r>
    <s v="test_4_42"/>
    <s v="['9db77a0526b8734988639509c242d107']"/>
    <x v="2"/>
    <x v="2"/>
    <n v="42"/>
    <n v="0.1"/>
    <n v="0"/>
    <n v="51"/>
    <n v="0"/>
    <n v="49"/>
    <x v="1"/>
  </r>
  <r>
    <s v="test_4_43"/>
    <s v="['9db77a0526b8734988639509c242d107']"/>
    <x v="2"/>
    <x v="3"/>
    <n v="43"/>
    <n v="0.1"/>
    <n v="0"/>
    <n v="51"/>
    <n v="0"/>
    <n v="47"/>
    <x v="2"/>
  </r>
  <r>
    <s v="test_4_44"/>
    <s v="['9db77a0526b8734988639509c242d107']"/>
    <x v="2"/>
    <x v="4"/>
    <n v="44"/>
    <n v="0.1"/>
    <n v="0"/>
    <n v="51"/>
    <n v="0"/>
    <n v="49"/>
    <x v="1"/>
  </r>
  <r>
    <s v="test_4_45"/>
    <s v="['9db77a0526b8734988639509c242d107']"/>
    <x v="2"/>
    <x v="5"/>
    <n v="45"/>
    <n v="0.1"/>
    <n v="0"/>
    <n v="51"/>
    <n v="0"/>
    <n v="51"/>
    <x v="0"/>
  </r>
  <r>
    <s v="test_4_46"/>
    <s v="['9db77a0526b8734988639509c242d107']"/>
    <x v="2"/>
    <x v="6"/>
    <n v="46"/>
    <n v="0.1"/>
    <n v="0"/>
    <n v="51"/>
    <n v="0"/>
    <n v="45"/>
    <x v="13"/>
  </r>
  <r>
    <s v="test_4_47"/>
    <s v="['9db77a0526b8734988639509c242d107']"/>
    <x v="2"/>
    <x v="7"/>
    <n v="47"/>
    <n v="0.1"/>
    <n v="0"/>
    <n v="51"/>
    <n v="0"/>
    <n v="51"/>
    <x v="0"/>
  </r>
  <r>
    <s v="test_4_48"/>
    <s v="['9db77a0526b8734988639509c242d107']"/>
    <x v="2"/>
    <x v="8"/>
    <n v="48"/>
    <n v="0.1"/>
    <n v="0"/>
    <n v="51"/>
    <n v="0"/>
    <n v="47"/>
    <x v="2"/>
  </r>
  <r>
    <s v="test_4_49"/>
    <s v="['9db77a0526b8734988639509c242d107']"/>
    <x v="2"/>
    <x v="9"/>
    <n v="49"/>
    <n v="0.1"/>
    <n v="0"/>
    <n v="51"/>
    <n v="0"/>
    <n v="35"/>
    <x v="7"/>
  </r>
  <r>
    <s v="test_4_5"/>
    <s v="['9db77a0526b8734988639509c242d107']"/>
    <x v="2"/>
    <x v="5"/>
    <n v="5"/>
    <n v="0.1"/>
    <n v="0"/>
    <n v="51"/>
    <n v="0"/>
    <n v="51"/>
    <x v="0"/>
  </r>
  <r>
    <s v="test_4_6"/>
    <s v="['9db77a0526b8734988639509c242d107']"/>
    <x v="2"/>
    <x v="6"/>
    <n v="6"/>
    <n v="0.1"/>
    <n v="0"/>
    <n v="51"/>
    <n v="0"/>
    <n v="51"/>
    <x v="0"/>
  </r>
  <r>
    <s v="test_4_7"/>
    <s v="['9db77a0526b8734988639509c242d107']"/>
    <x v="2"/>
    <x v="7"/>
    <n v="7"/>
    <n v="0.1"/>
    <n v="0"/>
    <n v="51"/>
    <n v="0"/>
    <n v="47"/>
    <x v="2"/>
  </r>
  <r>
    <s v="test_4_8"/>
    <s v="['9db77a0526b8734988639509c242d107']"/>
    <x v="2"/>
    <x v="8"/>
    <n v="8"/>
    <n v="0.1"/>
    <n v="0"/>
    <n v="51"/>
    <n v="0"/>
    <n v="51"/>
    <x v="0"/>
  </r>
  <r>
    <s v="test_4_9"/>
    <s v="['9db77a0526b8734988639509c242d107']"/>
    <x v="2"/>
    <x v="9"/>
    <n v="9"/>
    <n v="0.1"/>
    <n v="0"/>
    <n v="51"/>
    <n v="0"/>
    <n v="42"/>
    <x v="14"/>
  </r>
  <r>
    <s v="test_5_0"/>
    <s v="['9db77a0526b8734988639509c242d107']"/>
    <x v="3"/>
    <x v="0"/>
    <n v="0"/>
    <n v="0.1"/>
    <n v="0"/>
    <n v="52"/>
    <n v="0"/>
    <n v="45"/>
    <x v="17"/>
  </r>
  <r>
    <s v="test_5_1"/>
    <s v="['9db77a0526b8734988639509c242d107']"/>
    <x v="3"/>
    <x v="1"/>
    <n v="1"/>
    <n v="0.1"/>
    <n v="0"/>
    <n v="52"/>
    <n v="0"/>
    <n v="48"/>
    <x v="2"/>
  </r>
  <r>
    <s v="test_5_10"/>
    <s v="['9db77a0526b8734988639509c242d107']"/>
    <x v="3"/>
    <x v="0"/>
    <n v="10"/>
    <n v="0.1"/>
    <n v="0"/>
    <n v="52"/>
    <n v="0"/>
    <n v="50"/>
    <x v="1"/>
  </r>
  <r>
    <s v="test_5_11"/>
    <s v="['9db77a0526b8734988639509c242d107']"/>
    <x v="3"/>
    <x v="1"/>
    <n v="11"/>
    <n v="0.1"/>
    <n v="0"/>
    <n v="52"/>
    <n v="0"/>
    <n v="48"/>
    <x v="2"/>
  </r>
  <r>
    <s v="test_5_12"/>
    <s v="['9db77a0526b8734988639509c242d107']"/>
    <x v="3"/>
    <x v="2"/>
    <n v="12"/>
    <n v="0.1"/>
    <n v="0"/>
    <n v="52"/>
    <n v="0"/>
    <n v="50"/>
    <x v="1"/>
  </r>
  <r>
    <s v="test_5_13"/>
    <s v="['9db77a0526b8734988639509c242d107']"/>
    <x v="3"/>
    <x v="3"/>
    <n v="13"/>
    <n v="0.1"/>
    <n v="0"/>
    <n v="52"/>
    <n v="0"/>
    <n v="50"/>
    <x v="1"/>
  </r>
  <r>
    <s v="test_5_14"/>
    <s v="['9db77a0526b8734988639509c242d107']"/>
    <x v="3"/>
    <x v="4"/>
    <n v="14"/>
    <n v="0.1"/>
    <n v="0"/>
    <n v="52"/>
    <n v="0"/>
    <n v="52"/>
    <x v="0"/>
  </r>
  <r>
    <s v="test_5_15"/>
    <s v="['9db77a0526b8734988639509c242d107']"/>
    <x v="3"/>
    <x v="5"/>
    <n v="15"/>
    <n v="0.1"/>
    <n v="0"/>
    <n v="52"/>
    <n v="0"/>
    <n v="50"/>
    <x v="1"/>
  </r>
  <r>
    <s v="test_5_16"/>
    <s v="['9db77a0526b8734988639509c242d107']"/>
    <x v="3"/>
    <x v="6"/>
    <n v="16"/>
    <n v="0.1"/>
    <n v="0"/>
    <n v="52"/>
    <n v="0"/>
    <n v="50"/>
    <x v="1"/>
  </r>
  <r>
    <s v="test_5_17"/>
    <s v="['9db77a0526b8734988639509c242d107']"/>
    <x v="3"/>
    <x v="7"/>
    <n v="17"/>
    <n v="0.1"/>
    <n v="0"/>
    <n v="52"/>
    <n v="0"/>
    <n v="52"/>
    <x v="0"/>
  </r>
  <r>
    <s v="test_5_18"/>
    <s v="['9db77a0526b8734988639509c242d107']"/>
    <x v="3"/>
    <x v="8"/>
    <n v="18"/>
    <n v="0.1"/>
    <n v="0"/>
    <n v="52"/>
    <n v="0"/>
    <n v="47"/>
    <x v="15"/>
  </r>
  <r>
    <s v="test_5_19"/>
    <s v="['9db77a0526b8734988639509c242d107']"/>
    <x v="3"/>
    <x v="9"/>
    <n v="19"/>
    <n v="0.1"/>
    <n v="0"/>
    <n v="52"/>
    <n v="0"/>
    <n v="39"/>
    <x v="21"/>
  </r>
  <r>
    <s v="test_5_2"/>
    <s v="['9db77a0526b8734988639509c242d107']"/>
    <x v="3"/>
    <x v="2"/>
    <n v="2"/>
    <n v="0.1"/>
    <n v="0"/>
    <n v="52"/>
    <n v="0"/>
    <n v="50"/>
    <x v="1"/>
  </r>
  <r>
    <s v="test_5_20"/>
    <s v="['9db77a0526b8734988639509c242d107']"/>
    <x v="3"/>
    <x v="0"/>
    <n v="20"/>
    <n v="0.1"/>
    <n v="0"/>
    <n v="52"/>
    <n v="0"/>
    <n v="51"/>
    <x v="12"/>
  </r>
  <r>
    <s v="test_5_21"/>
    <s v="['9db77a0526b8734988639509c242d107']"/>
    <x v="3"/>
    <x v="1"/>
    <n v="21"/>
    <n v="0.1"/>
    <n v="0"/>
    <n v="52"/>
    <n v="0"/>
    <n v="50"/>
    <x v="1"/>
  </r>
  <r>
    <s v="test_5_22"/>
    <s v="['9db77a0526b8734988639509c242d107']"/>
    <x v="3"/>
    <x v="2"/>
    <n v="22"/>
    <n v="0.1"/>
    <n v="0"/>
    <n v="52"/>
    <n v="0"/>
    <n v="50"/>
    <x v="1"/>
  </r>
  <r>
    <s v="test_5_23"/>
    <s v="['9db77a0526b8734988639509c242d107']"/>
    <x v="3"/>
    <x v="3"/>
    <n v="23"/>
    <n v="0.1"/>
    <n v="0"/>
    <n v="52"/>
    <n v="0"/>
    <n v="48"/>
    <x v="2"/>
  </r>
  <r>
    <s v="test_5_24"/>
    <s v="['9db77a0526b8734988639509c242d107']"/>
    <x v="3"/>
    <x v="4"/>
    <n v="24"/>
    <n v="0.1"/>
    <n v="0"/>
    <n v="52"/>
    <n v="0"/>
    <n v="50"/>
    <x v="1"/>
  </r>
  <r>
    <s v="test_5_25"/>
    <s v="['9db77a0526b8734988639509c242d107']"/>
    <x v="3"/>
    <x v="5"/>
    <n v="25"/>
    <n v="0.1"/>
    <n v="0"/>
    <n v="52"/>
    <n v="0"/>
    <n v="46"/>
    <x v="13"/>
  </r>
  <r>
    <s v="test_5_26"/>
    <s v="['9db77a0526b8734988639509c242d107']"/>
    <x v="3"/>
    <x v="6"/>
    <n v="26"/>
    <n v="0.1"/>
    <n v="0"/>
    <n v="52"/>
    <n v="0"/>
    <n v="50"/>
    <x v="1"/>
  </r>
  <r>
    <s v="test_5_27"/>
    <s v="['9db77a0526b8734988639509c242d107']"/>
    <x v="3"/>
    <x v="7"/>
    <n v="27"/>
    <n v="0.1"/>
    <n v="0"/>
    <n v="52"/>
    <n v="0"/>
    <n v="52"/>
    <x v="0"/>
  </r>
  <r>
    <s v="test_5_28"/>
    <s v="['9db77a0526b8734988639509c242d107']"/>
    <x v="3"/>
    <x v="8"/>
    <n v="28"/>
    <n v="0.1"/>
    <n v="0"/>
    <n v="52"/>
    <n v="0"/>
    <n v="48"/>
    <x v="2"/>
  </r>
  <r>
    <s v="test_5_29"/>
    <s v="['9db77a0526b8734988639509c242d107']"/>
    <x v="3"/>
    <x v="9"/>
    <n v="29"/>
    <n v="0.1"/>
    <n v="0"/>
    <n v="52"/>
    <n v="0"/>
    <n v="36"/>
    <x v="7"/>
  </r>
  <r>
    <s v="test_5_3"/>
    <s v="['9db77a0526b8734988639509c242d107']"/>
    <x v="3"/>
    <x v="3"/>
    <n v="3"/>
    <n v="0.1"/>
    <n v="0"/>
    <n v="52"/>
    <n v="0"/>
    <n v="50"/>
    <x v="1"/>
  </r>
  <r>
    <s v="test_5_30"/>
    <s v="['9db77a0526b8734988639509c242d107']"/>
    <x v="3"/>
    <x v="0"/>
    <n v="30"/>
    <n v="0.1"/>
    <n v="0"/>
    <n v="52"/>
    <n v="0"/>
    <n v="50"/>
    <x v="1"/>
  </r>
  <r>
    <s v="test_5_31"/>
    <s v="['9db77a0526b8734988639509c242d107']"/>
    <x v="3"/>
    <x v="1"/>
    <n v="31"/>
    <n v="0.1"/>
    <n v="0"/>
    <n v="52"/>
    <n v="0"/>
    <n v="47"/>
    <x v="15"/>
  </r>
  <r>
    <s v="test_5_32"/>
    <s v="['9db77a0526b8734988639509c242d107']"/>
    <x v="3"/>
    <x v="2"/>
    <n v="32"/>
    <n v="0.1"/>
    <n v="0"/>
    <n v="52"/>
    <n v="0"/>
    <n v="52"/>
    <x v="0"/>
  </r>
  <r>
    <s v="test_5_33"/>
    <s v="['9db77a0526b8734988639509c242d107']"/>
    <x v="3"/>
    <x v="3"/>
    <n v="33"/>
    <n v="0.1"/>
    <n v="0"/>
    <n v="52"/>
    <n v="0"/>
    <n v="51"/>
    <x v="12"/>
  </r>
  <r>
    <s v="test_5_34"/>
    <s v="['9db77a0526b8734988639509c242d107']"/>
    <x v="3"/>
    <x v="4"/>
    <n v="34"/>
    <n v="0.1"/>
    <n v="0"/>
    <n v="52"/>
    <n v="0"/>
    <n v="50"/>
    <x v="1"/>
  </r>
  <r>
    <s v="test_5_35"/>
    <s v="['9db77a0526b8734988639509c242d107']"/>
    <x v="3"/>
    <x v="5"/>
    <n v="35"/>
    <n v="0.1"/>
    <n v="0"/>
    <n v="52"/>
    <n v="0"/>
    <n v="52"/>
    <x v="0"/>
  </r>
  <r>
    <s v="test_5_36"/>
    <s v="['9db77a0526b8734988639509c242d107']"/>
    <x v="3"/>
    <x v="6"/>
    <n v="36"/>
    <n v="0.1"/>
    <n v="0"/>
    <n v="52"/>
    <n v="0"/>
    <n v="50"/>
    <x v="1"/>
  </r>
  <r>
    <s v="test_5_37"/>
    <s v="['9db77a0526b8734988639509c242d107']"/>
    <x v="3"/>
    <x v="7"/>
    <n v="37"/>
    <n v="0.1"/>
    <n v="0"/>
    <n v="52"/>
    <n v="0"/>
    <n v="49"/>
    <x v="16"/>
  </r>
  <r>
    <s v="test_5_38"/>
    <s v="['9db77a0526b8734988639509c242d107']"/>
    <x v="3"/>
    <x v="8"/>
    <n v="38"/>
    <n v="0.1"/>
    <n v="0"/>
    <n v="52"/>
    <n v="0"/>
    <n v="46"/>
    <x v="13"/>
  </r>
  <r>
    <s v="test_5_39"/>
    <s v="['9db77a0526b8734988639509c242d107']"/>
    <x v="3"/>
    <x v="9"/>
    <n v="39"/>
    <n v="0.1"/>
    <n v="0"/>
    <n v="52"/>
    <n v="0"/>
    <n v="40"/>
    <x v="3"/>
  </r>
  <r>
    <s v="test_5_4"/>
    <s v="['9db77a0526b8734988639509c242d107']"/>
    <x v="3"/>
    <x v="4"/>
    <n v="4"/>
    <n v="0.1"/>
    <n v="0"/>
    <n v="52"/>
    <n v="0"/>
    <n v="48"/>
    <x v="2"/>
  </r>
  <r>
    <s v="test_5_40"/>
    <s v="['9db77a0526b8734988639509c242d107']"/>
    <x v="3"/>
    <x v="0"/>
    <n v="40"/>
    <n v="0.1"/>
    <n v="0"/>
    <n v="52"/>
    <n v="0"/>
    <n v="52"/>
    <x v="0"/>
  </r>
  <r>
    <s v="test_5_41"/>
    <s v="['9db77a0526b8734988639509c242d107']"/>
    <x v="3"/>
    <x v="1"/>
    <n v="41"/>
    <n v="0.1"/>
    <n v="0"/>
    <n v="52"/>
    <n v="0"/>
    <n v="48"/>
    <x v="2"/>
  </r>
  <r>
    <s v="test_5_42"/>
    <s v="['9db77a0526b8734988639509c242d107']"/>
    <x v="3"/>
    <x v="2"/>
    <n v="42"/>
    <n v="0.1"/>
    <n v="0"/>
    <n v="52"/>
    <n v="0"/>
    <n v="52"/>
    <x v="0"/>
  </r>
  <r>
    <s v="test_5_43"/>
    <s v="['9db77a0526b8734988639509c242d107']"/>
    <x v="3"/>
    <x v="3"/>
    <n v="43"/>
    <n v="0.1"/>
    <n v="0"/>
    <n v="52"/>
    <n v="0"/>
    <n v="52"/>
    <x v="0"/>
  </r>
  <r>
    <s v="test_5_44"/>
    <s v="['9db77a0526b8734988639509c242d107']"/>
    <x v="3"/>
    <x v="4"/>
    <n v="44"/>
    <n v="0.1"/>
    <n v="0"/>
    <n v="52"/>
    <n v="0"/>
    <n v="52"/>
    <x v="0"/>
  </r>
  <r>
    <s v="test_5_45"/>
    <s v="['9db77a0526b8734988639509c242d107']"/>
    <x v="3"/>
    <x v="5"/>
    <n v="45"/>
    <n v="0.1"/>
    <n v="0"/>
    <n v="52"/>
    <n v="0"/>
    <n v="48"/>
    <x v="2"/>
  </r>
  <r>
    <s v="test_5_46"/>
    <s v="['9db77a0526b8734988639509c242d107']"/>
    <x v="3"/>
    <x v="6"/>
    <n v="46"/>
    <n v="0.1"/>
    <n v="0"/>
    <n v="52"/>
    <n v="0"/>
    <n v="52"/>
    <x v="0"/>
  </r>
  <r>
    <s v="test_5_47"/>
    <s v="['9db77a0526b8734988639509c242d107']"/>
    <x v="3"/>
    <x v="7"/>
    <n v="47"/>
    <n v="0.1"/>
    <n v="0"/>
    <n v="52"/>
    <n v="0"/>
    <n v="48"/>
    <x v="2"/>
  </r>
  <r>
    <s v="test_5_48"/>
    <s v="['9db77a0526b8734988639509c242d107']"/>
    <x v="3"/>
    <x v="8"/>
    <n v="48"/>
    <n v="0.1"/>
    <n v="0"/>
    <n v="52"/>
    <n v="0"/>
    <n v="50"/>
    <x v="1"/>
  </r>
  <r>
    <s v="test_5_49"/>
    <s v="['9db77a0526b8734988639509c242d107']"/>
    <x v="3"/>
    <x v="9"/>
    <n v="49"/>
    <n v="0.1"/>
    <n v="0"/>
    <n v="52"/>
    <n v="0"/>
    <n v="35"/>
    <x v="22"/>
  </r>
  <r>
    <s v="test_5_5"/>
    <s v="['9db77a0526b8734988639509c242d107']"/>
    <x v="3"/>
    <x v="5"/>
    <n v="5"/>
    <n v="0.1"/>
    <n v="0"/>
    <n v="52"/>
    <n v="0"/>
    <n v="51"/>
    <x v="12"/>
  </r>
  <r>
    <s v="test_5_6"/>
    <s v="['9db77a0526b8734988639509c242d107']"/>
    <x v="3"/>
    <x v="6"/>
    <n v="6"/>
    <n v="0.1"/>
    <n v="0"/>
    <n v="52"/>
    <n v="0"/>
    <n v="52"/>
    <x v="0"/>
  </r>
  <r>
    <s v="test_5_7"/>
    <s v="['9db77a0526b8734988639509c242d107']"/>
    <x v="3"/>
    <x v="7"/>
    <n v="7"/>
    <n v="0.1"/>
    <n v="0"/>
    <n v="52"/>
    <n v="0"/>
    <n v="49"/>
    <x v="16"/>
  </r>
  <r>
    <s v="test_5_8"/>
    <s v="['9db77a0526b8734988639509c242d107']"/>
    <x v="3"/>
    <x v="8"/>
    <n v="8"/>
    <n v="0.1"/>
    <n v="0"/>
    <n v="52"/>
    <n v="0"/>
    <n v="48"/>
    <x v="2"/>
  </r>
  <r>
    <s v="test_5_9"/>
    <s v="['9db77a0526b8734988639509c242d107']"/>
    <x v="3"/>
    <x v="9"/>
    <n v="9"/>
    <n v="0.1"/>
    <n v="0"/>
    <n v="52"/>
    <n v="0"/>
    <n v="35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5D4943-AD47-A44A-9A15-9F50DACBF4AD}" name="PivotTable2" cacheId="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2">
  <location ref="A3:E15" firstHeaderRow="1" firstDataRow="2" firstDataCol="1"/>
  <pivotFields count="13">
    <pivotField showAll="0"/>
    <pivotField showAll="0"/>
    <pivotField axis="axisCol" showAll="0" sortType="descending">
      <items count="5">
        <item x="0"/>
        <item x="1"/>
        <item x="2"/>
        <item x="3"/>
        <item t="default"/>
      </items>
    </pivotField>
    <pivotField axis="axisRow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4">
        <item x="0"/>
        <item x="12"/>
        <item x="1"/>
        <item x="16"/>
        <item x="2"/>
        <item x="15"/>
        <item x="13"/>
        <item x="17"/>
        <item x="11"/>
        <item x="14"/>
        <item x="4"/>
        <item x="3"/>
        <item x="21"/>
        <item x="5"/>
        <item x="6"/>
        <item x="7"/>
        <item x="22"/>
        <item x="8"/>
        <item x="20"/>
        <item x="18"/>
        <item x="9"/>
        <item x="10"/>
        <item x="19"/>
        <item t="default"/>
      </items>
    </pivotField>
    <pivotField dataField="1" dragToRow="0" dragToCol="0" dragToPage="0" showAll="0" defaultSubtotal="0"/>
    <pivotField dragToRow="0" dragToCol="0" dragToPage="0" showAll="0" defaultSubtota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Sum of SUCCESS" fld="11" baseField="0" baseItem="0"/>
  </dataFields>
  <formats count="2">
    <format dxfId="1">
      <pivotArea collapsedLevelsAreSubtotals="1" fieldPosition="0">
        <references count="1">
          <reference field="3" count="0"/>
        </references>
      </pivotArea>
    </format>
    <format dxfId="0">
      <pivotArea dataOnly="0" labelOnly="1" fieldPosition="0">
        <references count="1">
          <reference field="3" count="0"/>
        </references>
      </pivotArea>
    </format>
  </formats>
  <chartFormats count="4"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AF851A-E785-CE48-A7B7-B5DADA57AB34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6" firstHeaderRow="1" firstDataRow="1" firstDataCol="1"/>
  <pivotFields count="11"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2"/>
    <field x="3"/>
  </rowFields>
  <rowItems count="2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Items count="1">
    <i/>
  </colItems>
  <dataFields count="1">
    <dataField name="Average of messageslost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0A562D-D2DD-1D42-A3D2-EF361A56A1F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C14" firstHeaderRow="0" firstDataRow="1" firstDataCol="1"/>
  <pivotFields count="11">
    <pivotField showAll="0"/>
    <pivotField showAll="0"/>
    <pivotField showAll="0"/>
    <pivotField axis="axisRow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12">
        <item x="10"/>
        <item x="9"/>
        <item x="8"/>
        <item x="7"/>
        <item x="6"/>
        <item x="5"/>
        <item x="3"/>
        <item x="4"/>
        <item x="2"/>
        <item x="1"/>
        <item x="0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essageslost" fld="10" subtotal="average" baseField="0" baseItem="0"/>
    <dataField name="Sum of messageslost" fld="10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059B-3AA2-CC46-AD83-9328430ED6AA}">
  <dimension ref="A1:K26"/>
  <sheetViews>
    <sheetView workbookViewId="0">
      <selection activeCell="L32" sqref="L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10</v>
      </c>
      <c r="E2">
        <v>2</v>
      </c>
      <c r="F2">
        <v>1</v>
      </c>
      <c r="G2">
        <v>0.1</v>
      </c>
      <c r="H2">
        <v>0</v>
      </c>
      <c r="I2">
        <v>3</v>
      </c>
      <c r="J2">
        <v>2</v>
      </c>
      <c r="K2">
        <v>0</v>
      </c>
    </row>
    <row r="3" spans="1:11" x14ac:dyDescent="0.2">
      <c r="A3" t="s">
        <v>14</v>
      </c>
      <c r="B3" t="s">
        <v>12</v>
      </c>
      <c r="C3" t="s">
        <v>13</v>
      </c>
      <c r="D3">
        <v>10</v>
      </c>
      <c r="E3">
        <v>2</v>
      </c>
      <c r="F3">
        <v>2</v>
      </c>
      <c r="G3">
        <v>0.1</v>
      </c>
      <c r="H3">
        <v>0</v>
      </c>
      <c r="I3">
        <v>3</v>
      </c>
      <c r="J3">
        <v>2</v>
      </c>
      <c r="K3">
        <v>0</v>
      </c>
    </row>
    <row r="4" spans="1:11" x14ac:dyDescent="0.2">
      <c r="A4" t="s">
        <v>15</v>
      </c>
      <c r="B4" t="s">
        <v>12</v>
      </c>
      <c r="C4" t="s">
        <v>13</v>
      </c>
      <c r="D4">
        <v>10</v>
      </c>
      <c r="E4">
        <v>2</v>
      </c>
      <c r="F4">
        <v>4</v>
      </c>
      <c r="G4">
        <v>0.1</v>
      </c>
      <c r="H4">
        <v>0</v>
      </c>
      <c r="I4">
        <v>3</v>
      </c>
      <c r="J4">
        <v>2</v>
      </c>
      <c r="K4">
        <v>0</v>
      </c>
    </row>
    <row r="5" spans="1:11" x14ac:dyDescent="0.2">
      <c r="A5" t="s">
        <v>16</v>
      </c>
      <c r="B5" t="s">
        <v>12</v>
      </c>
      <c r="C5" t="s">
        <v>13</v>
      </c>
      <c r="D5">
        <v>10</v>
      </c>
      <c r="E5">
        <v>1</v>
      </c>
      <c r="F5">
        <v>5</v>
      </c>
      <c r="G5">
        <v>0.1</v>
      </c>
      <c r="H5">
        <v>0</v>
      </c>
      <c r="I5">
        <v>5</v>
      </c>
      <c r="J5">
        <v>5</v>
      </c>
      <c r="K5">
        <v>0</v>
      </c>
    </row>
    <row r="6" spans="1:11" x14ac:dyDescent="0.2">
      <c r="A6" t="s">
        <v>17</v>
      </c>
      <c r="B6" t="s">
        <v>12</v>
      </c>
      <c r="C6" t="s">
        <v>13</v>
      </c>
      <c r="D6">
        <v>10</v>
      </c>
      <c r="E6">
        <v>1</v>
      </c>
      <c r="F6">
        <v>6</v>
      </c>
      <c r="G6">
        <v>0.1</v>
      </c>
      <c r="H6">
        <v>0</v>
      </c>
      <c r="I6">
        <v>5</v>
      </c>
      <c r="J6">
        <v>5</v>
      </c>
      <c r="K6">
        <v>0</v>
      </c>
    </row>
    <row r="7" spans="1:11" x14ac:dyDescent="0.2">
      <c r="A7" t="s">
        <v>18</v>
      </c>
      <c r="B7" t="s">
        <v>12</v>
      </c>
      <c r="C7" t="s">
        <v>13</v>
      </c>
      <c r="D7">
        <v>10</v>
      </c>
      <c r="E7">
        <v>1</v>
      </c>
      <c r="F7">
        <v>7</v>
      </c>
      <c r="G7">
        <v>0.1</v>
      </c>
      <c r="H7">
        <v>0</v>
      </c>
      <c r="I7">
        <v>5</v>
      </c>
      <c r="J7">
        <v>5</v>
      </c>
      <c r="K7">
        <v>0</v>
      </c>
    </row>
    <row r="8" spans="1:11" x14ac:dyDescent="0.2">
      <c r="A8" t="s">
        <v>19</v>
      </c>
      <c r="B8" t="s">
        <v>12</v>
      </c>
      <c r="C8" t="s">
        <v>13</v>
      </c>
      <c r="D8">
        <v>10</v>
      </c>
      <c r="E8">
        <v>0.8</v>
      </c>
      <c r="F8">
        <v>8</v>
      </c>
      <c r="G8">
        <v>0.1</v>
      </c>
      <c r="H8">
        <v>0</v>
      </c>
      <c r="I8">
        <v>7</v>
      </c>
      <c r="J8">
        <v>6</v>
      </c>
      <c r="K8">
        <v>2</v>
      </c>
    </row>
    <row r="9" spans="1:11" x14ac:dyDescent="0.2">
      <c r="A9" t="s">
        <v>20</v>
      </c>
      <c r="B9" t="s">
        <v>12</v>
      </c>
      <c r="C9" t="s">
        <v>13</v>
      </c>
      <c r="D9">
        <v>10</v>
      </c>
      <c r="E9">
        <v>0.8</v>
      </c>
      <c r="F9">
        <v>9</v>
      </c>
      <c r="G9">
        <v>0.1</v>
      </c>
      <c r="H9">
        <v>0</v>
      </c>
      <c r="I9">
        <v>7</v>
      </c>
      <c r="J9">
        <v>6</v>
      </c>
      <c r="K9">
        <v>0</v>
      </c>
    </row>
    <row r="10" spans="1:11" x14ac:dyDescent="0.2">
      <c r="A10" t="s">
        <v>21</v>
      </c>
      <c r="B10" t="s">
        <v>12</v>
      </c>
      <c r="C10" t="s">
        <v>13</v>
      </c>
      <c r="D10">
        <v>10</v>
      </c>
      <c r="E10">
        <v>0.8</v>
      </c>
      <c r="F10">
        <v>10</v>
      </c>
      <c r="G10">
        <v>0.1</v>
      </c>
      <c r="H10">
        <v>0</v>
      </c>
      <c r="I10">
        <v>7</v>
      </c>
      <c r="J10">
        <v>6</v>
      </c>
      <c r="K10">
        <v>0</v>
      </c>
    </row>
    <row r="11" spans="1:11" x14ac:dyDescent="0.2">
      <c r="A11" t="s">
        <v>22</v>
      </c>
      <c r="B11" t="s">
        <v>12</v>
      </c>
      <c r="C11" t="s">
        <v>13</v>
      </c>
      <c r="D11">
        <v>10</v>
      </c>
      <c r="E11">
        <v>0.6</v>
      </c>
      <c r="F11">
        <v>11</v>
      </c>
      <c r="G11">
        <v>0.1</v>
      </c>
      <c r="H11">
        <v>0</v>
      </c>
      <c r="I11">
        <v>9</v>
      </c>
      <c r="J11">
        <v>8</v>
      </c>
      <c r="K11">
        <v>0</v>
      </c>
    </row>
    <row r="12" spans="1:11" x14ac:dyDescent="0.2">
      <c r="A12" t="s">
        <v>23</v>
      </c>
      <c r="B12" t="s">
        <v>12</v>
      </c>
      <c r="C12" t="s">
        <v>13</v>
      </c>
      <c r="D12">
        <v>10</v>
      </c>
      <c r="E12">
        <v>0.6</v>
      </c>
      <c r="F12">
        <v>12</v>
      </c>
      <c r="G12">
        <v>0.1</v>
      </c>
      <c r="H12">
        <v>0</v>
      </c>
      <c r="I12">
        <v>9</v>
      </c>
      <c r="J12">
        <v>8</v>
      </c>
      <c r="K12">
        <v>1</v>
      </c>
    </row>
    <row r="13" spans="1:11" x14ac:dyDescent="0.2">
      <c r="A13" t="s">
        <v>24</v>
      </c>
      <c r="B13" t="s">
        <v>12</v>
      </c>
      <c r="C13" t="s">
        <v>13</v>
      </c>
      <c r="D13">
        <v>10</v>
      </c>
      <c r="E13">
        <v>0.6</v>
      </c>
      <c r="F13">
        <v>13</v>
      </c>
      <c r="G13">
        <v>0.1</v>
      </c>
      <c r="H13">
        <v>0</v>
      </c>
      <c r="I13">
        <v>9</v>
      </c>
      <c r="J13">
        <v>8</v>
      </c>
      <c r="K13">
        <v>1</v>
      </c>
    </row>
    <row r="14" spans="1:11" x14ac:dyDescent="0.2">
      <c r="A14" t="s">
        <v>25</v>
      </c>
      <c r="B14" t="s">
        <v>12</v>
      </c>
      <c r="C14" t="s">
        <v>13</v>
      </c>
      <c r="D14">
        <v>10</v>
      </c>
      <c r="E14">
        <v>0.4</v>
      </c>
      <c r="F14">
        <v>14</v>
      </c>
      <c r="G14">
        <v>0.1</v>
      </c>
      <c r="H14">
        <v>0</v>
      </c>
      <c r="I14">
        <v>13</v>
      </c>
      <c r="J14">
        <v>12</v>
      </c>
      <c r="K14">
        <v>3</v>
      </c>
    </row>
    <row r="15" spans="1:11" x14ac:dyDescent="0.2">
      <c r="A15" t="s">
        <v>26</v>
      </c>
      <c r="B15" t="s">
        <v>12</v>
      </c>
      <c r="C15" t="s">
        <v>13</v>
      </c>
      <c r="D15">
        <v>10</v>
      </c>
      <c r="E15">
        <v>0.4</v>
      </c>
      <c r="F15">
        <v>15</v>
      </c>
      <c r="G15">
        <v>0.1</v>
      </c>
      <c r="H15">
        <v>0</v>
      </c>
      <c r="I15">
        <v>13</v>
      </c>
      <c r="J15">
        <v>12</v>
      </c>
      <c r="K15">
        <v>1</v>
      </c>
    </row>
    <row r="16" spans="1:11" x14ac:dyDescent="0.2">
      <c r="A16" t="s">
        <v>27</v>
      </c>
      <c r="B16" t="s">
        <v>12</v>
      </c>
      <c r="C16" t="s">
        <v>13</v>
      </c>
      <c r="D16">
        <v>10</v>
      </c>
      <c r="E16">
        <v>0.4</v>
      </c>
      <c r="F16">
        <v>16</v>
      </c>
      <c r="G16">
        <v>0.1</v>
      </c>
      <c r="H16">
        <v>0</v>
      </c>
      <c r="I16">
        <v>13</v>
      </c>
      <c r="J16">
        <v>12</v>
      </c>
      <c r="K16">
        <v>2</v>
      </c>
    </row>
    <row r="17" spans="1:11" x14ac:dyDescent="0.2">
      <c r="A17" t="s">
        <v>28</v>
      </c>
      <c r="B17" t="s">
        <v>12</v>
      </c>
      <c r="C17" t="s">
        <v>13</v>
      </c>
      <c r="D17">
        <v>10</v>
      </c>
      <c r="E17">
        <v>0.2</v>
      </c>
      <c r="F17">
        <v>17</v>
      </c>
      <c r="G17">
        <v>0.1</v>
      </c>
      <c r="H17">
        <v>0</v>
      </c>
      <c r="I17">
        <v>24</v>
      </c>
      <c r="J17">
        <v>24</v>
      </c>
      <c r="K17">
        <v>0</v>
      </c>
    </row>
    <row r="18" spans="1:11" x14ac:dyDescent="0.2">
      <c r="A18" t="s">
        <v>29</v>
      </c>
      <c r="B18" t="s">
        <v>12</v>
      </c>
      <c r="C18" t="s">
        <v>13</v>
      </c>
      <c r="D18">
        <v>10</v>
      </c>
      <c r="E18">
        <v>0.2</v>
      </c>
      <c r="F18">
        <v>18</v>
      </c>
      <c r="G18">
        <v>0.1</v>
      </c>
      <c r="H18">
        <v>0</v>
      </c>
      <c r="I18">
        <v>24</v>
      </c>
      <c r="J18">
        <v>24</v>
      </c>
      <c r="K18">
        <v>3</v>
      </c>
    </row>
    <row r="19" spans="1:11" x14ac:dyDescent="0.2">
      <c r="A19" t="s">
        <v>30</v>
      </c>
      <c r="B19" t="s">
        <v>12</v>
      </c>
      <c r="C19" t="s">
        <v>13</v>
      </c>
      <c r="D19">
        <v>10</v>
      </c>
      <c r="E19">
        <v>0.2</v>
      </c>
      <c r="F19">
        <v>19</v>
      </c>
      <c r="G19">
        <v>0.1</v>
      </c>
      <c r="H19">
        <v>0</v>
      </c>
      <c r="I19">
        <v>24</v>
      </c>
      <c r="J19">
        <v>24</v>
      </c>
      <c r="K19">
        <v>4</v>
      </c>
    </row>
    <row r="20" spans="1:11" x14ac:dyDescent="0.2">
      <c r="A20" t="s">
        <v>31</v>
      </c>
      <c r="B20" t="s">
        <v>12</v>
      </c>
      <c r="C20" t="s">
        <v>13</v>
      </c>
      <c r="D20">
        <v>10</v>
      </c>
      <c r="E20">
        <v>0.1</v>
      </c>
      <c r="F20">
        <v>20</v>
      </c>
      <c r="G20">
        <v>0.1</v>
      </c>
      <c r="H20">
        <v>0</v>
      </c>
      <c r="I20">
        <v>45</v>
      </c>
      <c r="J20">
        <v>45</v>
      </c>
      <c r="K20">
        <v>4</v>
      </c>
    </row>
    <row r="21" spans="1:11" x14ac:dyDescent="0.2">
      <c r="A21" t="s">
        <v>32</v>
      </c>
      <c r="B21" t="s">
        <v>12</v>
      </c>
      <c r="C21" t="s">
        <v>13</v>
      </c>
      <c r="D21">
        <v>10</v>
      </c>
      <c r="E21">
        <v>0.1</v>
      </c>
      <c r="F21">
        <v>21</v>
      </c>
      <c r="G21">
        <v>0.1</v>
      </c>
      <c r="H21">
        <v>0</v>
      </c>
      <c r="I21">
        <v>46</v>
      </c>
      <c r="J21">
        <v>46</v>
      </c>
      <c r="K21">
        <v>3</v>
      </c>
    </row>
    <row r="22" spans="1:11" x14ac:dyDescent="0.2">
      <c r="A22" t="s">
        <v>33</v>
      </c>
      <c r="B22" t="s">
        <v>12</v>
      </c>
      <c r="C22" t="s">
        <v>13</v>
      </c>
      <c r="D22">
        <v>10</v>
      </c>
      <c r="E22">
        <v>0.1</v>
      </c>
      <c r="F22">
        <v>22</v>
      </c>
      <c r="G22">
        <v>0.1</v>
      </c>
      <c r="H22">
        <v>0</v>
      </c>
      <c r="I22">
        <v>46</v>
      </c>
      <c r="J22">
        <v>45</v>
      </c>
      <c r="K22">
        <v>2</v>
      </c>
    </row>
    <row r="23" spans="1:11" x14ac:dyDescent="0.2">
      <c r="A23" t="s">
        <v>34</v>
      </c>
      <c r="B23" t="s">
        <v>12</v>
      </c>
      <c r="C23" t="s">
        <v>13</v>
      </c>
      <c r="D23">
        <v>10</v>
      </c>
      <c r="E23">
        <v>0.05</v>
      </c>
      <c r="F23">
        <v>23</v>
      </c>
      <c r="G23">
        <v>0.1</v>
      </c>
      <c r="H23">
        <v>0</v>
      </c>
      <c r="I23">
        <v>84</v>
      </c>
      <c r="J23">
        <v>84</v>
      </c>
      <c r="K23">
        <v>5</v>
      </c>
    </row>
    <row r="24" spans="1:11" x14ac:dyDescent="0.2">
      <c r="A24" t="s">
        <v>35</v>
      </c>
      <c r="B24" t="s">
        <v>12</v>
      </c>
      <c r="C24" t="s">
        <v>13</v>
      </c>
      <c r="D24">
        <v>10</v>
      </c>
      <c r="E24">
        <v>0.05</v>
      </c>
      <c r="F24">
        <v>24</v>
      </c>
      <c r="G24">
        <v>0.1</v>
      </c>
      <c r="H24">
        <v>0</v>
      </c>
      <c r="I24">
        <v>84</v>
      </c>
      <c r="J24">
        <v>83</v>
      </c>
      <c r="K24">
        <v>15</v>
      </c>
    </row>
    <row r="25" spans="1:11" x14ac:dyDescent="0.2">
      <c r="A25" t="s">
        <v>36</v>
      </c>
      <c r="B25" t="s">
        <v>12</v>
      </c>
      <c r="C25" t="s">
        <v>13</v>
      </c>
      <c r="D25">
        <v>10</v>
      </c>
      <c r="E25">
        <v>0.05</v>
      </c>
      <c r="F25">
        <v>25</v>
      </c>
      <c r="G25">
        <v>0.1</v>
      </c>
      <c r="H25">
        <v>0</v>
      </c>
      <c r="I25">
        <v>84</v>
      </c>
      <c r="J25">
        <v>84</v>
      </c>
      <c r="K25">
        <v>8</v>
      </c>
    </row>
    <row r="26" spans="1:11" x14ac:dyDescent="0.2">
      <c r="A26" t="s">
        <v>37</v>
      </c>
      <c r="B26" t="s">
        <v>12</v>
      </c>
      <c r="C26" t="s">
        <v>13</v>
      </c>
      <c r="D26">
        <v>10</v>
      </c>
      <c r="E26">
        <v>0.05</v>
      </c>
      <c r="F26">
        <v>26</v>
      </c>
      <c r="G26">
        <v>0.1</v>
      </c>
      <c r="H26">
        <v>0</v>
      </c>
      <c r="I26">
        <v>84</v>
      </c>
      <c r="J26">
        <v>83</v>
      </c>
      <c r="K2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6533-78E4-1946-A4BE-C91285CAE80E}">
  <dimension ref="A1:K51"/>
  <sheetViews>
    <sheetView workbookViewId="0">
      <selection sqref="A1:K51"/>
    </sheetView>
  </sheetViews>
  <sheetFormatPr baseColWidth="10" defaultRowHeight="16" x14ac:dyDescent="0.2"/>
  <cols>
    <col min="5" max="5" width="19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38</v>
      </c>
      <c r="I1" t="s">
        <v>10</v>
      </c>
      <c r="J1" t="s">
        <v>89</v>
      </c>
      <c r="K1" t="s">
        <v>90</v>
      </c>
    </row>
    <row r="2" spans="1:11" x14ac:dyDescent="0.2">
      <c r="A2" t="s">
        <v>39</v>
      </c>
      <c r="B2" t="s">
        <v>12</v>
      </c>
      <c r="C2" t="s">
        <v>13</v>
      </c>
      <c r="D2">
        <v>2</v>
      </c>
      <c r="E2">
        <v>0</v>
      </c>
      <c r="F2">
        <v>0.1</v>
      </c>
      <c r="G2">
        <v>0</v>
      </c>
      <c r="H2">
        <v>50</v>
      </c>
      <c r="I2">
        <v>0</v>
      </c>
      <c r="J2">
        <v>50</v>
      </c>
      <c r="K2">
        <f>H2-J2</f>
        <v>0</v>
      </c>
    </row>
    <row r="3" spans="1:11" x14ac:dyDescent="0.2">
      <c r="A3" t="s">
        <v>41</v>
      </c>
      <c r="B3" t="s">
        <v>12</v>
      </c>
      <c r="C3" t="s">
        <v>13</v>
      </c>
      <c r="D3">
        <v>2</v>
      </c>
      <c r="E3">
        <v>10</v>
      </c>
      <c r="F3">
        <v>0.1</v>
      </c>
      <c r="G3">
        <v>0</v>
      </c>
      <c r="H3">
        <v>50</v>
      </c>
      <c r="I3">
        <v>0</v>
      </c>
      <c r="J3">
        <v>50</v>
      </c>
      <c r="K3">
        <f t="shared" ref="K3:K51" si="0">H3-J3</f>
        <v>0</v>
      </c>
    </row>
    <row r="4" spans="1:11" x14ac:dyDescent="0.2">
      <c r="A4" t="s">
        <v>52</v>
      </c>
      <c r="B4" t="s">
        <v>12</v>
      </c>
      <c r="C4" t="s">
        <v>13</v>
      </c>
      <c r="D4">
        <v>2</v>
      </c>
      <c r="E4">
        <v>20</v>
      </c>
      <c r="F4">
        <v>0.1</v>
      </c>
      <c r="G4">
        <v>0</v>
      </c>
      <c r="H4">
        <v>50</v>
      </c>
      <c r="I4">
        <v>0</v>
      </c>
      <c r="J4">
        <v>50</v>
      </c>
      <c r="K4">
        <f t="shared" si="0"/>
        <v>0</v>
      </c>
    </row>
    <row r="5" spans="1:11" x14ac:dyDescent="0.2">
      <c r="A5" t="s">
        <v>63</v>
      </c>
      <c r="B5" t="s">
        <v>12</v>
      </c>
      <c r="C5" t="s">
        <v>13</v>
      </c>
      <c r="D5">
        <v>2</v>
      </c>
      <c r="E5">
        <v>30</v>
      </c>
      <c r="F5">
        <v>0.1</v>
      </c>
      <c r="G5">
        <v>0</v>
      </c>
      <c r="H5">
        <v>50</v>
      </c>
      <c r="I5">
        <v>0</v>
      </c>
      <c r="J5">
        <v>50</v>
      </c>
      <c r="K5">
        <f t="shared" si="0"/>
        <v>0</v>
      </c>
    </row>
    <row r="6" spans="1:11" x14ac:dyDescent="0.2">
      <c r="A6" t="s">
        <v>74</v>
      </c>
      <c r="B6" t="s">
        <v>12</v>
      </c>
      <c r="C6" t="s">
        <v>13</v>
      </c>
      <c r="D6">
        <v>2</v>
      </c>
      <c r="E6">
        <v>40</v>
      </c>
      <c r="F6">
        <v>0.1</v>
      </c>
      <c r="G6">
        <v>0</v>
      </c>
      <c r="H6">
        <v>50</v>
      </c>
      <c r="I6">
        <v>0</v>
      </c>
      <c r="J6">
        <v>50</v>
      </c>
      <c r="K6">
        <f t="shared" si="0"/>
        <v>0</v>
      </c>
    </row>
    <row r="7" spans="1:11" x14ac:dyDescent="0.2">
      <c r="A7" t="s">
        <v>40</v>
      </c>
      <c r="B7" t="s">
        <v>12</v>
      </c>
      <c r="C7" t="s">
        <v>13</v>
      </c>
      <c r="D7">
        <v>1</v>
      </c>
      <c r="E7">
        <v>1</v>
      </c>
      <c r="F7">
        <v>0.1</v>
      </c>
      <c r="G7">
        <v>0</v>
      </c>
      <c r="H7">
        <v>50</v>
      </c>
      <c r="I7">
        <v>0</v>
      </c>
      <c r="J7">
        <v>50</v>
      </c>
      <c r="K7">
        <f t="shared" si="0"/>
        <v>0</v>
      </c>
    </row>
    <row r="8" spans="1:11" x14ac:dyDescent="0.2">
      <c r="A8" t="s">
        <v>42</v>
      </c>
      <c r="B8" t="s">
        <v>12</v>
      </c>
      <c r="C8" t="s">
        <v>13</v>
      </c>
      <c r="D8">
        <v>1</v>
      </c>
      <c r="E8">
        <v>11</v>
      </c>
      <c r="F8">
        <v>0.1</v>
      </c>
      <c r="G8">
        <v>0</v>
      </c>
      <c r="H8">
        <v>50</v>
      </c>
      <c r="I8">
        <v>0</v>
      </c>
      <c r="J8">
        <v>50</v>
      </c>
      <c r="K8">
        <f t="shared" si="0"/>
        <v>0</v>
      </c>
    </row>
    <row r="9" spans="1:11" x14ac:dyDescent="0.2">
      <c r="A9" t="s">
        <v>53</v>
      </c>
      <c r="B9" t="s">
        <v>12</v>
      </c>
      <c r="C9" t="s">
        <v>13</v>
      </c>
      <c r="D9">
        <v>1</v>
      </c>
      <c r="E9">
        <v>21</v>
      </c>
      <c r="F9">
        <v>0.1</v>
      </c>
      <c r="G9">
        <v>0</v>
      </c>
      <c r="H9">
        <v>50</v>
      </c>
      <c r="I9">
        <v>0</v>
      </c>
      <c r="J9">
        <v>48</v>
      </c>
      <c r="K9">
        <f t="shared" si="0"/>
        <v>2</v>
      </c>
    </row>
    <row r="10" spans="1:11" x14ac:dyDescent="0.2">
      <c r="A10" t="s">
        <v>64</v>
      </c>
      <c r="B10" t="s">
        <v>12</v>
      </c>
      <c r="C10" t="s">
        <v>13</v>
      </c>
      <c r="D10">
        <v>1</v>
      </c>
      <c r="E10">
        <v>31</v>
      </c>
      <c r="F10">
        <v>0.1</v>
      </c>
      <c r="G10">
        <v>0</v>
      </c>
      <c r="H10">
        <v>50</v>
      </c>
      <c r="I10">
        <v>0</v>
      </c>
      <c r="J10">
        <v>50</v>
      </c>
      <c r="K10">
        <f t="shared" si="0"/>
        <v>0</v>
      </c>
    </row>
    <row r="11" spans="1:11" x14ac:dyDescent="0.2">
      <c r="A11" t="s">
        <v>75</v>
      </c>
      <c r="B11" t="s">
        <v>12</v>
      </c>
      <c r="C11" t="s">
        <v>13</v>
      </c>
      <c r="D11">
        <v>1</v>
      </c>
      <c r="E11">
        <v>41</v>
      </c>
      <c r="F11">
        <v>0.1</v>
      </c>
      <c r="G11">
        <v>0</v>
      </c>
      <c r="H11">
        <v>50</v>
      </c>
      <c r="I11">
        <v>0</v>
      </c>
      <c r="J11">
        <v>48</v>
      </c>
      <c r="K11">
        <f t="shared" si="0"/>
        <v>2</v>
      </c>
    </row>
    <row r="12" spans="1:11" x14ac:dyDescent="0.2">
      <c r="A12" t="s">
        <v>51</v>
      </c>
      <c r="B12" t="s">
        <v>12</v>
      </c>
      <c r="C12" t="s">
        <v>13</v>
      </c>
      <c r="D12">
        <v>0.75</v>
      </c>
      <c r="E12">
        <v>2</v>
      </c>
      <c r="F12">
        <v>0.1</v>
      </c>
      <c r="G12">
        <v>0</v>
      </c>
      <c r="H12">
        <v>50</v>
      </c>
      <c r="I12">
        <v>0</v>
      </c>
      <c r="J12">
        <v>50</v>
      </c>
      <c r="K12">
        <f t="shared" si="0"/>
        <v>0</v>
      </c>
    </row>
    <row r="13" spans="1:11" x14ac:dyDescent="0.2">
      <c r="A13" t="s">
        <v>43</v>
      </c>
      <c r="B13" t="s">
        <v>12</v>
      </c>
      <c r="C13" t="s">
        <v>13</v>
      </c>
      <c r="D13">
        <v>0.75</v>
      </c>
      <c r="E13">
        <v>12</v>
      </c>
      <c r="F13">
        <v>0.1</v>
      </c>
      <c r="G13">
        <v>0</v>
      </c>
      <c r="H13">
        <v>50</v>
      </c>
      <c r="I13">
        <v>0</v>
      </c>
      <c r="J13">
        <v>50</v>
      </c>
      <c r="K13">
        <f t="shared" si="0"/>
        <v>0</v>
      </c>
    </row>
    <row r="14" spans="1:11" x14ac:dyDescent="0.2">
      <c r="A14" t="s">
        <v>54</v>
      </c>
      <c r="B14" t="s">
        <v>12</v>
      </c>
      <c r="C14" t="s">
        <v>13</v>
      </c>
      <c r="D14">
        <v>0.75</v>
      </c>
      <c r="E14">
        <v>22</v>
      </c>
      <c r="F14">
        <v>0.1</v>
      </c>
      <c r="G14">
        <v>0</v>
      </c>
      <c r="H14">
        <v>50</v>
      </c>
      <c r="I14">
        <v>0</v>
      </c>
      <c r="J14">
        <v>48</v>
      </c>
      <c r="K14">
        <f t="shared" si="0"/>
        <v>2</v>
      </c>
    </row>
    <row r="15" spans="1:11" x14ac:dyDescent="0.2">
      <c r="A15" t="s">
        <v>65</v>
      </c>
      <c r="B15" t="s">
        <v>12</v>
      </c>
      <c r="C15" t="s">
        <v>13</v>
      </c>
      <c r="D15">
        <v>0.75</v>
      </c>
      <c r="E15">
        <v>32</v>
      </c>
      <c r="F15">
        <v>0.1</v>
      </c>
      <c r="G15">
        <v>0</v>
      </c>
      <c r="H15">
        <v>50</v>
      </c>
      <c r="I15">
        <v>0</v>
      </c>
      <c r="J15">
        <v>50</v>
      </c>
      <c r="K15">
        <f t="shared" si="0"/>
        <v>0</v>
      </c>
    </row>
    <row r="16" spans="1:11" x14ac:dyDescent="0.2">
      <c r="A16" t="s">
        <v>76</v>
      </c>
      <c r="B16" t="s">
        <v>12</v>
      </c>
      <c r="C16" t="s">
        <v>13</v>
      </c>
      <c r="D16">
        <v>0.75</v>
      </c>
      <c r="E16">
        <v>42</v>
      </c>
      <c r="F16">
        <v>0.1</v>
      </c>
      <c r="G16">
        <v>0</v>
      </c>
      <c r="H16">
        <v>50</v>
      </c>
      <c r="I16">
        <v>0</v>
      </c>
      <c r="J16">
        <v>50</v>
      </c>
      <c r="K16">
        <f t="shared" si="0"/>
        <v>0</v>
      </c>
    </row>
    <row r="17" spans="1:11" x14ac:dyDescent="0.2">
      <c r="A17" t="s">
        <v>62</v>
      </c>
      <c r="B17" t="s">
        <v>12</v>
      </c>
      <c r="C17" t="s">
        <v>13</v>
      </c>
      <c r="D17">
        <v>0.5</v>
      </c>
      <c r="E17">
        <v>3</v>
      </c>
      <c r="F17">
        <v>0.1</v>
      </c>
      <c r="G17">
        <v>0</v>
      </c>
      <c r="H17">
        <v>50</v>
      </c>
      <c r="I17">
        <v>0</v>
      </c>
      <c r="J17">
        <v>48</v>
      </c>
      <c r="K17">
        <f t="shared" si="0"/>
        <v>2</v>
      </c>
    </row>
    <row r="18" spans="1:11" x14ac:dyDescent="0.2">
      <c r="A18" t="s">
        <v>44</v>
      </c>
      <c r="B18" t="s">
        <v>12</v>
      </c>
      <c r="C18" t="s">
        <v>13</v>
      </c>
      <c r="D18">
        <v>0.5</v>
      </c>
      <c r="E18">
        <v>13</v>
      </c>
      <c r="F18">
        <v>0.1</v>
      </c>
      <c r="G18">
        <v>0</v>
      </c>
      <c r="H18">
        <v>50</v>
      </c>
      <c r="I18">
        <v>0</v>
      </c>
      <c r="J18">
        <v>46</v>
      </c>
      <c r="K18">
        <f t="shared" si="0"/>
        <v>4</v>
      </c>
    </row>
    <row r="19" spans="1:11" x14ac:dyDescent="0.2">
      <c r="A19" t="s">
        <v>55</v>
      </c>
      <c r="B19" t="s">
        <v>12</v>
      </c>
      <c r="C19" t="s">
        <v>13</v>
      </c>
      <c r="D19">
        <v>0.5</v>
      </c>
      <c r="E19">
        <v>23</v>
      </c>
      <c r="F19">
        <v>0.1</v>
      </c>
      <c r="G19">
        <v>0</v>
      </c>
      <c r="H19">
        <v>50</v>
      </c>
      <c r="I19">
        <v>0</v>
      </c>
      <c r="J19">
        <v>48</v>
      </c>
      <c r="K19">
        <f t="shared" si="0"/>
        <v>2</v>
      </c>
    </row>
    <row r="20" spans="1:11" x14ac:dyDescent="0.2">
      <c r="A20" t="s">
        <v>66</v>
      </c>
      <c r="B20" t="s">
        <v>12</v>
      </c>
      <c r="C20" t="s">
        <v>13</v>
      </c>
      <c r="D20">
        <v>0.5</v>
      </c>
      <c r="E20">
        <v>33</v>
      </c>
      <c r="F20">
        <v>0.1</v>
      </c>
      <c r="G20">
        <v>0</v>
      </c>
      <c r="H20">
        <v>50</v>
      </c>
      <c r="I20">
        <v>0</v>
      </c>
      <c r="J20">
        <v>48</v>
      </c>
      <c r="K20">
        <f t="shared" si="0"/>
        <v>2</v>
      </c>
    </row>
    <row r="21" spans="1:11" x14ac:dyDescent="0.2">
      <c r="A21" t="s">
        <v>77</v>
      </c>
      <c r="B21" t="s">
        <v>12</v>
      </c>
      <c r="C21" t="s">
        <v>13</v>
      </c>
      <c r="D21">
        <v>0.5</v>
      </c>
      <c r="E21">
        <v>43</v>
      </c>
      <c r="F21">
        <v>0.1</v>
      </c>
      <c r="G21">
        <v>0</v>
      </c>
      <c r="H21">
        <v>50</v>
      </c>
      <c r="I21">
        <v>0</v>
      </c>
      <c r="J21">
        <v>46</v>
      </c>
      <c r="K21">
        <f t="shared" si="0"/>
        <v>4</v>
      </c>
    </row>
    <row r="22" spans="1:11" x14ac:dyDescent="0.2">
      <c r="A22" t="s">
        <v>73</v>
      </c>
      <c r="B22" t="s">
        <v>12</v>
      </c>
      <c r="C22" t="s">
        <v>13</v>
      </c>
      <c r="D22">
        <v>0.25</v>
      </c>
      <c r="E22">
        <v>4</v>
      </c>
      <c r="F22">
        <v>0.1</v>
      </c>
      <c r="G22">
        <v>0</v>
      </c>
      <c r="H22">
        <v>50</v>
      </c>
      <c r="I22">
        <v>0</v>
      </c>
      <c r="J22">
        <v>48</v>
      </c>
      <c r="K22">
        <f t="shared" si="0"/>
        <v>2</v>
      </c>
    </row>
    <row r="23" spans="1:11" x14ac:dyDescent="0.2">
      <c r="A23" t="s">
        <v>45</v>
      </c>
      <c r="B23" t="s">
        <v>12</v>
      </c>
      <c r="C23" t="s">
        <v>13</v>
      </c>
      <c r="D23">
        <v>0.25</v>
      </c>
      <c r="E23">
        <v>14</v>
      </c>
      <c r="F23">
        <v>0.1</v>
      </c>
      <c r="G23">
        <v>0</v>
      </c>
      <c r="H23">
        <v>50</v>
      </c>
      <c r="I23">
        <v>0</v>
      </c>
      <c r="J23">
        <v>50</v>
      </c>
      <c r="K23">
        <f t="shared" si="0"/>
        <v>0</v>
      </c>
    </row>
    <row r="24" spans="1:11" x14ac:dyDescent="0.2">
      <c r="A24" t="s">
        <v>56</v>
      </c>
      <c r="B24" t="s">
        <v>12</v>
      </c>
      <c r="C24" t="s">
        <v>13</v>
      </c>
      <c r="D24">
        <v>0.25</v>
      </c>
      <c r="E24">
        <v>24</v>
      </c>
      <c r="F24">
        <v>0.1</v>
      </c>
      <c r="G24">
        <v>0</v>
      </c>
      <c r="H24">
        <v>50</v>
      </c>
      <c r="I24">
        <v>0</v>
      </c>
      <c r="J24">
        <v>48</v>
      </c>
      <c r="K24">
        <f t="shared" si="0"/>
        <v>2</v>
      </c>
    </row>
    <row r="25" spans="1:11" x14ac:dyDescent="0.2">
      <c r="A25" t="s">
        <v>67</v>
      </c>
      <c r="B25" t="s">
        <v>12</v>
      </c>
      <c r="C25" t="s">
        <v>13</v>
      </c>
      <c r="D25">
        <v>0.25</v>
      </c>
      <c r="E25">
        <v>34</v>
      </c>
      <c r="F25">
        <v>0.1</v>
      </c>
      <c r="G25">
        <v>0</v>
      </c>
      <c r="H25">
        <v>50</v>
      </c>
      <c r="I25">
        <v>0</v>
      </c>
      <c r="J25">
        <v>48</v>
      </c>
      <c r="K25">
        <f t="shared" si="0"/>
        <v>2</v>
      </c>
    </row>
    <row r="26" spans="1:11" x14ac:dyDescent="0.2">
      <c r="A26" t="s">
        <v>78</v>
      </c>
      <c r="B26" t="s">
        <v>12</v>
      </c>
      <c r="C26" t="s">
        <v>13</v>
      </c>
      <c r="D26">
        <v>0.25</v>
      </c>
      <c r="E26">
        <v>44</v>
      </c>
      <c r="F26">
        <v>0.1</v>
      </c>
      <c r="G26">
        <v>0</v>
      </c>
      <c r="H26">
        <v>50</v>
      </c>
      <c r="I26">
        <v>0</v>
      </c>
      <c r="J26">
        <v>48</v>
      </c>
      <c r="K26">
        <f t="shared" si="0"/>
        <v>2</v>
      </c>
    </row>
    <row r="27" spans="1:11" x14ac:dyDescent="0.2">
      <c r="A27" t="s">
        <v>84</v>
      </c>
      <c r="B27" t="s">
        <v>12</v>
      </c>
      <c r="C27" t="s">
        <v>13</v>
      </c>
      <c r="D27">
        <v>0.1</v>
      </c>
      <c r="E27">
        <v>5</v>
      </c>
      <c r="F27">
        <v>0.1</v>
      </c>
      <c r="G27">
        <v>0</v>
      </c>
      <c r="H27">
        <v>50</v>
      </c>
      <c r="I27">
        <v>0</v>
      </c>
      <c r="J27">
        <v>50</v>
      </c>
      <c r="K27">
        <f t="shared" si="0"/>
        <v>0</v>
      </c>
    </row>
    <row r="28" spans="1:11" x14ac:dyDescent="0.2">
      <c r="A28" t="s">
        <v>46</v>
      </c>
      <c r="B28" t="s">
        <v>12</v>
      </c>
      <c r="C28" t="s">
        <v>13</v>
      </c>
      <c r="D28">
        <v>0.1</v>
      </c>
      <c r="E28">
        <v>15</v>
      </c>
      <c r="F28">
        <v>0.1</v>
      </c>
      <c r="G28">
        <v>0</v>
      </c>
      <c r="H28">
        <v>50</v>
      </c>
      <c r="I28">
        <v>0</v>
      </c>
      <c r="J28">
        <v>46</v>
      </c>
      <c r="K28">
        <f t="shared" si="0"/>
        <v>4</v>
      </c>
    </row>
    <row r="29" spans="1:11" x14ac:dyDescent="0.2">
      <c r="A29" t="s">
        <v>57</v>
      </c>
      <c r="B29" t="s">
        <v>12</v>
      </c>
      <c r="C29" t="s">
        <v>13</v>
      </c>
      <c r="D29">
        <v>0.1</v>
      </c>
      <c r="E29">
        <v>25</v>
      </c>
      <c r="F29">
        <v>0.1</v>
      </c>
      <c r="G29">
        <v>0</v>
      </c>
      <c r="H29">
        <v>50</v>
      </c>
      <c r="I29">
        <v>0</v>
      </c>
      <c r="J29">
        <v>48</v>
      </c>
      <c r="K29">
        <f t="shared" si="0"/>
        <v>2</v>
      </c>
    </row>
    <row r="30" spans="1:11" x14ac:dyDescent="0.2">
      <c r="A30" t="s">
        <v>68</v>
      </c>
      <c r="B30" t="s">
        <v>12</v>
      </c>
      <c r="C30" t="s">
        <v>13</v>
      </c>
      <c r="D30">
        <v>0.1</v>
      </c>
      <c r="E30">
        <v>35</v>
      </c>
      <c r="F30">
        <v>0.1</v>
      </c>
      <c r="G30">
        <v>0</v>
      </c>
      <c r="H30">
        <v>50</v>
      </c>
      <c r="I30">
        <v>0</v>
      </c>
      <c r="J30">
        <v>50</v>
      </c>
      <c r="K30">
        <f t="shared" si="0"/>
        <v>0</v>
      </c>
    </row>
    <row r="31" spans="1:11" x14ac:dyDescent="0.2">
      <c r="A31" t="s">
        <v>79</v>
      </c>
      <c r="B31" t="s">
        <v>12</v>
      </c>
      <c r="C31" t="s">
        <v>13</v>
      </c>
      <c r="D31">
        <v>0.1</v>
      </c>
      <c r="E31">
        <v>45</v>
      </c>
      <c r="F31">
        <v>0.1</v>
      </c>
      <c r="G31">
        <v>0</v>
      </c>
      <c r="H31">
        <v>50</v>
      </c>
      <c r="I31">
        <v>0</v>
      </c>
      <c r="J31">
        <v>50</v>
      </c>
      <c r="K31">
        <f t="shared" si="0"/>
        <v>0</v>
      </c>
    </row>
    <row r="32" spans="1:11" x14ac:dyDescent="0.2">
      <c r="A32" t="s">
        <v>85</v>
      </c>
      <c r="B32" t="s">
        <v>12</v>
      </c>
      <c r="C32" t="s">
        <v>13</v>
      </c>
      <c r="D32">
        <v>7.4999999999999997E-2</v>
      </c>
      <c r="E32">
        <v>6</v>
      </c>
      <c r="F32">
        <v>0.1</v>
      </c>
      <c r="G32">
        <v>0</v>
      </c>
      <c r="H32">
        <v>50</v>
      </c>
      <c r="I32">
        <v>0</v>
      </c>
      <c r="J32">
        <v>50</v>
      </c>
      <c r="K32">
        <f t="shared" si="0"/>
        <v>0</v>
      </c>
    </row>
    <row r="33" spans="1:11" x14ac:dyDescent="0.2">
      <c r="A33" t="s">
        <v>47</v>
      </c>
      <c r="B33" t="s">
        <v>12</v>
      </c>
      <c r="C33" t="s">
        <v>13</v>
      </c>
      <c r="D33">
        <v>7.4999999999999997E-2</v>
      </c>
      <c r="E33">
        <v>16</v>
      </c>
      <c r="F33">
        <v>0.1</v>
      </c>
      <c r="G33">
        <v>0</v>
      </c>
      <c r="H33">
        <v>50</v>
      </c>
      <c r="I33">
        <v>0</v>
      </c>
      <c r="J33">
        <v>48</v>
      </c>
      <c r="K33">
        <f t="shared" si="0"/>
        <v>2</v>
      </c>
    </row>
    <row r="34" spans="1:11" x14ac:dyDescent="0.2">
      <c r="A34" t="s">
        <v>58</v>
      </c>
      <c r="B34" t="s">
        <v>12</v>
      </c>
      <c r="C34" t="s">
        <v>13</v>
      </c>
      <c r="D34">
        <v>7.4999999999999997E-2</v>
      </c>
      <c r="E34">
        <v>26</v>
      </c>
      <c r="F34">
        <v>0.1</v>
      </c>
      <c r="G34">
        <v>0</v>
      </c>
      <c r="H34">
        <v>50</v>
      </c>
      <c r="I34">
        <v>0</v>
      </c>
      <c r="J34">
        <v>50</v>
      </c>
      <c r="K34">
        <f t="shared" si="0"/>
        <v>0</v>
      </c>
    </row>
    <row r="35" spans="1:11" x14ac:dyDescent="0.2">
      <c r="A35" t="s">
        <v>69</v>
      </c>
      <c r="B35" t="s">
        <v>12</v>
      </c>
      <c r="C35" t="s">
        <v>13</v>
      </c>
      <c r="D35">
        <v>7.4999999999999997E-2</v>
      </c>
      <c r="E35">
        <v>36</v>
      </c>
      <c r="F35">
        <v>0.1</v>
      </c>
      <c r="G35">
        <v>0</v>
      </c>
      <c r="H35">
        <v>50</v>
      </c>
      <c r="I35">
        <v>0</v>
      </c>
      <c r="J35">
        <v>50</v>
      </c>
      <c r="K35">
        <f t="shared" si="0"/>
        <v>0</v>
      </c>
    </row>
    <row r="36" spans="1:11" x14ac:dyDescent="0.2">
      <c r="A36" t="s">
        <v>80</v>
      </c>
      <c r="B36" t="s">
        <v>12</v>
      </c>
      <c r="C36" t="s">
        <v>13</v>
      </c>
      <c r="D36">
        <v>7.4999999999999997E-2</v>
      </c>
      <c r="E36">
        <v>46</v>
      </c>
      <c r="F36">
        <v>0.1</v>
      </c>
      <c r="G36">
        <v>0</v>
      </c>
      <c r="H36">
        <v>50</v>
      </c>
      <c r="I36">
        <v>0</v>
      </c>
      <c r="J36">
        <v>50</v>
      </c>
      <c r="K36">
        <f t="shared" si="0"/>
        <v>0</v>
      </c>
    </row>
    <row r="37" spans="1:11" x14ac:dyDescent="0.2">
      <c r="A37" t="s">
        <v>86</v>
      </c>
      <c r="B37" t="s">
        <v>12</v>
      </c>
      <c r="C37" t="s">
        <v>13</v>
      </c>
      <c r="D37">
        <v>0.05</v>
      </c>
      <c r="E37">
        <v>7</v>
      </c>
      <c r="F37">
        <v>0.1</v>
      </c>
      <c r="G37">
        <v>0</v>
      </c>
      <c r="H37">
        <v>50</v>
      </c>
      <c r="I37">
        <v>0</v>
      </c>
      <c r="J37">
        <v>48</v>
      </c>
      <c r="K37">
        <f t="shared" si="0"/>
        <v>2</v>
      </c>
    </row>
    <row r="38" spans="1:11" x14ac:dyDescent="0.2">
      <c r="A38" t="s">
        <v>48</v>
      </c>
      <c r="B38" t="s">
        <v>12</v>
      </c>
      <c r="C38" t="s">
        <v>13</v>
      </c>
      <c r="D38">
        <v>0.05</v>
      </c>
      <c r="E38">
        <v>17</v>
      </c>
      <c r="F38">
        <v>0.1</v>
      </c>
      <c r="G38">
        <v>0</v>
      </c>
      <c r="H38">
        <v>50</v>
      </c>
      <c r="I38">
        <v>0</v>
      </c>
      <c r="J38">
        <v>50</v>
      </c>
      <c r="K38">
        <f t="shared" si="0"/>
        <v>0</v>
      </c>
    </row>
    <row r="39" spans="1:11" x14ac:dyDescent="0.2">
      <c r="A39" t="s">
        <v>59</v>
      </c>
      <c r="B39" t="s">
        <v>12</v>
      </c>
      <c r="C39" t="s">
        <v>13</v>
      </c>
      <c r="D39">
        <v>0.05</v>
      </c>
      <c r="E39">
        <v>27</v>
      </c>
      <c r="F39">
        <v>0.1</v>
      </c>
      <c r="G39">
        <v>0</v>
      </c>
      <c r="H39">
        <v>50</v>
      </c>
      <c r="I39">
        <v>0</v>
      </c>
      <c r="J39">
        <v>50</v>
      </c>
      <c r="K39">
        <f t="shared" si="0"/>
        <v>0</v>
      </c>
    </row>
    <row r="40" spans="1:11" x14ac:dyDescent="0.2">
      <c r="A40" t="s">
        <v>70</v>
      </c>
      <c r="B40" t="s">
        <v>12</v>
      </c>
      <c r="C40" t="s">
        <v>13</v>
      </c>
      <c r="D40">
        <v>0.05</v>
      </c>
      <c r="E40">
        <v>37</v>
      </c>
      <c r="F40">
        <v>0.1</v>
      </c>
      <c r="G40">
        <v>0</v>
      </c>
      <c r="H40">
        <v>50</v>
      </c>
      <c r="I40">
        <v>0</v>
      </c>
      <c r="J40">
        <v>50</v>
      </c>
      <c r="K40">
        <f t="shared" si="0"/>
        <v>0</v>
      </c>
    </row>
    <row r="41" spans="1:11" x14ac:dyDescent="0.2">
      <c r="A41" t="s">
        <v>81</v>
      </c>
      <c r="B41" t="s">
        <v>12</v>
      </c>
      <c r="C41" t="s">
        <v>13</v>
      </c>
      <c r="D41">
        <v>0.05</v>
      </c>
      <c r="E41">
        <v>47</v>
      </c>
      <c r="F41">
        <v>0.1</v>
      </c>
      <c r="G41">
        <v>0</v>
      </c>
      <c r="H41">
        <v>50</v>
      </c>
      <c r="I41">
        <v>0</v>
      </c>
      <c r="J41">
        <v>48</v>
      </c>
      <c r="K41">
        <f t="shared" si="0"/>
        <v>2</v>
      </c>
    </row>
    <row r="42" spans="1:11" x14ac:dyDescent="0.2">
      <c r="A42" t="s">
        <v>87</v>
      </c>
      <c r="B42" t="s">
        <v>12</v>
      </c>
      <c r="C42" t="s">
        <v>13</v>
      </c>
      <c r="D42">
        <v>2.5000000000000001E-2</v>
      </c>
      <c r="E42">
        <v>8</v>
      </c>
      <c r="F42">
        <v>0.1</v>
      </c>
      <c r="G42">
        <v>0</v>
      </c>
      <c r="H42">
        <v>50</v>
      </c>
      <c r="I42">
        <v>0</v>
      </c>
      <c r="J42">
        <v>38</v>
      </c>
      <c r="K42">
        <f t="shared" si="0"/>
        <v>12</v>
      </c>
    </row>
    <row r="43" spans="1:11" x14ac:dyDescent="0.2">
      <c r="A43" t="s">
        <v>49</v>
      </c>
      <c r="B43" t="s">
        <v>12</v>
      </c>
      <c r="C43" t="s">
        <v>13</v>
      </c>
      <c r="D43">
        <v>2.5000000000000001E-2</v>
      </c>
      <c r="E43">
        <v>18</v>
      </c>
      <c r="F43">
        <v>0.1</v>
      </c>
      <c r="G43">
        <v>0</v>
      </c>
      <c r="H43">
        <v>50</v>
      </c>
      <c r="I43">
        <v>0</v>
      </c>
      <c r="J43">
        <v>40</v>
      </c>
      <c r="K43">
        <f t="shared" si="0"/>
        <v>10</v>
      </c>
    </row>
    <row r="44" spans="1:11" x14ac:dyDescent="0.2">
      <c r="A44" t="s">
        <v>60</v>
      </c>
      <c r="B44" t="s">
        <v>12</v>
      </c>
      <c r="C44" t="s">
        <v>13</v>
      </c>
      <c r="D44">
        <v>2.5000000000000001E-2</v>
      </c>
      <c r="E44">
        <v>28</v>
      </c>
      <c r="F44">
        <v>0.1</v>
      </c>
      <c r="G44">
        <v>0</v>
      </c>
      <c r="H44">
        <v>50</v>
      </c>
      <c r="I44">
        <v>0</v>
      </c>
      <c r="J44">
        <v>38</v>
      </c>
      <c r="K44">
        <f t="shared" si="0"/>
        <v>12</v>
      </c>
    </row>
    <row r="45" spans="1:11" x14ac:dyDescent="0.2">
      <c r="A45" t="s">
        <v>71</v>
      </c>
      <c r="B45" t="s">
        <v>12</v>
      </c>
      <c r="C45" t="s">
        <v>13</v>
      </c>
      <c r="D45">
        <v>2.5000000000000001E-2</v>
      </c>
      <c r="E45">
        <v>38</v>
      </c>
      <c r="F45">
        <v>0.1</v>
      </c>
      <c r="G45">
        <v>0</v>
      </c>
      <c r="H45">
        <v>50</v>
      </c>
      <c r="I45">
        <v>0</v>
      </c>
      <c r="J45">
        <v>40</v>
      </c>
      <c r="K45">
        <f t="shared" si="0"/>
        <v>10</v>
      </c>
    </row>
    <row r="46" spans="1:11" x14ac:dyDescent="0.2">
      <c r="A46" t="s">
        <v>82</v>
      </c>
      <c r="B46" t="s">
        <v>12</v>
      </c>
      <c r="C46" t="s">
        <v>13</v>
      </c>
      <c r="D46">
        <v>2.5000000000000001E-2</v>
      </c>
      <c r="E46">
        <v>48</v>
      </c>
      <c r="F46">
        <v>0.1</v>
      </c>
      <c r="G46">
        <v>0</v>
      </c>
      <c r="H46">
        <v>50</v>
      </c>
      <c r="I46">
        <v>0</v>
      </c>
      <c r="J46">
        <v>36</v>
      </c>
      <c r="K46">
        <f t="shared" si="0"/>
        <v>14</v>
      </c>
    </row>
    <row r="47" spans="1:11" x14ac:dyDescent="0.2">
      <c r="A47" t="s">
        <v>88</v>
      </c>
      <c r="B47" t="s">
        <v>12</v>
      </c>
      <c r="C47" t="s">
        <v>13</v>
      </c>
      <c r="D47">
        <v>0.01</v>
      </c>
      <c r="E47">
        <v>9</v>
      </c>
      <c r="F47">
        <v>0.1</v>
      </c>
      <c r="G47">
        <v>0</v>
      </c>
      <c r="H47">
        <v>50</v>
      </c>
      <c r="I47">
        <v>0</v>
      </c>
      <c r="J47">
        <v>35</v>
      </c>
      <c r="K47">
        <f t="shared" si="0"/>
        <v>15</v>
      </c>
    </row>
    <row r="48" spans="1:11" x14ac:dyDescent="0.2">
      <c r="A48" t="s">
        <v>50</v>
      </c>
      <c r="B48" t="s">
        <v>12</v>
      </c>
      <c r="C48" t="s">
        <v>13</v>
      </c>
      <c r="D48">
        <v>0.01</v>
      </c>
      <c r="E48">
        <v>19</v>
      </c>
      <c r="F48">
        <v>0.1</v>
      </c>
      <c r="G48">
        <v>0</v>
      </c>
      <c r="H48">
        <v>50</v>
      </c>
      <c r="I48">
        <v>0</v>
      </c>
      <c r="J48">
        <v>34</v>
      </c>
      <c r="K48">
        <f t="shared" si="0"/>
        <v>16</v>
      </c>
    </row>
    <row r="49" spans="1:11" x14ac:dyDescent="0.2">
      <c r="A49" t="s">
        <v>61</v>
      </c>
      <c r="B49" t="s">
        <v>12</v>
      </c>
      <c r="C49" t="s">
        <v>13</v>
      </c>
      <c r="D49">
        <v>0.01</v>
      </c>
      <c r="E49">
        <v>29</v>
      </c>
      <c r="F49">
        <v>0.1</v>
      </c>
      <c r="G49">
        <v>0</v>
      </c>
      <c r="H49">
        <v>50</v>
      </c>
      <c r="I49">
        <v>0</v>
      </c>
      <c r="J49">
        <v>32</v>
      </c>
      <c r="K49">
        <f t="shared" si="0"/>
        <v>18</v>
      </c>
    </row>
    <row r="50" spans="1:11" x14ac:dyDescent="0.2">
      <c r="A50" t="s">
        <v>72</v>
      </c>
      <c r="B50" t="s">
        <v>12</v>
      </c>
      <c r="C50" t="s">
        <v>13</v>
      </c>
      <c r="D50">
        <v>0.01</v>
      </c>
      <c r="E50">
        <v>39</v>
      </c>
      <c r="F50">
        <v>0.1</v>
      </c>
      <c r="G50">
        <v>0</v>
      </c>
      <c r="H50">
        <v>50</v>
      </c>
      <c r="I50">
        <v>0</v>
      </c>
      <c r="J50">
        <v>26</v>
      </c>
      <c r="K50">
        <f t="shared" si="0"/>
        <v>24</v>
      </c>
    </row>
    <row r="51" spans="1:11" x14ac:dyDescent="0.2">
      <c r="A51" t="s">
        <v>83</v>
      </c>
      <c r="B51" t="s">
        <v>12</v>
      </c>
      <c r="C51" t="s">
        <v>13</v>
      </c>
      <c r="D51">
        <v>0.01</v>
      </c>
      <c r="E51">
        <v>49</v>
      </c>
      <c r="F51">
        <v>0.1</v>
      </c>
      <c r="G51">
        <v>0</v>
      </c>
      <c r="H51">
        <v>50</v>
      </c>
      <c r="I51">
        <v>0</v>
      </c>
      <c r="J51">
        <v>24</v>
      </c>
      <c r="K51">
        <f t="shared" si="0"/>
        <v>26</v>
      </c>
    </row>
  </sheetData>
  <autoFilter ref="A1:J1" xr:uid="{9E6213D8-6C1E-2D47-B305-1DC70F040840}">
    <sortState xmlns:xlrd2="http://schemas.microsoft.com/office/spreadsheetml/2017/richdata2" ref="A2:J51">
      <sortCondition descending="1" ref="D1:D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A463-A38F-9447-B9D5-4E427D4300FB}">
  <dimension ref="A1:K51"/>
  <sheetViews>
    <sheetView workbookViewId="0">
      <selection activeCell="H18" sqref="H18"/>
    </sheetView>
  </sheetViews>
  <sheetFormatPr baseColWidth="10" defaultRowHeight="16" x14ac:dyDescent="0.2"/>
  <cols>
    <col min="11" max="11" width="1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38</v>
      </c>
      <c r="I1" t="s">
        <v>10</v>
      </c>
      <c r="J1" t="s">
        <v>89</v>
      </c>
      <c r="K1" t="s">
        <v>90</v>
      </c>
    </row>
    <row r="2" spans="1:11" x14ac:dyDescent="0.2">
      <c r="A2" t="s">
        <v>95</v>
      </c>
      <c r="B2" t="s">
        <v>12</v>
      </c>
      <c r="C2" t="s">
        <v>96</v>
      </c>
      <c r="D2">
        <v>2</v>
      </c>
      <c r="E2">
        <v>0</v>
      </c>
      <c r="F2">
        <v>0.1</v>
      </c>
      <c r="G2">
        <v>0</v>
      </c>
      <c r="H2">
        <v>50</v>
      </c>
      <c r="I2">
        <v>0</v>
      </c>
      <c r="J2">
        <v>50</v>
      </c>
      <c r="K2">
        <f t="shared" ref="K2:K33" si="0">H2-J2</f>
        <v>0</v>
      </c>
    </row>
    <row r="3" spans="1:11" x14ac:dyDescent="0.2">
      <c r="A3" t="s">
        <v>98</v>
      </c>
      <c r="B3" t="s">
        <v>12</v>
      </c>
      <c r="C3" t="s">
        <v>96</v>
      </c>
      <c r="D3">
        <v>2</v>
      </c>
      <c r="E3">
        <v>10</v>
      </c>
      <c r="F3">
        <v>0.1</v>
      </c>
      <c r="G3">
        <v>0</v>
      </c>
      <c r="H3">
        <v>50</v>
      </c>
      <c r="I3">
        <v>0</v>
      </c>
      <c r="J3">
        <v>50</v>
      </c>
      <c r="K3">
        <f t="shared" si="0"/>
        <v>0</v>
      </c>
    </row>
    <row r="4" spans="1:11" x14ac:dyDescent="0.2">
      <c r="A4" t="s">
        <v>109</v>
      </c>
      <c r="B4" t="s">
        <v>12</v>
      </c>
      <c r="C4" t="s">
        <v>96</v>
      </c>
      <c r="D4">
        <v>2</v>
      </c>
      <c r="E4">
        <v>20</v>
      </c>
      <c r="F4">
        <v>0.1</v>
      </c>
      <c r="G4">
        <v>0</v>
      </c>
      <c r="H4">
        <v>50</v>
      </c>
      <c r="I4">
        <v>0</v>
      </c>
      <c r="J4">
        <v>48</v>
      </c>
      <c r="K4">
        <f t="shared" si="0"/>
        <v>2</v>
      </c>
    </row>
    <row r="5" spans="1:11" x14ac:dyDescent="0.2">
      <c r="A5" t="s">
        <v>120</v>
      </c>
      <c r="B5" t="s">
        <v>12</v>
      </c>
      <c r="C5" t="s">
        <v>96</v>
      </c>
      <c r="D5">
        <v>2</v>
      </c>
      <c r="E5">
        <v>30</v>
      </c>
      <c r="F5">
        <v>0.1</v>
      </c>
      <c r="G5">
        <v>0</v>
      </c>
      <c r="H5">
        <v>50</v>
      </c>
      <c r="I5">
        <v>0</v>
      </c>
      <c r="J5">
        <v>42</v>
      </c>
      <c r="K5">
        <f t="shared" si="0"/>
        <v>8</v>
      </c>
    </row>
    <row r="6" spans="1:11" x14ac:dyDescent="0.2">
      <c r="A6" t="s">
        <v>131</v>
      </c>
      <c r="B6" t="s">
        <v>12</v>
      </c>
      <c r="C6" t="s">
        <v>96</v>
      </c>
      <c r="D6">
        <v>2</v>
      </c>
      <c r="E6">
        <v>40</v>
      </c>
      <c r="F6">
        <v>0.1</v>
      </c>
      <c r="G6">
        <v>0</v>
      </c>
      <c r="H6">
        <v>50</v>
      </c>
      <c r="I6">
        <v>0</v>
      </c>
      <c r="J6">
        <v>46</v>
      </c>
      <c r="K6">
        <f t="shared" si="0"/>
        <v>4</v>
      </c>
    </row>
    <row r="7" spans="1:11" x14ac:dyDescent="0.2">
      <c r="A7" t="s">
        <v>97</v>
      </c>
      <c r="B7" t="s">
        <v>12</v>
      </c>
      <c r="C7" t="s">
        <v>96</v>
      </c>
      <c r="D7">
        <v>1</v>
      </c>
      <c r="E7">
        <v>1</v>
      </c>
      <c r="F7">
        <v>0.1</v>
      </c>
      <c r="G7">
        <v>0</v>
      </c>
      <c r="H7">
        <v>50</v>
      </c>
      <c r="I7">
        <v>0</v>
      </c>
      <c r="J7">
        <v>49</v>
      </c>
      <c r="K7">
        <f t="shared" si="0"/>
        <v>1</v>
      </c>
    </row>
    <row r="8" spans="1:11" x14ac:dyDescent="0.2">
      <c r="A8" t="s">
        <v>99</v>
      </c>
      <c r="B8" t="s">
        <v>12</v>
      </c>
      <c r="C8" t="s">
        <v>96</v>
      </c>
      <c r="D8">
        <v>1</v>
      </c>
      <c r="E8">
        <v>11</v>
      </c>
      <c r="F8">
        <v>0.1</v>
      </c>
      <c r="G8">
        <v>0</v>
      </c>
      <c r="H8">
        <v>50</v>
      </c>
      <c r="I8">
        <v>0</v>
      </c>
      <c r="J8">
        <v>50</v>
      </c>
      <c r="K8">
        <f t="shared" si="0"/>
        <v>0</v>
      </c>
    </row>
    <row r="9" spans="1:11" x14ac:dyDescent="0.2">
      <c r="A9" t="s">
        <v>110</v>
      </c>
      <c r="B9" t="s">
        <v>12</v>
      </c>
      <c r="C9" t="s">
        <v>96</v>
      </c>
      <c r="D9">
        <v>1</v>
      </c>
      <c r="E9">
        <v>21</v>
      </c>
      <c r="F9">
        <v>0.1</v>
      </c>
      <c r="G9">
        <v>0</v>
      </c>
      <c r="H9">
        <v>50</v>
      </c>
      <c r="I9">
        <v>0</v>
      </c>
      <c r="J9">
        <v>50</v>
      </c>
      <c r="K9">
        <f t="shared" si="0"/>
        <v>0</v>
      </c>
    </row>
    <row r="10" spans="1:11" x14ac:dyDescent="0.2">
      <c r="A10" t="s">
        <v>121</v>
      </c>
      <c r="B10" t="s">
        <v>12</v>
      </c>
      <c r="C10" t="s">
        <v>96</v>
      </c>
      <c r="D10">
        <v>1</v>
      </c>
      <c r="E10">
        <v>31</v>
      </c>
      <c r="F10">
        <v>0.1</v>
      </c>
      <c r="G10">
        <v>0</v>
      </c>
      <c r="H10">
        <v>50</v>
      </c>
      <c r="I10">
        <v>0</v>
      </c>
      <c r="J10">
        <v>48</v>
      </c>
      <c r="K10">
        <f t="shared" si="0"/>
        <v>2</v>
      </c>
    </row>
    <row r="11" spans="1:11" x14ac:dyDescent="0.2">
      <c r="A11" t="s">
        <v>132</v>
      </c>
      <c r="B11" t="s">
        <v>12</v>
      </c>
      <c r="C11" t="s">
        <v>96</v>
      </c>
      <c r="D11">
        <v>1</v>
      </c>
      <c r="E11">
        <v>41</v>
      </c>
      <c r="F11">
        <v>0.1</v>
      </c>
      <c r="G11">
        <v>0</v>
      </c>
      <c r="H11">
        <v>50</v>
      </c>
      <c r="I11">
        <v>0</v>
      </c>
      <c r="J11">
        <v>48</v>
      </c>
      <c r="K11">
        <f t="shared" si="0"/>
        <v>2</v>
      </c>
    </row>
    <row r="12" spans="1:11" x14ac:dyDescent="0.2">
      <c r="A12" t="s">
        <v>100</v>
      </c>
      <c r="B12" t="s">
        <v>12</v>
      </c>
      <c r="C12" t="s">
        <v>96</v>
      </c>
      <c r="D12">
        <v>0.75</v>
      </c>
      <c r="E12">
        <v>12</v>
      </c>
      <c r="F12">
        <v>0.1</v>
      </c>
      <c r="G12">
        <v>0</v>
      </c>
      <c r="H12">
        <v>50</v>
      </c>
      <c r="I12">
        <v>0</v>
      </c>
      <c r="J12">
        <v>48</v>
      </c>
      <c r="K12">
        <f t="shared" si="0"/>
        <v>2</v>
      </c>
    </row>
    <row r="13" spans="1:11" x14ac:dyDescent="0.2">
      <c r="A13" t="s">
        <v>108</v>
      </c>
      <c r="B13" t="s">
        <v>12</v>
      </c>
      <c r="C13" t="s">
        <v>96</v>
      </c>
      <c r="D13">
        <v>0.75</v>
      </c>
      <c r="E13">
        <v>2</v>
      </c>
      <c r="F13">
        <v>0.1</v>
      </c>
      <c r="G13">
        <v>0</v>
      </c>
      <c r="H13">
        <v>50</v>
      </c>
      <c r="I13">
        <v>0</v>
      </c>
      <c r="J13">
        <v>46</v>
      </c>
      <c r="K13">
        <f t="shared" si="0"/>
        <v>4</v>
      </c>
    </row>
    <row r="14" spans="1:11" x14ac:dyDescent="0.2">
      <c r="A14" t="s">
        <v>111</v>
      </c>
      <c r="B14" t="s">
        <v>12</v>
      </c>
      <c r="C14" t="s">
        <v>96</v>
      </c>
      <c r="D14">
        <v>0.75</v>
      </c>
      <c r="E14">
        <v>22</v>
      </c>
      <c r="F14">
        <v>0.1</v>
      </c>
      <c r="G14">
        <v>0</v>
      </c>
      <c r="H14">
        <v>50</v>
      </c>
      <c r="I14">
        <v>0</v>
      </c>
      <c r="J14">
        <v>44</v>
      </c>
      <c r="K14">
        <f t="shared" si="0"/>
        <v>6</v>
      </c>
    </row>
    <row r="15" spans="1:11" x14ac:dyDescent="0.2">
      <c r="A15" t="s">
        <v>122</v>
      </c>
      <c r="B15" t="s">
        <v>12</v>
      </c>
      <c r="C15" t="s">
        <v>96</v>
      </c>
      <c r="D15">
        <v>0.75</v>
      </c>
      <c r="E15">
        <v>32</v>
      </c>
      <c r="F15">
        <v>0.1</v>
      </c>
      <c r="G15">
        <v>0</v>
      </c>
      <c r="H15">
        <v>50</v>
      </c>
      <c r="I15">
        <v>0</v>
      </c>
      <c r="J15">
        <v>48</v>
      </c>
      <c r="K15">
        <f t="shared" si="0"/>
        <v>2</v>
      </c>
    </row>
    <row r="16" spans="1:11" x14ac:dyDescent="0.2">
      <c r="A16" t="s">
        <v>133</v>
      </c>
      <c r="B16" t="s">
        <v>12</v>
      </c>
      <c r="C16" t="s">
        <v>96</v>
      </c>
      <c r="D16">
        <v>0.75</v>
      </c>
      <c r="E16">
        <v>42</v>
      </c>
      <c r="F16">
        <v>0.1</v>
      </c>
      <c r="G16">
        <v>0</v>
      </c>
      <c r="H16">
        <v>50</v>
      </c>
      <c r="I16">
        <v>0</v>
      </c>
      <c r="J16">
        <v>50</v>
      </c>
      <c r="K16">
        <f t="shared" si="0"/>
        <v>0</v>
      </c>
    </row>
    <row r="17" spans="1:11" x14ac:dyDescent="0.2">
      <c r="A17" t="s">
        <v>101</v>
      </c>
      <c r="B17" t="s">
        <v>12</v>
      </c>
      <c r="C17" t="s">
        <v>96</v>
      </c>
      <c r="D17">
        <v>0.5</v>
      </c>
      <c r="E17">
        <v>13</v>
      </c>
      <c r="F17">
        <v>0.1</v>
      </c>
      <c r="G17">
        <v>0</v>
      </c>
      <c r="H17">
        <v>50</v>
      </c>
      <c r="I17">
        <v>0</v>
      </c>
      <c r="J17">
        <v>42</v>
      </c>
      <c r="K17">
        <f t="shared" si="0"/>
        <v>8</v>
      </c>
    </row>
    <row r="18" spans="1:11" x14ac:dyDescent="0.2">
      <c r="A18" t="s">
        <v>112</v>
      </c>
      <c r="B18" t="s">
        <v>12</v>
      </c>
      <c r="C18" t="s">
        <v>96</v>
      </c>
      <c r="D18">
        <v>0.5</v>
      </c>
      <c r="E18">
        <v>23</v>
      </c>
      <c r="F18">
        <v>0.1</v>
      </c>
      <c r="G18">
        <v>0</v>
      </c>
      <c r="H18">
        <v>50</v>
      </c>
      <c r="I18">
        <v>0</v>
      </c>
      <c r="J18">
        <v>50</v>
      </c>
      <c r="K18">
        <f t="shared" si="0"/>
        <v>0</v>
      </c>
    </row>
    <row r="19" spans="1:11" x14ac:dyDescent="0.2">
      <c r="A19" t="s">
        <v>119</v>
      </c>
      <c r="B19" t="s">
        <v>12</v>
      </c>
      <c r="C19" t="s">
        <v>96</v>
      </c>
      <c r="D19">
        <v>0.5</v>
      </c>
      <c r="E19">
        <v>3</v>
      </c>
      <c r="F19">
        <v>0.1</v>
      </c>
      <c r="G19">
        <v>0</v>
      </c>
      <c r="H19">
        <v>50</v>
      </c>
      <c r="I19">
        <v>0</v>
      </c>
      <c r="J19">
        <v>50</v>
      </c>
      <c r="K19">
        <f t="shared" si="0"/>
        <v>0</v>
      </c>
    </row>
    <row r="20" spans="1:11" x14ac:dyDescent="0.2">
      <c r="A20" t="s">
        <v>123</v>
      </c>
      <c r="B20" t="s">
        <v>12</v>
      </c>
      <c r="C20" t="s">
        <v>96</v>
      </c>
      <c r="D20">
        <v>0.5</v>
      </c>
      <c r="E20">
        <v>33</v>
      </c>
      <c r="F20">
        <v>0.1</v>
      </c>
      <c r="G20">
        <v>0</v>
      </c>
      <c r="H20">
        <v>50</v>
      </c>
      <c r="I20">
        <v>0</v>
      </c>
      <c r="J20">
        <v>41</v>
      </c>
      <c r="K20">
        <f t="shared" si="0"/>
        <v>9</v>
      </c>
    </row>
    <row r="21" spans="1:11" x14ac:dyDescent="0.2">
      <c r="A21" t="s">
        <v>134</v>
      </c>
      <c r="B21" t="s">
        <v>12</v>
      </c>
      <c r="C21" t="s">
        <v>96</v>
      </c>
      <c r="D21">
        <v>0.5</v>
      </c>
      <c r="E21">
        <v>43</v>
      </c>
      <c r="F21">
        <v>0.1</v>
      </c>
      <c r="G21">
        <v>0</v>
      </c>
      <c r="H21">
        <v>50</v>
      </c>
      <c r="I21">
        <v>0</v>
      </c>
      <c r="J21">
        <v>49</v>
      </c>
      <c r="K21">
        <f t="shared" si="0"/>
        <v>1</v>
      </c>
    </row>
    <row r="22" spans="1:11" x14ac:dyDescent="0.2">
      <c r="A22" t="s">
        <v>102</v>
      </c>
      <c r="B22" t="s">
        <v>12</v>
      </c>
      <c r="C22" t="s">
        <v>96</v>
      </c>
      <c r="D22">
        <v>0.25</v>
      </c>
      <c r="E22">
        <v>14</v>
      </c>
      <c r="F22">
        <v>0.1</v>
      </c>
      <c r="G22">
        <v>0</v>
      </c>
      <c r="H22">
        <v>50</v>
      </c>
      <c r="I22">
        <v>0</v>
      </c>
      <c r="J22">
        <v>48</v>
      </c>
      <c r="K22">
        <f t="shared" si="0"/>
        <v>2</v>
      </c>
    </row>
    <row r="23" spans="1:11" x14ac:dyDescent="0.2">
      <c r="A23" t="s">
        <v>113</v>
      </c>
      <c r="B23" t="s">
        <v>12</v>
      </c>
      <c r="C23" t="s">
        <v>96</v>
      </c>
      <c r="D23">
        <v>0.25</v>
      </c>
      <c r="E23">
        <v>24</v>
      </c>
      <c r="F23">
        <v>0.1</v>
      </c>
      <c r="G23">
        <v>0</v>
      </c>
      <c r="H23">
        <v>50</v>
      </c>
      <c r="I23">
        <v>0</v>
      </c>
      <c r="J23">
        <v>46</v>
      </c>
      <c r="K23">
        <f t="shared" si="0"/>
        <v>4</v>
      </c>
    </row>
    <row r="24" spans="1:11" x14ac:dyDescent="0.2">
      <c r="A24" t="s">
        <v>124</v>
      </c>
      <c r="B24" t="s">
        <v>12</v>
      </c>
      <c r="C24" t="s">
        <v>96</v>
      </c>
      <c r="D24">
        <v>0.25</v>
      </c>
      <c r="E24">
        <v>34</v>
      </c>
      <c r="F24">
        <v>0.1</v>
      </c>
      <c r="G24">
        <v>0</v>
      </c>
      <c r="H24">
        <v>50</v>
      </c>
      <c r="I24">
        <v>0</v>
      </c>
      <c r="J24">
        <v>48</v>
      </c>
      <c r="K24">
        <f t="shared" si="0"/>
        <v>2</v>
      </c>
    </row>
    <row r="25" spans="1:11" x14ac:dyDescent="0.2">
      <c r="A25" t="s">
        <v>130</v>
      </c>
      <c r="B25" t="s">
        <v>12</v>
      </c>
      <c r="C25" t="s">
        <v>96</v>
      </c>
      <c r="D25">
        <v>0.25</v>
      </c>
      <c r="E25">
        <v>4</v>
      </c>
      <c r="F25">
        <v>0.1</v>
      </c>
      <c r="G25">
        <v>0</v>
      </c>
      <c r="H25">
        <v>50</v>
      </c>
      <c r="I25">
        <v>0</v>
      </c>
      <c r="J25">
        <v>50</v>
      </c>
      <c r="K25">
        <f t="shared" si="0"/>
        <v>0</v>
      </c>
    </row>
    <row r="26" spans="1:11" x14ac:dyDescent="0.2">
      <c r="A26" t="s">
        <v>135</v>
      </c>
      <c r="B26" t="s">
        <v>12</v>
      </c>
      <c r="C26" t="s">
        <v>96</v>
      </c>
      <c r="D26">
        <v>0.25</v>
      </c>
      <c r="E26">
        <v>44</v>
      </c>
      <c r="F26">
        <v>0.1</v>
      </c>
      <c r="G26">
        <v>0</v>
      </c>
      <c r="H26">
        <v>50</v>
      </c>
      <c r="I26">
        <v>0</v>
      </c>
      <c r="J26">
        <v>48</v>
      </c>
      <c r="K26">
        <f t="shared" si="0"/>
        <v>2</v>
      </c>
    </row>
    <row r="27" spans="1:11" x14ac:dyDescent="0.2">
      <c r="A27" t="s">
        <v>103</v>
      </c>
      <c r="B27" t="s">
        <v>12</v>
      </c>
      <c r="C27" t="s">
        <v>96</v>
      </c>
      <c r="D27">
        <v>0.1</v>
      </c>
      <c r="E27">
        <v>15</v>
      </c>
      <c r="F27">
        <v>0.1</v>
      </c>
      <c r="G27">
        <v>0</v>
      </c>
      <c r="H27">
        <v>50</v>
      </c>
      <c r="I27">
        <v>0</v>
      </c>
      <c r="J27">
        <v>48</v>
      </c>
      <c r="K27">
        <f t="shared" si="0"/>
        <v>2</v>
      </c>
    </row>
    <row r="28" spans="1:11" x14ac:dyDescent="0.2">
      <c r="A28" t="s">
        <v>114</v>
      </c>
      <c r="B28" t="s">
        <v>12</v>
      </c>
      <c r="C28" t="s">
        <v>96</v>
      </c>
      <c r="D28">
        <v>0.1</v>
      </c>
      <c r="E28">
        <v>25</v>
      </c>
      <c r="F28">
        <v>0.1</v>
      </c>
      <c r="G28">
        <v>0</v>
      </c>
      <c r="H28">
        <v>50</v>
      </c>
      <c r="I28">
        <v>0</v>
      </c>
      <c r="J28">
        <v>48</v>
      </c>
      <c r="K28">
        <f t="shared" si="0"/>
        <v>2</v>
      </c>
    </row>
    <row r="29" spans="1:11" x14ac:dyDescent="0.2">
      <c r="A29" t="s">
        <v>125</v>
      </c>
      <c r="B29" t="s">
        <v>12</v>
      </c>
      <c r="C29" t="s">
        <v>96</v>
      </c>
      <c r="D29">
        <v>0.1</v>
      </c>
      <c r="E29">
        <v>35</v>
      </c>
      <c r="F29">
        <v>0.1</v>
      </c>
      <c r="G29">
        <v>0</v>
      </c>
      <c r="H29">
        <v>50</v>
      </c>
      <c r="I29">
        <v>0</v>
      </c>
      <c r="J29">
        <v>45</v>
      </c>
      <c r="K29">
        <f t="shared" si="0"/>
        <v>5</v>
      </c>
    </row>
    <row r="30" spans="1:11" x14ac:dyDescent="0.2">
      <c r="A30" t="s">
        <v>136</v>
      </c>
      <c r="B30" t="s">
        <v>12</v>
      </c>
      <c r="C30" t="s">
        <v>96</v>
      </c>
      <c r="D30">
        <v>0.1</v>
      </c>
      <c r="E30">
        <v>45</v>
      </c>
      <c r="F30">
        <v>0.1</v>
      </c>
      <c r="G30">
        <v>0</v>
      </c>
      <c r="H30">
        <v>50</v>
      </c>
      <c r="I30">
        <v>0</v>
      </c>
      <c r="J30">
        <v>50</v>
      </c>
      <c r="K30">
        <f t="shared" si="0"/>
        <v>0</v>
      </c>
    </row>
    <row r="31" spans="1:11" x14ac:dyDescent="0.2">
      <c r="A31" t="s">
        <v>141</v>
      </c>
      <c r="B31" t="s">
        <v>12</v>
      </c>
      <c r="C31" t="s">
        <v>96</v>
      </c>
      <c r="D31">
        <v>0.1</v>
      </c>
      <c r="E31">
        <v>5</v>
      </c>
      <c r="F31">
        <v>0.1</v>
      </c>
      <c r="G31">
        <v>0</v>
      </c>
      <c r="H31">
        <v>50</v>
      </c>
      <c r="I31">
        <v>0</v>
      </c>
      <c r="J31">
        <v>47</v>
      </c>
      <c r="K31">
        <f t="shared" si="0"/>
        <v>3</v>
      </c>
    </row>
    <row r="32" spans="1:11" x14ac:dyDescent="0.2">
      <c r="A32" t="s">
        <v>104</v>
      </c>
      <c r="B32" t="s">
        <v>12</v>
      </c>
      <c r="C32" t="s">
        <v>96</v>
      </c>
      <c r="D32">
        <v>7.4999999999999997E-2</v>
      </c>
      <c r="E32">
        <v>16</v>
      </c>
      <c r="F32">
        <v>0.1</v>
      </c>
      <c r="G32">
        <v>0</v>
      </c>
      <c r="H32">
        <v>50</v>
      </c>
      <c r="I32">
        <v>0</v>
      </c>
      <c r="J32">
        <v>50</v>
      </c>
      <c r="K32">
        <f t="shared" si="0"/>
        <v>0</v>
      </c>
    </row>
    <row r="33" spans="1:11" x14ac:dyDescent="0.2">
      <c r="A33" t="s">
        <v>115</v>
      </c>
      <c r="B33" t="s">
        <v>12</v>
      </c>
      <c r="C33" t="s">
        <v>96</v>
      </c>
      <c r="D33">
        <v>7.4999999999999997E-2</v>
      </c>
      <c r="E33">
        <v>26</v>
      </c>
      <c r="F33">
        <v>0.1</v>
      </c>
      <c r="G33">
        <v>0</v>
      </c>
      <c r="H33">
        <v>50</v>
      </c>
      <c r="I33">
        <v>0</v>
      </c>
      <c r="J33">
        <v>48</v>
      </c>
      <c r="K33">
        <f t="shared" si="0"/>
        <v>2</v>
      </c>
    </row>
    <row r="34" spans="1:11" x14ac:dyDescent="0.2">
      <c r="A34" t="s">
        <v>126</v>
      </c>
      <c r="B34" t="s">
        <v>12</v>
      </c>
      <c r="C34" t="s">
        <v>96</v>
      </c>
      <c r="D34">
        <v>7.4999999999999997E-2</v>
      </c>
      <c r="E34">
        <v>36</v>
      </c>
      <c r="F34">
        <v>0.1</v>
      </c>
      <c r="G34">
        <v>0</v>
      </c>
      <c r="H34">
        <v>50</v>
      </c>
      <c r="I34">
        <v>0</v>
      </c>
      <c r="J34">
        <v>43</v>
      </c>
      <c r="K34">
        <f t="shared" ref="K34:K51" si="1">H34-J34</f>
        <v>7</v>
      </c>
    </row>
    <row r="35" spans="1:11" x14ac:dyDescent="0.2">
      <c r="A35" t="s">
        <v>137</v>
      </c>
      <c r="B35" t="s">
        <v>12</v>
      </c>
      <c r="C35" t="s">
        <v>96</v>
      </c>
      <c r="D35">
        <v>7.4999999999999997E-2</v>
      </c>
      <c r="E35">
        <v>46</v>
      </c>
      <c r="F35">
        <v>0.1</v>
      </c>
      <c r="G35">
        <v>0</v>
      </c>
      <c r="H35">
        <v>50</v>
      </c>
      <c r="I35">
        <v>0</v>
      </c>
      <c r="J35">
        <v>49</v>
      </c>
      <c r="K35">
        <f t="shared" si="1"/>
        <v>1</v>
      </c>
    </row>
    <row r="36" spans="1:11" x14ac:dyDescent="0.2">
      <c r="A36" t="s">
        <v>142</v>
      </c>
      <c r="B36" t="s">
        <v>12</v>
      </c>
      <c r="C36" t="s">
        <v>96</v>
      </c>
      <c r="D36">
        <v>7.4999999999999997E-2</v>
      </c>
      <c r="E36">
        <v>6</v>
      </c>
      <c r="F36">
        <v>0.1</v>
      </c>
      <c r="G36">
        <v>0</v>
      </c>
      <c r="H36">
        <v>50</v>
      </c>
      <c r="I36">
        <v>0</v>
      </c>
      <c r="J36">
        <v>48</v>
      </c>
      <c r="K36">
        <f t="shared" si="1"/>
        <v>2</v>
      </c>
    </row>
    <row r="37" spans="1:11" x14ac:dyDescent="0.2">
      <c r="A37" t="s">
        <v>105</v>
      </c>
      <c r="B37" t="s">
        <v>12</v>
      </c>
      <c r="C37" t="s">
        <v>96</v>
      </c>
      <c r="D37">
        <v>0.05</v>
      </c>
      <c r="E37">
        <v>17</v>
      </c>
      <c r="F37">
        <v>0.1</v>
      </c>
      <c r="G37">
        <v>0</v>
      </c>
      <c r="H37">
        <v>50</v>
      </c>
      <c r="I37">
        <v>0</v>
      </c>
      <c r="J37">
        <v>42</v>
      </c>
      <c r="K37">
        <f t="shared" si="1"/>
        <v>8</v>
      </c>
    </row>
    <row r="38" spans="1:11" x14ac:dyDescent="0.2">
      <c r="A38" t="s">
        <v>116</v>
      </c>
      <c r="B38" t="s">
        <v>12</v>
      </c>
      <c r="C38" t="s">
        <v>96</v>
      </c>
      <c r="D38">
        <v>0.05</v>
      </c>
      <c r="E38">
        <v>27</v>
      </c>
      <c r="F38">
        <v>0.1</v>
      </c>
      <c r="G38">
        <v>0</v>
      </c>
      <c r="H38">
        <v>50</v>
      </c>
      <c r="I38">
        <v>0</v>
      </c>
      <c r="J38">
        <v>42</v>
      </c>
      <c r="K38">
        <f t="shared" si="1"/>
        <v>8</v>
      </c>
    </row>
    <row r="39" spans="1:11" x14ac:dyDescent="0.2">
      <c r="A39" t="s">
        <v>127</v>
      </c>
      <c r="B39" t="s">
        <v>12</v>
      </c>
      <c r="C39" t="s">
        <v>96</v>
      </c>
      <c r="D39">
        <v>0.05</v>
      </c>
      <c r="E39">
        <v>37</v>
      </c>
      <c r="F39">
        <v>0.1</v>
      </c>
      <c r="G39">
        <v>0</v>
      </c>
      <c r="H39">
        <v>50</v>
      </c>
      <c r="I39">
        <v>0</v>
      </c>
      <c r="J39">
        <v>41</v>
      </c>
      <c r="K39">
        <f t="shared" si="1"/>
        <v>9</v>
      </c>
    </row>
    <row r="40" spans="1:11" x14ac:dyDescent="0.2">
      <c r="A40" t="s">
        <v>138</v>
      </c>
      <c r="B40" t="s">
        <v>12</v>
      </c>
      <c r="C40" t="s">
        <v>96</v>
      </c>
      <c r="D40">
        <v>0.05</v>
      </c>
      <c r="E40">
        <v>47</v>
      </c>
      <c r="F40">
        <v>0.1</v>
      </c>
      <c r="G40">
        <v>0</v>
      </c>
      <c r="H40">
        <v>50</v>
      </c>
      <c r="I40">
        <v>0</v>
      </c>
      <c r="J40">
        <v>50</v>
      </c>
      <c r="K40">
        <f t="shared" si="1"/>
        <v>0</v>
      </c>
    </row>
    <row r="41" spans="1:11" x14ac:dyDescent="0.2">
      <c r="A41" t="s">
        <v>143</v>
      </c>
      <c r="B41" t="s">
        <v>12</v>
      </c>
      <c r="C41" t="s">
        <v>96</v>
      </c>
      <c r="D41">
        <v>0.05</v>
      </c>
      <c r="E41">
        <v>7</v>
      </c>
      <c r="F41">
        <v>0.1</v>
      </c>
      <c r="G41">
        <v>0</v>
      </c>
      <c r="H41">
        <v>50</v>
      </c>
      <c r="I41">
        <v>0</v>
      </c>
      <c r="J41">
        <v>43</v>
      </c>
      <c r="K41">
        <f t="shared" si="1"/>
        <v>7</v>
      </c>
    </row>
    <row r="42" spans="1:11" x14ac:dyDescent="0.2">
      <c r="A42" t="s">
        <v>106</v>
      </c>
      <c r="B42" t="s">
        <v>12</v>
      </c>
      <c r="C42" t="s">
        <v>96</v>
      </c>
      <c r="D42">
        <v>2.5000000000000001E-2</v>
      </c>
      <c r="E42">
        <v>18</v>
      </c>
      <c r="F42">
        <v>0.1</v>
      </c>
      <c r="G42">
        <v>0</v>
      </c>
      <c r="H42">
        <v>50</v>
      </c>
      <c r="I42">
        <v>0</v>
      </c>
      <c r="J42">
        <v>46</v>
      </c>
      <c r="K42">
        <f t="shared" si="1"/>
        <v>4</v>
      </c>
    </row>
    <row r="43" spans="1:11" x14ac:dyDescent="0.2">
      <c r="A43" t="s">
        <v>117</v>
      </c>
      <c r="B43" t="s">
        <v>12</v>
      </c>
      <c r="C43" t="s">
        <v>96</v>
      </c>
      <c r="D43">
        <v>2.5000000000000001E-2</v>
      </c>
      <c r="E43">
        <v>28</v>
      </c>
      <c r="F43">
        <v>0.1</v>
      </c>
      <c r="G43">
        <v>0</v>
      </c>
      <c r="H43">
        <v>50</v>
      </c>
      <c r="I43">
        <v>0</v>
      </c>
      <c r="J43">
        <v>45</v>
      </c>
      <c r="K43">
        <f t="shared" si="1"/>
        <v>5</v>
      </c>
    </row>
    <row r="44" spans="1:11" x14ac:dyDescent="0.2">
      <c r="A44" t="s">
        <v>128</v>
      </c>
      <c r="B44" t="s">
        <v>12</v>
      </c>
      <c r="C44" t="s">
        <v>96</v>
      </c>
      <c r="D44">
        <v>2.5000000000000001E-2</v>
      </c>
      <c r="E44">
        <v>38</v>
      </c>
      <c r="F44">
        <v>0.1</v>
      </c>
      <c r="G44">
        <v>0</v>
      </c>
      <c r="H44">
        <v>50</v>
      </c>
      <c r="I44">
        <v>0</v>
      </c>
      <c r="J44">
        <v>50</v>
      </c>
      <c r="K44">
        <f t="shared" si="1"/>
        <v>0</v>
      </c>
    </row>
    <row r="45" spans="1:11" x14ac:dyDescent="0.2">
      <c r="A45" t="s">
        <v>139</v>
      </c>
      <c r="B45" t="s">
        <v>12</v>
      </c>
      <c r="C45" t="s">
        <v>96</v>
      </c>
      <c r="D45">
        <v>2.5000000000000001E-2</v>
      </c>
      <c r="E45">
        <v>48</v>
      </c>
      <c r="F45">
        <v>0.1</v>
      </c>
      <c r="G45">
        <v>0</v>
      </c>
      <c r="H45">
        <v>50</v>
      </c>
      <c r="I45">
        <v>0</v>
      </c>
      <c r="J45">
        <v>46</v>
      </c>
      <c r="K45">
        <f t="shared" si="1"/>
        <v>4</v>
      </c>
    </row>
    <row r="46" spans="1:11" x14ac:dyDescent="0.2">
      <c r="A46" t="s">
        <v>144</v>
      </c>
      <c r="B46" t="s">
        <v>12</v>
      </c>
      <c r="C46" t="s">
        <v>96</v>
      </c>
      <c r="D46">
        <v>2.5000000000000001E-2</v>
      </c>
      <c r="E46">
        <v>8</v>
      </c>
      <c r="F46">
        <v>0.1</v>
      </c>
      <c r="G46">
        <v>0</v>
      </c>
      <c r="H46">
        <v>50</v>
      </c>
      <c r="I46">
        <v>0</v>
      </c>
      <c r="J46">
        <v>48</v>
      </c>
      <c r="K46">
        <f t="shared" si="1"/>
        <v>2</v>
      </c>
    </row>
    <row r="47" spans="1:11" x14ac:dyDescent="0.2">
      <c r="A47" t="s">
        <v>107</v>
      </c>
      <c r="B47" t="s">
        <v>12</v>
      </c>
      <c r="C47" t="s">
        <v>96</v>
      </c>
      <c r="D47">
        <v>0.01</v>
      </c>
      <c r="E47">
        <v>19</v>
      </c>
      <c r="F47">
        <v>0.1</v>
      </c>
      <c r="G47">
        <v>0</v>
      </c>
      <c r="H47">
        <v>50</v>
      </c>
      <c r="I47">
        <v>0</v>
      </c>
      <c r="J47">
        <v>28</v>
      </c>
      <c r="K47">
        <f t="shared" si="1"/>
        <v>22</v>
      </c>
    </row>
    <row r="48" spans="1:11" x14ac:dyDescent="0.2">
      <c r="A48" t="s">
        <v>118</v>
      </c>
      <c r="B48" t="s">
        <v>12</v>
      </c>
      <c r="C48" t="s">
        <v>96</v>
      </c>
      <c r="D48">
        <v>0.01</v>
      </c>
      <c r="E48">
        <v>29</v>
      </c>
      <c r="F48">
        <v>0.1</v>
      </c>
      <c r="G48">
        <v>0</v>
      </c>
      <c r="H48">
        <v>50</v>
      </c>
      <c r="I48">
        <v>0</v>
      </c>
      <c r="J48">
        <v>21</v>
      </c>
      <c r="K48">
        <f t="shared" si="1"/>
        <v>29</v>
      </c>
    </row>
    <row r="49" spans="1:11" x14ac:dyDescent="0.2">
      <c r="A49" t="s">
        <v>129</v>
      </c>
      <c r="B49" t="s">
        <v>12</v>
      </c>
      <c r="C49" t="s">
        <v>96</v>
      </c>
      <c r="D49">
        <v>0.01</v>
      </c>
      <c r="E49">
        <v>39</v>
      </c>
      <c r="F49">
        <v>0.1</v>
      </c>
      <c r="G49">
        <v>0</v>
      </c>
      <c r="H49">
        <v>50</v>
      </c>
      <c r="I49">
        <v>0</v>
      </c>
      <c r="J49">
        <v>28</v>
      </c>
      <c r="K49">
        <f t="shared" si="1"/>
        <v>22</v>
      </c>
    </row>
    <row r="50" spans="1:11" x14ac:dyDescent="0.2">
      <c r="A50" t="s">
        <v>140</v>
      </c>
      <c r="B50" t="s">
        <v>12</v>
      </c>
      <c r="C50" t="s">
        <v>96</v>
      </c>
      <c r="D50">
        <v>0.01</v>
      </c>
      <c r="E50">
        <v>49</v>
      </c>
      <c r="F50">
        <v>0.1</v>
      </c>
      <c r="G50">
        <v>0</v>
      </c>
      <c r="H50">
        <v>50</v>
      </c>
      <c r="I50">
        <v>0</v>
      </c>
      <c r="J50">
        <v>28</v>
      </c>
      <c r="K50">
        <f t="shared" si="1"/>
        <v>22</v>
      </c>
    </row>
    <row r="51" spans="1:11" x14ac:dyDescent="0.2">
      <c r="A51" t="s">
        <v>145</v>
      </c>
      <c r="B51" t="s">
        <v>12</v>
      </c>
      <c r="C51" t="s">
        <v>96</v>
      </c>
      <c r="D51">
        <v>0.01</v>
      </c>
      <c r="E51">
        <v>9</v>
      </c>
      <c r="F51">
        <v>0.1</v>
      </c>
      <c r="G51">
        <v>0</v>
      </c>
      <c r="H51">
        <v>50</v>
      </c>
      <c r="I51">
        <v>0</v>
      </c>
      <c r="J51">
        <v>30</v>
      </c>
      <c r="K51">
        <f t="shared" si="1"/>
        <v>20</v>
      </c>
    </row>
  </sheetData>
  <autoFilter ref="A1:K1" xr:uid="{26D52B00-C14A-6949-A63C-691672477427}">
    <sortState xmlns:xlrd2="http://schemas.microsoft.com/office/spreadsheetml/2017/richdata2" ref="A2:K51">
      <sortCondition descending="1" ref="D1:D5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34D5-2A76-6142-9C1B-A39BCA77D6DA}">
  <dimension ref="A1:K51"/>
  <sheetViews>
    <sheetView topLeftCell="A32" workbookViewId="0">
      <selection activeCell="J54" sqref="J5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38</v>
      </c>
      <c r="I1" t="s">
        <v>10</v>
      </c>
      <c r="J1" t="s">
        <v>89</v>
      </c>
      <c r="K1" t="s">
        <v>90</v>
      </c>
    </row>
    <row r="2" spans="1:11" x14ac:dyDescent="0.2">
      <c r="A2" t="s">
        <v>197</v>
      </c>
      <c r="B2" t="s">
        <v>12</v>
      </c>
      <c r="C2" t="s">
        <v>198</v>
      </c>
      <c r="D2">
        <v>2</v>
      </c>
      <c r="E2">
        <v>0</v>
      </c>
      <c r="F2">
        <v>0.1</v>
      </c>
      <c r="G2">
        <v>0</v>
      </c>
      <c r="H2">
        <v>51</v>
      </c>
      <c r="I2">
        <v>0</v>
      </c>
      <c r="J2">
        <v>49</v>
      </c>
      <c r="K2">
        <f>H2-J2</f>
        <v>2</v>
      </c>
    </row>
    <row r="3" spans="1:11" x14ac:dyDescent="0.2">
      <c r="A3" t="s">
        <v>199</v>
      </c>
      <c r="B3" t="s">
        <v>12</v>
      </c>
      <c r="C3" t="s">
        <v>198</v>
      </c>
      <c r="D3">
        <v>1</v>
      </c>
      <c r="E3">
        <v>1</v>
      </c>
      <c r="F3">
        <v>0.1</v>
      </c>
      <c r="G3">
        <v>0</v>
      </c>
      <c r="H3">
        <v>51</v>
      </c>
      <c r="I3">
        <v>0</v>
      </c>
      <c r="J3">
        <v>49</v>
      </c>
      <c r="K3">
        <f t="shared" ref="K3:K51" si="0">H3-J3</f>
        <v>2</v>
      </c>
    </row>
    <row r="4" spans="1:11" x14ac:dyDescent="0.2">
      <c r="A4" t="s">
        <v>200</v>
      </c>
      <c r="B4" t="s">
        <v>12</v>
      </c>
      <c r="C4" t="s">
        <v>198</v>
      </c>
      <c r="D4">
        <v>2</v>
      </c>
      <c r="E4">
        <v>10</v>
      </c>
      <c r="F4">
        <v>0.1</v>
      </c>
      <c r="G4">
        <v>0</v>
      </c>
      <c r="H4">
        <v>51</v>
      </c>
      <c r="I4">
        <v>0</v>
      </c>
      <c r="J4">
        <v>49</v>
      </c>
      <c r="K4">
        <f t="shared" si="0"/>
        <v>2</v>
      </c>
    </row>
    <row r="5" spans="1:11" x14ac:dyDescent="0.2">
      <c r="A5" t="s">
        <v>201</v>
      </c>
      <c r="B5" t="s">
        <v>12</v>
      </c>
      <c r="C5" t="s">
        <v>198</v>
      </c>
      <c r="D5">
        <v>1</v>
      </c>
      <c r="E5">
        <v>11</v>
      </c>
      <c r="F5">
        <v>0.1</v>
      </c>
      <c r="G5">
        <v>0</v>
      </c>
      <c r="H5">
        <v>51</v>
      </c>
      <c r="I5">
        <v>0</v>
      </c>
      <c r="J5">
        <v>47</v>
      </c>
      <c r="K5">
        <f t="shared" si="0"/>
        <v>4</v>
      </c>
    </row>
    <row r="6" spans="1:11" x14ac:dyDescent="0.2">
      <c r="A6" t="s">
        <v>202</v>
      </c>
      <c r="B6" t="s">
        <v>12</v>
      </c>
      <c r="C6" t="s">
        <v>198</v>
      </c>
      <c r="D6">
        <v>0.75</v>
      </c>
      <c r="E6">
        <v>12</v>
      </c>
      <c r="F6">
        <v>0.1</v>
      </c>
      <c r="G6">
        <v>0</v>
      </c>
      <c r="H6">
        <v>51</v>
      </c>
      <c r="I6">
        <v>0</v>
      </c>
      <c r="J6">
        <v>49</v>
      </c>
      <c r="K6">
        <f t="shared" si="0"/>
        <v>2</v>
      </c>
    </row>
    <row r="7" spans="1:11" x14ac:dyDescent="0.2">
      <c r="A7" t="s">
        <v>203</v>
      </c>
      <c r="B7" t="s">
        <v>12</v>
      </c>
      <c r="C7" t="s">
        <v>198</v>
      </c>
      <c r="D7">
        <v>0.5</v>
      </c>
      <c r="E7">
        <v>13</v>
      </c>
      <c r="F7">
        <v>0.1</v>
      </c>
      <c r="G7">
        <v>0</v>
      </c>
      <c r="H7">
        <v>51</v>
      </c>
      <c r="I7">
        <v>0</v>
      </c>
      <c r="J7">
        <v>50</v>
      </c>
      <c r="K7">
        <f t="shared" si="0"/>
        <v>1</v>
      </c>
    </row>
    <row r="8" spans="1:11" x14ac:dyDescent="0.2">
      <c r="A8" t="s">
        <v>204</v>
      </c>
      <c r="B8" t="s">
        <v>12</v>
      </c>
      <c r="C8" t="s">
        <v>198</v>
      </c>
      <c r="D8">
        <v>0.25</v>
      </c>
      <c r="E8">
        <v>14</v>
      </c>
      <c r="F8">
        <v>0.1</v>
      </c>
      <c r="G8">
        <v>0</v>
      </c>
      <c r="H8">
        <v>51</v>
      </c>
      <c r="I8">
        <v>0</v>
      </c>
      <c r="J8">
        <v>49</v>
      </c>
      <c r="K8">
        <f t="shared" si="0"/>
        <v>2</v>
      </c>
    </row>
    <row r="9" spans="1:11" x14ac:dyDescent="0.2">
      <c r="A9" t="s">
        <v>205</v>
      </c>
      <c r="B9" t="s">
        <v>12</v>
      </c>
      <c r="C9" t="s">
        <v>198</v>
      </c>
      <c r="D9">
        <v>0.1</v>
      </c>
      <c r="E9">
        <v>15</v>
      </c>
      <c r="F9">
        <v>0.1</v>
      </c>
      <c r="G9">
        <v>0</v>
      </c>
      <c r="H9">
        <v>51</v>
      </c>
      <c r="I9">
        <v>0</v>
      </c>
      <c r="J9">
        <v>51</v>
      </c>
      <c r="K9">
        <f t="shared" si="0"/>
        <v>0</v>
      </c>
    </row>
    <row r="10" spans="1:11" x14ac:dyDescent="0.2">
      <c r="A10" t="s">
        <v>206</v>
      </c>
      <c r="B10" t="s">
        <v>12</v>
      </c>
      <c r="C10" t="s">
        <v>198</v>
      </c>
      <c r="D10">
        <v>7.4999999999999997E-2</v>
      </c>
      <c r="E10">
        <v>16</v>
      </c>
      <c r="F10">
        <v>0.1</v>
      </c>
      <c r="G10">
        <v>0</v>
      </c>
      <c r="H10">
        <v>51</v>
      </c>
      <c r="I10">
        <v>0</v>
      </c>
      <c r="J10">
        <v>49</v>
      </c>
      <c r="K10">
        <f t="shared" si="0"/>
        <v>2</v>
      </c>
    </row>
    <row r="11" spans="1:11" x14ac:dyDescent="0.2">
      <c r="A11" t="s">
        <v>207</v>
      </c>
      <c r="B11" t="s">
        <v>12</v>
      </c>
      <c r="C11" t="s">
        <v>198</v>
      </c>
      <c r="D11">
        <v>0.05</v>
      </c>
      <c r="E11">
        <v>17</v>
      </c>
      <c r="F11">
        <v>0.1</v>
      </c>
      <c r="G11">
        <v>0</v>
      </c>
      <c r="H11">
        <v>51</v>
      </c>
      <c r="I11">
        <v>0</v>
      </c>
      <c r="J11">
        <v>45</v>
      </c>
      <c r="K11">
        <f t="shared" si="0"/>
        <v>6</v>
      </c>
    </row>
    <row r="12" spans="1:11" x14ac:dyDescent="0.2">
      <c r="A12" t="s">
        <v>208</v>
      </c>
      <c r="B12" t="s">
        <v>12</v>
      </c>
      <c r="C12" t="s">
        <v>198</v>
      </c>
      <c r="D12">
        <v>2.5000000000000001E-2</v>
      </c>
      <c r="E12">
        <v>18</v>
      </c>
      <c r="F12">
        <v>0.1</v>
      </c>
      <c r="G12">
        <v>0</v>
      </c>
      <c r="H12">
        <v>51</v>
      </c>
      <c r="I12">
        <v>0</v>
      </c>
      <c r="J12">
        <v>50</v>
      </c>
      <c r="K12">
        <f t="shared" si="0"/>
        <v>1</v>
      </c>
    </row>
    <row r="13" spans="1:11" x14ac:dyDescent="0.2">
      <c r="A13" t="s">
        <v>209</v>
      </c>
      <c r="B13" t="s">
        <v>12</v>
      </c>
      <c r="C13" t="s">
        <v>198</v>
      </c>
      <c r="D13">
        <v>0.01</v>
      </c>
      <c r="E13">
        <v>19</v>
      </c>
      <c r="F13">
        <v>0.1</v>
      </c>
      <c r="G13">
        <v>0</v>
      </c>
      <c r="H13">
        <v>51</v>
      </c>
      <c r="I13">
        <v>0</v>
      </c>
      <c r="J13">
        <v>41</v>
      </c>
      <c r="K13">
        <f t="shared" si="0"/>
        <v>10</v>
      </c>
    </row>
    <row r="14" spans="1:11" x14ac:dyDescent="0.2">
      <c r="A14" t="s">
        <v>210</v>
      </c>
      <c r="B14" t="s">
        <v>12</v>
      </c>
      <c r="C14" t="s">
        <v>198</v>
      </c>
      <c r="D14">
        <v>0.75</v>
      </c>
      <c r="E14">
        <v>2</v>
      </c>
      <c r="F14">
        <v>0.1</v>
      </c>
      <c r="G14">
        <v>0</v>
      </c>
      <c r="H14">
        <v>51</v>
      </c>
      <c r="I14">
        <v>0</v>
      </c>
      <c r="J14">
        <v>51</v>
      </c>
      <c r="K14">
        <f t="shared" si="0"/>
        <v>0</v>
      </c>
    </row>
    <row r="15" spans="1:11" x14ac:dyDescent="0.2">
      <c r="A15" t="s">
        <v>211</v>
      </c>
      <c r="B15" t="s">
        <v>12</v>
      </c>
      <c r="C15" t="s">
        <v>198</v>
      </c>
      <c r="D15">
        <v>2</v>
      </c>
      <c r="E15">
        <v>20</v>
      </c>
      <c r="F15">
        <v>0.1</v>
      </c>
      <c r="G15">
        <v>0</v>
      </c>
      <c r="H15">
        <v>51</v>
      </c>
      <c r="I15">
        <v>0</v>
      </c>
      <c r="J15">
        <v>49</v>
      </c>
      <c r="K15">
        <f t="shared" si="0"/>
        <v>2</v>
      </c>
    </row>
    <row r="16" spans="1:11" x14ac:dyDescent="0.2">
      <c r="A16" t="s">
        <v>212</v>
      </c>
      <c r="B16" t="s">
        <v>12</v>
      </c>
      <c r="C16" t="s">
        <v>198</v>
      </c>
      <c r="D16">
        <v>1</v>
      </c>
      <c r="E16">
        <v>21</v>
      </c>
      <c r="F16">
        <v>0.1</v>
      </c>
      <c r="G16">
        <v>0</v>
      </c>
      <c r="H16">
        <v>51</v>
      </c>
      <c r="I16">
        <v>0</v>
      </c>
      <c r="J16">
        <v>49</v>
      </c>
      <c r="K16">
        <f t="shared" si="0"/>
        <v>2</v>
      </c>
    </row>
    <row r="17" spans="1:11" x14ac:dyDescent="0.2">
      <c r="A17" t="s">
        <v>213</v>
      </c>
      <c r="B17" t="s">
        <v>12</v>
      </c>
      <c r="C17" t="s">
        <v>198</v>
      </c>
      <c r="D17">
        <v>0.75</v>
      </c>
      <c r="E17">
        <v>22</v>
      </c>
      <c r="F17">
        <v>0.1</v>
      </c>
      <c r="G17">
        <v>0</v>
      </c>
      <c r="H17">
        <v>51</v>
      </c>
      <c r="I17">
        <v>0</v>
      </c>
      <c r="J17">
        <v>46</v>
      </c>
      <c r="K17">
        <f t="shared" si="0"/>
        <v>5</v>
      </c>
    </row>
    <row r="18" spans="1:11" x14ac:dyDescent="0.2">
      <c r="A18" t="s">
        <v>214</v>
      </c>
      <c r="B18" t="s">
        <v>12</v>
      </c>
      <c r="C18" t="s">
        <v>198</v>
      </c>
      <c r="D18">
        <v>0.5</v>
      </c>
      <c r="E18">
        <v>23</v>
      </c>
      <c r="F18">
        <v>0.1</v>
      </c>
      <c r="G18">
        <v>0</v>
      </c>
      <c r="H18">
        <v>51</v>
      </c>
      <c r="I18">
        <v>0</v>
      </c>
      <c r="J18">
        <v>49</v>
      </c>
      <c r="K18">
        <f t="shared" si="0"/>
        <v>2</v>
      </c>
    </row>
    <row r="19" spans="1:11" x14ac:dyDescent="0.2">
      <c r="A19" t="s">
        <v>215</v>
      </c>
      <c r="B19" t="s">
        <v>12</v>
      </c>
      <c r="C19" t="s">
        <v>198</v>
      </c>
      <c r="D19">
        <v>0.25</v>
      </c>
      <c r="E19">
        <v>24</v>
      </c>
      <c r="F19">
        <v>0.1</v>
      </c>
      <c r="G19">
        <v>0</v>
      </c>
      <c r="H19">
        <v>51</v>
      </c>
      <c r="I19">
        <v>0</v>
      </c>
      <c r="J19">
        <v>47</v>
      </c>
      <c r="K19">
        <f t="shared" si="0"/>
        <v>4</v>
      </c>
    </row>
    <row r="20" spans="1:11" x14ac:dyDescent="0.2">
      <c r="A20" t="s">
        <v>216</v>
      </c>
      <c r="B20" t="s">
        <v>12</v>
      </c>
      <c r="C20" t="s">
        <v>198</v>
      </c>
      <c r="D20">
        <v>0.1</v>
      </c>
      <c r="E20">
        <v>25</v>
      </c>
      <c r="F20">
        <v>0.1</v>
      </c>
      <c r="G20">
        <v>0</v>
      </c>
      <c r="H20">
        <v>51</v>
      </c>
      <c r="I20">
        <v>0</v>
      </c>
      <c r="J20">
        <v>49</v>
      </c>
      <c r="K20">
        <f t="shared" si="0"/>
        <v>2</v>
      </c>
    </row>
    <row r="21" spans="1:11" x14ac:dyDescent="0.2">
      <c r="A21" t="s">
        <v>217</v>
      </c>
      <c r="B21" t="s">
        <v>12</v>
      </c>
      <c r="C21" t="s">
        <v>198</v>
      </c>
      <c r="D21">
        <v>7.4999999999999997E-2</v>
      </c>
      <c r="E21">
        <v>26</v>
      </c>
      <c r="F21">
        <v>0.1</v>
      </c>
      <c r="G21">
        <v>0</v>
      </c>
      <c r="H21">
        <v>51</v>
      </c>
      <c r="I21">
        <v>0</v>
      </c>
      <c r="J21">
        <v>47</v>
      </c>
      <c r="K21">
        <f t="shared" si="0"/>
        <v>4</v>
      </c>
    </row>
    <row r="22" spans="1:11" x14ac:dyDescent="0.2">
      <c r="A22" t="s">
        <v>218</v>
      </c>
      <c r="B22" t="s">
        <v>12</v>
      </c>
      <c r="C22" t="s">
        <v>198</v>
      </c>
      <c r="D22">
        <v>0.05</v>
      </c>
      <c r="E22">
        <v>27</v>
      </c>
      <c r="F22">
        <v>0.1</v>
      </c>
      <c r="G22">
        <v>0</v>
      </c>
      <c r="H22">
        <v>51</v>
      </c>
      <c r="I22">
        <v>0</v>
      </c>
      <c r="J22">
        <v>47</v>
      </c>
      <c r="K22">
        <f t="shared" si="0"/>
        <v>4</v>
      </c>
    </row>
    <row r="23" spans="1:11" x14ac:dyDescent="0.2">
      <c r="A23" t="s">
        <v>219</v>
      </c>
      <c r="B23" t="s">
        <v>12</v>
      </c>
      <c r="C23" t="s">
        <v>198</v>
      </c>
      <c r="D23">
        <v>2.5000000000000001E-2</v>
      </c>
      <c r="E23">
        <v>28</v>
      </c>
      <c r="F23">
        <v>0.1</v>
      </c>
      <c r="G23">
        <v>0</v>
      </c>
      <c r="H23">
        <v>51</v>
      </c>
      <c r="I23">
        <v>0</v>
      </c>
      <c r="J23">
        <v>48</v>
      </c>
      <c r="K23">
        <f t="shared" si="0"/>
        <v>3</v>
      </c>
    </row>
    <row r="24" spans="1:11" x14ac:dyDescent="0.2">
      <c r="A24" t="s">
        <v>220</v>
      </c>
      <c r="B24" t="s">
        <v>12</v>
      </c>
      <c r="C24" t="s">
        <v>198</v>
      </c>
      <c r="D24">
        <v>0.01</v>
      </c>
      <c r="E24">
        <v>29</v>
      </c>
      <c r="F24">
        <v>0.1</v>
      </c>
      <c r="G24">
        <v>0</v>
      </c>
      <c r="H24">
        <v>51</v>
      </c>
      <c r="I24">
        <v>0</v>
      </c>
      <c r="J24">
        <v>43</v>
      </c>
      <c r="K24">
        <f t="shared" si="0"/>
        <v>8</v>
      </c>
    </row>
    <row r="25" spans="1:11" x14ac:dyDescent="0.2">
      <c r="A25" t="s">
        <v>221</v>
      </c>
      <c r="B25" t="s">
        <v>12</v>
      </c>
      <c r="C25" t="s">
        <v>198</v>
      </c>
      <c r="D25">
        <v>0.5</v>
      </c>
      <c r="E25">
        <v>3</v>
      </c>
      <c r="F25">
        <v>0.1</v>
      </c>
      <c r="G25">
        <v>0</v>
      </c>
      <c r="H25">
        <v>51</v>
      </c>
      <c r="I25">
        <v>0</v>
      </c>
      <c r="J25">
        <v>49</v>
      </c>
      <c r="K25">
        <f t="shared" si="0"/>
        <v>2</v>
      </c>
    </row>
    <row r="26" spans="1:11" x14ac:dyDescent="0.2">
      <c r="A26" t="s">
        <v>222</v>
      </c>
      <c r="B26" t="s">
        <v>12</v>
      </c>
      <c r="C26" t="s">
        <v>198</v>
      </c>
      <c r="D26">
        <v>2</v>
      </c>
      <c r="E26">
        <v>30</v>
      </c>
      <c r="F26">
        <v>0.1</v>
      </c>
      <c r="G26">
        <v>0</v>
      </c>
      <c r="H26">
        <v>51</v>
      </c>
      <c r="I26">
        <v>0</v>
      </c>
      <c r="J26">
        <v>47</v>
      </c>
      <c r="K26">
        <f t="shared" si="0"/>
        <v>4</v>
      </c>
    </row>
    <row r="27" spans="1:11" x14ac:dyDescent="0.2">
      <c r="A27" t="s">
        <v>223</v>
      </c>
      <c r="B27" t="s">
        <v>12</v>
      </c>
      <c r="C27" t="s">
        <v>198</v>
      </c>
      <c r="D27">
        <v>1</v>
      </c>
      <c r="E27">
        <v>31</v>
      </c>
      <c r="F27">
        <v>0.1</v>
      </c>
      <c r="G27">
        <v>0</v>
      </c>
      <c r="H27">
        <v>51</v>
      </c>
      <c r="I27">
        <v>0</v>
      </c>
      <c r="J27">
        <v>51</v>
      </c>
      <c r="K27">
        <f t="shared" si="0"/>
        <v>0</v>
      </c>
    </row>
    <row r="28" spans="1:11" x14ac:dyDescent="0.2">
      <c r="A28" t="s">
        <v>224</v>
      </c>
      <c r="B28" t="s">
        <v>12</v>
      </c>
      <c r="C28" t="s">
        <v>198</v>
      </c>
      <c r="D28">
        <v>0.75</v>
      </c>
      <c r="E28">
        <v>32</v>
      </c>
      <c r="F28">
        <v>0.1</v>
      </c>
      <c r="G28">
        <v>0</v>
      </c>
      <c r="H28">
        <v>51</v>
      </c>
      <c r="I28">
        <v>0</v>
      </c>
      <c r="J28">
        <v>47</v>
      </c>
      <c r="K28">
        <f t="shared" si="0"/>
        <v>4</v>
      </c>
    </row>
    <row r="29" spans="1:11" x14ac:dyDescent="0.2">
      <c r="A29" t="s">
        <v>225</v>
      </c>
      <c r="B29" t="s">
        <v>12</v>
      </c>
      <c r="C29" t="s">
        <v>198</v>
      </c>
      <c r="D29">
        <v>0.5</v>
      </c>
      <c r="E29">
        <v>33</v>
      </c>
      <c r="F29">
        <v>0.1</v>
      </c>
      <c r="G29">
        <v>0</v>
      </c>
      <c r="H29">
        <v>51</v>
      </c>
      <c r="I29">
        <v>0</v>
      </c>
      <c r="J29">
        <v>45</v>
      </c>
      <c r="K29">
        <f t="shared" si="0"/>
        <v>6</v>
      </c>
    </row>
    <row r="30" spans="1:11" x14ac:dyDescent="0.2">
      <c r="A30" t="s">
        <v>226</v>
      </c>
      <c r="B30" t="s">
        <v>12</v>
      </c>
      <c r="C30" t="s">
        <v>198</v>
      </c>
      <c r="D30">
        <v>0.25</v>
      </c>
      <c r="E30">
        <v>34</v>
      </c>
      <c r="F30">
        <v>0.1</v>
      </c>
      <c r="G30">
        <v>0</v>
      </c>
      <c r="H30">
        <v>51</v>
      </c>
      <c r="I30">
        <v>0</v>
      </c>
      <c r="J30">
        <v>51</v>
      </c>
      <c r="K30">
        <f t="shared" si="0"/>
        <v>0</v>
      </c>
    </row>
    <row r="31" spans="1:11" x14ac:dyDescent="0.2">
      <c r="A31" t="s">
        <v>227</v>
      </c>
      <c r="B31" t="s">
        <v>12</v>
      </c>
      <c r="C31" t="s">
        <v>198</v>
      </c>
      <c r="D31">
        <v>0.1</v>
      </c>
      <c r="E31">
        <v>35</v>
      </c>
      <c r="F31">
        <v>0.1</v>
      </c>
      <c r="G31">
        <v>0</v>
      </c>
      <c r="H31">
        <v>51</v>
      </c>
      <c r="I31">
        <v>0</v>
      </c>
      <c r="J31">
        <v>51</v>
      </c>
      <c r="K31">
        <f t="shared" si="0"/>
        <v>0</v>
      </c>
    </row>
    <row r="32" spans="1:11" x14ac:dyDescent="0.2">
      <c r="A32" t="s">
        <v>228</v>
      </c>
      <c r="B32" t="s">
        <v>12</v>
      </c>
      <c r="C32" t="s">
        <v>198</v>
      </c>
      <c r="D32">
        <v>7.4999999999999997E-2</v>
      </c>
      <c r="E32">
        <v>36</v>
      </c>
      <c r="F32">
        <v>0.1</v>
      </c>
      <c r="G32">
        <v>0</v>
      </c>
      <c r="H32">
        <v>51</v>
      </c>
      <c r="I32">
        <v>0</v>
      </c>
      <c r="J32">
        <v>46</v>
      </c>
      <c r="K32">
        <f t="shared" si="0"/>
        <v>5</v>
      </c>
    </row>
    <row r="33" spans="1:11" x14ac:dyDescent="0.2">
      <c r="A33" t="s">
        <v>229</v>
      </c>
      <c r="B33" t="s">
        <v>12</v>
      </c>
      <c r="C33" t="s">
        <v>198</v>
      </c>
      <c r="D33">
        <v>0.05</v>
      </c>
      <c r="E33">
        <v>37</v>
      </c>
      <c r="F33">
        <v>0.1</v>
      </c>
      <c r="G33">
        <v>0</v>
      </c>
      <c r="H33">
        <v>51</v>
      </c>
      <c r="I33">
        <v>0</v>
      </c>
      <c r="J33">
        <v>49</v>
      </c>
      <c r="K33">
        <f t="shared" si="0"/>
        <v>2</v>
      </c>
    </row>
    <row r="34" spans="1:11" x14ac:dyDescent="0.2">
      <c r="A34" t="s">
        <v>230</v>
      </c>
      <c r="B34" t="s">
        <v>12</v>
      </c>
      <c r="C34" t="s">
        <v>198</v>
      </c>
      <c r="D34">
        <v>2.5000000000000001E-2</v>
      </c>
      <c r="E34">
        <v>38</v>
      </c>
      <c r="F34">
        <v>0.1</v>
      </c>
      <c r="G34">
        <v>0</v>
      </c>
      <c r="H34">
        <v>51</v>
      </c>
      <c r="I34">
        <v>0</v>
      </c>
      <c r="J34">
        <v>44</v>
      </c>
      <c r="K34">
        <f t="shared" si="0"/>
        <v>7</v>
      </c>
    </row>
    <row r="35" spans="1:11" x14ac:dyDescent="0.2">
      <c r="A35" t="s">
        <v>231</v>
      </c>
      <c r="B35" t="s">
        <v>12</v>
      </c>
      <c r="C35" t="s">
        <v>198</v>
      </c>
      <c r="D35">
        <v>0.01</v>
      </c>
      <c r="E35">
        <v>39</v>
      </c>
      <c r="F35">
        <v>0.1</v>
      </c>
      <c r="G35">
        <v>0</v>
      </c>
      <c r="H35">
        <v>51</v>
      </c>
      <c r="I35">
        <v>0</v>
      </c>
      <c r="J35">
        <v>33</v>
      </c>
      <c r="K35">
        <f t="shared" si="0"/>
        <v>18</v>
      </c>
    </row>
    <row r="36" spans="1:11" x14ac:dyDescent="0.2">
      <c r="A36" t="s">
        <v>232</v>
      </c>
      <c r="B36" t="s">
        <v>12</v>
      </c>
      <c r="C36" t="s">
        <v>198</v>
      </c>
      <c r="D36">
        <v>0.25</v>
      </c>
      <c r="E36">
        <v>4</v>
      </c>
      <c r="F36">
        <v>0.1</v>
      </c>
      <c r="G36">
        <v>0</v>
      </c>
      <c r="H36">
        <v>51</v>
      </c>
      <c r="I36">
        <v>0</v>
      </c>
      <c r="J36">
        <v>51</v>
      </c>
      <c r="K36">
        <f t="shared" si="0"/>
        <v>0</v>
      </c>
    </row>
    <row r="37" spans="1:11" x14ac:dyDescent="0.2">
      <c r="A37" t="s">
        <v>233</v>
      </c>
      <c r="B37" t="s">
        <v>12</v>
      </c>
      <c r="C37" t="s">
        <v>198</v>
      </c>
      <c r="D37">
        <v>2</v>
      </c>
      <c r="E37">
        <v>40</v>
      </c>
      <c r="F37">
        <v>0.1</v>
      </c>
      <c r="G37">
        <v>0</v>
      </c>
      <c r="H37">
        <v>51</v>
      </c>
      <c r="I37">
        <v>0</v>
      </c>
      <c r="J37">
        <v>49</v>
      </c>
      <c r="K37">
        <f t="shared" si="0"/>
        <v>2</v>
      </c>
    </row>
    <row r="38" spans="1:11" x14ac:dyDescent="0.2">
      <c r="A38" t="s">
        <v>234</v>
      </c>
      <c r="B38" t="s">
        <v>12</v>
      </c>
      <c r="C38" t="s">
        <v>198</v>
      </c>
      <c r="D38">
        <v>1</v>
      </c>
      <c r="E38">
        <v>41</v>
      </c>
      <c r="F38">
        <v>0.1</v>
      </c>
      <c r="G38">
        <v>0</v>
      </c>
      <c r="H38">
        <v>51</v>
      </c>
      <c r="I38">
        <v>0</v>
      </c>
      <c r="J38">
        <v>45</v>
      </c>
      <c r="K38">
        <f t="shared" si="0"/>
        <v>6</v>
      </c>
    </row>
    <row r="39" spans="1:11" x14ac:dyDescent="0.2">
      <c r="A39" t="s">
        <v>235</v>
      </c>
      <c r="B39" t="s">
        <v>12</v>
      </c>
      <c r="C39" t="s">
        <v>198</v>
      </c>
      <c r="D39">
        <v>0.75</v>
      </c>
      <c r="E39">
        <v>42</v>
      </c>
      <c r="F39">
        <v>0.1</v>
      </c>
      <c r="G39">
        <v>0</v>
      </c>
      <c r="H39">
        <v>51</v>
      </c>
      <c r="I39">
        <v>0</v>
      </c>
      <c r="J39">
        <v>49</v>
      </c>
      <c r="K39">
        <f t="shared" si="0"/>
        <v>2</v>
      </c>
    </row>
    <row r="40" spans="1:11" x14ac:dyDescent="0.2">
      <c r="A40" t="s">
        <v>236</v>
      </c>
      <c r="B40" t="s">
        <v>12</v>
      </c>
      <c r="C40" t="s">
        <v>198</v>
      </c>
      <c r="D40">
        <v>0.5</v>
      </c>
      <c r="E40">
        <v>43</v>
      </c>
      <c r="F40">
        <v>0.1</v>
      </c>
      <c r="G40">
        <v>0</v>
      </c>
      <c r="H40">
        <v>51</v>
      </c>
      <c r="I40">
        <v>0</v>
      </c>
      <c r="J40">
        <v>47</v>
      </c>
      <c r="K40">
        <f t="shared" si="0"/>
        <v>4</v>
      </c>
    </row>
    <row r="41" spans="1:11" x14ac:dyDescent="0.2">
      <c r="A41" t="s">
        <v>237</v>
      </c>
      <c r="B41" t="s">
        <v>12</v>
      </c>
      <c r="C41" t="s">
        <v>198</v>
      </c>
      <c r="D41">
        <v>0.25</v>
      </c>
      <c r="E41">
        <v>44</v>
      </c>
      <c r="F41">
        <v>0.1</v>
      </c>
      <c r="G41">
        <v>0</v>
      </c>
      <c r="H41">
        <v>51</v>
      </c>
      <c r="I41">
        <v>0</v>
      </c>
      <c r="J41">
        <v>49</v>
      </c>
      <c r="K41">
        <f t="shared" si="0"/>
        <v>2</v>
      </c>
    </row>
    <row r="42" spans="1:11" x14ac:dyDescent="0.2">
      <c r="A42" t="s">
        <v>238</v>
      </c>
      <c r="B42" t="s">
        <v>12</v>
      </c>
      <c r="C42" t="s">
        <v>198</v>
      </c>
      <c r="D42">
        <v>0.1</v>
      </c>
      <c r="E42">
        <v>45</v>
      </c>
      <c r="F42">
        <v>0.1</v>
      </c>
      <c r="G42">
        <v>0</v>
      </c>
      <c r="H42">
        <v>51</v>
      </c>
      <c r="I42">
        <v>0</v>
      </c>
      <c r="J42">
        <v>51</v>
      </c>
      <c r="K42">
        <f t="shared" si="0"/>
        <v>0</v>
      </c>
    </row>
    <row r="43" spans="1:11" x14ac:dyDescent="0.2">
      <c r="A43" t="s">
        <v>239</v>
      </c>
      <c r="B43" t="s">
        <v>12</v>
      </c>
      <c r="C43" t="s">
        <v>198</v>
      </c>
      <c r="D43">
        <v>7.4999999999999997E-2</v>
      </c>
      <c r="E43">
        <v>46</v>
      </c>
      <c r="F43">
        <v>0.1</v>
      </c>
      <c r="G43">
        <v>0</v>
      </c>
      <c r="H43">
        <v>51</v>
      </c>
      <c r="I43">
        <v>0</v>
      </c>
      <c r="J43">
        <v>45</v>
      </c>
      <c r="K43">
        <f t="shared" si="0"/>
        <v>6</v>
      </c>
    </row>
    <row r="44" spans="1:11" x14ac:dyDescent="0.2">
      <c r="A44" t="s">
        <v>240</v>
      </c>
      <c r="B44" t="s">
        <v>12</v>
      </c>
      <c r="C44" t="s">
        <v>198</v>
      </c>
      <c r="D44">
        <v>0.05</v>
      </c>
      <c r="E44">
        <v>47</v>
      </c>
      <c r="F44">
        <v>0.1</v>
      </c>
      <c r="G44">
        <v>0</v>
      </c>
      <c r="H44">
        <v>51</v>
      </c>
      <c r="I44">
        <v>0</v>
      </c>
      <c r="J44">
        <v>51</v>
      </c>
      <c r="K44">
        <f t="shared" si="0"/>
        <v>0</v>
      </c>
    </row>
    <row r="45" spans="1:11" x14ac:dyDescent="0.2">
      <c r="A45" t="s">
        <v>241</v>
      </c>
      <c r="B45" t="s">
        <v>12</v>
      </c>
      <c r="C45" t="s">
        <v>198</v>
      </c>
      <c r="D45">
        <v>2.5000000000000001E-2</v>
      </c>
      <c r="E45">
        <v>48</v>
      </c>
      <c r="F45">
        <v>0.1</v>
      </c>
      <c r="G45">
        <v>0</v>
      </c>
      <c r="H45">
        <v>51</v>
      </c>
      <c r="I45">
        <v>0</v>
      </c>
      <c r="J45">
        <v>47</v>
      </c>
      <c r="K45">
        <f t="shared" si="0"/>
        <v>4</v>
      </c>
    </row>
    <row r="46" spans="1:11" x14ac:dyDescent="0.2">
      <c r="A46" t="s">
        <v>242</v>
      </c>
      <c r="B46" t="s">
        <v>12</v>
      </c>
      <c r="C46" t="s">
        <v>198</v>
      </c>
      <c r="D46">
        <v>0.01</v>
      </c>
      <c r="E46">
        <v>49</v>
      </c>
      <c r="F46">
        <v>0.1</v>
      </c>
      <c r="G46">
        <v>0</v>
      </c>
      <c r="H46">
        <v>51</v>
      </c>
      <c r="I46">
        <v>0</v>
      </c>
      <c r="J46">
        <v>35</v>
      </c>
      <c r="K46">
        <f t="shared" si="0"/>
        <v>16</v>
      </c>
    </row>
    <row r="47" spans="1:11" x14ac:dyDescent="0.2">
      <c r="A47" t="s">
        <v>243</v>
      </c>
      <c r="B47" t="s">
        <v>12</v>
      </c>
      <c r="C47" t="s">
        <v>198</v>
      </c>
      <c r="D47">
        <v>0.1</v>
      </c>
      <c r="E47">
        <v>5</v>
      </c>
      <c r="F47">
        <v>0.1</v>
      </c>
      <c r="G47">
        <v>0</v>
      </c>
      <c r="H47">
        <v>51</v>
      </c>
      <c r="I47">
        <v>0</v>
      </c>
      <c r="J47">
        <v>51</v>
      </c>
      <c r="K47">
        <f t="shared" si="0"/>
        <v>0</v>
      </c>
    </row>
    <row r="48" spans="1:11" x14ac:dyDescent="0.2">
      <c r="A48" t="s">
        <v>244</v>
      </c>
      <c r="B48" t="s">
        <v>12</v>
      </c>
      <c r="C48" t="s">
        <v>198</v>
      </c>
      <c r="D48">
        <v>7.4999999999999997E-2</v>
      </c>
      <c r="E48">
        <v>6</v>
      </c>
      <c r="F48">
        <v>0.1</v>
      </c>
      <c r="G48">
        <v>0</v>
      </c>
      <c r="H48">
        <v>51</v>
      </c>
      <c r="I48">
        <v>0</v>
      </c>
      <c r="J48">
        <v>51</v>
      </c>
      <c r="K48">
        <f t="shared" si="0"/>
        <v>0</v>
      </c>
    </row>
    <row r="49" spans="1:11" x14ac:dyDescent="0.2">
      <c r="A49" t="s">
        <v>245</v>
      </c>
      <c r="B49" t="s">
        <v>12</v>
      </c>
      <c r="C49" t="s">
        <v>198</v>
      </c>
      <c r="D49">
        <v>0.05</v>
      </c>
      <c r="E49">
        <v>7</v>
      </c>
      <c r="F49">
        <v>0.1</v>
      </c>
      <c r="G49">
        <v>0</v>
      </c>
      <c r="H49">
        <v>51</v>
      </c>
      <c r="I49">
        <v>0</v>
      </c>
      <c r="J49">
        <v>47</v>
      </c>
      <c r="K49">
        <f t="shared" si="0"/>
        <v>4</v>
      </c>
    </row>
    <row r="50" spans="1:11" x14ac:dyDescent="0.2">
      <c r="A50" t="s">
        <v>246</v>
      </c>
      <c r="B50" t="s">
        <v>12</v>
      </c>
      <c r="C50" t="s">
        <v>198</v>
      </c>
      <c r="D50">
        <v>2.5000000000000001E-2</v>
      </c>
      <c r="E50">
        <v>8</v>
      </c>
      <c r="F50">
        <v>0.1</v>
      </c>
      <c r="G50">
        <v>0</v>
      </c>
      <c r="H50">
        <v>51</v>
      </c>
      <c r="I50">
        <v>0</v>
      </c>
      <c r="J50">
        <v>51</v>
      </c>
      <c r="K50">
        <f t="shared" si="0"/>
        <v>0</v>
      </c>
    </row>
    <row r="51" spans="1:11" x14ac:dyDescent="0.2">
      <c r="A51" t="s">
        <v>247</v>
      </c>
      <c r="B51" t="s">
        <v>12</v>
      </c>
      <c r="C51" t="s">
        <v>198</v>
      </c>
      <c r="D51">
        <v>0.01</v>
      </c>
      <c r="E51">
        <v>9</v>
      </c>
      <c r="F51">
        <v>0.1</v>
      </c>
      <c r="G51">
        <v>0</v>
      </c>
      <c r="H51">
        <v>51</v>
      </c>
      <c r="I51">
        <v>0</v>
      </c>
      <c r="J51">
        <v>42</v>
      </c>
      <c r="K51">
        <f t="shared" si="0"/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2737-41FD-5B46-8A36-58470BCFD753}">
  <dimension ref="A1:K51"/>
  <sheetViews>
    <sheetView workbookViewId="0">
      <selection activeCell="M36" sqref="M3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38</v>
      </c>
      <c r="I1" t="s">
        <v>10</v>
      </c>
      <c r="J1" s="5" t="s">
        <v>89</v>
      </c>
      <c r="K1" s="5" t="s">
        <v>90</v>
      </c>
    </row>
    <row r="2" spans="1:11" x14ac:dyDescent="0.2">
      <c r="A2" t="s">
        <v>146</v>
      </c>
      <c r="B2" t="s">
        <v>12</v>
      </c>
      <c r="C2" t="s">
        <v>147</v>
      </c>
      <c r="D2">
        <v>2</v>
      </c>
      <c r="E2">
        <v>0</v>
      </c>
      <c r="F2">
        <v>0.1</v>
      </c>
      <c r="G2">
        <v>0</v>
      </c>
      <c r="H2">
        <v>52</v>
      </c>
      <c r="I2">
        <v>0</v>
      </c>
      <c r="J2">
        <v>45</v>
      </c>
      <c r="K2">
        <f>H2-J2</f>
        <v>7</v>
      </c>
    </row>
    <row r="3" spans="1:11" x14ac:dyDescent="0.2">
      <c r="A3" t="s">
        <v>148</v>
      </c>
      <c r="B3" t="s">
        <v>12</v>
      </c>
      <c r="C3" t="s">
        <v>147</v>
      </c>
      <c r="D3">
        <v>1</v>
      </c>
      <c r="E3">
        <v>1</v>
      </c>
      <c r="F3">
        <v>0.1</v>
      </c>
      <c r="G3">
        <v>0</v>
      </c>
      <c r="H3">
        <v>52</v>
      </c>
      <c r="I3">
        <v>0</v>
      </c>
      <c r="J3">
        <v>48</v>
      </c>
      <c r="K3">
        <f t="shared" ref="K3:K51" si="0">H3-J3</f>
        <v>4</v>
      </c>
    </row>
    <row r="4" spans="1:11" x14ac:dyDescent="0.2">
      <c r="A4" t="s">
        <v>149</v>
      </c>
      <c r="B4" t="s">
        <v>12</v>
      </c>
      <c r="C4" t="s">
        <v>147</v>
      </c>
      <c r="D4">
        <v>2</v>
      </c>
      <c r="E4">
        <v>10</v>
      </c>
      <c r="F4">
        <v>0.1</v>
      </c>
      <c r="G4">
        <v>0</v>
      </c>
      <c r="H4">
        <v>52</v>
      </c>
      <c r="I4">
        <v>0</v>
      </c>
      <c r="J4">
        <v>50</v>
      </c>
      <c r="K4">
        <f t="shared" si="0"/>
        <v>2</v>
      </c>
    </row>
    <row r="5" spans="1:11" x14ac:dyDescent="0.2">
      <c r="A5" t="s">
        <v>150</v>
      </c>
      <c r="B5" t="s">
        <v>12</v>
      </c>
      <c r="C5" t="s">
        <v>147</v>
      </c>
      <c r="D5">
        <v>1</v>
      </c>
      <c r="E5">
        <v>11</v>
      </c>
      <c r="F5">
        <v>0.1</v>
      </c>
      <c r="G5">
        <v>0</v>
      </c>
      <c r="H5">
        <v>52</v>
      </c>
      <c r="I5">
        <v>0</v>
      </c>
      <c r="J5">
        <v>48</v>
      </c>
      <c r="K5">
        <f t="shared" si="0"/>
        <v>4</v>
      </c>
    </row>
    <row r="6" spans="1:11" x14ac:dyDescent="0.2">
      <c r="A6" t="s">
        <v>151</v>
      </c>
      <c r="B6" t="s">
        <v>12</v>
      </c>
      <c r="C6" t="s">
        <v>147</v>
      </c>
      <c r="D6">
        <v>0.75</v>
      </c>
      <c r="E6">
        <v>12</v>
      </c>
      <c r="F6">
        <v>0.1</v>
      </c>
      <c r="G6">
        <v>0</v>
      </c>
      <c r="H6">
        <v>52</v>
      </c>
      <c r="I6">
        <v>0</v>
      </c>
      <c r="J6">
        <v>50</v>
      </c>
      <c r="K6">
        <f t="shared" si="0"/>
        <v>2</v>
      </c>
    </row>
    <row r="7" spans="1:11" x14ac:dyDescent="0.2">
      <c r="A7" t="s">
        <v>152</v>
      </c>
      <c r="B7" t="s">
        <v>12</v>
      </c>
      <c r="C7" t="s">
        <v>147</v>
      </c>
      <c r="D7">
        <v>0.5</v>
      </c>
      <c r="E7">
        <v>13</v>
      </c>
      <c r="F7">
        <v>0.1</v>
      </c>
      <c r="G7">
        <v>0</v>
      </c>
      <c r="H7">
        <v>52</v>
      </c>
      <c r="I7">
        <v>0</v>
      </c>
      <c r="J7">
        <v>50</v>
      </c>
      <c r="K7">
        <f t="shared" si="0"/>
        <v>2</v>
      </c>
    </row>
    <row r="8" spans="1:11" x14ac:dyDescent="0.2">
      <c r="A8" t="s">
        <v>153</v>
      </c>
      <c r="B8" t="s">
        <v>12</v>
      </c>
      <c r="C8" t="s">
        <v>147</v>
      </c>
      <c r="D8">
        <v>0.25</v>
      </c>
      <c r="E8">
        <v>14</v>
      </c>
      <c r="F8">
        <v>0.1</v>
      </c>
      <c r="G8">
        <v>0</v>
      </c>
      <c r="H8">
        <v>52</v>
      </c>
      <c r="I8">
        <v>0</v>
      </c>
      <c r="J8">
        <v>52</v>
      </c>
      <c r="K8">
        <f t="shared" si="0"/>
        <v>0</v>
      </c>
    </row>
    <row r="9" spans="1:11" x14ac:dyDescent="0.2">
      <c r="A9" t="s">
        <v>154</v>
      </c>
      <c r="B9" t="s">
        <v>12</v>
      </c>
      <c r="C9" t="s">
        <v>147</v>
      </c>
      <c r="D9">
        <v>0.1</v>
      </c>
      <c r="E9">
        <v>15</v>
      </c>
      <c r="F9">
        <v>0.1</v>
      </c>
      <c r="G9">
        <v>0</v>
      </c>
      <c r="H9">
        <v>52</v>
      </c>
      <c r="I9">
        <v>0</v>
      </c>
      <c r="J9">
        <v>50</v>
      </c>
      <c r="K9">
        <f t="shared" si="0"/>
        <v>2</v>
      </c>
    </row>
    <row r="10" spans="1:11" x14ac:dyDescent="0.2">
      <c r="A10" t="s">
        <v>155</v>
      </c>
      <c r="B10" t="s">
        <v>12</v>
      </c>
      <c r="C10" t="s">
        <v>147</v>
      </c>
      <c r="D10">
        <v>7.4999999999999997E-2</v>
      </c>
      <c r="E10">
        <v>16</v>
      </c>
      <c r="F10">
        <v>0.1</v>
      </c>
      <c r="G10">
        <v>0</v>
      </c>
      <c r="H10">
        <v>52</v>
      </c>
      <c r="I10">
        <v>0</v>
      </c>
      <c r="J10">
        <v>50</v>
      </c>
      <c r="K10">
        <f t="shared" si="0"/>
        <v>2</v>
      </c>
    </row>
    <row r="11" spans="1:11" x14ac:dyDescent="0.2">
      <c r="A11" t="s">
        <v>156</v>
      </c>
      <c r="B11" t="s">
        <v>12</v>
      </c>
      <c r="C11" t="s">
        <v>147</v>
      </c>
      <c r="D11">
        <v>0.05</v>
      </c>
      <c r="E11">
        <v>17</v>
      </c>
      <c r="F11">
        <v>0.1</v>
      </c>
      <c r="G11">
        <v>0</v>
      </c>
      <c r="H11">
        <v>52</v>
      </c>
      <c r="I11">
        <v>0</v>
      </c>
      <c r="J11">
        <v>52</v>
      </c>
      <c r="K11">
        <f t="shared" si="0"/>
        <v>0</v>
      </c>
    </row>
    <row r="12" spans="1:11" x14ac:dyDescent="0.2">
      <c r="A12" t="s">
        <v>157</v>
      </c>
      <c r="B12" t="s">
        <v>12</v>
      </c>
      <c r="C12" t="s">
        <v>147</v>
      </c>
      <c r="D12">
        <v>2.5000000000000001E-2</v>
      </c>
      <c r="E12">
        <v>18</v>
      </c>
      <c r="F12">
        <v>0.1</v>
      </c>
      <c r="G12">
        <v>0</v>
      </c>
      <c r="H12">
        <v>52</v>
      </c>
      <c r="I12">
        <v>0</v>
      </c>
      <c r="J12">
        <v>47</v>
      </c>
      <c r="K12">
        <f t="shared" si="0"/>
        <v>5</v>
      </c>
    </row>
    <row r="13" spans="1:11" x14ac:dyDescent="0.2">
      <c r="A13" t="s">
        <v>158</v>
      </c>
      <c r="B13" t="s">
        <v>12</v>
      </c>
      <c r="C13" t="s">
        <v>147</v>
      </c>
      <c r="D13">
        <v>0.01</v>
      </c>
      <c r="E13">
        <v>19</v>
      </c>
      <c r="F13">
        <v>0.1</v>
      </c>
      <c r="G13">
        <v>0</v>
      </c>
      <c r="H13">
        <v>52</v>
      </c>
      <c r="I13">
        <v>0</v>
      </c>
      <c r="J13">
        <v>39</v>
      </c>
      <c r="K13">
        <f t="shared" si="0"/>
        <v>13</v>
      </c>
    </row>
    <row r="14" spans="1:11" x14ac:dyDescent="0.2">
      <c r="A14" t="s">
        <v>159</v>
      </c>
      <c r="B14" t="s">
        <v>12</v>
      </c>
      <c r="C14" t="s">
        <v>147</v>
      </c>
      <c r="D14">
        <v>0.75</v>
      </c>
      <c r="E14">
        <v>2</v>
      </c>
      <c r="F14">
        <v>0.1</v>
      </c>
      <c r="G14">
        <v>0</v>
      </c>
      <c r="H14">
        <v>52</v>
      </c>
      <c r="I14">
        <v>0</v>
      </c>
      <c r="J14">
        <v>50</v>
      </c>
      <c r="K14">
        <f t="shared" si="0"/>
        <v>2</v>
      </c>
    </row>
    <row r="15" spans="1:11" x14ac:dyDescent="0.2">
      <c r="A15" t="s">
        <v>160</v>
      </c>
      <c r="B15" t="s">
        <v>12</v>
      </c>
      <c r="C15" t="s">
        <v>147</v>
      </c>
      <c r="D15">
        <v>2</v>
      </c>
      <c r="E15">
        <v>20</v>
      </c>
      <c r="F15">
        <v>0.1</v>
      </c>
      <c r="G15">
        <v>0</v>
      </c>
      <c r="H15">
        <v>52</v>
      </c>
      <c r="I15">
        <v>0</v>
      </c>
      <c r="J15">
        <v>51</v>
      </c>
      <c r="K15">
        <f t="shared" si="0"/>
        <v>1</v>
      </c>
    </row>
    <row r="16" spans="1:11" x14ac:dyDescent="0.2">
      <c r="A16" t="s">
        <v>161</v>
      </c>
      <c r="B16" t="s">
        <v>12</v>
      </c>
      <c r="C16" t="s">
        <v>147</v>
      </c>
      <c r="D16">
        <v>1</v>
      </c>
      <c r="E16">
        <v>21</v>
      </c>
      <c r="F16">
        <v>0.1</v>
      </c>
      <c r="G16">
        <v>0</v>
      </c>
      <c r="H16">
        <v>52</v>
      </c>
      <c r="I16">
        <v>0</v>
      </c>
      <c r="J16">
        <v>50</v>
      </c>
      <c r="K16">
        <f t="shared" si="0"/>
        <v>2</v>
      </c>
    </row>
    <row r="17" spans="1:11" x14ac:dyDescent="0.2">
      <c r="A17" t="s">
        <v>162</v>
      </c>
      <c r="B17" t="s">
        <v>12</v>
      </c>
      <c r="C17" t="s">
        <v>147</v>
      </c>
      <c r="D17">
        <v>0.75</v>
      </c>
      <c r="E17">
        <v>22</v>
      </c>
      <c r="F17">
        <v>0.1</v>
      </c>
      <c r="G17">
        <v>0</v>
      </c>
      <c r="H17">
        <v>52</v>
      </c>
      <c r="I17">
        <v>0</v>
      </c>
      <c r="J17">
        <v>50</v>
      </c>
      <c r="K17">
        <f t="shared" si="0"/>
        <v>2</v>
      </c>
    </row>
    <row r="18" spans="1:11" x14ac:dyDescent="0.2">
      <c r="A18" t="s">
        <v>163</v>
      </c>
      <c r="B18" t="s">
        <v>12</v>
      </c>
      <c r="C18" t="s">
        <v>147</v>
      </c>
      <c r="D18">
        <v>0.5</v>
      </c>
      <c r="E18">
        <v>23</v>
      </c>
      <c r="F18">
        <v>0.1</v>
      </c>
      <c r="G18">
        <v>0</v>
      </c>
      <c r="H18">
        <v>52</v>
      </c>
      <c r="I18">
        <v>0</v>
      </c>
      <c r="J18">
        <v>48</v>
      </c>
      <c r="K18">
        <f t="shared" si="0"/>
        <v>4</v>
      </c>
    </row>
    <row r="19" spans="1:11" x14ac:dyDescent="0.2">
      <c r="A19" t="s">
        <v>164</v>
      </c>
      <c r="B19" t="s">
        <v>12</v>
      </c>
      <c r="C19" t="s">
        <v>147</v>
      </c>
      <c r="D19">
        <v>0.25</v>
      </c>
      <c r="E19">
        <v>24</v>
      </c>
      <c r="F19">
        <v>0.1</v>
      </c>
      <c r="G19">
        <v>0</v>
      </c>
      <c r="H19">
        <v>52</v>
      </c>
      <c r="I19">
        <v>0</v>
      </c>
      <c r="J19">
        <v>50</v>
      </c>
      <c r="K19">
        <f t="shared" si="0"/>
        <v>2</v>
      </c>
    </row>
    <row r="20" spans="1:11" x14ac:dyDescent="0.2">
      <c r="A20" t="s">
        <v>165</v>
      </c>
      <c r="B20" t="s">
        <v>12</v>
      </c>
      <c r="C20" t="s">
        <v>147</v>
      </c>
      <c r="D20">
        <v>0.1</v>
      </c>
      <c r="E20">
        <v>25</v>
      </c>
      <c r="F20">
        <v>0.1</v>
      </c>
      <c r="G20">
        <v>0</v>
      </c>
      <c r="H20">
        <v>52</v>
      </c>
      <c r="I20">
        <v>0</v>
      </c>
      <c r="J20">
        <v>46</v>
      </c>
      <c r="K20">
        <f t="shared" si="0"/>
        <v>6</v>
      </c>
    </row>
    <row r="21" spans="1:11" x14ac:dyDescent="0.2">
      <c r="A21" t="s">
        <v>166</v>
      </c>
      <c r="B21" t="s">
        <v>12</v>
      </c>
      <c r="C21" t="s">
        <v>147</v>
      </c>
      <c r="D21">
        <v>7.4999999999999997E-2</v>
      </c>
      <c r="E21">
        <v>26</v>
      </c>
      <c r="F21">
        <v>0.1</v>
      </c>
      <c r="G21">
        <v>0</v>
      </c>
      <c r="H21">
        <v>52</v>
      </c>
      <c r="I21">
        <v>0</v>
      </c>
      <c r="J21">
        <v>50</v>
      </c>
      <c r="K21">
        <f t="shared" si="0"/>
        <v>2</v>
      </c>
    </row>
    <row r="22" spans="1:11" x14ac:dyDescent="0.2">
      <c r="A22" t="s">
        <v>167</v>
      </c>
      <c r="B22" t="s">
        <v>12</v>
      </c>
      <c r="C22" t="s">
        <v>147</v>
      </c>
      <c r="D22">
        <v>0.05</v>
      </c>
      <c r="E22">
        <v>27</v>
      </c>
      <c r="F22">
        <v>0.1</v>
      </c>
      <c r="G22">
        <v>0</v>
      </c>
      <c r="H22">
        <v>52</v>
      </c>
      <c r="I22">
        <v>0</v>
      </c>
      <c r="J22">
        <v>52</v>
      </c>
      <c r="K22">
        <f t="shared" si="0"/>
        <v>0</v>
      </c>
    </row>
    <row r="23" spans="1:11" x14ac:dyDescent="0.2">
      <c r="A23" t="s">
        <v>168</v>
      </c>
      <c r="B23" t="s">
        <v>12</v>
      </c>
      <c r="C23" t="s">
        <v>147</v>
      </c>
      <c r="D23">
        <v>2.5000000000000001E-2</v>
      </c>
      <c r="E23">
        <v>28</v>
      </c>
      <c r="F23">
        <v>0.1</v>
      </c>
      <c r="G23">
        <v>0</v>
      </c>
      <c r="H23">
        <v>52</v>
      </c>
      <c r="I23">
        <v>0</v>
      </c>
      <c r="J23">
        <v>48</v>
      </c>
      <c r="K23">
        <f t="shared" si="0"/>
        <v>4</v>
      </c>
    </row>
    <row r="24" spans="1:11" x14ac:dyDescent="0.2">
      <c r="A24" t="s">
        <v>169</v>
      </c>
      <c r="B24" t="s">
        <v>12</v>
      </c>
      <c r="C24" t="s">
        <v>147</v>
      </c>
      <c r="D24">
        <v>0.01</v>
      </c>
      <c r="E24">
        <v>29</v>
      </c>
      <c r="F24">
        <v>0.1</v>
      </c>
      <c r="G24">
        <v>0</v>
      </c>
      <c r="H24">
        <v>52</v>
      </c>
      <c r="I24">
        <v>0</v>
      </c>
      <c r="J24">
        <v>36</v>
      </c>
      <c r="K24">
        <f t="shared" si="0"/>
        <v>16</v>
      </c>
    </row>
    <row r="25" spans="1:11" x14ac:dyDescent="0.2">
      <c r="A25" t="s">
        <v>170</v>
      </c>
      <c r="B25" t="s">
        <v>12</v>
      </c>
      <c r="C25" t="s">
        <v>147</v>
      </c>
      <c r="D25">
        <v>0.5</v>
      </c>
      <c r="E25">
        <v>3</v>
      </c>
      <c r="F25">
        <v>0.1</v>
      </c>
      <c r="G25">
        <v>0</v>
      </c>
      <c r="H25">
        <v>52</v>
      </c>
      <c r="I25">
        <v>0</v>
      </c>
      <c r="J25">
        <v>50</v>
      </c>
      <c r="K25">
        <f t="shared" si="0"/>
        <v>2</v>
      </c>
    </row>
    <row r="26" spans="1:11" x14ac:dyDescent="0.2">
      <c r="A26" t="s">
        <v>171</v>
      </c>
      <c r="B26" t="s">
        <v>12</v>
      </c>
      <c r="C26" t="s">
        <v>147</v>
      </c>
      <c r="D26">
        <v>2</v>
      </c>
      <c r="E26">
        <v>30</v>
      </c>
      <c r="F26">
        <v>0.1</v>
      </c>
      <c r="G26">
        <v>0</v>
      </c>
      <c r="H26">
        <v>52</v>
      </c>
      <c r="I26">
        <v>0</v>
      </c>
      <c r="J26">
        <v>50</v>
      </c>
      <c r="K26">
        <f t="shared" si="0"/>
        <v>2</v>
      </c>
    </row>
    <row r="27" spans="1:11" x14ac:dyDescent="0.2">
      <c r="A27" t="s">
        <v>172</v>
      </c>
      <c r="B27" t="s">
        <v>12</v>
      </c>
      <c r="C27" t="s">
        <v>147</v>
      </c>
      <c r="D27">
        <v>1</v>
      </c>
      <c r="E27">
        <v>31</v>
      </c>
      <c r="F27">
        <v>0.1</v>
      </c>
      <c r="G27">
        <v>0</v>
      </c>
      <c r="H27">
        <v>52</v>
      </c>
      <c r="I27">
        <v>0</v>
      </c>
      <c r="J27">
        <v>47</v>
      </c>
      <c r="K27">
        <f t="shared" si="0"/>
        <v>5</v>
      </c>
    </row>
    <row r="28" spans="1:11" x14ac:dyDescent="0.2">
      <c r="A28" t="s">
        <v>173</v>
      </c>
      <c r="B28" t="s">
        <v>12</v>
      </c>
      <c r="C28" t="s">
        <v>147</v>
      </c>
      <c r="D28">
        <v>0.75</v>
      </c>
      <c r="E28">
        <v>32</v>
      </c>
      <c r="F28">
        <v>0.1</v>
      </c>
      <c r="G28">
        <v>0</v>
      </c>
      <c r="H28">
        <v>52</v>
      </c>
      <c r="I28">
        <v>0</v>
      </c>
      <c r="J28">
        <v>52</v>
      </c>
      <c r="K28">
        <f t="shared" si="0"/>
        <v>0</v>
      </c>
    </row>
    <row r="29" spans="1:11" x14ac:dyDescent="0.2">
      <c r="A29" t="s">
        <v>174</v>
      </c>
      <c r="B29" t="s">
        <v>12</v>
      </c>
      <c r="C29" t="s">
        <v>147</v>
      </c>
      <c r="D29">
        <v>0.5</v>
      </c>
      <c r="E29">
        <v>33</v>
      </c>
      <c r="F29">
        <v>0.1</v>
      </c>
      <c r="G29">
        <v>0</v>
      </c>
      <c r="H29">
        <v>52</v>
      </c>
      <c r="I29">
        <v>0</v>
      </c>
      <c r="J29">
        <v>51</v>
      </c>
      <c r="K29">
        <f t="shared" si="0"/>
        <v>1</v>
      </c>
    </row>
    <row r="30" spans="1:11" x14ac:dyDescent="0.2">
      <c r="A30" t="s">
        <v>175</v>
      </c>
      <c r="B30" t="s">
        <v>12</v>
      </c>
      <c r="C30" t="s">
        <v>147</v>
      </c>
      <c r="D30">
        <v>0.25</v>
      </c>
      <c r="E30">
        <v>34</v>
      </c>
      <c r="F30">
        <v>0.1</v>
      </c>
      <c r="G30">
        <v>0</v>
      </c>
      <c r="H30">
        <v>52</v>
      </c>
      <c r="I30">
        <v>0</v>
      </c>
      <c r="J30">
        <v>50</v>
      </c>
      <c r="K30">
        <f t="shared" si="0"/>
        <v>2</v>
      </c>
    </row>
    <row r="31" spans="1:11" x14ac:dyDescent="0.2">
      <c r="A31" t="s">
        <v>176</v>
      </c>
      <c r="B31" t="s">
        <v>12</v>
      </c>
      <c r="C31" t="s">
        <v>147</v>
      </c>
      <c r="D31">
        <v>0.1</v>
      </c>
      <c r="E31">
        <v>35</v>
      </c>
      <c r="F31">
        <v>0.1</v>
      </c>
      <c r="G31">
        <v>0</v>
      </c>
      <c r="H31">
        <v>52</v>
      </c>
      <c r="I31">
        <v>0</v>
      </c>
      <c r="J31">
        <v>52</v>
      </c>
      <c r="K31">
        <f t="shared" si="0"/>
        <v>0</v>
      </c>
    </row>
    <row r="32" spans="1:11" x14ac:dyDescent="0.2">
      <c r="A32" t="s">
        <v>177</v>
      </c>
      <c r="B32" t="s">
        <v>12</v>
      </c>
      <c r="C32" t="s">
        <v>147</v>
      </c>
      <c r="D32">
        <v>7.4999999999999997E-2</v>
      </c>
      <c r="E32">
        <v>36</v>
      </c>
      <c r="F32">
        <v>0.1</v>
      </c>
      <c r="G32">
        <v>0</v>
      </c>
      <c r="H32">
        <v>52</v>
      </c>
      <c r="I32">
        <v>0</v>
      </c>
      <c r="J32">
        <v>50</v>
      </c>
      <c r="K32">
        <f t="shared" si="0"/>
        <v>2</v>
      </c>
    </row>
    <row r="33" spans="1:11" x14ac:dyDescent="0.2">
      <c r="A33" t="s">
        <v>178</v>
      </c>
      <c r="B33" t="s">
        <v>12</v>
      </c>
      <c r="C33" t="s">
        <v>147</v>
      </c>
      <c r="D33">
        <v>0.05</v>
      </c>
      <c r="E33">
        <v>37</v>
      </c>
      <c r="F33">
        <v>0.1</v>
      </c>
      <c r="G33">
        <v>0</v>
      </c>
      <c r="H33">
        <v>52</v>
      </c>
      <c r="I33">
        <v>0</v>
      </c>
      <c r="J33">
        <v>49</v>
      </c>
      <c r="K33">
        <f t="shared" si="0"/>
        <v>3</v>
      </c>
    </row>
    <row r="34" spans="1:11" x14ac:dyDescent="0.2">
      <c r="A34" t="s">
        <v>179</v>
      </c>
      <c r="B34" t="s">
        <v>12</v>
      </c>
      <c r="C34" t="s">
        <v>147</v>
      </c>
      <c r="D34">
        <v>2.5000000000000001E-2</v>
      </c>
      <c r="E34">
        <v>38</v>
      </c>
      <c r="F34">
        <v>0.1</v>
      </c>
      <c r="G34">
        <v>0</v>
      </c>
      <c r="H34">
        <v>52</v>
      </c>
      <c r="I34">
        <v>0</v>
      </c>
      <c r="J34">
        <v>46</v>
      </c>
      <c r="K34">
        <f t="shared" si="0"/>
        <v>6</v>
      </c>
    </row>
    <row r="35" spans="1:11" x14ac:dyDescent="0.2">
      <c r="A35" t="s">
        <v>180</v>
      </c>
      <c r="B35" t="s">
        <v>12</v>
      </c>
      <c r="C35" t="s">
        <v>147</v>
      </c>
      <c r="D35">
        <v>0.01</v>
      </c>
      <c r="E35">
        <v>39</v>
      </c>
      <c r="F35">
        <v>0.1</v>
      </c>
      <c r="G35">
        <v>0</v>
      </c>
      <c r="H35">
        <v>52</v>
      </c>
      <c r="I35">
        <v>0</v>
      </c>
      <c r="J35">
        <v>40</v>
      </c>
      <c r="K35">
        <f t="shared" si="0"/>
        <v>12</v>
      </c>
    </row>
    <row r="36" spans="1:11" x14ac:dyDescent="0.2">
      <c r="A36" t="s">
        <v>181</v>
      </c>
      <c r="B36" t="s">
        <v>12</v>
      </c>
      <c r="C36" t="s">
        <v>147</v>
      </c>
      <c r="D36">
        <v>0.25</v>
      </c>
      <c r="E36">
        <v>4</v>
      </c>
      <c r="F36">
        <v>0.1</v>
      </c>
      <c r="G36">
        <v>0</v>
      </c>
      <c r="H36">
        <v>52</v>
      </c>
      <c r="I36">
        <v>0</v>
      </c>
      <c r="J36">
        <v>48</v>
      </c>
      <c r="K36">
        <f t="shared" si="0"/>
        <v>4</v>
      </c>
    </row>
    <row r="37" spans="1:11" x14ac:dyDescent="0.2">
      <c r="A37" t="s">
        <v>182</v>
      </c>
      <c r="B37" t="s">
        <v>12</v>
      </c>
      <c r="C37" t="s">
        <v>147</v>
      </c>
      <c r="D37">
        <v>2</v>
      </c>
      <c r="E37">
        <v>40</v>
      </c>
      <c r="F37">
        <v>0.1</v>
      </c>
      <c r="G37">
        <v>0</v>
      </c>
      <c r="H37">
        <v>52</v>
      </c>
      <c r="I37">
        <v>0</v>
      </c>
      <c r="J37">
        <v>52</v>
      </c>
      <c r="K37">
        <f t="shared" si="0"/>
        <v>0</v>
      </c>
    </row>
    <row r="38" spans="1:11" x14ac:dyDescent="0.2">
      <c r="A38" t="s">
        <v>183</v>
      </c>
      <c r="B38" t="s">
        <v>12</v>
      </c>
      <c r="C38" t="s">
        <v>147</v>
      </c>
      <c r="D38">
        <v>1</v>
      </c>
      <c r="E38">
        <v>41</v>
      </c>
      <c r="F38">
        <v>0.1</v>
      </c>
      <c r="G38">
        <v>0</v>
      </c>
      <c r="H38">
        <v>52</v>
      </c>
      <c r="I38">
        <v>0</v>
      </c>
      <c r="J38">
        <v>48</v>
      </c>
      <c r="K38">
        <f t="shared" si="0"/>
        <v>4</v>
      </c>
    </row>
    <row r="39" spans="1:11" x14ac:dyDescent="0.2">
      <c r="A39" t="s">
        <v>184</v>
      </c>
      <c r="B39" t="s">
        <v>12</v>
      </c>
      <c r="C39" t="s">
        <v>147</v>
      </c>
      <c r="D39">
        <v>0.75</v>
      </c>
      <c r="E39">
        <v>42</v>
      </c>
      <c r="F39">
        <v>0.1</v>
      </c>
      <c r="G39">
        <v>0</v>
      </c>
      <c r="H39">
        <v>52</v>
      </c>
      <c r="I39">
        <v>0</v>
      </c>
      <c r="J39">
        <v>52</v>
      </c>
      <c r="K39">
        <f t="shared" si="0"/>
        <v>0</v>
      </c>
    </row>
    <row r="40" spans="1:11" x14ac:dyDescent="0.2">
      <c r="A40" t="s">
        <v>185</v>
      </c>
      <c r="B40" t="s">
        <v>12</v>
      </c>
      <c r="C40" t="s">
        <v>147</v>
      </c>
      <c r="D40">
        <v>0.5</v>
      </c>
      <c r="E40">
        <v>43</v>
      </c>
      <c r="F40">
        <v>0.1</v>
      </c>
      <c r="G40">
        <v>0</v>
      </c>
      <c r="H40">
        <v>52</v>
      </c>
      <c r="I40">
        <v>0</v>
      </c>
      <c r="J40">
        <v>52</v>
      </c>
      <c r="K40">
        <f t="shared" si="0"/>
        <v>0</v>
      </c>
    </row>
    <row r="41" spans="1:11" x14ac:dyDescent="0.2">
      <c r="A41" t="s">
        <v>186</v>
      </c>
      <c r="B41" t="s">
        <v>12</v>
      </c>
      <c r="C41" t="s">
        <v>147</v>
      </c>
      <c r="D41">
        <v>0.25</v>
      </c>
      <c r="E41">
        <v>44</v>
      </c>
      <c r="F41">
        <v>0.1</v>
      </c>
      <c r="G41">
        <v>0</v>
      </c>
      <c r="H41">
        <v>52</v>
      </c>
      <c r="I41">
        <v>0</v>
      </c>
      <c r="J41">
        <v>52</v>
      </c>
      <c r="K41">
        <f t="shared" si="0"/>
        <v>0</v>
      </c>
    </row>
    <row r="42" spans="1:11" x14ac:dyDescent="0.2">
      <c r="A42" t="s">
        <v>187</v>
      </c>
      <c r="B42" t="s">
        <v>12</v>
      </c>
      <c r="C42" t="s">
        <v>147</v>
      </c>
      <c r="D42">
        <v>0.1</v>
      </c>
      <c r="E42">
        <v>45</v>
      </c>
      <c r="F42">
        <v>0.1</v>
      </c>
      <c r="G42">
        <v>0</v>
      </c>
      <c r="H42">
        <v>52</v>
      </c>
      <c r="I42">
        <v>0</v>
      </c>
      <c r="J42">
        <v>48</v>
      </c>
      <c r="K42">
        <f t="shared" si="0"/>
        <v>4</v>
      </c>
    </row>
    <row r="43" spans="1:11" x14ac:dyDescent="0.2">
      <c r="A43" t="s">
        <v>188</v>
      </c>
      <c r="B43" t="s">
        <v>12</v>
      </c>
      <c r="C43" t="s">
        <v>147</v>
      </c>
      <c r="D43">
        <v>7.4999999999999997E-2</v>
      </c>
      <c r="E43">
        <v>46</v>
      </c>
      <c r="F43">
        <v>0.1</v>
      </c>
      <c r="G43">
        <v>0</v>
      </c>
      <c r="H43">
        <v>52</v>
      </c>
      <c r="I43">
        <v>0</v>
      </c>
      <c r="J43">
        <v>52</v>
      </c>
      <c r="K43">
        <f t="shared" si="0"/>
        <v>0</v>
      </c>
    </row>
    <row r="44" spans="1:11" x14ac:dyDescent="0.2">
      <c r="A44" t="s">
        <v>189</v>
      </c>
      <c r="B44" t="s">
        <v>12</v>
      </c>
      <c r="C44" t="s">
        <v>147</v>
      </c>
      <c r="D44">
        <v>0.05</v>
      </c>
      <c r="E44">
        <v>47</v>
      </c>
      <c r="F44">
        <v>0.1</v>
      </c>
      <c r="G44">
        <v>0</v>
      </c>
      <c r="H44">
        <v>52</v>
      </c>
      <c r="I44">
        <v>0</v>
      </c>
      <c r="J44">
        <v>48</v>
      </c>
      <c r="K44">
        <f t="shared" si="0"/>
        <v>4</v>
      </c>
    </row>
    <row r="45" spans="1:11" x14ac:dyDescent="0.2">
      <c r="A45" t="s">
        <v>190</v>
      </c>
      <c r="B45" t="s">
        <v>12</v>
      </c>
      <c r="C45" t="s">
        <v>147</v>
      </c>
      <c r="D45">
        <v>2.5000000000000001E-2</v>
      </c>
      <c r="E45">
        <v>48</v>
      </c>
      <c r="F45">
        <v>0.1</v>
      </c>
      <c r="G45">
        <v>0</v>
      </c>
      <c r="H45">
        <v>52</v>
      </c>
      <c r="I45">
        <v>0</v>
      </c>
      <c r="J45">
        <v>50</v>
      </c>
      <c r="K45">
        <f t="shared" si="0"/>
        <v>2</v>
      </c>
    </row>
    <row r="46" spans="1:11" x14ac:dyDescent="0.2">
      <c r="A46" t="s">
        <v>191</v>
      </c>
      <c r="B46" t="s">
        <v>12</v>
      </c>
      <c r="C46" t="s">
        <v>147</v>
      </c>
      <c r="D46">
        <v>0.01</v>
      </c>
      <c r="E46">
        <v>49</v>
      </c>
      <c r="F46">
        <v>0.1</v>
      </c>
      <c r="G46">
        <v>0</v>
      </c>
      <c r="H46">
        <v>52</v>
      </c>
      <c r="I46">
        <v>0</v>
      </c>
      <c r="J46">
        <v>35</v>
      </c>
      <c r="K46">
        <f t="shared" si="0"/>
        <v>17</v>
      </c>
    </row>
    <row r="47" spans="1:11" x14ac:dyDescent="0.2">
      <c r="A47" t="s">
        <v>192</v>
      </c>
      <c r="B47" t="s">
        <v>12</v>
      </c>
      <c r="C47" t="s">
        <v>147</v>
      </c>
      <c r="D47">
        <v>0.1</v>
      </c>
      <c r="E47">
        <v>5</v>
      </c>
      <c r="F47">
        <v>0.1</v>
      </c>
      <c r="G47">
        <v>0</v>
      </c>
      <c r="H47">
        <v>52</v>
      </c>
      <c r="I47">
        <v>0</v>
      </c>
      <c r="J47">
        <v>51</v>
      </c>
      <c r="K47">
        <f t="shared" si="0"/>
        <v>1</v>
      </c>
    </row>
    <row r="48" spans="1:11" x14ac:dyDescent="0.2">
      <c r="A48" t="s">
        <v>193</v>
      </c>
      <c r="B48" t="s">
        <v>12</v>
      </c>
      <c r="C48" t="s">
        <v>147</v>
      </c>
      <c r="D48">
        <v>7.4999999999999997E-2</v>
      </c>
      <c r="E48">
        <v>6</v>
      </c>
      <c r="F48">
        <v>0.1</v>
      </c>
      <c r="G48">
        <v>0</v>
      </c>
      <c r="H48">
        <v>52</v>
      </c>
      <c r="I48">
        <v>0</v>
      </c>
      <c r="J48">
        <v>52</v>
      </c>
      <c r="K48">
        <f t="shared" si="0"/>
        <v>0</v>
      </c>
    </row>
    <row r="49" spans="1:11" x14ac:dyDescent="0.2">
      <c r="A49" t="s">
        <v>194</v>
      </c>
      <c r="B49" t="s">
        <v>12</v>
      </c>
      <c r="C49" t="s">
        <v>147</v>
      </c>
      <c r="D49">
        <v>0.05</v>
      </c>
      <c r="E49">
        <v>7</v>
      </c>
      <c r="F49">
        <v>0.1</v>
      </c>
      <c r="G49">
        <v>0</v>
      </c>
      <c r="H49">
        <v>52</v>
      </c>
      <c r="I49">
        <v>0</v>
      </c>
      <c r="J49">
        <v>49</v>
      </c>
      <c r="K49">
        <f t="shared" si="0"/>
        <v>3</v>
      </c>
    </row>
    <row r="50" spans="1:11" x14ac:dyDescent="0.2">
      <c r="A50" t="s">
        <v>195</v>
      </c>
      <c r="B50" t="s">
        <v>12</v>
      </c>
      <c r="C50" t="s">
        <v>147</v>
      </c>
      <c r="D50">
        <v>2.5000000000000001E-2</v>
      </c>
      <c r="E50">
        <v>8</v>
      </c>
      <c r="F50">
        <v>0.1</v>
      </c>
      <c r="G50">
        <v>0</v>
      </c>
      <c r="H50">
        <v>52</v>
      </c>
      <c r="I50">
        <v>0</v>
      </c>
      <c r="J50">
        <v>48</v>
      </c>
      <c r="K50">
        <f t="shared" si="0"/>
        <v>4</v>
      </c>
    </row>
    <row r="51" spans="1:11" x14ac:dyDescent="0.2">
      <c r="A51" t="s">
        <v>196</v>
      </c>
      <c r="B51" t="s">
        <v>12</v>
      </c>
      <c r="C51" t="s">
        <v>147</v>
      </c>
      <c r="D51">
        <v>0.01</v>
      </c>
      <c r="E51">
        <v>9</v>
      </c>
      <c r="F51">
        <v>0.1</v>
      </c>
      <c r="G51">
        <v>0</v>
      </c>
      <c r="H51">
        <v>52</v>
      </c>
      <c r="I51">
        <v>0</v>
      </c>
      <c r="J51">
        <v>35</v>
      </c>
      <c r="K51">
        <f t="shared" si="0"/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07BF-18F9-B743-8321-CAEA41BA9466}">
  <dimension ref="A3:J15"/>
  <sheetViews>
    <sheetView zoomScale="85" workbookViewId="0">
      <selection activeCell="H13" sqref="H13"/>
    </sheetView>
  </sheetViews>
  <sheetFormatPr baseColWidth="10" defaultRowHeight="16" x14ac:dyDescent="0.2"/>
  <cols>
    <col min="1" max="1" width="14.83203125" bestFit="1" customWidth="1"/>
    <col min="2" max="2" width="15.5" bestFit="1" customWidth="1"/>
    <col min="3" max="3" width="7.5" bestFit="1" customWidth="1"/>
    <col min="4" max="4" width="12.1640625" bestFit="1" customWidth="1"/>
    <col min="5" max="5" width="13.5" bestFit="1" customWidth="1"/>
    <col min="6" max="6" width="23.1640625" bestFit="1" customWidth="1"/>
    <col min="7" max="7" width="14.83203125" bestFit="1" customWidth="1"/>
    <col min="8" max="8" width="23.1640625" bestFit="1" customWidth="1"/>
    <col min="9" max="9" width="14.83203125" bestFit="1" customWidth="1"/>
    <col min="10" max="10" width="19.83203125" bestFit="1" customWidth="1"/>
    <col min="11" max="11" width="23.1640625" bestFit="1" customWidth="1"/>
    <col min="12" max="12" width="14.83203125" bestFit="1" customWidth="1"/>
    <col min="13" max="13" width="19.83203125" bestFit="1" customWidth="1"/>
  </cols>
  <sheetData>
    <row r="3" spans="1:10" x14ac:dyDescent="0.2">
      <c r="A3" s="2" t="s">
        <v>249</v>
      </c>
      <c r="B3" s="2" t="s">
        <v>248</v>
      </c>
    </row>
    <row r="4" spans="1:10" x14ac:dyDescent="0.2">
      <c r="A4" s="2" t="s">
        <v>93</v>
      </c>
      <c r="B4" t="s">
        <v>13</v>
      </c>
      <c r="C4" t="s">
        <v>96</v>
      </c>
      <c r="D4" t="s">
        <v>198</v>
      </c>
      <c r="E4" t="s">
        <v>147</v>
      </c>
    </row>
    <row r="5" spans="1:10" x14ac:dyDescent="0.2">
      <c r="A5" s="8">
        <v>2</v>
      </c>
      <c r="B5" s="6">
        <v>100</v>
      </c>
      <c r="C5" s="6">
        <v>94.4</v>
      </c>
      <c r="D5" s="6">
        <v>95.294117647058826</v>
      </c>
      <c r="E5" s="6">
        <v>95.384615384615387</v>
      </c>
      <c r="F5" s="6">
        <f>AVERAGE(B5:E5)</f>
        <v>96.269683257918558</v>
      </c>
      <c r="G5" s="6"/>
    </row>
    <row r="6" spans="1:10" x14ac:dyDescent="0.2">
      <c r="A6" s="8">
        <v>1</v>
      </c>
      <c r="B6" s="6">
        <v>98.4</v>
      </c>
      <c r="C6" s="6">
        <v>98</v>
      </c>
      <c r="D6" s="6">
        <v>94.509803921568633</v>
      </c>
      <c r="E6" s="6">
        <v>92.692307692307693</v>
      </c>
      <c r="F6" s="6">
        <f t="shared" ref="F6:F14" si="0">AVERAGE(B6:E6)</f>
        <v>95.900527903469083</v>
      </c>
      <c r="G6" s="6"/>
      <c r="J6" s="7">
        <f>1/A6</f>
        <v>1</v>
      </c>
    </row>
    <row r="7" spans="1:10" x14ac:dyDescent="0.2">
      <c r="A7" s="8">
        <v>0.75</v>
      </c>
      <c r="B7" s="6">
        <v>99.2</v>
      </c>
      <c r="C7" s="6">
        <v>94.4</v>
      </c>
      <c r="D7" s="6">
        <v>94.901960784313729</v>
      </c>
      <c r="E7" s="6">
        <v>97.692307692307693</v>
      </c>
      <c r="F7" s="6">
        <f t="shared" si="0"/>
        <v>96.548567119155351</v>
      </c>
      <c r="G7" s="6"/>
      <c r="J7" s="7">
        <f t="shared" ref="J7:J15" si="1">1/A7</f>
        <v>1.3333333333333333</v>
      </c>
    </row>
    <row r="8" spans="1:10" x14ac:dyDescent="0.2">
      <c r="A8" s="8">
        <v>0.5</v>
      </c>
      <c r="B8" s="6">
        <v>94.4</v>
      </c>
      <c r="C8" s="6">
        <v>92.8</v>
      </c>
      <c r="D8" s="6">
        <v>94.117647058823536</v>
      </c>
      <c r="E8" s="6">
        <v>96.538461538461533</v>
      </c>
      <c r="F8" s="6">
        <f t="shared" si="0"/>
        <v>94.464027149321268</v>
      </c>
      <c r="G8" s="6"/>
      <c r="J8" s="7">
        <f t="shared" si="1"/>
        <v>2</v>
      </c>
    </row>
    <row r="9" spans="1:10" x14ac:dyDescent="0.2">
      <c r="A9" s="8">
        <v>0.25</v>
      </c>
      <c r="B9" s="6">
        <v>96.8</v>
      </c>
      <c r="C9" s="6">
        <v>96</v>
      </c>
      <c r="D9" s="6">
        <v>96.862745098039213</v>
      </c>
      <c r="E9" s="6">
        <v>96.92307692307692</v>
      </c>
      <c r="F9" s="6">
        <f t="shared" si="0"/>
        <v>96.646455505279036</v>
      </c>
      <c r="G9" s="6"/>
      <c r="J9" s="7">
        <f t="shared" si="1"/>
        <v>4</v>
      </c>
    </row>
    <row r="10" spans="1:10" x14ac:dyDescent="0.2">
      <c r="A10" s="8">
        <v>0.1</v>
      </c>
      <c r="B10" s="6">
        <v>97.6</v>
      </c>
      <c r="C10" s="6">
        <v>95.2</v>
      </c>
      <c r="D10" s="6">
        <v>99.215686274509807</v>
      </c>
      <c r="E10" s="6">
        <v>95</v>
      </c>
      <c r="F10" s="6">
        <f t="shared" si="0"/>
        <v>96.753921568627447</v>
      </c>
      <c r="G10" s="6"/>
      <c r="J10" s="7">
        <f t="shared" si="1"/>
        <v>10</v>
      </c>
    </row>
    <row r="11" spans="1:10" x14ac:dyDescent="0.2">
      <c r="A11" s="8">
        <v>7.4999999999999997E-2</v>
      </c>
      <c r="B11" s="6">
        <v>99.2</v>
      </c>
      <c r="C11" s="6">
        <v>95.2</v>
      </c>
      <c r="D11" s="6">
        <v>93.333333333333329</v>
      </c>
      <c r="E11" s="6">
        <v>97.692307692307693</v>
      </c>
      <c r="F11" s="6">
        <f t="shared" si="0"/>
        <v>96.356410256410257</v>
      </c>
      <c r="G11" s="6"/>
      <c r="J11" s="7">
        <f t="shared" si="1"/>
        <v>13.333333333333334</v>
      </c>
    </row>
    <row r="12" spans="1:10" x14ac:dyDescent="0.2">
      <c r="A12" s="8">
        <v>0.05</v>
      </c>
      <c r="B12" s="6">
        <v>98.4</v>
      </c>
      <c r="C12" s="6">
        <v>87.2</v>
      </c>
      <c r="D12" s="6">
        <v>93.725490196078425</v>
      </c>
      <c r="E12" s="6">
        <v>96.15384615384616</v>
      </c>
      <c r="F12" s="6">
        <f t="shared" si="0"/>
        <v>93.869834087481166</v>
      </c>
      <c r="G12" s="6"/>
      <c r="J12" s="7">
        <f t="shared" si="1"/>
        <v>20</v>
      </c>
    </row>
    <row r="13" spans="1:10" x14ac:dyDescent="0.2">
      <c r="A13" s="8">
        <v>2.5000000000000001E-2</v>
      </c>
      <c r="B13" s="6">
        <v>76.8</v>
      </c>
      <c r="C13" s="6">
        <v>94</v>
      </c>
      <c r="D13" s="6">
        <v>94.117647058823536</v>
      </c>
      <c r="E13" s="6">
        <v>91.92307692307692</v>
      </c>
      <c r="F13" s="6">
        <f t="shared" si="0"/>
        <v>89.210180995475113</v>
      </c>
      <c r="G13" s="6"/>
      <c r="J13" s="7">
        <f t="shared" si="1"/>
        <v>40</v>
      </c>
    </row>
    <row r="14" spans="1:10" x14ac:dyDescent="0.2">
      <c r="A14" s="8">
        <v>0.01</v>
      </c>
      <c r="B14" s="6">
        <v>60.4</v>
      </c>
      <c r="C14" s="6">
        <v>54</v>
      </c>
      <c r="D14" s="6">
        <v>76.078431372549019</v>
      </c>
      <c r="E14" s="6">
        <v>71.15384615384616</v>
      </c>
      <c r="F14" s="6">
        <f t="shared" si="0"/>
        <v>65.408069381598807</v>
      </c>
      <c r="G14" s="6"/>
      <c r="J14" s="7">
        <f t="shared" si="1"/>
        <v>100</v>
      </c>
    </row>
    <row r="15" spans="1:10" x14ac:dyDescent="0.2">
      <c r="A15" s="3" t="s">
        <v>92</v>
      </c>
      <c r="B15" s="1">
        <v>92.12</v>
      </c>
      <c r="C15" s="1">
        <v>90.12</v>
      </c>
      <c r="D15" s="1">
        <v>93.215686274509807</v>
      </c>
      <c r="E15" s="1">
        <v>93.115384615384613</v>
      </c>
      <c r="J15" s="7" t="e">
        <f t="shared" si="1"/>
        <v>#VALUE!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B64C-303A-F548-B673-768AE7585B51}">
  <dimension ref="A1:K201"/>
  <sheetViews>
    <sheetView workbookViewId="0">
      <selection activeCell="K201" sqref="A1:K20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38</v>
      </c>
      <c r="I1" t="s">
        <v>10</v>
      </c>
      <c r="J1" t="s">
        <v>89</v>
      </c>
      <c r="K1" t="s">
        <v>90</v>
      </c>
    </row>
    <row r="2" spans="1:11" x14ac:dyDescent="0.2">
      <c r="A2" t="s">
        <v>39</v>
      </c>
      <c r="B2" t="s">
        <v>12</v>
      </c>
      <c r="C2" t="s">
        <v>13</v>
      </c>
      <c r="D2">
        <v>2</v>
      </c>
      <c r="E2">
        <v>0</v>
      </c>
      <c r="F2">
        <v>0.1</v>
      </c>
      <c r="G2">
        <v>0</v>
      </c>
      <c r="H2">
        <v>50</v>
      </c>
      <c r="I2">
        <v>0</v>
      </c>
      <c r="J2">
        <v>50</v>
      </c>
      <c r="K2">
        <f>H2-J2</f>
        <v>0</v>
      </c>
    </row>
    <row r="3" spans="1:11" x14ac:dyDescent="0.2">
      <c r="A3" t="s">
        <v>41</v>
      </c>
      <c r="B3" t="s">
        <v>12</v>
      </c>
      <c r="C3" t="s">
        <v>13</v>
      </c>
      <c r="D3">
        <v>2</v>
      </c>
      <c r="E3">
        <v>10</v>
      </c>
      <c r="F3">
        <v>0.1</v>
      </c>
      <c r="G3">
        <v>0</v>
      </c>
      <c r="H3">
        <v>50</v>
      </c>
      <c r="I3">
        <v>0</v>
      </c>
      <c r="J3">
        <v>50</v>
      </c>
      <c r="K3">
        <f t="shared" ref="K3:K51" si="0">H3-J3</f>
        <v>0</v>
      </c>
    </row>
    <row r="4" spans="1:11" x14ac:dyDescent="0.2">
      <c r="A4" t="s">
        <v>52</v>
      </c>
      <c r="B4" t="s">
        <v>12</v>
      </c>
      <c r="C4" t="s">
        <v>13</v>
      </c>
      <c r="D4">
        <v>2</v>
      </c>
      <c r="E4">
        <v>20</v>
      </c>
      <c r="F4">
        <v>0.1</v>
      </c>
      <c r="G4">
        <v>0</v>
      </c>
      <c r="H4">
        <v>50</v>
      </c>
      <c r="I4">
        <v>0</v>
      </c>
      <c r="J4">
        <v>50</v>
      </c>
      <c r="K4">
        <f t="shared" si="0"/>
        <v>0</v>
      </c>
    </row>
    <row r="5" spans="1:11" x14ac:dyDescent="0.2">
      <c r="A5" t="s">
        <v>63</v>
      </c>
      <c r="B5" t="s">
        <v>12</v>
      </c>
      <c r="C5" t="s">
        <v>13</v>
      </c>
      <c r="D5">
        <v>2</v>
      </c>
      <c r="E5">
        <v>30</v>
      </c>
      <c r="F5">
        <v>0.1</v>
      </c>
      <c r="G5">
        <v>0</v>
      </c>
      <c r="H5">
        <v>50</v>
      </c>
      <c r="I5">
        <v>0</v>
      </c>
      <c r="J5">
        <v>50</v>
      </c>
      <c r="K5">
        <f t="shared" si="0"/>
        <v>0</v>
      </c>
    </row>
    <row r="6" spans="1:11" x14ac:dyDescent="0.2">
      <c r="A6" t="s">
        <v>74</v>
      </c>
      <c r="B6" t="s">
        <v>12</v>
      </c>
      <c r="C6" t="s">
        <v>13</v>
      </c>
      <c r="D6">
        <v>2</v>
      </c>
      <c r="E6">
        <v>40</v>
      </c>
      <c r="F6">
        <v>0.1</v>
      </c>
      <c r="G6">
        <v>0</v>
      </c>
      <c r="H6">
        <v>50</v>
      </c>
      <c r="I6">
        <v>0</v>
      </c>
      <c r="J6">
        <v>50</v>
      </c>
      <c r="K6">
        <f t="shared" si="0"/>
        <v>0</v>
      </c>
    </row>
    <row r="7" spans="1:11" x14ac:dyDescent="0.2">
      <c r="A7" t="s">
        <v>40</v>
      </c>
      <c r="B7" t="s">
        <v>12</v>
      </c>
      <c r="C7" t="s">
        <v>13</v>
      </c>
      <c r="D7">
        <v>1</v>
      </c>
      <c r="E7">
        <v>1</v>
      </c>
      <c r="F7">
        <v>0.1</v>
      </c>
      <c r="G7">
        <v>0</v>
      </c>
      <c r="H7">
        <v>50</v>
      </c>
      <c r="I7">
        <v>0</v>
      </c>
      <c r="J7">
        <v>50</v>
      </c>
      <c r="K7">
        <f t="shared" si="0"/>
        <v>0</v>
      </c>
    </row>
    <row r="8" spans="1:11" x14ac:dyDescent="0.2">
      <c r="A8" t="s">
        <v>42</v>
      </c>
      <c r="B8" t="s">
        <v>12</v>
      </c>
      <c r="C8" t="s">
        <v>13</v>
      </c>
      <c r="D8">
        <v>1</v>
      </c>
      <c r="E8">
        <v>11</v>
      </c>
      <c r="F8">
        <v>0.1</v>
      </c>
      <c r="G8">
        <v>0</v>
      </c>
      <c r="H8">
        <v>50</v>
      </c>
      <c r="I8">
        <v>0</v>
      </c>
      <c r="J8">
        <v>50</v>
      </c>
      <c r="K8">
        <f t="shared" si="0"/>
        <v>0</v>
      </c>
    </row>
    <row r="9" spans="1:11" x14ac:dyDescent="0.2">
      <c r="A9" t="s">
        <v>53</v>
      </c>
      <c r="B9" t="s">
        <v>12</v>
      </c>
      <c r="C9" t="s">
        <v>13</v>
      </c>
      <c r="D9">
        <v>1</v>
      </c>
      <c r="E9">
        <v>21</v>
      </c>
      <c r="F9">
        <v>0.1</v>
      </c>
      <c r="G9">
        <v>0</v>
      </c>
      <c r="H9">
        <v>50</v>
      </c>
      <c r="I9">
        <v>0</v>
      </c>
      <c r="J9">
        <v>48</v>
      </c>
      <c r="K9">
        <f t="shared" si="0"/>
        <v>2</v>
      </c>
    </row>
    <row r="10" spans="1:11" x14ac:dyDescent="0.2">
      <c r="A10" t="s">
        <v>64</v>
      </c>
      <c r="B10" t="s">
        <v>12</v>
      </c>
      <c r="C10" t="s">
        <v>13</v>
      </c>
      <c r="D10">
        <v>1</v>
      </c>
      <c r="E10">
        <v>31</v>
      </c>
      <c r="F10">
        <v>0.1</v>
      </c>
      <c r="G10">
        <v>0</v>
      </c>
      <c r="H10">
        <v>50</v>
      </c>
      <c r="I10">
        <v>0</v>
      </c>
      <c r="J10">
        <v>50</v>
      </c>
      <c r="K10">
        <f t="shared" si="0"/>
        <v>0</v>
      </c>
    </row>
    <row r="11" spans="1:11" x14ac:dyDescent="0.2">
      <c r="A11" t="s">
        <v>75</v>
      </c>
      <c r="B11" t="s">
        <v>12</v>
      </c>
      <c r="C11" t="s">
        <v>13</v>
      </c>
      <c r="D11">
        <v>1</v>
      </c>
      <c r="E11">
        <v>41</v>
      </c>
      <c r="F11">
        <v>0.1</v>
      </c>
      <c r="G11">
        <v>0</v>
      </c>
      <c r="H11">
        <v>50</v>
      </c>
      <c r="I11">
        <v>0</v>
      </c>
      <c r="J11">
        <v>48</v>
      </c>
      <c r="K11">
        <f t="shared" si="0"/>
        <v>2</v>
      </c>
    </row>
    <row r="12" spans="1:11" x14ac:dyDescent="0.2">
      <c r="A12" t="s">
        <v>51</v>
      </c>
      <c r="B12" t="s">
        <v>12</v>
      </c>
      <c r="C12" t="s">
        <v>13</v>
      </c>
      <c r="D12">
        <v>0.75</v>
      </c>
      <c r="E12">
        <v>2</v>
      </c>
      <c r="F12">
        <v>0.1</v>
      </c>
      <c r="G12">
        <v>0</v>
      </c>
      <c r="H12">
        <v>50</v>
      </c>
      <c r="I12">
        <v>0</v>
      </c>
      <c r="J12">
        <v>50</v>
      </c>
      <c r="K12">
        <f t="shared" si="0"/>
        <v>0</v>
      </c>
    </row>
    <row r="13" spans="1:11" x14ac:dyDescent="0.2">
      <c r="A13" t="s">
        <v>43</v>
      </c>
      <c r="B13" t="s">
        <v>12</v>
      </c>
      <c r="C13" t="s">
        <v>13</v>
      </c>
      <c r="D13">
        <v>0.75</v>
      </c>
      <c r="E13">
        <v>12</v>
      </c>
      <c r="F13">
        <v>0.1</v>
      </c>
      <c r="G13">
        <v>0</v>
      </c>
      <c r="H13">
        <v>50</v>
      </c>
      <c r="I13">
        <v>0</v>
      </c>
      <c r="J13">
        <v>50</v>
      </c>
      <c r="K13">
        <f t="shared" si="0"/>
        <v>0</v>
      </c>
    </row>
    <row r="14" spans="1:11" x14ac:dyDescent="0.2">
      <c r="A14" t="s">
        <v>54</v>
      </c>
      <c r="B14" t="s">
        <v>12</v>
      </c>
      <c r="C14" t="s">
        <v>13</v>
      </c>
      <c r="D14">
        <v>0.75</v>
      </c>
      <c r="E14">
        <v>22</v>
      </c>
      <c r="F14">
        <v>0.1</v>
      </c>
      <c r="G14">
        <v>0</v>
      </c>
      <c r="H14">
        <v>50</v>
      </c>
      <c r="I14">
        <v>0</v>
      </c>
      <c r="J14">
        <v>48</v>
      </c>
      <c r="K14">
        <f t="shared" si="0"/>
        <v>2</v>
      </c>
    </row>
    <row r="15" spans="1:11" x14ac:dyDescent="0.2">
      <c r="A15" t="s">
        <v>65</v>
      </c>
      <c r="B15" t="s">
        <v>12</v>
      </c>
      <c r="C15" t="s">
        <v>13</v>
      </c>
      <c r="D15">
        <v>0.75</v>
      </c>
      <c r="E15">
        <v>32</v>
      </c>
      <c r="F15">
        <v>0.1</v>
      </c>
      <c r="G15">
        <v>0</v>
      </c>
      <c r="H15">
        <v>50</v>
      </c>
      <c r="I15">
        <v>0</v>
      </c>
      <c r="J15">
        <v>50</v>
      </c>
      <c r="K15">
        <f t="shared" si="0"/>
        <v>0</v>
      </c>
    </row>
    <row r="16" spans="1:11" x14ac:dyDescent="0.2">
      <c r="A16" t="s">
        <v>76</v>
      </c>
      <c r="B16" t="s">
        <v>12</v>
      </c>
      <c r="C16" t="s">
        <v>13</v>
      </c>
      <c r="D16">
        <v>0.75</v>
      </c>
      <c r="E16">
        <v>42</v>
      </c>
      <c r="F16">
        <v>0.1</v>
      </c>
      <c r="G16">
        <v>0</v>
      </c>
      <c r="H16">
        <v>50</v>
      </c>
      <c r="I16">
        <v>0</v>
      </c>
      <c r="J16">
        <v>50</v>
      </c>
      <c r="K16">
        <f t="shared" si="0"/>
        <v>0</v>
      </c>
    </row>
    <row r="17" spans="1:11" x14ac:dyDescent="0.2">
      <c r="A17" t="s">
        <v>62</v>
      </c>
      <c r="B17" t="s">
        <v>12</v>
      </c>
      <c r="C17" t="s">
        <v>13</v>
      </c>
      <c r="D17">
        <v>0.5</v>
      </c>
      <c r="E17">
        <v>3</v>
      </c>
      <c r="F17">
        <v>0.1</v>
      </c>
      <c r="G17">
        <v>0</v>
      </c>
      <c r="H17">
        <v>50</v>
      </c>
      <c r="I17">
        <v>0</v>
      </c>
      <c r="J17">
        <v>48</v>
      </c>
      <c r="K17">
        <f t="shared" si="0"/>
        <v>2</v>
      </c>
    </row>
    <row r="18" spans="1:11" x14ac:dyDescent="0.2">
      <c r="A18" t="s">
        <v>44</v>
      </c>
      <c r="B18" t="s">
        <v>12</v>
      </c>
      <c r="C18" t="s">
        <v>13</v>
      </c>
      <c r="D18">
        <v>0.5</v>
      </c>
      <c r="E18">
        <v>13</v>
      </c>
      <c r="F18">
        <v>0.1</v>
      </c>
      <c r="G18">
        <v>0</v>
      </c>
      <c r="H18">
        <v>50</v>
      </c>
      <c r="I18">
        <v>0</v>
      </c>
      <c r="J18">
        <v>46</v>
      </c>
      <c r="K18">
        <f t="shared" si="0"/>
        <v>4</v>
      </c>
    </row>
    <row r="19" spans="1:11" x14ac:dyDescent="0.2">
      <c r="A19" t="s">
        <v>55</v>
      </c>
      <c r="B19" t="s">
        <v>12</v>
      </c>
      <c r="C19" t="s">
        <v>13</v>
      </c>
      <c r="D19">
        <v>0.5</v>
      </c>
      <c r="E19">
        <v>23</v>
      </c>
      <c r="F19">
        <v>0.1</v>
      </c>
      <c r="G19">
        <v>0</v>
      </c>
      <c r="H19">
        <v>50</v>
      </c>
      <c r="I19">
        <v>0</v>
      </c>
      <c r="J19">
        <v>48</v>
      </c>
      <c r="K19">
        <f t="shared" si="0"/>
        <v>2</v>
      </c>
    </row>
    <row r="20" spans="1:11" x14ac:dyDescent="0.2">
      <c r="A20" t="s">
        <v>66</v>
      </c>
      <c r="B20" t="s">
        <v>12</v>
      </c>
      <c r="C20" t="s">
        <v>13</v>
      </c>
      <c r="D20">
        <v>0.5</v>
      </c>
      <c r="E20">
        <v>33</v>
      </c>
      <c r="F20">
        <v>0.1</v>
      </c>
      <c r="G20">
        <v>0</v>
      </c>
      <c r="H20">
        <v>50</v>
      </c>
      <c r="I20">
        <v>0</v>
      </c>
      <c r="J20">
        <v>48</v>
      </c>
      <c r="K20">
        <f t="shared" si="0"/>
        <v>2</v>
      </c>
    </row>
    <row r="21" spans="1:11" x14ac:dyDescent="0.2">
      <c r="A21" t="s">
        <v>77</v>
      </c>
      <c r="B21" t="s">
        <v>12</v>
      </c>
      <c r="C21" t="s">
        <v>13</v>
      </c>
      <c r="D21">
        <v>0.5</v>
      </c>
      <c r="E21">
        <v>43</v>
      </c>
      <c r="F21">
        <v>0.1</v>
      </c>
      <c r="G21">
        <v>0</v>
      </c>
      <c r="H21">
        <v>50</v>
      </c>
      <c r="I21">
        <v>0</v>
      </c>
      <c r="J21">
        <v>46</v>
      </c>
      <c r="K21">
        <f t="shared" si="0"/>
        <v>4</v>
      </c>
    </row>
    <row r="22" spans="1:11" x14ac:dyDescent="0.2">
      <c r="A22" t="s">
        <v>73</v>
      </c>
      <c r="B22" t="s">
        <v>12</v>
      </c>
      <c r="C22" t="s">
        <v>13</v>
      </c>
      <c r="D22">
        <v>0.25</v>
      </c>
      <c r="E22">
        <v>4</v>
      </c>
      <c r="F22">
        <v>0.1</v>
      </c>
      <c r="G22">
        <v>0</v>
      </c>
      <c r="H22">
        <v>50</v>
      </c>
      <c r="I22">
        <v>0</v>
      </c>
      <c r="J22">
        <v>48</v>
      </c>
      <c r="K22">
        <f t="shared" si="0"/>
        <v>2</v>
      </c>
    </row>
    <row r="23" spans="1:11" x14ac:dyDescent="0.2">
      <c r="A23" t="s">
        <v>45</v>
      </c>
      <c r="B23" t="s">
        <v>12</v>
      </c>
      <c r="C23" t="s">
        <v>13</v>
      </c>
      <c r="D23">
        <v>0.25</v>
      </c>
      <c r="E23">
        <v>14</v>
      </c>
      <c r="F23">
        <v>0.1</v>
      </c>
      <c r="G23">
        <v>0</v>
      </c>
      <c r="H23">
        <v>50</v>
      </c>
      <c r="I23">
        <v>0</v>
      </c>
      <c r="J23">
        <v>50</v>
      </c>
      <c r="K23">
        <f t="shared" si="0"/>
        <v>0</v>
      </c>
    </row>
    <row r="24" spans="1:11" x14ac:dyDescent="0.2">
      <c r="A24" t="s">
        <v>56</v>
      </c>
      <c r="B24" t="s">
        <v>12</v>
      </c>
      <c r="C24" t="s">
        <v>13</v>
      </c>
      <c r="D24">
        <v>0.25</v>
      </c>
      <c r="E24">
        <v>24</v>
      </c>
      <c r="F24">
        <v>0.1</v>
      </c>
      <c r="G24">
        <v>0</v>
      </c>
      <c r="H24">
        <v>50</v>
      </c>
      <c r="I24">
        <v>0</v>
      </c>
      <c r="J24">
        <v>48</v>
      </c>
      <c r="K24">
        <f t="shared" si="0"/>
        <v>2</v>
      </c>
    </row>
    <row r="25" spans="1:11" x14ac:dyDescent="0.2">
      <c r="A25" t="s">
        <v>67</v>
      </c>
      <c r="B25" t="s">
        <v>12</v>
      </c>
      <c r="C25" t="s">
        <v>13</v>
      </c>
      <c r="D25">
        <v>0.25</v>
      </c>
      <c r="E25">
        <v>34</v>
      </c>
      <c r="F25">
        <v>0.1</v>
      </c>
      <c r="G25">
        <v>0</v>
      </c>
      <c r="H25">
        <v>50</v>
      </c>
      <c r="I25">
        <v>0</v>
      </c>
      <c r="J25">
        <v>48</v>
      </c>
      <c r="K25">
        <f t="shared" si="0"/>
        <v>2</v>
      </c>
    </row>
    <row r="26" spans="1:11" x14ac:dyDescent="0.2">
      <c r="A26" t="s">
        <v>78</v>
      </c>
      <c r="B26" t="s">
        <v>12</v>
      </c>
      <c r="C26" t="s">
        <v>13</v>
      </c>
      <c r="D26">
        <v>0.25</v>
      </c>
      <c r="E26">
        <v>44</v>
      </c>
      <c r="F26">
        <v>0.1</v>
      </c>
      <c r="G26">
        <v>0</v>
      </c>
      <c r="H26">
        <v>50</v>
      </c>
      <c r="I26">
        <v>0</v>
      </c>
      <c r="J26">
        <v>48</v>
      </c>
      <c r="K26">
        <f t="shared" si="0"/>
        <v>2</v>
      </c>
    </row>
    <row r="27" spans="1:11" x14ac:dyDescent="0.2">
      <c r="A27" t="s">
        <v>84</v>
      </c>
      <c r="B27" t="s">
        <v>12</v>
      </c>
      <c r="C27" t="s">
        <v>13</v>
      </c>
      <c r="D27">
        <v>0.1</v>
      </c>
      <c r="E27">
        <v>5</v>
      </c>
      <c r="F27">
        <v>0.1</v>
      </c>
      <c r="G27">
        <v>0</v>
      </c>
      <c r="H27">
        <v>50</v>
      </c>
      <c r="I27">
        <v>0</v>
      </c>
      <c r="J27">
        <v>50</v>
      </c>
      <c r="K27">
        <f t="shared" si="0"/>
        <v>0</v>
      </c>
    </row>
    <row r="28" spans="1:11" x14ac:dyDescent="0.2">
      <c r="A28" t="s">
        <v>46</v>
      </c>
      <c r="B28" t="s">
        <v>12</v>
      </c>
      <c r="C28" t="s">
        <v>13</v>
      </c>
      <c r="D28">
        <v>0.1</v>
      </c>
      <c r="E28">
        <v>15</v>
      </c>
      <c r="F28">
        <v>0.1</v>
      </c>
      <c r="G28">
        <v>0</v>
      </c>
      <c r="H28">
        <v>50</v>
      </c>
      <c r="I28">
        <v>0</v>
      </c>
      <c r="J28">
        <v>46</v>
      </c>
      <c r="K28">
        <f t="shared" si="0"/>
        <v>4</v>
      </c>
    </row>
    <row r="29" spans="1:11" x14ac:dyDescent="0.2">
      <c r="A29" t="s">
        <v>57</v>
      </c>
      <c r="B29" t="s">
        <v>12</v>
      </c>
      <c r="C29" t="s">
        <v>13</v>
      </c>
      <c r="D29">
        <v>0.1</v>
      </c>
      <c r="E29">
        <v>25</v>
      </c>
      <c r="F29">
        <v>0.1</v>
      </c>
      <c r="G29">
        <v>0</v>
      </c>
      <c r="H29">
        <v>50</v>
      </c>
      <c r="I29">
        <v>0</v>
      </c>
      <c r="J29">
        <v>48</v>
      </c>
      <c r="K29">
        <f t="shared" si="0"/>
        <v>2</v>
      </c>
    </row>
    <row r="30" spans="1:11" x14ac:dyDescent="0.2">
      <c r="A30" t="s">
        <v>68</v>
      </c>
      <c r="B30" t="s">
        <v>12</v>
      </c>
      <c r="C30" t="s">
        <v>13</v>
      </c>
      <c r="D30">
        <v>0.1</v>
      </c>
      <c r="E30">
        <v>35</v>
      </c>
      <c r="F30">
        <v>0.1</v>
      </c>
      <c r="G30">
        <v>0</v>
      </c>
      <c r="H30">
        <v>50</v>
      </c>
      <c r="I30">
        <v>0</v>
      </c>
      <c r="J30">
        <v>50</v>
      </c>
      <c r="K30">
        <f t="shared" si="0"/>
        <v>0</v>
      </c>
    </row>
    <row r="31" spans="1:11" x14ac:dyDescent="0.2">
      <c r="A31" t="s">
        <v>79</v>
      </c>
      <c r="B31" t="s">
        <v>12</v>
      </c>
      <c r="C31" t="s">
        <v>13</v>
      </c>
      <c r="D31">
        <v>0.1</v>
      </c>
      <c r="E31">
        <v>45</v>
      </c>
      <c r="F31">
        <v>0.1</v>
      </c>
      <c r="G31">
        <v>0</v>
      </c>
      <c r="H31">
        <v>50</v>
      </c>
      <c r="I31">
        <v>0</v>
      </c>
      <c r="J31">
        <v>50</v>
      </c>
      <c r="K31">
        <f t="shared" si="0"/>
        <v>0</v>
      </c>
    </row>
    <row r="32" spans="1:11" x14ac:dyDescent="0.2">
      <c r="A32" t="s">
        <v>85</v>
      </c>
      <c r="B32" t="s">
        <v>12</v>
      </c>
      <c r="C32" t="s">
        <v>13</v>
      </c>
      <c r="D32">
        <v>7.4999999999999997E-2</v>
      </c>
      <c r="E32">
        <v>6</v>
      </c>
      <c r="F32">
        <v>0.1</v>
      </c>
      <c r="G32">
        <v>0</v>
      </c>
      <c r="H32">
        <v>50</v>
      </c>
      <c r="I32">
        <v>0</v>
      </c>
      <c r="J32">
        <v>50</v>
      </c>
      <c r="K32">
        <f t="shared" si="0"/>
        <v>0</v>
      </c>
    </row>
    <row r="33" spans="1:11" x14ac:dyDescent="0.2">
      <c r="A33" t="s">
        <v>47</v>
      </c>
      <c r="B33" t="s">
        <v>12</v>
      </c>
      <c r="C33" t="s">
        <v>13</v>
      </c>
      <c r="D33">
        <v>7.4999999999999997E-2</v>
      </c>
      <c r="E33">
        <v>16</v>
      </c>
      <c r="F33">
        <v>0.1</v>
      </c>
      <c r="G33">
        <v>0</v>
      </c>
      <c r="H33">
        <v>50</v>
      </c>
      <c r="I33">
        <v>0</v>
      </c>
      <c r="J33">
        <v>48</v>
      </c>
      <c r="K33">
        <f t="shared" si="0"/>
        <v>2</v>
      </c>
    </row>
    <row r="34" spans="1:11" x14ac:dyDescent="0.2">
      <c r="A34" t="s">
        <v>58</v>
      </c>
      <c r="B34" t="s">
        <v>12</v>
      </c>
      <c r="C34" t="s">
        <v>13</v>
      </c>
      <c r="D34">
        <v>7.4999999999999997E-2</v>
      </c>
      <c r="E34">
        <v>26</v>
      </c>
      <c r="F34">
        <v>0.1</v>
      </c>
      <c r="G34">
        <v>0</v>
      </c>
      <c r="H34">
        <v>50</v>
      </c>
      <c r="I34">
        <v>0</v>
      </c>
      <c r="J34">
        <v>50</v>
      </c>
      <c r="K34">
        <f t="shared" si="0"/>
        <v>0</v>
      </c>
    </row>
    <row r="35" spans="1:11" x14ac:dyDescent="0.2">
      <c r="A35" t="s">
        <v>69</v>
      </c>
      <c r="B35" t="s">
        <v>12</v>
      </c>
      <c r="C35" t="s">
        <v>13</v>
      </c>
      <c r="D35">
        <v>7.4999999999999997E-2</v>
      </c>
      <c r="E35">
        <v>36</v>
      </c>
      <c r="F35">
        <v>0.1</v>
      </c>
      <c r="G35">
        <v>0</v>
      </c>
      <c r="H35">
        <v>50</v>
      </c>
      <c r="I35">
        <v>0</v>
      </c>
      <c r="J35">
        <v>50</v>
      </c>
      <c r="K35">
        <f t="shared" si="0"/>
        <v>0</v>
      </c>
    </row>
    <row r="36" spans="1:11" x14ac:dyDescent="0.2">
      <c r="A36" t="s">
        <v>80</v>
      </c>
      <c r="B36" t="s">
        <v>12</v>
      </c>
      <c r="C36" t="s">
        <v>13</v>
      </c>
      <c r="D36">
        <v>7.4999999999999997E-2</v>
      </c>
      <c r="E36">
        <v>46</v>
      </c>
      <c r="F36">
        <v>0.1</v>
      </c>
      <c r="G36">
        <v>0</v>
      </c>
      <c r="H36">
        <v>50</v>
      </c>
      <c r="I36">
        <v>0</v>
      </c>
      <c r="J36">
        <v>50</v>
      </c>
      <c r="K36">
        <f t="shared" si="0"/>
        <v>0</v>
      </c>
    </row>
    <row r="37" spans="1:11" x14ac:dyDescent="0.2">
      <c r="A37" t="s">
        <v>86</v>
      </c>
      <c r="B37" t="s">
        <v>12</v>
      </c>
      <c r="C37" t="s">
        <v>13</v>
      </c>
      <c r="D37">
        <v>0.05</v>
      </c>
      <c r="E37">
        <v>7</v>
      </c>
      <c r="F37">
        <v>0.1</v>
      </c>
      <c r="G37">
        <v>0</v>
      </c>
      <c r="H37">
        <v>50</v>
      </c>
      <c r="I37">
        <v>0</v>
      </c>
      <c r="J37">
        <v>48</v>
      </c>
      <c r="K37">
        <f t="shared" si="0"/>
        <v>2</v>
      </c>
    </row>
    <row r="38" spans="1:11" x14ac:dyDescent="0.2">
      <c r="A38" t="s">
        <v>48</v>
      </c>
      <c r="B38" t="s">
        <v>12</v>
      </c>
      <c r="C38" t="s">
        <v>13</v>
      </c>
      <c r="D38">
        <v>0.05</v>
      </c>
      <c r="E38">
        <v>17</v>
      </c>
      <c r="F38">
        <v>0.1</v>
      </c>
      <c r="G38">
        <v>0</v>
      </c>
      <c r="H38">
        <v>50</v>
      </c>
      <c r="I38">
        <v>0</v>
      </c>
      <c r="J38">
        <v>50</v>
      </c>
      <c r="K38">
        <f t="shared" si="0"/>
        <v>0</v>
      </c>
    </row>
    <row r="39" spans="1:11" x14ac:dyDescent="0.2">
      <c r="A39" t="s">
        <v>59</v>
      </c>
      <c r="B39" t="s">
        <v>12</v>
      </c>
      <c r="C39" t="s">
        <v>13</v>
      </c>
      <c r="D39">
        <v>0.05</v>
      </c>
      <c r="E39">
        <v>27</v>
      </c>
      <c r="F39">
        <v>0.1</v>
      </c>
      <c r="G39">
        <v>0</v>
      </c>
      <c r="H39">
        <v>50</v>
      </c>
      <c r="I39">
        <v>0</v>
      </c>
      <c r="J39">
        <v>50</v>
      </c>
      <c r="K39">
        <f t="shared" si="0"/>
        <v>0</v>
      </c>
    </row>
    <row r="40" spans="1:11" x14ac:dyDescent="0.2">
      <c r="A40" t="s">
        <v>70</v>
      </c>
      <c r="B40" t="s">
        <v>12</v>
      </c>
      <c r="C40" t="s">
        <v>13</v>
      </c>
      <c r="D40">
        <v>0.05</v>
      </c>
      <c r="E40">
        <v>37</v>
      </c>
      <c r="F40">
        <v>0.1</v>
      </c>
      <c r="G40">
        <v>0</v>
      </c>
      <c r="H40">
        <v>50</v>
      </c>
      <c r="I40">
        <v>0</v>
      </c>
      <c r="J40">
        <v>50</v>
      </c>
      <c r="K40">
        <f t="shared" si="0"/>
        <v>0</v>
      </c>
    </row>
    <row r="41" spans="1:11" x14ac:dyDescent="0.2">
      <c r="A41" t="s">
        <v>81</v>
      </c>
      <c r="B41" t="s">
        <v>12</v>
      </c>
      <c r="C41" t="s">
        <v>13</v>
      </c>
      <c r="D41">
        <v>0.05</v>
      </c>
      <c r="E41">
        <v>47</v>
      </c>
      <c r="F41">
        <v>0.1</v>
      </c>
      <c r="G41">
        <v>0</v>
      </c>
      <c r="H41">
        <v>50</v>
      </c>
      <c r="I41">
        <v>0</v>
      </c>
      <c r="J41">
        <v>48</v>
      </c>
      <c r="K41">
        <f t="shared" si="0"/>
        <v>2</v>
      </c>
    </row>
    <row r="42" spans="1:11" x14ac:dyDescent="0.2">
      <c r="A42" t="s">
        <v>87</v>
      </c>
      <c r="B42" t="s">
        <v>12</v>
      </c>
      <c r="C42" t="s">
        <v>13</v>
      </c>
      <c r="D42">
        <v>2.5000000000000001E-2</v>
      </c>
      <c r="E42">
        <v>8</v>
      </c>
      <c r="F42">
        <v>0.1</v>
      </c>
      <c r="G42">
        <v>0</v>
      </c>
      <c r="H42">
        <v>50</v>
      </c>
      <c r="I42">
        <v>0</v>
      </c>
      <c r="J42">
        <v>38</v>
      </c>
      <c r="K42">
        <f t="shared" si="0"/>
        <v>12</v>
      </c>
    </row>
    <row r="43" spans="1:11" x14ac:dyDescent="0.2">
      <c r="A43" t="s">
        <v>49</v>
      </c>
      <c r="B43" t="s">
        <v>12</v>
      </c>
      <c r="C43" t="s">
        <v>13</v>
      </c>
      <c r="D43">
        <v>2.5000000000000001E-2</v>
      </c>
      <c r="E43">
        <v>18</v>
      </c>
      <c r="F43">
        <v>0.1</v>
      </c>
      <c r="G43">
        <v>0</v>
      </c>
      <c r="H43">
        <v>50</v>
      </c>
      <c r="I43">
        <v>0</v>
      </c>
      <c r="J43">
        <v>40</v>
      </c>
      <c r="K43">
        <f t="shared" si="0"/>
        <v>10</v>
      </c>
    </row>
    <row r="44" spans="1:11" x14ac:dyDescent="0.2">
      <c r="A44" t="s">
        <v>60</v>
      </c>
      <c r="B44" t="s">
        <v>12</v>
      </c>
      <c r="C44" t="s">
        <v>13</v>
      </c>
      <c r="D44">
        <v>2.5000000000000001E-2</v>
      </c>
      <c r="E44">
        <v>28</v>
      </c>
      <c r="F44">
        <v>0.1</v>
      </c>
      <c r="G44">
        <v>0</v>
      </c>
      <c r="H44">
        <v>50</v>
      </c>
      <c r="I44">
        <v>0</v>
      </c>
      <c r="J44">
        <v>38</v>
      </c>
      <c r="K44">
        <f t="shared" si="0"/>
        <v>12</v>
      </c>
    </row>
    <row r="45" spans="1:11" x14ac:dyDescent="0.2">
      <c r="A45" t="s">
        <v>71</v>
      </c>
      <c r="B45" t="s">
        <v>12</v>
      </c>
      <c r="C45" t="s">
        <v>13</v>
      </c>
      <c r="D45">
        <v>2.5000000000000001E-2</v>
      </c>
      <c r="E45">
        <v>38</v>
      </c>
      <c r="F45">
        <v>0.1</v>
      </c>
      <c r="G45">
        <v>0</v>
      </c>
      <c r="H45">
        <v>50</v>
      </c>
      <c r="I45">
        <v>0</v>
      </c>
      <c r="J45">
        <v>40</v>
      </c>
      <c r="K45">
        <f t="shared" si="0"/>
        <v>10</v>
      </c>
    </row>
    <row r="46" spans="1:11" x14ac:dyDescent="0.2">
      <c r="A46" t="s">
        <v>82</v>
      </c>
      <c r="B46" t="s">
        <v>12</v>
      </c>
      <c r="C46" t="s">
        <v>13</v>
      </c>
      <c r="D46">
        <v>2.5000000000000001E-2</v>
      </c>
      <c r="E46">
        <v>48</v>
      </c>
      <c r="F46">
        <v>0.1</v>
      </c>
      <c r="G46">
        <v>0</v>
      </c>
      <c r="H46">
        <v>50</v>
      </c>
      <c r="I46">
        <v>0</v>
      </c>
      <c r="J46">
        <v>36</v>
      </c>
      <c r="K46">
        <f t="shared" si="0"/>
        <v>14</v>
      </c>
    </row>
    <row r="47" spans="1:11" x14ac:dyDescent="0.2">
      <c r="A47" t="s">
        <v>88</v>
      </c>
      <c r="B47" t="s">
        <v>12</v>
      </c>
      <c r="C47" t="s">
        <v>13</v>
      </c>
      <c r="D47">
        <v>0.01</v>
      </c>
      <c r="E47">
        <v>9</v>
      </c>
      <c r="F47">
        <v>0.1</v>
      </c>
      <c r="G47">
        <v>0</v>
      </c>
      <c r="H47">
        <v>50</v>
      </c>
      <c r="I47">
        <v>0</v>
      </c>
      <c r="J47">
        <v>35</v>
      </c>
      <c r="K47">
        <f t="shared" si="0"/>
        <v>15</v>
      </c>
    </row>
    <row r="48" spans="1:11" x14ac:dyDescent="0.2">
      <c r="A48" t="s">
        <v>50</v>
      </c>
      <c r="B48" t="s">
        <v>12</v>
      </c>
      <c r="C48" t="s">
        <v>13</v>
      </c>
      <c r="D48">
        <v>0.01</v>
      </c>
      <c r="E48">
        <v>19</v>
      </c>
      <c r="F48">
        <v>0.1</v>
      </c>
      <c r="G48">
        <v>0</v>
      </c>
      <c r="H48">
        <v>50</v>
      </c>
      <c r="I48">
        <v>0</v>
      </c>
      <c r="J48">
        <v>34</v>
      </c>
      <c r="K48">
        <f t="shared" si="0"/>
        <v>16</v>
      </c>
    </row>
    <row r="49" spans="1:11" x14ac:dyDescent="0.2">
      <c r="A49" t="s">
        <v>61</v>
      </c>
      <c r="B49" t="s">
        <v>12</v>
      </c>
      <c r="C49" t="s">
        <v>13</v>
      </c>
      <c r="D49">
        <v>0.01</v>
      </c>
      <c r="E49">
        <v>29</v>
      </c>
      <c r="F49">
        <v>0.1</v>
      </c>
      <c r="G49">
        <v>0</v>
      </c>
      <c r="H49">
        <v>50</v>
      </c>
      <c r="I49">
        <v>0</v>
      </c>
      <c r="J49">
        <v>32</v>
      </c>
      <c r="K49">
        <f t="shared" si="0"/>
        <v>18</v>
      </c>
    </row>
    <row r="50" spans="1:11" x14ac:dyDescent="0.2">
      <c r="A50" t="s">
        <v>72</v>
      </c>
      <c r="B50" t="s">
        <v>12</v>
      </c>
      <c r="C50" t="s">
        <v>13</v>
      </c>
      <c r="D50">
        <v>0.01</v>
      </c>
      <c r="E50">
        <v>39</v>
      </c>
      <c r="F50">
        <v>0.1</v>
      </c>
      <c r="G50">
        <v>0</v>
      </c>
      <c r="H50">
        <v>50</v>
      </c>
      <c r="I50">
        <v>0</v>
      </c>
      <c r="J50">
        <v>26</v>
      </c>
      <c r="K50">
        <f t="shared" si="0"/>
        <v>24</v>
      </c>
    </row>
    <row r="51" spans="1:11" x14ac:dyDescent="0.2">
      <c r="A51" t="s">
        <v>83</v>
      </c>
      <c r="B51" t="s">
        <v>12</v>
      </c>
      <c r="C51" t="s">
        <v>13</v>
      </c>
      <c r="D51">
        <v>0.01</v>
      </c>
      <c r="E51">
        <v>49</v>
      </c>
      <c r="F51">
        <v>0.1</v>
      </c>
      <c r="G51">
        <v>0</v>
      </c>
      <c r="H51">
        <v>50</v>
      </c>
      <c r="I51">
        <v>0</v>
      </c>
      <c r="J51">
        <v>24</v>
      </c>
      <c r="K51">
        <f t="shared" si="0"/>
        <v>26</v>
      </c>
    </row>
    <row r="52" spans="1:11" x14ac:dyDescent="0.2">
      <c r="A52" t="s">
        <v>95</v>
      </c>
      <c r="B52" t="s">
        <v>12</v>
      </c>
      <c r="C52" t="s">
        <v>96</v>
      </c>
      <c r="D52">
        <v>2</v>
      </c>
      <c r="E52">
        <v>0</v>
      </c>
      <c r="F52">
        <v>0.1</v>
      </c>
      <c r="G52">
        <v>0</v>
      </c>
      <c r="H52">
        <v>50</v>
      </c>
      <c r="I52">
        <v>0</v>
      </c>
      <c r="J52">
        <v>50</v>
      </c>
      <c r="K52">
        <f t="shared" ref="K52:K83" si="1">H52-J52</f>
        <v>0</v>
      </c>
    </row>
    <row r="53" spans="1:11" x14ac:dyDescent="0.2">
      <c r="A53" t="s">
        <v>98</v>
      </c>
      <c r="B53" t="s">
        <v>12</v>
      </c>
      <c r="C53" t="s">
        <v>96</v>
      </c>
      <c r="D53">
        <v>2</v>
      </c>
      <c r="E53">
        <v>10</v>
      </c>
      <c r="F53">
        <v>0.1</v>
      </c>
      <c r="G53">
        <v>0</v>
      </c>
      <c r="H53">
        <v>50</v>
      </c>
      <c r="I53">
        <v>0</v>
      </c>
      <c r="J53">
        <v>50</v>
      </c>
      <c r="K53">
        <f t="shared" si="1"/>
        <v>0</v>
      </c>
    </row>
    <row r="54" spans="1:11" x14ac:dyDescent="0.2">
      <c r="A54" t="s">
        <v>109</v>
      </c>
      <c r="B54" t="s">
        <v>12</v>
      </c>
      <c r="C54" t="s">
        <v>96</v>
      </c>
      <c r="D54">
        <v>2</v>
      </c>
      <c r="E54">
        <v>20</v>
      </c>
      <c r="F54">
        <v>0.1</v>
      </c>
      <c r="G54">
        <v>0</v>
      </c>
      <c r="H54">
        <v>50</v>
      </c>
      <c r="I54">
        <v>0</v>
      </c>
      <c r="J54">
        <v>48</v>
      </c>
      <c r="K54">
        <f t="shared" si="1"/>
        <v>2</v>
      </c>
    </row>
    <row r="55" spans="1:11" x14ac:dyDescent="0.2">
      <c r="A55" t="s">
        <v>120</v>
      </c>
      <c r="B55" t="s">
        <v>12</v>
      </c>
      <c r="C55" t="s">
        <v>96</v>
      </c>
      <c r="D55">
        <v>2</v>
      </c>
      <c r="E55">
        <v>30</v>
      </c>
      <c r="F55">
        <v>0.1</v>
      </c>
      <c r="G55">
        <v>0</v>
      </c>
      <c r="H55">
        <v>50</v>
      </c>
      <c r="I55">
        <v>0</v>
      </c>
      <c r="J55">
        <v>42</v>
      </c>
      <c r="K55">
        <f t="shared" si="1"/>
        <v>8</v>
      </c>
    </row>
    <row r="56" spans="1:11" x14ac:dyDescent="0.2">
      <c r="A56" t="s">
        <v>131</v>
      </c>
      <c r="B56" t="s">
        <v>12</v>
      </c>
      <c r="C56" t="s">
        <v>96</v>
      </c>
      <c r="D56">
        <v>2</v>
      </c>
      <c r="E56">
        <v>40</v>
      </c>
      <c r="F56">
        <v>0.1</v>
      </c>
      <c r="G56">
        <v>0</v>
      </c>
      <c r="H56">
        <v>50</v>
      </c>
      <c r="I56">
        <v>0</v>
      </c>
      <c r="J56">
        <v>46</v>
      </c>
      <c r="K56">
        <f t="shared" si="1"/>
        <v>4</v>
      </c>
    </row>
    <row r="57" spans="1:11" x14ac:dyDescent="0.2">
      <c r="A57" t="s">
        <v>97</v>
      </c>
      <c r="B57" t="s">
        <v>12</v>
      </c>
      <c r="C57" t="s">
        <v>96</v>
      </c>
      <c r="D57">
        <v>1</v>
      </c>
      <c r="E57">
        <v>1</v>
      </c>
      <c r="F57">
        <v>0.1</v>
      </c>
      <c r="G57">
        <v>0</v>
      </c>
      <c r="H57">
        <v>50</v>
      </c>
      <c r="I57">
        <v>0</v>
      </c>
      <c r="J57">
        <v>49</v>
      </c>
      <c r="K57">
        <f t="shared" si="1"/>
        <v>1</v>
      </c>
    </row>
    <row r="58" spans="1:11" x14ac:dyDescent="0.2">
      <c r="A58" t="s">
        <v>99</v>
      </c>
      <c r="B58" t="s">
        <v>12</v>
      </c>
      <c r="C58" t="s">
        <v>96</v>
      </c>
      <c r="D58">
        <v>1</v>
      </c>
      <c r="E58">
        <v>11</v>
      </c>
      <c r="F58">
        <v>0.1</v>
      </c>
      <c r="G58">
        <v>0</v>
      </c>
      <c r="H58">
        <v>50</v>
      </c>
      <c r="I58">
        <v>0</v>
      </c>
      <c r="J58">
        <v>50</v>
      </c>
      <c r="K58">
        <f t="shared" si="1"/>
        <v>0</v>
      </c>
    </row>
    <row r="59" spans="1:11" x14ac:dyDescent="0.2">
      <c r="A59" t="s">
        <v>110</v>
      </c>
      <c r="B59" t="s">
        <v>12</v>
      </c>
      <c r="C59" t="s">
        <v>96</v>
      </c>
      <c r="D59">
        <v>1</v>
      </c>
      <c r="E59">
        <v>21</v>
      </c>
      <c r="F59">
        <v>0.1</v>
      </c>
      <c r="G59">
        <v>0</v>
      </c>
      <c r="H59">
        <v>50</v>
      </c>
      <c r="I59">
        <v>0</v>
      </c>
      <c r="J59">
        <v>50</v>
      </c>
      <c r="K59">
        <f t="shared" si="1"/>
        <v>0</v>
      </c>
    </row>
    <row r="60" spans="1:11" x14ac:dyDescent="0.2">
      <c r="A60" t="s">
        <v>121</v>
      </c>
      <c r="B60" t="s">
        <v>12</v>
      </c>
      <c r="C60" t="s">
        <v>96</v>
      </c>
      <c r="D60">
        <v>1</v>
      </c>
      <c r="E60">
        <v>31</v>
      </c>
      <c r="F60">
        <v>0.1</v>
      </c>
      <c r="G60">
        <v>0</v>
      </c>
      <c r="H60">
        <v>50</v>
      </c>
      <c r="I60">
        <v>0</v>
      </c>
      <c r="J60">
        <v>48</v>
      </c>
      <c r="K60">
        <f t="shared" si="1"/>
        <v>2</v>
      </c>
    </row>
    <row r="61" spans="1:11" x14ac:dyDescent="0.2">
      <c r="A61" t="s">
        <v>132</v>
      </c>
      <c r="B61" t="s">
        <v>12</v>
      </c>
      <c r="C61" t="s">
        <v>96</v>
      </c>
      <c r="D61">
        <v>1</v>
      </c>
      <c r="E61">
        <v>41</v>
      </c>
      <c r="F61">
        <v>0.1</v>
      </c>
      <c r="G61">
        <v>0</v>
      </c>
      <c r="H61">
        <v>50</v>
      </c>
      <c r="I61">
        <v>0</v>
      </c>
      <c r="J61">
        <v>48</v>
      </c>
      <c r="K61">
        <f t="shared" si="1"/>
        <v>2</v>
      </c>
    </row>
    <row r="62" spans="1:11" x14ac:dyDescent="0.2">
      <c r="A62" t="s">
        <v>100</v>
      </c>
      <c r="B62" t="s">
        <v>12</v>
      </c>
      <c r="C62" t="s">
        <v>96</v>
      </c>
      <c r="D62">
        <v>0.75</v>
      </c>
      <c r="E62">
        <v>12</v>
      </c>
      <c r="F62">
        <v>0.1</v>
      </c>
      <c r="G62">
        <v>0</v>
      </c>
      <c r="H62">
        <v>50</v>
      </c>
      <c r="I62">
        <v>0</v>
      </c>
      <c r="J62">
        <v>48</v>
      </c>
      <c r="K62">
        <f t="shared" si="1"/>
        <v>2</v>
      </c>
    </row>
    <row r="63" spans="1:11" x14ac:dyDescent="0.2">
      <c r="A63" t="s">
        <v>108</v>
      </c>
      <c r="B63" t="s">
        <v>12</v>
      </c>
      <c r="C63" t="s">
        <v>96</v>
      </c>
      <c r="D63">
        <v>0.75</v>
      </c>
      <c r="E63">
        <v>2</v>
      </c>
      <c r="F63">
        <v>0.1</v>
      </c>
      <c r="G63">
        <v>0</v>
      </c>
      <c r="H63">
        <v>50</v>
      </c>
      <c r="I63">
        <v>0</v>
      </c>
      <c r="J63">
        <v>46</v>
      </c>
      <c r="K63">
        <f t="shared" si="1"/>
        <v>4</v>
      </c>
    </row>
    <row r="64" spans="1:11" x14ac:dyDescent="0.2">
      <c r="A64" t="s">
        <v>111</v>
      </c>
      <c r="B64" t="s">
        <v>12</v>
      </c>
      <c r="C64" t="s">
        <v>96</v>
      </c>
      <c r="D64">
        <v>0.75</v>
      </c>
      <c r="E64">
        <v>22</v>
      </c>
      <c r="F64">
        <v>0.1</v>
      </c>
      <c r="G64">
        <v>0</v>
      </c>
      <c r="H64">
        <v>50</v>
      </c>
      <c r="I64">
        <v>0</v>
      </c>
      <c r="J64">
        <v>44</v>
      </c>
      <c r="K64">
        <f t="shared" si="1"/>
        <v>6</v>
      </c>
    </row>
    <row r="65" spans="1:11" x14ac:dyDescent="0.2">
      <c r="A65" t="s">
        <v>122</v>
      </c>
      <c r="B65" t="s">
        <v>12</v>
      </c>
      <c r="C65" t="s">
        <v>96</v>
      </c>
      <c r="D65">
        <v>0.75</v>
      </c>
      <c r="E65">
        <v>32</v>
      </c>
      <c r="F65">
        <v>0.1</v>
      </c>
      <c r="G65">
        <v>0</v>
      </c>
      <c r="H65">
        <v>50</v>
      </c>
      <c r="I65">
        <v>0</v>
      </c>
      <c r="J65">
        <v>48</v>
      </c>
      <c r="K65">
        <f t="shared" si="1"/>
        <v>2</v>
      </c>
    </row>
    <row r="66" spans="1:11" x14ac:dyDescent="0.2">
      <c r="A66" t="s">
        <v>133</v>
      </c>
      <c r="B66" t="s">
        <v>12</v>
      </c>
      <c r="C66" t="s">
        <v>96</v>
      </c>
      <c r="D66">
        <v>0.75</v>
      </c>
      <c r="E66">
        <v>42</v>
      </c>
      <c r="F66">
        <v>0.1</v>
      </c>
      <c r="G66">
        <v>0</v>
      </c>
      <c r="H66">
        <v>50</v>
      </c>
      <c r="I66">
        <v>0</v>
      </c>
      <c r="J66">
        <v>50</v>
      </c>
      <c r="K66">
        <f t="shared" si="1"/>
        <v>0</v>
      </c>
    </row>
    <row r="67" spans="1:11" x14ac:dyDescent="0.2">
      <c r="A67" t="s">
        <v>101</v>
      </c>
      <c r="B67" t="s">
        <v>12</v>
      </c>
      <c r="C67" t="s">
        <v>96</v>
      </c>
      <c r="D67">
        <v>0.5</v>
      </c>
      <c r="E67">
        <v>13</v>
      </c>
      <c r="F67">
        <v>0.1</v>
      </c>
      <c r="G67">
        <v>0</v>
      </c>
      <c r="H67">
        <v>50</v>
      </c>
      <c r="I67">
        <v>0</v>
      </c>
      <c r="J67">
        <v>42</v>
      </c>
      <c r="K67">
        <f t="shared" si="1"/>
        <v>8</v>
      </c>
    </row>
    <row r="68" spans="1:11" x14ac:dyDescent="0.2">
      <c r="A68" t="s">
        <v>112</v>
      </c>
      <c r="B68" t="s">
        <v>12</v>
      </c>
      <c r="C68" t="s">
        <v>96</v>
      </c>
      <c r="D68">
        <v>0.5</v>
      </c>
      <c r="E68">
        <v>23</v>
      </c>
      <c r="F68">
        <v>0.1</v>
      </c>
      <c r="G68">
        <v>0</v>
      </c>
      <c r="H68">
        <v>50</v>
      </c>
      <c r="I68">
        <v>0</v>
      </c>
      <c r="J68">
        <v>50</v>
      </c>
      <c r="K68">
        <f t="shared" si="1"/>
        <v>0</v>
      </c>
    </row>
    <row r="69" spans="1:11" x14ac:dyDescent="0.2">
      <c r="A69" t="s">
        <v>119</v>
      </c>
      <c r="B69" t="s">
        <v>12</v>
      </c>
      <c r="C69" t="s">
        <v>96</v>
      </c>
      <c r="D69">
        <v>0.5</v>
      </c>
      <c r="E69">
        <v>3</v>
      </c>
      <c r="F69">
        <v>0.1</v>
      </c>
      <c r="G69">
        <v>0</v>
      </c>
      <c r="H69">
        <v>50</v>
      </c>
      <c r="I69">
        <v>0</v>
      </c>
      <c r="J69">
        <v>50</v>
      </c>
      <c r="K69">
        <f t="shared" si="1"/>
        <v>0</v>
      </c>
    </row>
    <row r="70" spans="1:11" x14ac:dyDescent="0.2">
      <c r="A70" t="s">
        <v>123</v>
      </c>
      <c r="B70" t="s">
        <v>12</v>
      </c>
      <c r="C70" t="s">
        <v>96</v>
      </c>
      <c r="D70">
        <v>0.5</v>
      </c>
      <c r="E70">
        <v>33</v>
      </c>
      <c r="F70">
        <v>0.1</v>
      </c>
      <c r="G70">
        <v>0</v>
      </c>
      <c r="H70">
        <v>50</v>
      </c>
      <c r="I70">
        <v>0</v>
      </c>
      <c r="J70">
        <v>41</v>
      </c>
      <c r="K70">
        <f t="shared" si="1"/>
        <v>9</v>
      </c>
    </row>
    <row r="71" spans="1:11" x14ac:dyDescent="0.2">
      <c r="A71" t="s">
        <v>134</v>
      </c>
      <c r="B71" t="s">
        <v>12</v>
      </c>
      <c r="C71" t="s">
        <v>96</v>
      </c>
      <c r="D71">
        <v>0.5</v>
      </c>
      <c r="E71">
        <v>43</v>
      </c>
      <c r="F71">
        <v>0.1</v>
      </c>
      <c r="G71">
        <v>0</v>
      </c>
      <c r="H71">
        <v>50</v>
      </c>
      <c r="I71">
        <v>0</v>
      </c>
      <c r="J71">
        <v>49</v>
      </c>
      <c r="K71">
        <f t="shared" si="1"/>
        <v>1</v>
      </c>
    </row>
    <row r="72" spans="1:11" x14ac:dyDescent="0.2">
      <c r="A72" t="s">
        <v>102</v>
      </c>
      <c r="B72" t="s">
        <v>12</v>
      </c>
      <c r="C72" t="s">
        <v>96</v>
      </c>
      <c r="D72">
        <v>0.25</v>
      </c>
      <c r="E72">
        <v>14</v>
      </c>
      <c r="F72">
        <v>0.1</v>
      </c>
      <c r="G72">
        <v>0</v>
      </c>
      <c r="H72">
        <v>50</v>
      </c>
      <c r="I72">
        <v>0</v>
      </c>
      <c r="J72">
        <v>48</v>
      </c>
      <c r="K72">
        <f t="shared" si="1"/>
        <v>2</v>
      </c>
    </row>
    <row r="73" spans="1:11" x14ac:dyDescent="0.2">
      <c r="A73" t="s">
        <v>113</v>
      </c>
      <c r="B73" t="s">
        <v>12</v>
      </c>
      <c r="C73" t="s">
        <v>96</v>
      </c>
      <c r="D73">
        <v>0.25</v>
      </c>
      <c r="E73">
        <v>24</v>
      </c>
      <c r="F73">
        <v>0.1</v>
      </c>
      <c r="G73">
        <v>0</v>
      </c>
      <c r="H73">
        <v>50</v>
      </c>
      <c r="I73">
        <v>0</v>
      </c>
      <c r="J73">
        <v>46</v>
      </c>
      <c r="K73">
        <f t="shared" si="1"/>
        <v>4</v>
      </c>
    </row>
    <row r="74" spans="1:11" x14ac:dyDescent="0.2">
      <c r="A74" t="s">
        <v>124</v>
      </c>
      <c r="B74" t="s">
        <v>12</v>
      </c>
      <c r="C74" t="s">
        <v>96</v>
      </c>
      <c r="D74">
        <v>0.25</v>
      </c>
      <c r="E74">
        <v>34</v>
      </c>
      <c r="F74">
        <v>0.1</v>
      </c>
      <c r="G74">
        <v>0</v>
      </c>
      <c r="H74">
        <v>50</v>
      </c>
      <c r="I74">
        <v>0</v>
      </c>
      <c r="J74">
        <v>48</v>
      </c>
      <c r="K74">
        <f t="shared" si="1"/>
        <v>2</v>
      </c>
    </row>
    <row r="75" spans="1:11" x14ac:dyDescent="0.2">
      <c r="A75" t="s">
        <v>130</v>
      </c>
      <c r="B75" t="s">
        <v>12</v>
      </c>
      <c r="C75" t="s">
        <v>96</v>
      </c>
      <c r="D75">
        <v>0.25</v>
      </c>
      <c r="E75">
        <v>4</v>
      </c>
      <c r="F75">
        <v>0.1</v>
      </c>
      <c r="G75">
        <v>0</v>
      </c>
      <c r="H75">
        <v>50</v>
      </c>
      <c r="I75">
        <v>0</v>
      </c>
      <c r="J75">
        <v>50</v>
      </c>
      <c r="K75">
        <f t="shared" si="1"/>
        <v>0</v>
      </c>
    </row>
    <row r="76" spans="1:11" x14ac:dyDescent="0.2">
      <c r="A76" t="s">
        <v>135</v>
      </c>
      <c r="B76" t="s">
        <v>12</v>
      </c>
      <c r="C76" t="s">
        <v>96</v>
      </c>
      <c r="D76">
        <v>0.25</v>
      </c>
      <c r="E76">
        <v>44</v>
      </c>
      <c r="F76">
        <v>0.1</v>
      </c>
      <c r="G76">
        <v>0</v>
      </c>
      <c r="H76">
        <v>50</v>
      </c>
      <c r="I76">
        <v>0</v>
      </c>
      <c r="J76">
        <v>48</v>
      </c>
      <c r="K76">
        <f t="shared" si="1"/>
        <v>2</v>
      </c>
    </row>
    <row r="77" spans="1:11" x14ac:dyDescent="0.2">
      <c r="A77" t="s">
        <v>103</v>
      </c>
      <c r="B77" t="s">
        <v>12</v>
      </c>
      <c r="C77" t="s">
        <v>96</v>
      </c>
      <c r="D77">
        <v>0.1</v>
      </c>
      <c r="E77">
        <v>15</v>
      </c>
      <c r="F77">
        <v>0.1</v>
      </c>
      <c r="G77">
        <v>0</v>
      </c>
      <c r="H77">
        <v>50</v>
      </c>
      <c r="I77">
        <v>0</v>
      </c>
      <c r="J77">
        <v>48</v>
      </c>
      <c r="K77">
        <f t="shared" si="1"/>
        <v>2</v>
      </c>
    </row>
    <row r="78" spans="1:11" x14ac:dyDescent="0.2">
      <c r="A78" t="s">
        <v>114</v>
      </c>
      <c r="B78" t="s">
        <v>12</v>
      </c>
      <c r="C78" t="s">
        <v>96</v>
      </c>
      <c r="D78">
        <v>0.1</v>
      </c>
      <c r="E78">
        <v>25</v>
      </c>
      <c r="F78">
        <v>0.1</v>
      </c>
      <c r="G78">
        <v>0</v>
      </c>
      <c r="H78">
        <v>50</v>
      </c>
      <c r="I78">
        <v>0</v>
      </c>
      <c r="J78">
        <v>48</v>
      </c>
      <c r="K78">
        <f t="shared" si="1"/>
        <v>2</v>
      </c>
    </row>
    <row r="79" spans="1:11" x14ac:dyDescent="0.2">
      <c r="A79" t="s">
        <v>125</v>
      </c>
      <c r="B79" t="s">
        <v>12</v>
      </c>
      <c r="C79" t="s">
        <v>96</v>
      </c>
      <c r="D79">
        <v>0.1</v>
      </c>
      <c r="E79">
        <v>35</v>
      </c>
      <c r="F79">
        <v>0.1</v>
      </c>
      <c r="G79">
        <v>0</v>
      </c>
      <c r="H79">
        <v>50</v>
      </c>
      <c r="I79">
        <v>0</v>
      </c>
      <c r="J79">
        <v>45</v>
      </c>
      <c r="K79">
        <f t="shared" si="1"/>
        <v>5</v>
      </c>
    </row>
    <row r="80" spans="1:11" x14ac:dyDescent="0.2">
      <c r="A80" t="s">
        <v>136</v>
      </c>
      <c r="B80" t="s">
        <v>12</v>
      </c>
      <c r="C80" t="s">
        <v>96</v>
      </c>
      <c r="D80">
        <v>0.1</v>
      </c>
      <c r="E80">
        <v>45</v>
      </c>
      <c r="F80">
        <v>0.1</v>
      </c>
      <c r="G80">
        <v>0</v>
      </c>
      <c r="H80">
        <v>50</v>
      </c>
      <c r="I80">
        <v>0</v>
      </c>
      <c r="J80">
        <v>50</v>
      </c>
      <c r="K80">
        <f t="shared" si="1"/>
        <v>0</v>
      </c>
    </row>
    <row r="81" spans="1:11" x14ac:dyDescent="0.2">
      <c r="A81" t="s">
        <v>141</v>
      </c>
      <c r="B81" t="s">
        <v>12</v>
      </c>
      <c r="C81" t="s">
        <v>96</v>
      </c>
      <c r="D81">
        <v>0.1</v>
      </c>
      <c r="E81">
        <v>5</v>
      </c>
      <c r="F81">
        <v>0.1</v>
      </c>
      <c r="G81">
        <v>0</v>
      </c>
      <c r="H81">
        <v>50</v>
      </c>
      <c r="I81">
        <v>0</v>
      </c>
      <c r="J81">
        <v>47</v>
      </c>
      <c r="K81">
        <f t="shared" si="1"/>
        <v>3</v>
      </c>
    </row>
    <row r="82" spans="1:11" x14ac:dyDescent="0.2">
      <c r="A82" t="s">
        <v>104</v>
      </c>
      <c r="B82" t="s">
        <v>12</v>
      </c>
      <c r="C82" t="s">
        <v>96</v>
      </c>
      <c r="D82">
        <v>7.4999999999999997E-2</v>
      </c>
      <c r="E82">
        <v>16</v>
      </c>
      <c r="F82">
        <v>0.1</v>
      </c>
      <c r="G82">
        <v>0</v>
      </c>
      <c r="H82">
        <v>50</v>
      </c>
      <c r="I82">
        <v>0</v>
      </c>
      <c r="J82">
        <v>50</v>
      </c>
      <c r="K82">
        <f t="shared" si="1"/>
        <v>0</v>
      </c>
    </row>
    <row r="83" spans="1:11" x14ac:dyDescent="0.2">
      <c r="A83" t="s">
        <v>115</v>
      </c>
      <c r="B83" t="s">
        <v>12</v>
      </c>
      <c r="C83" t="s">
        <v>96</v>
      </c>
      <c r="D83">
        <v>7.4999999999999997E-2</v>
      </c>
      <c r="E83">
        <v>26</v>
      </c>
      <c r="F83">
        <v>0.1</v>
      </c>
      <c r="G83">
        <v>0</v>
      </c>
      <c r="H83">
        <v>50</v>
      </c>
      <c r="I83">
        <v>0</v>
      </c>
      <c r="J83">
        <v>48</v>
      </c>
      <c r="K83">
        <f t="shared" si="1"/>
        <v>2</v>
      </c>
    </row>
    <row r="84" spans="1:11" x14ac:dyDescent="0.2">
      <c r="A84" t="s">
        <v>126</v>
      </c>
      <c r="B84" t="s">
        <v>12</v>
      </c>
      <c r="C84" t="s">
        <v>96</v>
      </c>
      <c r="D84">
        <v>7.4999999999999997E-2</v>
      </c>
      <c r="E84">
        <v>36</v>
      </c>
      <c r="F84">
        <v>0.1</v>
      </c>
      <c r="G84">
        <v>0</v>
      </c>
      <c r="H84">
        <v>50</v>
      </c>
      <c r="I84">
        <v>0</v>
      </c>
      <c r="J84">
        <v>43</v>
      </c>
      <c r="K84">
        <f t="shared" ref="K84:K102" si="2">H84-J84</f>
        <v>7</v>
      </c>
    </row>
    <row r="85" spans="1:11" x14ac:dyDescent="0.2">
      <c r="A85" t="s">
        <v>137</v>
      </c>
      <c r="B85" t="s">
        <v>12</v>
      </c>
      <c r="C85" t="s">
        <v>96</v>
      </c>
      <c r="D85">
        <v>7.4999999999999997E-2</v>
      </c>
      <c r="E85">
        <v>46</v>
      </c>
      <c r="F85">
        <v>0.1</v>
      </c>
      <c r="G85">
        <v>0</v>
      </c>
      <c r="H85">
        <v>50</v>
      </c>
      <c r="I85">
        <v>0</v>
      </c>
      <c r="J85">
        <v>49</v>
      </c>
      <c r="K85">
        <f t="shared" si="2"/>
        <v>1</v>
      </c>
    </row>
    <row r="86" spans="1:11" x14ac:dyDescent="0.2">
      <c r="A86" t="s">
        <v>142</v>
      </c>
      <c r="B86" t="s">
        <v>12</v>
      </c>
      <c r="C86" t="s">
        <v>96</v>
      </c>
      <c r="D86">
        <v>7.4999999999999997E-2</v>
      </c>
      <c r="E86">
        <v>6</v>
      </c>
      <c r="F86">
        <v>0.1</v>
      </c>
      <c r="G86">
        <v>0</v>
      </c>
      <c r="H86">
        <v>50</v>
      </c>
      <c r="I86">
        <v>0</v>
      </c>
      <c r="J86">
        <v>48</v>
      </c>
      <c r="K86">
        <f t="shared" si="2"/>
        <v>2</v>
      </c>
    </row>
    <row r="87" spans="1:11" x14ac:dyDescent="0.2">
      <c r="A87" t="s">
        <v>105</v>
      </c>
      <c r="B87" t="s">
        <v>12</v>
      </c>
      <c r="C87" t="s">
        <v>96</v>
      </c>
      <c r="D87">
        <v>0.05</v>
      </c>
      <c r="E87">
        <v>17</v>
      </c>
      <c r="F87">
        <v>0.1</v>
      </c>
      <c r="G87">
        <v>0</v>
      </c>
      <c r="H87">
        <v>50</v>
      </c>
      <c r="I87">
        <v>0</v>
      </c>
      <c r="J87">
        <v>42</v>
      </c>
      <c r="K87">
        <f t="shared" si="2"/>
        <v>8</v>
      </c>
    </row>
    <row r="88" spans="1:11" x14ac:dyDescent="0.2">
      <c r="A88" t="s">
        <v>116</v>
      </c>
      <c r="B88" t="s">
        <v>12</v>
      </c>
      <c r="C88" t="s">
        <v>96</v>
      </c>
      <c r="D88">
        <v>0.05</v>
      </c>
      <c r="E88">
        <v>27</v>
      </c>
      <c r="F88">
        <v>0.1</v>
      </c>
      <c r="G88">
        <v>0</v>
      </c>
      <c r="H88">
        <v>50</v>
      </c>
      <c r="I88">
        <v>0</v>
      </c>
      <c r="J88">
        <v>42</v>
      </c>
      <c r="K88">
        <f t="shared" si="2"/>
        <v>8</v>
      </c>
    </row>
    <row r="89" spans="1:11" x14ac:dyDescent="0.2">
      <c r="A89" t="s">
        <v>127</v>
      </c>
      <c r="B89" t="s">
        <v>12</v>
      </c>
      <c r="C89" t="s">
        <v>96</v>
      </c>
      <c r="D89">
        <v>0.05</v>
      </c>
      <c r="E89">
        <v>37</v>
      </c>
      <c r="F89">
        <v>0.1</v>
      </c>
      <c r="G89">
        <v>0</v>
      </c>
      <c r="H89">
        <v>50</v>
      </c>
      <c r="I89">
        <v>0</v>
      </c>
      <c r="J89">
        <v>41</v>
      </c>
      <c r="K89">
        <f t="shared" si="2"/>
        <v>9</v>
      </c>
    </row>
    <row r="90" spans="1:11" x14ac:dyDescent="0.2">
      <c r="A90" t="s">
        <v>138</v>
      </c>
      <c r="B90" t="s">
        <v>12</v>
      </c>
      <c r="C90" t="s">
        <v>96</v>
      </c>
      <c r="D90">
        <v>0.05</v>
      </c>
      <c r="E90">
        <v>47</v>
      </c>
      <c r="F90">
        <v>0.1</v>
      </c>
      <c r="G90">
        <v>0</v>
      </c>
      <c r="H90">
        <v>50</v>
      </c>
      <c r="I90">
        <v>0</v>
      </c>
      <c r="J90">
        <v>50</v>
      </c>
      <c r="K90">
        <f t="shared" si="2"/>
        <v>0</v>
      </c>
    </row>
    <row r="91" spans="1:11" x14ac:dyDescent="0.2">
      <c r="A91" t="s">
        <v>143</v>
      </c>
      <c r="B91" t="s">
        <v>12</v>
      </c>
      <c r="C91" t="s">
        <v>96</v>
      </c>
      <c r="D91">
        <v>0.05</v>
      </c>
      <c r="E91">
        <v>7</v>
      </c>
      <c r="F91">
        <v>0.1</v>
      </c>
      <c r="G91">
        <v>0</v>
      </c>
      <c r="H91">
        <v>50</v>
      </c>
      <c r="I91">
        <v>0</v>
      </c>
      <c r="J91">
        <v>43</v>
      </c>
      <c r="K91">
        <f t="shared" si="2"/>
        <v>7</v>
      </c>
    </row>
    <row r="92" spans="1:11" x14ac:dyDescent="0.2">
      <c r="A92" t="s">
        <v>106</v>
      </c>
      <c r="B92" t="s">
        <v>12</v>
      </c>
      <c r="C92" t="s">
        <v>96</v>
      </c>
      <c r="D92">
        <v>2.5000000000000001E-2</v>
      </c>
      <c r="E92">
        <v>18</v>
      </c>
      <c r="F92">
        <v>0.1</v>
      </c>
      <c r="G92">
        <v>0</v>
      </c>
      <c r="H92">
        <v>50</v>
      </c>
      <c r="I92">
        <v>0</v>
      </c>
      <c r="J92">
        <v>46</v>
      </c>
      <c r="K92">
        <f t="shared" si="2"/>
        <v>4</v>
      </c>
    </row>
    <row r="93" spans="1:11" x14ac:dyDescent="0.2">
      <c r="A93" t="s">
        <v>117</v>
      </c>
      <c r="B93" t="s">
        <v>12</v>
      </c>
      <c r="C93" t="s">
        <v>96</v>
      </c>
      <c r="D93">
        <v>2.5000000000000001E-2</v>
      </c>
      <c r="E93">
        <v>28</v>
      </c>
      <c r="F93">
        <v>0.1</v>
      </c>
      <c r="G93">
        <v>0</v>
      </c>
      <c r="H93">
        <v>50</v>
      </c>
      <c r="I93">
        <v>0</v>
      </c>
      <c r="J93">
        <v>45</v>
      </c>
      <c r="K93">
        <f t="shared" si="2"/>
        <v>5</v>
      </c>
    </row>
    <row r="94" spans="1:11" x14ac:dyDescent="0.2">
      <c r="A94" t="s">
        <v>128</v>
      </c>
      <c r="B94" t="s">
        <v>12</v>
      </c>
      <c r="C94" t="s">
        <v>96</v>
      </c>
      <c r="D94">
        <v>2.5000000000000001E-2</v>
      </c>
      <c r="E94">
        <v>38</v>
      </c>
      <c r="F94">
        <v>0.1</v>
      </c>
      <c r="G94">
        <v>0</v>
      </c>
      <c r="H94">
        <v>50</v>
      </c>
      <c r="I94">
        <v>0</v>
      </c>
      <c r="J94">
        <v>50</v>
      </c>
      <c r="K94">
        <f t="shared" si="2"/>
        <v>0</v>
      </c>
    </row>
    <row r="95" spans="1:11" x14ac:dyDescent="0.2">
      <c r="A95" t="s">
        <v>139</v>
      </c>
      <c r="B95" t="s">
        <v>12</v>
      </c>
      <c r="C95" t="s">
        <v>96</v>
      </c>
      <c r="D95">
        <v>2.5000000000000001E-2</v>
      </c>
      <c r="E95">
        <v>48</v>
      </c>
      <c r="F95">
        <v>0.1</v>
      </c>
      <c r="G95">
        <v>0</v>
      </c>
      <c r="H95">
        <v>50</v>
      </c>
      <c r="I95">
        <v>0</v>
      </c>
      <c r="J95">
        <v>46</v>
      </c>
      <c r="K95">
        <f t="shared" si="2"/>
        <v>4</v>
      </c>
    </row>
    <row r="96" spans="1:11" x14ac:dyDescent="0.2">
      <c r="A96" t="s">
        <v>144</v>
      </c>
      <c r="B96" t="s">
        <v>12</v>
      </c>
      <c r="C96" t="s">
        <v>96</v>
      </c>
      <c r="D96">
        <v>2.5000000000000001E-2</v>
      </c>
      <c r="E96">
        <v>8</v>
      </c>
      <c r="F96">
        <v>0.1</v>
      </c>
      <c r="G96">
        <v>0</v>
      </c>
      <c r="H96">
        <v>50</v>
      </c>
      <c r="I96">
        <v>0</v>
      </c>
      <c r="J96">
        <v>48</v>
      </c>
      <c r="K96">
        <f t="shared" si="2"/>
        <v>2</v>
      </c>
    </row>
    <row r="97" spans="1:11" x14ac:dyDescent="0.2">
      <c r="A97" t="s">
        <v>107</v>
      </c>
      <c r="B97" t="s">
        <v>12</v>
      </c>
      <c r="C97" t="s">
        <v>96</v>
      </c>
      <c r="D97">
        <v>0.01</v>
      </c>
      <c r="E97">
        <v>19</v>
      </c>
      <c r="F97">
        <v>0.1</v>
      </c>
      <c r="G97">
        <v>0</v>
      </c>
      <c r="H97">
        <v>50</v>
      </c>
      <c r="I97">
        <v>0</v>
      </c>
      <c r="J97">
        <v>28</v>
      </c>
      <c r="K97">
        <f t="shared" si="2"/>
        <v>22</v>
      </c>
    </row>
    <row r="98" spans="1:11" x14ac:dyDescent="0.2">
      <c r="A98" t="s">
        <v>118</v>
      </c>
      <c r="B98" t="s">
        <v>12</v>
      </c>
      <c r="C98" t="s">
        <v>96</v>
      </c>
      <c r="D98">
        <v>0.01</v>
      </c>
      <c r="E98">
        <v>29</v>
      </c>
      <c r="F98">
        <v>0.1</v>
      </c>
      <c r="G98">
        <v>0</v>
      </c>
      <c r="H98">
        <v>50</v>
      </c>
      <c r="I98">
        <v>0</v>
      </c>
      <c r="J98">
        <v>21</v>
      </c>
      <c r="K98">
        <f t="shared" si="2"/>
        <v>29</v>
      </c>
    </row>
    <row r="99" spans="1:11" x14ac:dyDescent="0.2">
      <c r="A99" t="s">
        <v>129</v>
      </c>
      <c r="B99" t="s">
        <v>12</v>
      </c>
      <c r="C99" t="s">
        <v>96</v>
      </c>
      <c r="D99">
        <v>0.01</v>
      </c>
      <c r="E99">
        <v>39</v>
      </c>
      <c r="F99">
        <v>0.1</v>
      </c>
      <c r="G99">
        <v>0</v>
      </c>
      <c r="H99">
        <v>50</v>
      </c>
      <c r="I99">
        <v>0</v>
      </c>
      <c r="J99">
        <v>28</v>
      </c>
      <c r="K99">
        <f t="shared" si="2"/>
        <v>22</v>
      </c>
    </row>
    <row r="100" spans="1:11" x14ac:dyDescent="0.2">
      <c r="A100" t="s">
        <v>140</v>
      </c>
      <c r="B100" t="s">
        <v>12</v>
      </c>
      <c r="C100" t="s">
        <v>96</v>
      </c>
      <c r="D100">
        <v>0.01</v>
      </c>
      <c r="E100">
        <v>49</v>
      </c>
      <c r="F100">
        <v>0.1</v>
      </c>
      <c r="G100">
        <v>0</v>
      </c>
      <c r="H100">
        <v>50</v>
      </c>
      <c r="I100">
        <v>0</v>
      </c>
      <c r="J100">
        <v>28</v>
      </c>
      <c r="K100">
        <f t="shared" si="2"/>
        <v>22</v>
      </c>
    </row>
    <row r="101" spans="1:11" x14ac:dyDescent="0.2">
      <c r="A101" t="s">
        <v>145</v>
      </c>
      <c r="B101" t="s">
        <v>12</v>
      </c>
      <c r="C101" t="s">
        <v>96</v>
      </c>
      <c r="D101">
        <v>0.01</v>
      </c>
      <c r="E101">
        <v>9</v>
      </c>
      <c r="F101">
        <v>0.1</v>
      </c>
      <c r="G101">
        <v>0</v>
      </c>
      <c r="H101">
        <v>50</v>
      </c>
      <c r="I101">
        <v>0</v>
      </c>
      <c r="J101">
        <v>30</v>
      </c>
      <c r="K101">
        <f t="shared" si="2"/>
        <v>20</v>
      </c>
    </row>
    <row r="102" spans="1:11" x14ac:dyDescent="0.2">
      <c r="A102" t="s">
        <v>197</v>
      </c>
      <c r="B102" t="s">
        <v>12</v>
      </c>
      <c r="C102" t="s">
        <v>198</v>
      </c>
      <c r="D102">
        <v>2</v>
      </c>
      <c r="E102">
        <v>0</v>
      </c>
      <c r="F102">
        <v>0.1</v>
      </c>
      <c r="G102">
        <v>0</v>
      </c>
      <c r="H102">
        <v>51</v>
      </c>
      <c r="I102">
        <v>0</v>
      </c>
      <c r="J102">
        <v>49</v>
      </c>
      <c r="K102">
        <f t="shared" si="2"/>
        <v>2</v>
      </c>
    </row>
    <row r="103" spans="1:11" x14ac:dyDescent="0.2">
      <c r="A103" t="s">
        <v>199</v>
      </c>
      <c r="B103" t="s">
        <v>12</v>
      </c>
      <c r="C103" t="s">
        <v>198</v>
      </c>
      <c r="D103">
        <v>1</v>
      </c>
      <c r="E103">
        <v>1</v>
      </c>
      <c r="F103">
        <v>0.1</v>
      </c>
      <c r="G103">
        <v>0</v>
      </c>
      <c r="H103">
        <v>51</v>
      </c>
      <c r="I103">
        <v>0</v>
      </c>
      <c r="J103">
        <v>49</v>
      </c>
      <c r="K103">
        <f t="shared" ref="K103:K151" si="3">H103-J103</f>
        <v>2</v>
      </c>
    </row>
    <row r="104" spans="1:11" x14ac:dyDescent="0.2">
      <c r="A104" t="s">
        <v>200</v>
      </c>
      <c r="B104" t="s">
        <v>12</v>
      </c>
      <c r="C104" t="s">
        <v>198</v>
      </c>
      <c r="D104">
        <v>2</v>
      </c>
      <c r="E104">
        <v>10</v>
      </c>
      <c r="F104">
        <v>0.1</v>
      </c>
      <c r="G104">
        <v>0</v>
      </c>
      <c r="H104">
        <v>51</v>
      </c>
      <c r="I104">
        <v>0</v>
      </c>
      <c r="J104">
        <v>49</v>
      </c>
      <c r="K104">
        <f t="shared" si="3"/>
        <v>2</v>
      </c>
    </row>
    <row r="105" spans="1:11" x14ac:dyDescent="0.2">
      <c r="A105" t="s">
        <v>201</v>
      </c>
      <c r="B105" t="s">
        <v>12</v>
      </c>
      <c r="C105" t="s">
        <v>198</v>
      </c>
      <c r="D105">
        <v>1</v>
      </c>
      <c r="E105">
        <v>11</v>
      </c>
      <c r="F105">
        <v>0.1</v>
      </c>
      <c r="G105">
        <v>0</v>
      </c>
      <c r="H105">
        <v>51</v>
      </c>
      <c r="I105">
        <v>0</v>
      </c>
      <c r="J105">
        <v>47</v>
      </c>
      <c r="K105">
        <f t="shared" si="3"/>
        <v>4</v>
      </c>
    </row>
    <row r="106" spans="1:11" x14ac:dyDescent="0.2">
      <c r="A106" t="s">
        <v>202</v>
      </c>
      <c r="B106" t="s">
        <v>12</v>
      </c>
      <c r="C106" t="s">
        <v>198</v>
      </c>
      <c r="D106">
        <v>0.75</v>
      </c>
      <c r="E106">
        <v>12</v>
      </c>
      <c r="F106">
        <v>0.1</v>
      </c>
      <c r="G106">
        <v>0</v>
      </c>
      <c r="H106">
        <v>51</v>
      </c>
      <c r="I106">
        <v>0</v>
      </c>
      <c r="J106">
        <v>49</v>
      </c>
      <c r="K106">
        <f t="shared" si="3"/>
        <v>2</v>
      </c>
    </row>
    <row r="107" spans="1:11" x14ac:dyDescent="0.2">
      <c r="A107" t="s">
        <v>203</v>
      </c>
      <c r="B107" t="s">
        <v>12</v>
      </c>
      <c r="C107" t="s">
        <v>198</v>
      </c>
      <c r="D107">
        <v>0.5</v>
      </c>
      <c r="E107">
        <v>13</v>
      </c>
      <c r="F107">
        <v>0.1</v>
      </c>
      <c r="G107">
        <v>0</v>
      </c>
      <c r="H107">
        <v>51</v>
      </c>
      <c r="I107">
        <v>0</v>
      </c>
      <c r="J107">
        <v>50</v>
      </c>
      <c r="K107">
        <f t="shared" si="3"/>
        <v>1</v>
      </c>
    </row>
    <row r="108" spans="1:11" x14ac:dyDescent="0.2">
      <c r="A108" t="s">
        <v>204</v>
      </c>
      <c r="B108" t="s">
        <v>12</v>
      </c>
      <c r="C108" t="s">
        <v>198</v>
      </c>
      <c r="D108">
        <v>0.25</v>
      </c>
      <c r="E108">
        <v>14</v>
      </c>
      <c r="F108">
        <v>0.1</v>
      </c>
      <c r="G108">
        <v>0</v>
      </c>
      <c r="H108">
        <v>51</v>
      </c>
      <c r="I108">
        <v>0</v>
      </c>
      <c r="J108">
        <v>49</v>
      </c>
      <c r="K108">
        <f t="shared" si="3"/>
        <v>2</v>
      </c>
    </row>
    <row r="109" spans="1:11" x14ac:dyDescent="0.2">
      <c r="A109" t="s">
        <v>205</v>
      </c>
      <c r="B109" t="s">
        <v>12</v>
      </c>
      <c r="C109" t="s">
        <v>198</v>
      </c>
      <c r="D109">
        <v>0.1</v>
      </c>
      <c r="E109">
        <v>15</v>
      </c>
      <c r="F109">
        <v>0.1</v>
      </c>
      <c r="G109">
        <v>0</v>
      </c>
      <c r="H109">
        <v>51</v>
      </c>
      <c r="I109">
        <v>0</v>
      </c>
      <c r="J109">
        <v>51</v>
      </c>
      <c r="K109">
        <f t="shared" si="3"/>
        <v>0</v>
      </c>
    </row>
    <row r="110" spans="1:11" x14ac:dyDescent="0.2">
      <c r="A110" t="s">
        <v>206</v>
      </c>
      <c r="B110" t="s">
        <v>12</v>
      </c>
      <c r="C110" t="s">
        <v>198</v>
      </c>
      <c r="D110">
        <v>7.4999999999999997E-2</v>
      </c>
      <c r="E110">
        <v>16</v>
      </c>
      <c r="F110">
        <v>0.1</v>
      </c>
      <c r="G110">
        <v>0</v>
      </c>
      <c r="H110">
        <v>51</v>
      </c>
      <c r="I110">
        <v>0</v>
      </c>
      <c r="J110">
        <v>49</v>
      </c>
      <c r="K110">
        <f t="shared" si="3"/>
        <v>2</v>
      </c>
    </row>
    <row r="111" spans="1:11" x14ac:dyDescent="0.2">
      <c r="A111" t="s">
        <v>207</v>
      </c>
      <c r="B111" t="s">
        <v>12</v>
      </c>
      <c r="C111" t="s">
        <v>198</v>
      </c>
      <c r="D111">
        <v>0.05</v>
      </c>
      <c r="E111">
        <v>17</v>
      </c>
      <c r="F111">
        <v>0.1</v>
      </c>
      <c r="G111">
        <v>0</v>
      </c>
      <c r="H111">
        <v>51</v>
      </c>
      <c r="I111">
        <v>0</v>
      </c>
      <c r="J111">
        <v>45</v>
      </c>
      <c r="K111">
        <f t="shared" si="3"/>
        <v>6</v>
      </c>
    </row>
    <row r="112" spans="1:11" x14ac:dyDescent="0.2">
      <c r="A112" t="s">
        <v>208</v>
      </c>
      <c r="B112" t="s">
        <v>12</v>
      </c>
      <c r="C112" t="s">
        <v>198</v>
      </c>
      <c r="D112">
        <v>2.5000000000000001E-2</v>
      </c>
      <c r="E112">
        <v>18</v>
      </c>
      <c r="F112">
        <v>0.1</v>
      </c>
      <c r="G112">
        <v>0</v>
      </c>
      <c r="H112">
        <v>51</v>
      </c>
      <c r="I112">
        <v>0</v>
      </c>
      <c r="J112">
        <v>50</v>
      </c>
      <c r="K112">
        <f t="shared" si="3"/>
        <v>1</v>
      </c>
    </row>
    <row r="113" spans="1:11" x14ac:dyDescent="0.2">
      <c r="A113" t="s">
        <v>209</v>
      </c>
      <c r="B113" t="s">
        <v>12</v>
      </c>
      <c r="C113" t="s">
        <v>198</v>
      </c>
      <c r="D113">
        <v>0.01</v>
      </c>
      <c r="E113">
        <v>19</v>
      </c>
      <c r="F113">
        <v>0.1</v>
      </c>
      <c r="G113">
        <v>0</v>
      </c>
      <c r="H113">
        <v>51</v>
      </c>
      <c r="I113">
        <v>0</v>
      </c>
      <c r="J113">
        <v>41</v>
      </c>
      <c r="K113">
        <f t="shared" si="3"/>
        <v>10</v>
      </c>
    </row>
    <row r="114" spans="1:11" x14ac:dyDescent="0.2">
      <c r="A114" t="s">
        <v>210</v>
      </c>
      <c r="B114" t="s">
        <v>12</v>
      </c>
      <c r="C114" t="s">
        <v>198</v>
      </c>
      <c r="D114">
        <v>0.75</v>
      </c>
      <c r="E114">
        <v>2</v>
      </c>
      <c r="F114">
        <v>0.1</v>
      </c>
      <c r="G114">
        <v>0</v>
      </c>
      <c r="H114">
        <v>51</v>
      </c>
      <c r="I114">
        <v>0</v>
      </c>
      <c r="J114">
        <v>51</v>
      </c>
      <c r="K114">
        <f t="shared" si="3"/>
        <v>0</v>
      </c>
    </row>
    <row r="115" spans="1:11" x14ac:dyDescent="0.2">
      <c r="A115" t="s">
        <v>211</v>
      </c>
      <c r="B115" t="s">
        <v>12</v>
      </c>
      <c r="C115" t="s">
        <v>198</v>
      </c>
      <c r="D115">
        <v>2</v>
      </c>
      <c r="E115">
        <v>20</v>
      </c>
      <c r="F115">
        <v>0.1</v>
      </c>
      <c r="G115">
        <v>0</v>
      </c>
      <c r="H115">
        <v>51</v>
      </c>
      <c r="I115">
        <v>0</v>
      </c>
      <c r="J115">
        <v>49</v>
      </c>
      <c r="K115">
        <f t="shared" si="3"/>
        <v>2</v>
      </c>
    </row>
    <row r="116" spans="1:11" x14ac:dyDescent="0.2">
      <c r="A116" t="s">
        <v>212</v>
      </c>
      <c r="B116" t="s">
        <v>12</v>
      </c>
      <c r="C116" t="s">
        <v>198</v>
      </c>
      <c r="D116">
        <v>1</v>
      </c>
      <c r="E116">
        <v>21</v>
      </c>
      <c r="F116">
        <v>0.1</v>
      </c>
      <c r="G116">
        <v>0</v>
      </c>
      <c r="H116">
        <v>51</v>
      </c>
      <c r="I116">
        <v>0</v>
      </c>
      <c r="J116">
        <v>49</v>
      </c>
      <c r="K116">
        <f t="shared" si="3"/>
        <v>2</v>
      </c>
    </row>
    <row r="117" spans="1:11" x14ac:dyDescent="0.2">
      <c r="A117" t="s">
        <v>213</v>
      </c>
      <c r="B117" t="s">
        <v>12</v>
      </c>
      <c r="C117" t="s">
        <v>198</v>
      </c>
      <c r="D117">
        <v>0.75</v>
      </c>
      <c r="E117">
        <v>22</v>
      </c>
      <c r="F117">
        <v>0.1</v>
      </c>
      <c r="G117">
        <v>0</v>
      </c>
      <c r="H117">
        <v>51</v>
      </c>
      <c r="I117">
        <v>0</v>
      </c>
      <c r="J117">
        <v>46</v>
      </c>
      <c r="K117">
        <f t="shared" si="3"/>
        <v>5</v>
      </c>
    </row>
    <row r="118" spans="1:11" x14ac:dyDescent="0.2">
      <c r="A118" t="s">
        <v>214</v>
      </c>
      <c r="B118" t="s">
        <v>12</v>
      </c>
      <c r="C118" t="s">
        <v>198</v>
      </c>
      <c r="D118">
        <v>0.5</v>
      </c>
      <c r="E118">
        <v>23</v>
      </c>
      <c r="F118">
        <v>0.1</v>
      </c>
      <c r="G118">
        <v>0</v>
      </c>
      <c r="H118">
        <v>51</v>
      </c>
      <c r="I118">
        <v>0</v>
      </c>
      <c r="J118">
        <v>49</v>
      </c>
      <c r="K118">
        <f t="shared" si="3"/>
        <v>2</v>
      </c>
    </row>
    <row r="119" spans="1:11" x14ac:dyDescent="0.2">
      <c r="A119" t="s">
        <v>215</v>
      </c>
      <c r="B119" t="s">
        <v>12</v>
      </c>
      <c r="C119" t="s">
        <v>198</v>
      </c>
      <c r="D119">
        <v>0.25</v>
      </c>
      <c r="E119">
        <v>24</v>
      </c>
      <c r="F119">
        <v>0.1</v>
      </c>
      <c r="G119">
        <v>0</v>
      </c>
      <c r="H119">
        <v>51</v>
      </c>
      <c r="I119">
        <v>0</v>
      </c>
      <c r="J119">
        <v>47</v>
      </c>
      <c r="K119">
        <f t="shared" si="3"/>
        <v>4</v>
      </c>
    </row>
    <row r="120" spans="1:11" x14ac:dyDescent="0.2">
      <c r="A120" t="s">
        <v>216</v>
      </c>
      <c r="B120" t="s">
        <v>12</v>
      </c>
      <c r="C120" t="s">
        <v>198</v>
      </c>
      <c r="D120">
        <v>0.1</v>
      </c>
      <c r="E120">
        <v>25</v>
      </c>
      <c r="F120">
        <v>0.1</v>
      </c>
      <c r="G120">
        <v>0</v>
      </c>
      <c r="H120">
        <v>51</v>
      </c>
      <c r="I120">
        <v>0</v>
      </c>
      <c r="J120">
        <v>49</v>
      </c>
      <c r="K120">
        <f t="shared" si="3"/>
        <v>2</v>
      </c>
    </row>
    <row r="121" spans="1:11" x14ac:dyDescent="0.2">
      <c r="A121" t="s">
        <v>217</v>
      </c>
      <c r="B121" t="s">
        <v>12</v>
      </c>
      <c r="C121" t="s">
        <v>198</v>
      </c>
      <c r="D121">
        <v>7.4999999999999997E-2</v>
      </c>
      <c r="E121">
        <v>26</v>
      </c>
      <c r="F121">
        <v>0.1</v>
      </c>
      <c r="G121">
        <v>0</v>
      </c>
      <c r="H121">
        <v>51</v>
      </c>
      <c r="I121">
        <v>0</v>
      </c>
      <c r="J121">
        <v>47</v>
      </c>
      <c r="K121">
        <f t="shared" si="3"/>
        <v>4</v>
      </c>
    </row>
    <row r="122" spans="1:11" x14ac:dyDescent="0.2">
      <c r="A122" t="s">
        <v>218</v>
      </c>
      <c r="B122" t="s">
        <v>12</v>
      </c>
      <c r="C122" t="s">
        <v>198</v>
      </c>
      <c r="D122">
        <v>0.05</v>
      </c>
      <c r="E122">
        <v>27</v>
      </c>
      <c r="F122">
        <v>0.1</v>
      </c>
      <c r="G122">
        <v>0</v>
      </c>
      <c r="H122">
        <v>51</v>
      </c>
      <c r="I122">
        <v>0</v>
      </c>
      <c r="J122">
        <v>47</v>
      </c>
      <c r="K122">
        <f t="shared" si="3"/>
        <v>4</v>
      </c>
    </row>
    <row r="123" spans="1:11" x14ac:dyDescent="0.2">
      <c r="A123" t="s">
        <v>219</v>
      </c>
      <c r="B123" t="s">
        <v>12</v>
      </c>
      <c r="C123" t="s">
        <v>198</v>
      </c>
      <c r="D123">
        <v>2.5000000000000001E-2</v>
      </c>
      <c r="E123">
        <v>28</v>
      </c>
      <c r="F123">
        <v>0.1</v>
      </c>
      <c r="G123">
        <v>0</v>
      </c>
      <c r="H123">
        <v>51</v>
      </c>
      <c r="I123">
        <v>0</v>
      </c>
      <c r="J123">
        <v>48</v>
      </c>
      <c r="K123">
        <f t="shared" si="3"/>
        <v>3</v>
      </c>
    </row>
    <row r="124" spans="1:11" x14ac:dyDescent="0.2">
      <c r="A124" t="s">
        <v>220</v>
      </c>
      <c r="B124" t="s">
        <v>12</v>
      </c>
      <c r="C124" t="s">
        <v>198</v>
      </c>
      <c r="D124">
        <v>0.01</v>
      </c>
      <c r="E124">
        <v>29</v>
      </c>
      <c r="F124">
        <v>0.1</v>
      </c>
      <c r="G124">
        <v>0</v>
      </c>
      <c r="H124">
        <v>51</v>
      </c>
      <c r="I124">
        <v>0</v>
      </c>
      <c r="J124">
        <v>43</v>
      </c>
      <c r="K124">
        <f t="shared" si="3"/>
        <v>8</v>
      </c>
    </row>
    <row r="125" spans="1:11" x14ac:dyDescent="0.2">
      <c r="A125" t="s">
        <v>221</v>
      </c>
      <c r="B125" t="s">
        <v>12</v>
      </c>
      <c r="C125" t="s">
        <v>198</v>
      </c>
      <c r="D125">
        <v>0.5</v>
      </c>
      <c r="E125">
        <v>3</v>
      </c>
      <c r="F125">
        <v>0.1</v>
      </c>
      <c r="G125">
        <v>0</v>
      </c>
      <c r="H125">
        <v>51</v>
      </c>
      <c r="I125">
        <v>0</v>
      </c>
      <c r="J125">
        <v>49</v>
      </c>
      <c r="K125">
        <f t="shared" si="3"/>
        <v>2</v>
      </c>
    </row>
    <row r="126" spans="1:11" x14ac:dyDescent="0.2">
      <c r="A126" t="s">
        <v>222</v>
      </c>
      <c r="B126" t="s">
        <v>12</v>
      </c>
      <c r="C126" t="s">
        <v>198</v>
      </c>
      <c r="D126">
        <v>2</v>
      </c>
      <c r="E126">
        <v>30</v>
      </c>
      <c r="F126">
        <v>0.1</v>
      </c>
      <c r="G126">
        <v>0</v>
      </c>
      <c r="H126">
        <v>51</v>
      </c>
      <c r="I126">
        <v>0</v>
      </c>
      <c r="J126">
        <v>47</v>
      </c>
      <c r="K126">
        <f t="shared" si="3"/>
        <v>4</v>
      </c>
    </row>
    <row r="127" spans="1:11" x14ac:dyDescent="0.2">
      <c r="A127" t="s">
        <v>223</v>
      </c>
      <c r="B127" t="s">
        <v>12</v>
      </c>
      <c r="C127" t="s">
        <v>198</v>
      </c>
      <c r="D127">
        <v>1</v>
      </c>
      <c r="E127">
        <v>31</v>
      </c>
      <c r="F127">
        <v>0.1</v>
      </c>
      <c r="G127">
        <v>0</v>
      </c>
      <c r="H127">
        <v>51</v>
      </c>
      <c r="I127">
        <v>0</v>
      </c>
      <c r="J127">
        <v>51</v>
      </c>
      <c r="K127">
        <f t="shared" si="3"/>
        <v>0</v>
      </c>
    </row>
    <row r="128" spans="1:11" x14ac:dyDescent="0.2">
      <c r="A128" t="s">
        <v>224</v>
      </c>
      <c r="B128" t="s">
        <v>12</v>
      </c>
      <c r="C128" t="s">
        <v>198</v>
      </c>
      <c r="D128">
        <v>0.75</v>
      </c>
      <c r="E128">
        <v>32</v>
      </c>
      <c r="F128">
        <v>0.1</v>
      </c>
      <c r="G128">
        <v>0</v>
      </c>
      <c r="H128">
        <v>51</v>
      </c>
      <c r="I128">
        <v>0</v>
      </c>
      <c r="J128">
        <v>47</v>
      </c>
      <c r="K128">
        <f t="shared" si="3"/>
        <v>4</v>
      </c>
    </row>
    <row r="129" spans="1:11" x14ac:dyDescent="0.2">
      <c r="A129" t="s">
        <v>225</v>
      </c>
      <c r="B129" t="s">
        <v>12</v>
      </c>
      <c r="C129" t="s">
        <v>198</v>
      </c>
      <c r="D129">
        <v>0.5</v>
      </c>
      <c r="E129">
        <v>33</v>
      </c>
      <c r="F129">
        <v>0.1</v>
      </c>
      <c r="G129">
        <v>0</v>
      </c>
      <c r="H129">
        <v>51</v>
      </c>
      <c r="I129">
        <v>0</v>
      </c>
      <c r="J129">
        <v>45</v>
      </c>
      <c r="K129">
        <f t="shared" si="3"/>
        <v>6</v>
      </c>
    </row>
    <row r="130" spans="1:11" x14ac:dyDescent="0.2">
      <c r="A130" t="s">
        <v>226</v>
      </c>
      <c r="B130" t="s">
        <v>12</v>
      </c>
      <c r="C130" t="s">
        <v>198</v>
      </c>
      <c r="D130">
        <v>0.25</v>
      </c>
      <c r="E130">
        <v>34</v>
      </c>
      <c r="F130">
        <v>0.1</v>
      </c>
      <c r="G130">
        <v>0</v>
      </c>
      <c r="H130">
        <v>51</v>
      </c>
      <c r="I130">
        <v>0</v>
      </c>
      <c r="J130">
        <v>51</v>
      </c>
      <c r="K130">
        <f t="shared" si="3"/>
        <v>0</v>
      </c>
    </row>
    <row r="131" spans="1:11" x14ac:dyDescent="0.2">
      <c r="A131" t="s">
        <v>227</v>
      </c>
      <c r="B131" t="s">
        <v>12</v>
      </c>
      <c r="C131" t="s">
        <v>198</v>
      </c>
      <c r="D131">
        <v>0.1</v>
      </c>
      <c r="E131">
        <v>35</v>
      </c>
      <c r="F131">
        <v>0.1</v>
      </c>
      <c r="G131">
        <v>0</v>
      </c>
      <c r="H131">
        <v>51</v>
      </c>
      <c r="I131">
        <v>0</v>
      </c>
      <c r="J131">
        <v>51</v>
      </c>
      <c r="K131">
        <f t="shared" si="3"/>
        <v>0</v>
      </c>
    </row>
    <row r="132" spans="1:11" x14ac:dyDescent="0.2">
      <c r="A132" t="s">
        <v>228</v>
      </c>
      <c r="B132" t="s">
        <v>12</v>
      </c>
      <c r="C132" t="s">
        <v>198</v>
      </c>
      <c r="D132">
        <v>7.4999999999999997E-2</v>
      </c>
      <c r="E132">
        <v>36</v>
      </c>
      <c r="F132">
        <v>0.1</v>
      </c>
      <c r="G132">
        <v>0</v>
      </c>
      <c r="H132">
        <v>51</v>
      </c>
      <c r="I132">
        <v>0</v>
      </c>
      <c r="J132">
        <v>46</v>
      </c>
      <c r="K132">
        <f t="shared" si="3"/>
        <v>5</v>
      </c>
    </row>
    <row r="133" spans="1:11" x14ac:dyDescent="0.2">
      <c r="A133" t="s">
        <v>229</v>
      </c>
      <c r="B133" t="s">
        <v>12</v>
      </c>
      <c r="C133" t="s">
        <v>198</v>
      </c>
      <c r="D133">
        <v>0.05</v>
      </c>
      <c r="E133">
        <v>37</v>
      </c>
      <c r="F133">
        <v>0.1</v>
      </c>
      <c r="G133">
        <v>0</v>
      </c>
      <c r="H133">
        <v>51</v>
      </c>
      <c r="I133">
        <v>0</v>
      </c>
      <c r="J133">
        <v>49</v>
      </c>
      <c r="K133">
        <f t="shared" si="3"/>
        <v>2</v>
      </c>
    </row>
    <row r="134" spans="1:11" x14ac:dyDescent="0.2">
      <c r="A134" t="s">
        <v>230</v>
      </c>
      <c r="B134" t="s">
        <v>12</v>
      </c>
      <c r="C134" t="s">
        <v>198</v>
      </c>
      <c r="D134">
        <v>2.5000000000000001E-2</v>
      </c>
      <c r="E134">
        <v>38</v>
      </c>
      <c r="F134">
        <v>0.1</v>
      </c>
      <c r="G134">
        <v>0</v>
      </c>
      <c r="H134">
        <v>51</v>
      </c>
      <c r="I134">
        <v>0</v>
      </c>
      <c r="J134">
        <v>44</v>
      </c>
      <c r="K134">
        <f t="shared" si="3"/>
        <v>7</v>
      </c>
    </row>
    <row r="135" spans="1:11" x14ac:dyDescent="0.2">
      <c r="A135" t="s">
        <v>231</v>
      </c>
      <c r="B135" t="s">
        <v>12</v>
      </c>
      <c r="C135" t="s">
        <v>198</v>
      </c>
      <c r="D135">
        <v>0.01</v>
      </c>
      <c r="E135">
        <v>39</v>
      </c>
      <c r="F135">
        <v>0.1</v>
      </c>
      <c r="G135">
        <v>0</v>
      </c>
      <c r="H135">
        <v>51</v>
      </c>
      <c r="I135">
        <v>0</v>
      </c>
      <c r="J135">
        <v>33</v>
      </c>
      <c r="K135">
        <f t="shared" si="3"/>
        <v>18</v>
      </c>
    </row>
    <row r="136" spans="1:11" x14ac:dyDescent="0.2">
      <c r="A136" t="s">
        <v>232</v>
      </c>
      <c r="B136" t="s">
        <v>12</v>
      </c>
      <c r="C136" t="s">
        <v>198</v>
      </c>
      <c r="D136">
        <v>0.25</v>
      </c>
      <c r="E136">
        <v>4</v>
      </c>
      <c r="F136">
        <v>0.1</v>
      </c>
      <c r="G136">
        <v>0</v>
      </c>
      <c r="H136">
        <v>51</v>
      </c>
      <c r="I136">
        <v>0</v>
      </c>
      <c r="J136">
        <v>51</v>
      </c>
      <c r="K136">
        <f t="shared" si="3"/>
        <v>0</v>
      </c>
    </row>
    <row r="137" spans="1:11" x14ac:dyDescent="0.2">
      <c r="A137" t="s">
        <v>233</v>
      </c>
      <c r="B137" t="s">
        <v>12</v>
      </c>
      <c r="C137" t="s">
        <v>198</v>
      </c>
      <c r="D137">
        <v>2</v>
      </c>
      <c r="E137">
        <v>40</v>
      </c>
      <c r="F137">
        <v>0.1</v>
      </c>
      <c r="G137">
        <v>0</v>
      </c>
      <c r="H137">
        <v>51</v>
      </c>
      <c r="I137">
        <v>0</v>
      </c>
      <c r="J137">
        <v>49</v>
      </c>
      <c r="K137">
        <f t="shared" si="3"/>
        <v>2</v>
      </c>
    </row>
    <row r="138" spans="1:11" x14ac:dyDescent="0.2">
      <c r="A138" t="s">
        <v>234</v>
      </c>
      <c r="B138" t="s">
        <v>12</v>
      </c>
      <c r="C138" t="s">
        <v>198</v>
      </c>
      <c r="D138">
        <v>1</v>
      </c>
      <c r="E138">
        <v>41</v>
      </c>
      <c r="F138">
        <v>0.1</v>
      </c>
      <c r="G138">
        <v>0</v>
      </c>
      <c r="H138">
        <v>51</v>
      </c>
      <c r="I138">
        <v>0</v>
      </c>
      <c r="J138">
        <v>45</v>
      </c>
      <c r="K138">
        <f t="shared" si="3"/>
        <v>6</v>
      </c>
    </row>
    <row r="139" spans="1:11" x14ac:dyDescent="0.2">
      <c r="A139" t="s">
        <v>235</v>
      </c>
      <c r="B139" t="s">
        <v>12</v>
      </c>
      <c r="C139" t="s">
        <v>198</v>
      </c>
      <c r="D139">
        <v>0.75</v>
      </c>
      <c r="E139">
        <v>42</v>
      </c>
      <c r="F139">
        <v>0.1</v>
      </c>
      <c r="G139">
        <v>0</v>
      </c>
      <c r="H139">
        <v>51</v>
      </c>
      <c r="I139">
        <v>0</v>
      </c>
      <c r="J139">
        <v>49</v>
      </c>
      <c r="K139">
        <f t="shared" si="3"/>
        <v>2</v>
      </c>
    </row>
    <row r="140" spans="1:11" x14ac:dyDescent="0.2">
      <c r="A140" t="s">
        <v>236</v>
      </c>
      <c r="B140" t="s">
        <v>12</v>
      </c>
      <c r="C140" t="s">
        <v>198</v>
      </c>
      <c r="D140">
        <v>0.5</v>
      </c>
      <c r="E140">
        <v>43</v>
      </c>
      <c r="F140">
        <v>0.1</v>
      </c>
      <c r="G140">
        <v>0</v>
      </c>
      <c r="H140">
        <v>51</v>
      </c>
      <c r="I140">
        <v>0</v>
      </c>
      <c r="J140">
        <v>47</v>
      </c>
      <c r="K140">
        <f t="shared" si="3"/>
        <v>4</v>
      </c>
    </row>
    <row r="141" spans="1:11" x14ac:dyDescent="0.2">
      <c r="A141" t="s">
        <v>237</v>
      </c>
      <c r="B141" t="s">
        <v>12</v>
      </c>
      <c r="C141" t="s">
        <v>198</v>
      </c>
      <c r="D141">
        <v>0.25</v>
      </c>
      <c r="E141">
        <v>44</v>
      </c>
      <c r="F141">
        <v>0.1</v>
      </c>
      <c r="G141">
        <v>0</v>
      </c>
      <c r="H141">
        <v>51</v>
      </c>
      <c r="I141">
        <v>0</v>
      </c>
      <c r="J141">
        <v>49</v>
      </c>
      <c r="K141">
        <f t="shared" si="3"/>
        <v>2</v>
      </c>
    </row>
    <row r="142" spans="1:11" x14ac:dyDescent="0.2">
      <c r="A142" t="s">
        <v>238</v>
      </c>
      <c r="B142" t="s">
        <v>12</v>
      </c>
      <c r="C142" t="s">
        <v>198</v>
      </c>
      <c r="D142">
        <v>0.1</v>
      </c>
      <c r="E142">
        <v>45</v>
      </c>
      <c r="F142">
        <v>0.1</v>
      </c>
      <c r="G142">
        <v>0</v>
      </c>
      <c r="H142">
        <v>51</v>
      </c>
      <c r="I142">
        <v>0</v>
      </c>
      <c r="J142">
        <v>51</v>
      </c>
      <c r="K142">
        <f t="shared" si="3"/>
        <v>0</v>
      </c>
    </row>
    <row r="143" spans="1:11" x14ac:dyDescent="0.2">
      <c r="A143" t="s">
        <v>239</v>
      </c>
      <c r="B143" t="s">
        <v>12</v>
      </c>
      <c r="C143" t="s">
        <v>198</v>
      </c>
      <c r="D143">
        <v>7.4999999999999997E-2</v>
      </c>
      <c r="E143">
        <v>46</v>
      </c>
      <c r="F143">
        <v>0.1</v>
      </c>
      <c r="G143">
        <v>0</v>
      </c>
      <c r="H143">
        <v>51</v>
      </c>
      <c r="I143">
        <v>0</v>
      </c>
      <c r="J143">
        <v>45</v>
      </c>
      <c r="K143">
        <f t="shared" si="3"/>
        <v>6</v>
      </c>
    </row>
    <row r="144" spans="1:11" x14ac:dyDescent="0.2">
      <c r="A144" t="s">
        <v>240</v>
      </c>
      <c r="B144" t="s">
        <v>12</v>
      </c>
      <c r="C144" t="s">
        <v>198</v>
      </c>
      <c r="D144">
        <v>0.05</v>
      </c>
      <c r="E144">
        <v>47</v>
      </c>
      <c r="F144">
        <v>0.1</v>
      </c>
      <c r="G144">
        <v>0</v>
      </c>
      <c r="H144">
        <v>51</v>
      </c>
      <c r="I144">
        <v>0</v>
      </c>
      <c r="J144">
        <v>51</v>
      </c>
      <c r="K144">
        <f t="shared" si="3"/>
        <v>0</v>
      </c>
    </row>
    <row r="145" spans="1:11" x14ac:dyDescent="0.2">
      <c r="A145" t="s">
        <v>241</v>
      </c>
      <c r="B145" t="s">
        <v>12</v>
      </c>
      <c r="C145" t="s">
        <v>198</v>
      </c>
      <c r="D145">
        <v>2.5000000000000001E-2</v>
      </c>
      <c r="E145">
        <v>48</v>
      </c>
      <c r="F145">
        <v>0.1</v>
      </c>
      <c r="G145">
        <v>0</v>
      </c>
      <c r="H145">
        <v>51</v>
      </c>
      <c r="I145">
        <v>0</v>
      </c>
      <c r="J145">
        <v>47</v>
      </c>
      <c r="K145">
        <f t="shared" si="3"/>
        <v>4</v>
      </c>
    </row>
    <row r="146" spans="1:11" x14ac:dyDescent="0.2">
      <c r="A146" t="s">
        <v>242</v>
      </c>
      <c r="B146" t="s">
        <v>12</v>
      </c>
      <c r="C146" t="s">
        <v>198</v>
      </c>
      <c r="D146">
        <v>0.01</v>
      </c>
      <c r="E146">
        <v>49</v>
      </c>
      <c r="F146">
        <v>0.1</v>
      </c>
      <c r="G146">
        <v>0</v>
      </c>
      <c r="H146">
        <v>51</v>
      </c>
      <c r="I146">
        <v>0</v>
      </c>
      <c r="J146">
        <v>35</v>
      </c>
      <c r="K146">
        <f t="shared" si="3"/>
        <v>16</v>
      </c>
    </row>
    <row r="147" spans="1:11" x14ac:dyDescent="0.2">
      <c r="A147" t="s">
        <v>243</v>
      </c>
      <c r="B147" t="s">
        <v>12</v>
      </c>
      <c r="C147" t="s">
        <v>198</v>
      </c>
      <c r="D147">
        <v>0.1</v>
      </c>
      <c r="E147">
        <v>5</v>
      </c>
      <c r="F147">
        <v>0.1</v>
      </c>
      <c r="G147">
        <v>0</v>
      </c>
      <c r="H147">
        <v>51</v>
      </c>
      <c r="I147">
        <v>0</v>
      </c>
      <c r="J147">
        <v>51</v>
      </c>
      <c r="K147">
        <f t="shared" si="3"/>
        <v>0</v>
      </c>
    </row>
    <row r="148" spans="1:11" x14ac:dyDescent="0.2">
      <c r="A148" t="s">
        <v>244</v>
      </c>
      <c r="B148" t="s">
        <v>12</v>
      </c>
      <c r="C148" t="s">
        <v>198</v>
      </c>
      <c r="D148">
        <v>7.4999999999999997E-2</v>
      </c>
      <c r="E148">
        <v>6</v>
      </c>
      <c r="F148">
        <v>0.1</v>
      </c>
      <c r="G148">
        <v>0</v>
      </c>
      <c r="H148">
        <v>51</v>
      </c>
      <c r="I148">
        <v>0</v>
      </c>
      <c r="J148">
        <v>51</v>
      </c>
      <c r="K148">
        <f t="shared" si="3"/>
        <v>0</v>
      </c>
    </row>
    <row r="149" spans="1:11" x14ac:dyDescent="0.2">
      <c r="A149" t="s">
        <v>245</v>
      </c>
      <c r="B149" t="s">
        <v>12</v>
      </c>
      <c r="C149" t="s">
        <v>198</v>
      </c>
      <c r="D149">
        <v>0.05</v>
      </c>
      <c r="E149">
        <v>7</v>
      </c>
      <c r="F149">
        <v>0.1</v>
      </c>
      <c r="G149">
        <v>0</v>
      </c>
      <c r="H149">
        <v>51</v>
      </c>
      <c r="I149">
        <v>0</v>
      </c>
      <c r="J149">
        <v>47</v>
      </c>
      <c r="K149">
        <f t="shared" si="3"/>
        <v>4</v>
      </c>
    </row>
    <row r="150" spans="1:11" x14ac:dyDescent="0.2">
      <c r="A150" t="s">
        <v>246</v>
      </c>
      <c r="B150" t="s">
        <v>12</v>
      </c>
      <c r="C150" t="s">
        <v>198</v>
      </c>
      <c r="D150">
        <v>2.5000000000000001E-2</v>
      </c>
      <c r="E150">
        <v>8</v>
      </c>
      <c r="F150">
        <v>0.1</v>
      </c>
      <c r="G150">
        <v>0</v>
      </c>
      <c r="H150">
        <v>51</v>
      </c>
      <c r="I150">
        <v>0</v>
      </c>
      <c r="J150">
        <v>51</v>
      </c>
      <c r="K150">
        <f t="shared" si="3"/>
        <v>0</v>
      </c>
    </row>
    <row r="151" spans="1:11" x14ac:dyDescent="0.2">
      <c r="A151" t="s">
        <v>247</v>
      </c>
      <c r="B151" t="s">
        <v>12</v>
      </c>
      <c r="C151" t="s">
        <v>198</v>
      </c>
      <c r="D151">
        <v>0.01</v>
      </c>
      <c r="E151">
        <v>9</v>
      </c>
      <c r="F151">
        <v>0.1</v>
      </c>
      <c r="G151">
        <v>0</v>
      </c>
      <c r="H151">
        <v>51</v>
      </c>
      <c r="I151">
        <v>0</v>
      </c>
      <c r="J151">
        <v>42</v>
      </c>
      <c r="K151">
        <f t="shared" si="3"/>
        <v>9</v>
      </c>
    </row>
    <row r="152" spans="1:11" x14ac:dyDescent="0.2">
      <c r="A152" t="s">
        <v>146</v>
      </c>
      <c r="B152" t="s">
        <v>12</v>
      </c>
      <c r="C152" t="s">
        <v>147</v>
      </c>
      <c r="D152">
        <v>2</v>
      </c>
      <c r="E152">
        <v>0</v>
      </c>
      <c r="F152">
        <v>0.1</v>
      </c>
      <c r="G152">
        <v>0</v>
      </c>
      <c r="H152">
        <v>52</v>
      </c>
      <c r="I152">
        <v>0</v>
      </c>
      <c r="J152">
        <v>45</v>
      </c>
      <c r="K152">
        <f>H152-J152</f>
        <v>7</v>
      </c>
    </row>
    <row r="153" spans="1:11" x14ac:dyDescent="0.2">
      <c r="A153" t="s">
        <v>148</v>
      </c>
      <c r="B153" t="s">
        <v>12</v>
      </c>
      <c r="C153" t="s">
        <v>147</v>
      </c>
      <c r="D153">
        <v>1</v>
      </c>
      <c r="E153">
        <v>1</v>
      </c>
      <c r="F153">
        <v>0.1</v>
      </c>
      <c r="G153">
        <v>0</v>
      </c>
      <c r="H153">
        <v>52</v>
      </c>
      <c r="I153">
        <v>0</v>
      </c>
      <c r="J153">
        <v>48</v>
      </c>
      <c r="K153">
        <f t="shared" ref="K153:K201" si="4">H153-J153</f>
        <v>4</v>
      </c>
    </row>
    <row r="154" spans="1:11" x14ac:dyDescent="0.2">
      <c r="A154" t="s">
        <v>149</v>
      </c>
      <c r="B154" t="s">
        <v>12</v>
      </c>
      <c r="C154" t="s">
        <v>147</v>
      </c>
      <c r="D154">
        <v>2</v>
      </c>
      <c r="E154">
        <v>10</v>
      </c>
      <c r="F154">
        <v>0.1</v>
      </c>
      <c r="G154">
        <v>0</v>
      </c>
      <c r="H154">
        <v>52</v>
      </c>
      <c r="I154">
        <v>0</v>
      </c>
      <c r="J154">
        <v>50</v>
      </c>
      <c r="K154">
        <f t="shared" si="4"/>
        <v>2</v>
      </c>
    </row>
    <row r="155" spans="1:11" x14ac:dyDescent="0.2">
      <c r="A155" t="s">
        <v>150</v>
      </c>
      <c r="B155" t="s">
        <v>12</v>
      </c>
      <c r="C155" t="s">
        <v>147</v>
      </c>
      <c r="D155">
        <v>1</v>
      </c>
      <c r="E155">
        <v>11</v>
      </c>
      <c r="F155">
        <v>0.1</v>
      </c>
      <c r="G155">
        <v>0</v>
      </c>
      <c r="H155">
        <v>52</v>
      </c>
      <c r="I155">
        <v>0</v>
      </c>
      <c r="J155">
        <v>48</v>
      </c>
      <c r="K155">
        <f t="shared" si="4"/>
        <v>4</v>
      </c>
    </row>
    <row r="156" spans="1:11" x14ac:dyDescent="0.2">
      <c r="A156" t="s">
        <v>151</v>
      </c>
      <c r="B156" t="s">
        <v>12</v>
      </c>
      <c r="C156" t="s">
        <v>147</v>
      </c>
      <c r="D156">
        <v>0.75</v>
      </c>
      <c r="E156">
        <v>12</v>
      </c>
      <c r="F156">
        <v>0.1</v>
      </c>
      <c r="G156">
        <v>0</v>
      </c>
      <c r="H156">
        <v>52</v>
      </c>
      <c r="I156">
        <v>0</v>
      </c>
      <c r="J156">
        <v>50</v>
      </c>
      <c r="K156">
        <f t="shared" si="4"/>
        <v>2</v>
      </c>
    </row>
    <row r="157" spans="1:11" x14ac:dyDescent="0.2">
      <c r="A157" t="s">
        <v>152</v>
      </c>
      <c r="B157" t="s">
        <v>12</v>
      </c>
      <c r="C157" t="s">
        <v>147</v>
      </c>
      <c r="D157">
        <v>0.5</v>
      </c>
      <c r="E157">
        <v>13</v>
      </c>
      <c r="F157">
        <v>0.1</v>
      </c>
      <c r="G157">
        <v>0</v>
      </c>
      <c r="H157">
        <v>52</v>
      </c>
      <c r="I157">
        <v>0</v>
      </c>
      <c r="J157">
        <v>50</v>
      </c>
      <c r="K157">
        <f t="shared" si="4"/>
        <v>2</v>
      </c>
    </row>
    <row r="158" spans="1:11" x14ac:dyDescent="0.2">
      <c r="A158" t="s">
        <v>153</v>
      </c>
      <c r="B158" t="s">
        <v>12</v>
      </c>
      <c r="C158" t="s">
        <v>147</v>
      </c>
      <c r="D158">
        <v>0.25</v>
      </c>
      <c r="E158">
        <v>14</v>
      </c>
      <c r="F158">
        <v>0.1</v>
      </c>
      <c r="G158">
        <v>0</v>
      </c>
      <c r="H158">
        <v>52</v>
      </c>
      <c r="I158">
        <v>0</v>
      </c>
      <c r="J158">
        <v>52</v>
      </c>
      <c r="K158">
        <f t="shared" si="4"/>
        <v>0</v>
      </c>
    </row>
    <row r="159" spans="1:11" x14ac:dyDescent="0.2">
      <c r="A159" t="s">
        <v>154</v>
      </c>
      <c r="B159" t="s">
        <v>12</v>
      </c>
      <c r="C159" t="s">
        <v>147</v>
      </c>
      <c r="D159">
        <v>0.1</v>
      </c>
      <c r="E159">
        <v>15</v>
      </c>
      <c r="F159">
        <v>0.1</v>
      </c>
      <c r="G159">
        <v>0</v>
      </c>
      <c r="H159">
        <v>52</v>
      </c>
      <c r="I159">
        <v>0</v>
      </c>
      <c r="J159">
        <v>50</v>
      </c>
      <c r="K159">
        <f t="shared" si="4"/>
        <v>2</v>
      </c>
    </row>
    <row r="160" spans="1:11" x14ac:dyDescent="0.2">
      <c r="A160" t="s">
        <v>155</v>
      </c>
      <c r="B160" t="s">
        <v>12</v>
      </c>
      <c r="C160" t="s">
        <v>147</v>
      </c>
      <c r="D160">
        <v>7.4999999999999997E-2</v>
      </c>
      <c r="E160">
        <v>16</v>
      </c>
      <c r="F160">
        <v>0.1</v>
      </c>
      <c r="G160">
        <v>0</v>
      </c>
      <c r="H160">
        <v>52</v>
      </c>
      <c r="I160">
        <v>0</v>
      </c>
      <c r="J160">
        <v>50</v>
      </c>
      <c r="K160">
        <f t="shared" si="4"/>
        <v>2</v>
      </c>
    </row>
    <row r="161" spans="1:11" x14ac:dyDescent="0.2">
      <c r="A161" t="s">
        <v>156</v>
      </c>
      <c r="B161" t="s">
        <v>12</v>
      </c>
      <c r="C161" t="s">
        <v>147</v>
      </c>
      <c r="D161">
        <v>0.05</v>
      </c>
      <c r="E161">
        <v>17</v>
      </c>
      <c r="F161">
        <v>0.1</v>
      </c>
      <c r="G161">
        <v>0</v>
      </c>
      <c r="H161">
        <v>52</v>
      </c>
      <c r="I161">
        <v>0</v>
      </c>
      <c r="J161">
        <v>52</v>
      </c>
      <c r="K161">
        <f t="shared" si="4"/>
        <v>0</v>
      </c>
    </row>
    <row r="162" spans="1:11" x14ac:dyDescent="0.2">
      <c r="A162" t="s">
        <v>157</v>
      </c>
      <c r="B162" t="s">
        <v>12</v>
      </c>
      <c r="C162" t="s">
        <v>147</v>
      </c>
      <c r="D162">
        <v>2.5000000000000001E-2</v>
      </c>
      <c r="E162">
        <v>18</v>
      </c>
      <c r="F162">
        <v>0.1</v>
      </c>
      <c r="G162">
        <v>0</v>
      </c>
      <c r="H162">
        <v>52</v>
      </c>
      <c r="I162">
        <v>0</v>
      </c>
      <c r="J162">
        <v>47</v>
      </c>
      <c r="K162">
        <f t="shared" si="4"/>
        <v>5</v>
      </c>
    </row>
    <row r="163" spans="1:11" x14ac:dyDescent="0.2">
      <c r="A163" t="s">
        <v>158</v>
      </c>
      <c r="B163" t="s">
        <v>12</v>
      </c>
      <c r="C163" t="s">
        <v>147</v>
      </c>
      <c r="D163">
        <v>0.01</v>
      </c>
      <c r="E163">
        <v>19</v>
      </c>
      <c r="F163">
        <v>0.1</v>
      </c>
      <c r="G163">
        <v>0</v>
      </c>
      <c r="H163">
        <v>52</v>
      </c>
      <c r="I163">
        <v>0</v>
      </c>
      <c r="J163">
        <v>39</v>
      </c>
      <c r="K163">
        <f t="shared" si="4"/>
        <v>13</v>
      </c>
    </row>
    <row r="164" spans="1:11" x14ac:dyDescent="0.2">
      <c r="A164" t="s">
        <v>159</v>
      </c>
      <c r="B164" t="s">
        <v>12</v>
      </c>
      <c r="C164" t="s">
        <v>147</v>
      </c>
      <c r="D164">
        <v>0.75</v>
      </c>
      <c r="E164">
        <v>2</v>
      </c>
      <c r="F164">
        <v>0.1</v>
      </c>
      <c r="G164">
        <v>0</v>
      </c>
      <c r="H164">
        <v>52</v>
      </c>
      <c r="I164">
        <v>0</v>
      </c>
      <c r="J164">
        <v>50</v>
      </c>
      <c r="K164">
        <f t="shared" si="4"/>
        <v>2</v>
      </c>
    </row>
    <row r="165" spans="1:11" x14ac:dyDescent="0.2">
      <c r="A165" t="s">
        <v>160</v>
      </c>
      <c r="B165" t="s">
        <v>12</v>
      </c>
      <c r="C165" t="s">
        <v>147</v>
      </c>
      <c r="D165">
        <v>2</v>
      </c>
      <c r="E165">
        <v>20</v>
      </c>
      <c r="F165">
        <v>0.1</v>
      </c>
      <c r="G165">
        <v>0</v>
      </c>
      <c r="H165">
        <v>52</v>
      </c>
      <c r="I165">
        <v>0</v>
      </c>
      <c r="J165">
        <v>51</v>
      </c>
      <c r="K165">
        <f t="shared" si="4"/>
        <v>1</v>
      </c>
    </row>
    <row r="166" spans="1:11" x14ac:dyDescent="0.2">
      <c r="A166" t="s">
        <v>161</v>
      </c>
      <c r="B166" t="s">
        <v>12</v>
      </c>
      <c r="C166" t="s">
        <v>147</v>
      </c>
      <c r="D166">
        <v>1</v>
      </c>
      <c r="E166">
        <v>21</v>
      </c>
      <c r="F166">
        <v>0.1</v>
      </c>
      <c r="G166">
        <v>0</v>
      </c>
      <c r="H166">
        <v>52</v>
      </c>
      <c r="I166">
        <v>0</v>
      </c>
      <c r="J166">
        <v>50</v>
      </c>
      <c r="K166">
        <f t="shared" si="4"/>
        <v>2</v>
      </c>
    </row>
    <row r="167" spans="1:11" x14ac:dyDescent="0.2">
      <c r="A167" t="s">
        <v>162</v>
      </c>
      <c r="B167" t="s">
        <v>12</v>
      </c>
      <c r="C167" t="s">
        <v>147</v>
      </c>
      <c r="D167">
        <v>0.75</v>
      </c>
      <c r="E167">
        <v>22</v>
      </c>
      <c r="F167">
        <v>0.1</v>
      </c>
      <c r="G167">
        <v>0</v>
      </c>
      <c r="H167">
        <v>52</v>
      </c>
      <c r="I167">
        <v>0</v>
      </c>
      <c r="J167">
        <v>50</v>
      </c>
      <c r="K167">
        <f t="shared" si="4"/>
        <v>2</v>
      </c>
    </row>
    <row r="168" spans="1:11" x14ac:dyDescent="0.2">
      <c r="A168" t="s">
        <v>163</v>
      </c>
      <c r="B168" t="s">
        <v>12</v>
      </c>
      <c r="C168" t="s">
        <v>147</v>
      </c>
      <c r="D168">
        <v>0.5</v>
      </c>
      <c r="E168">
        <v>23</v>
      </c>
      <c r="F168">
        <v>0.1</v>
      </c>
      <c r="G168">
        <v>0</v>
      </c>
      <c r="H168">
        <v>52</v>
      </c>
      <c r="I168">
        <v>0</v>
      </c>
      <c r="J168">
        <v>48</v>
      </c>
      <c r="K168">
        <f t="shared" si="4"/>
        <v>4</v>
      </c>
    </row>
    <row r="169" spans="1:11" x14ac:dyDescent="0.2">
      <c r="A169" t="s">
        <v>164</v>
      </c>
      <c r="B169" t="s">
        <v>12</v>
      </c>
      <c r="C169" t="s">
        <v>147</v>
      </c>
      <c r="D169">
        <v>0.25</v>
      </c>
      <c r="E169">
        <v>24</v>
      </c>
      <c r="F169">
        <v>0.1</v>
      </c>
      <c r="G169">
        <v>0</v>
      </c>
      <c r="H169">
        <v>52</v>
      </c>
      <c r="I169">
        <v>0</v>
      </c>
      <c r="J169">
        <v>50</v>
      </c>
      <c r="K169">
        <f t="shared" si="4"/>
        <v>2</v>
      </c>
    </row>
    <row r="170" spans="1:11" x14ac:dyDescent="0.2">
      <c r="A170" t="s">
        <v>165</v>
      </c>
      <c r="B170" t="s">
        <v>12</v>
      </c>
      <c r="C170" t="s">
        <v>147</v>
      </c>
      <c r="D170">
        <v>0.1</v>
      </c>
      <c r="E170">
        <v>25</v>
      </c>
      <c r="F170">
        <v>0.1</v>
      </c>
      <c r="G170">
        <v>0</v>
      </c>
      <c r="H170">
        <v>52</v>
      </c>
      <c r="I170">
        <v>0</v>
      </c>
      <c r="J170">
        <v>46</v>
      </c>
      <c r="K170">
        <f t="shared" si="4"/>
        <v>6</v>
      </c>
    </row>
    <row r="171" spans="1:11" x14ac:dyDescent="0.2">
      <c r="A171" t="s">
        <v>166</v>
      </c>
      <c r="B171" t="s">
        <v>12</v>
      </c>
      <c r="C171" t="s">
        <v>147</v>
      </c>
      <c r="D171">
        <v>7.4999999999999997E-2</v>
      </c>
      <c r="E171">
        <v>26</v>
      </c>
      <c r="F171">
        <v>0.1</v>
      </c>
      <c r="G171">
        <v>0</v>
      </c>
      <c r="H171">
        <v>52</v>
      </c>
      <c r="I171">
        <v>0</v>
      </c>
      <c r="J171">
        <v>50</v>
      </c>
      <c r="K171">
        <f t="shared" si="4"/>
        <v>2</v>
      </c>
    </row>
    <row r="172" spans="1:11" x14ac:dyDescent="0.2">
      <c r="A172" t="s">
        <v>167</v>
      </c>
      <c r="B172" t="s">
        <v>12</v>
      </c>
      <c r="C172" t="s">
        <v>147</v>
      </c>
      <c r="D172">
        <v>0.05</v>
      </c>
      <c r="E172">
        <v>27</v>
      </c>
      <c r="F172">
        <v>0.1</v>
      </c>
      <c r="G172">
        <v>0</v>
      </c>
      <c r="H172">
        <v>52</v>
      </c>
      <c r="I172">
        <v>0</v>
      </c>
      <c r="J172">
        <v>52</v>
      </c>
      <c r="K172">
        <f t="shared" si="4"/>
        <v>0</v>
      </c>
    </row>
    <row r="173" spans="1:11" x14ac:dyDescent="0.2">
      <c r="A173" t="s">
        <v>168</v>
      </c>
      <c r="B173" t="s">
        <v>12</v>
      </c>
      <c r="C173" t="s">
        <v>147</v>
      </c>
      <c r="D173">
        <v>2.5000000000000001E-2</v>
      </c>
      <c r="E173">
        <v>28</v>
      </c>
      <c r="F173">
        <v>0.1</v>
      </c>
      <c r="G173">
        <v>0</v>
      </c>
      <c r="H173">
        <v>52</v>
      </c>
      <c r="I173">
        <v>0</v>
      </c>
      <c r="J173">
        <v>48</v>
      </c>
      <c r="K173">
        <f t="shared" si="4"/>
        <v>4</v>
      </c>
    </row>
    <row r="174" spans="1:11" x14ac:dyDescent="0.2">
      <c r="A174" t="s">
        <v>169</v>
      </c>
      <c r="B174" t="s">
        <v>12</v>
      </c>
      <c r="C174" t="s">
        <v>147</v>
      </c>
      <c r="D174">
        <v>0.01</v>
      </c>
      <c r="E174">
        <v>29</v>
      </c>
      <c r="F174">
        <v>0.1</v>
      </c>
      <c r="G174">
        <v>0</v>
      </c>
      <c r="H174">
        <v>52</v>
      </c>
      <c r="I174">
        <v>0</v>
      </c>
      <c r="J174">
        <v>36</v>
      </c>
      <c r="K174">
        <f t="shared" si="4"/>
        <v>16</v>
      </c>
    </row>
    <row r="175" spans="1:11" x14ac:dyDescent="0.2">
      <c r="A175" t="s">
        <v>170</v>
      </c>
      <c r="B175" t="s">
        <v>12</v>
      </c>
      <c r="C175" t="s">
        <v>147</v>
      </c>
      <c r="D175">
        <v>0.5</v>
      </c>
      <c r="E175">
        <v>3</v>
      </c>
      <c r="F175">
        <v>0.1</v>
      </c>
      <c r="G175">
        <v>0</v>
      </c>
      <c r="H175">
        <v>52</v>
      </c>
      <c r="I175">
        <v>0</v>
      </c>
      <c r="J175">
        <v>50</v>
      </c>
      <c r="K175">
        <f t="shared" si="4"/>
        <v>2</v>
      </c>
    </row>
    <row r="176" spans="1:11" x14ac:dyDescent="0.2">
      <c r="A176" t="s">
        <v>171</v>
      </c>
      <c r="B176" t="s">
        <v>12</v>
      </c>
      <c r="C176" t="s">
        <v>147</v>
      </c>
      <c r="D176">
        <v>2</v>
      </c>
      <c r="E176">
        <v>30</v>
      </c>
      <c r="F176">
        <v>0.1</v>
      </c>
      <c r="G176">
        <v>0</v>
      </c>
      <c r="H176">
        <v>52</v>
      </c>
      <c r="I176">
        <v>0</v>
      </c>
      <c r="J176">
        <v>50</v>
      </c>
      <c r="K176">
        <f t="shared" si="4"/>
        <v>2</v>
      </c>
    </row>
    <row r="177" spans="1:11" x14ac:dyDescent="0.2">
      <c r="A177" t="s">
        <v>172</v>
      </c>
      <c r="B177" t="s">
        <v>12</v>
      </c>
      <c r="C177" t="s">
        <v>147</v>
      </c>
      <c r="D177">
        <v>1</v>
      </c>
      <c r="E177">
        <v>31</v>
      </c>
      <c r="F177">
        <v>0.1</v>
      </c>
      <c r="G177">
        <v>0</v>
      </c>
      <c r="H177">
        <v>52</v>
      </c>
      <c r="I177">
        <v>0</v>
      </c>
      <c r="J177">
        <v>47</v>
      </c>
      <c r="K177">
        <f t="shared" si="4"/>
        <v>5</v>
      </c>
    </row>
    <row r="178" spans="1:11" x14ac:dyDescent="0.2">
      <c r="A178" t="s">
        <v>173</v>
      </c>
      <c r="B178" t="s">
        <v>12</v>
      </c>
      <c r="C178" t="s">
        <v>147</v>
      </c>
      <c r="D178">
        <v>0.75</v>
      </c>
      <c r="E178">
        <v>32</v>
      </c>
      <c r="F178">
        <v>0.1</v>
      </c>
      <c r="G178">
        <v>0</v>
      </c>
      <c r="H178">
        <v>52</v>
      </c>
      <c r="I178">
        <v>0</v>
      </c>
      <c r="J178">
        <v>52</v>
      </c>
      <c r="K178">
        <f t="shared" si="4"/>
        <v>0</v>
      </c>
    </row>
    <row r="179" spans="1:11" x14ac:dyDescent="0.2">
      <c r="A179" t="s">
        <v>174</v>
      </c>
      <c r="B179" t="s">
        <v>12</v>
      </c>
      <c r="C179" t="s">
        <v>147</v>
      </c>
      <c r="D179">
        <v>0.5</v>
      </c>
      <c r="E179">
        <v>33</v>
      </c>
      <c r="F179">
        <v>0.1</v>
      </c>
      <c r="G179">
        <v>0</v>
      </c>
      <c r="H179">
        <v>52</v>
      </c>
      <c r="I179">
        <v>0</v>
      </c>
      <c r="J179">
        <v>51</v>
      </c>
      <c r="K179">
        <f t="shared" si="4"/>
        <v>1</v>
      </c>
    </row>
    <row r="180" spans="1:11" x14ac:dyDescent="0.2">
      <c r="A180" t="s">
        <v>175</v>
      </c>
      <c r="B180" t="s">
        <v>12</v>
      </c>
      <c r="C180" t="s">
        <v>147</v>
      </c>
      <c r="D180">
        <v>0.25</v>
      </c>
      <c r="E180">
        <v>34</v>
      </c>
      <c r="F180">
        <v>0.1</v>
      </c>
      <c r="G180">
        <v>0</v>
      </c>
      <c r="H180">
        <v>52</v>
      </c>
      <c r="I180">
        <v>0</v>
      </c>
      <c r="J180">
        <v>50</v>
      </c>
      <c r="K180">
        <f t="shared" si="4"/>
        <v>2</v>
      </c>
    </row>
    <row r="181" spans="1:11" x14ac:dyDescent="0.2">
      <c r="A181" t="s">
        <v>176</v>
      </c>
      <c r="B181" t="s">
        <v>12</v>
      </c>
      <c r="C181" t="s">
        <v>147</v>
      </c>
      <c r="D181">
        <v>0.1</v>
      </c>
      <c r="E181">
        <v>35</v>
      </c>
      <c r="F181">
        <v>0.1</v>
      </c>
      <c r="G181">
        <v>0</v>
      </c>
      <c r="H181">
        <v>52</v>
      </c>
      <c r="I181">
        <v>0</v>
      </c>
      <c r="J181">
        <v>52</v>
      </c>
      <c r="K181">
        <f t="shared" si="4"/>
        <v>0</v>
      </c>
    </row>
    <row r="182" spans="1:11" x14ac:dyDescent="0.2">
      <c r="A182" t="s">
        <v>177</v>
      </c>
      <c r="B182" t="s">
        <v>12</v>
      </c>
      <c r="C182" t="s">
        <v>147</v>
      </c>
      <c r="D182">
        <v>7.4999999999999997E-2</v>
      </c>
      <c r="E182">
        <v>36</v>
      </c>
      <c r="F182">
        <v>0.1</v>
      </c>
      <c r="G182">
        <v>0</v>
      </c>
      <c r="H182">
        <v>52</v>
      </c>
      <c r="I182">
        <v>0</v>
      </c>
      <c r="J182">
        <v>50</v>
      </c>
      <c r="K182">
        <f t="shared" si="4"/>
        <v>2</v>
      </c>
    </row>
    <row r="183" spans="1:11" x14ac:dyDescent="0.2">
      <c r="A183" t="s">
        <v>178</v>
      </c>
      <c r="B183" t="s">
        <v>12</v>
      </c>
      <c r="C183" t="s">
        <v>147</v>
      </c>
      <c r="D183">
        <v>0.05</v>
      </c>
      <c r="E183">
        <v>37</v>
      </c>
      <c r="F183">
        <v>0.1</v>
      </c>
      <c r="G183">
        <v>0</v>
      </c>
      <c r="H183">
        <v>52</v>
      </c>
      <c r="I183">
        <v>0</v>
      </c>
      <c r="J183">
        <v>49</v>
      </c>
      <c r="K183">
        <f t="shared" si="4"/>
        <v>3</v>
      </c>
    </row>
    <row r="184" spans="1:11" x14ac:dyDescent="0.2">
      <c r="A184" t="s">
        <v>179</v>
      </c>
      <c r="B184" t="s">
        <v>12</v>
      </c>
      <c r="C184" t="s">
        <v>147</v>
      </c>
      <c r="D184">
        <v>2.5000000000000001E-2</v>
      </c>
      <c r="E184">
        <v>38</v>
      </c>
      <c r="F184">
        <v>0.1</v>
      </c>
      <c r="G184">
        <v>0</v>
      </c>
      <c r="H184">
        <v>52</v>
      </c>
      <c r="I184">
        <v>0</v>
      </c>
      <c r="J184">
        <v>46</v>
      </c>
      <c r="K184">
        <f t="shared" si="4"/>
        <v>6</v>
      </c>
    </row>
    <row r="185" spans="1:11" x14ac:dyDescent="0.2">
      <c r="A185" t="s">
        <v>180</v>
      </c>
      <c r="B185" t="s">
        <v>12</v>
      </c>
      <c r="C185" t="s">
        <v>147</v>
      </c>
      <c r="D185">
        <v>0.01</v>
      </c>
      <c r="E185">
        <v>39</v>
      </c>
      <c r="F185">
        <v>0.1</v>
      </c>
      <c r="G185">
        <v>0</v>
      </c>
      <c r="H185">
        <v>52</v>
      </c>
      <c r="I185">
        <v>0</v>
      </c>
      <c r="J185">
        <v>40</v>
      </c>
      <c r="K185">
        <f t="shared" si="4"/>
        <v>12</v>
      </c>
    </row>
    <row r="186" spans="1:11" x14ac:dyDescent="0.2">
      <c r="A186" t="s">
        <v>181</v>
      </c>
      <c r="B186" t="s">
        <v>12</v>
      </c>
      <c r="C186" t="s">
        <v>147</v>
      </c>
      <c r="D186">
        <v>0.25</v>
      </c>
      <c r="E186">
        <v>4</v>
      </c>
      <c r="F186">
        <v>0.1</v>
      </c>
      <c r="G186">
        <v>0</v>
      </c>
      <c r="H186">
        <v>52</v>
      </c>
      <c r="I186">
        <v>0</v>
      </c>
      <c r="J186">
        <v>48</v>
      </c>
      <c r="K186">
        <f t="shared" si="4"/>
        <v>4</v>
      </c>
    </row>
    <row r="187" spans="1:11" x14ac:dyDescent="0.2">
      <c r="A187" t="s">
        <v>182</v>
      </c>
      <c r="B187" t="s">
        <v>12</v>
      </c>
      <c r="C187" t="s">
        <v>147</v>
      </c>
      <c r="D187">
        <v>2</v>
      </c>
      <c r="E187">
        <v>40</v>
      </c>
      <c r="F187">
        <v>0.1</v>
      </c>
      <c r="G187">
        <v>0</v>
      </c>
      <c r="H187">
        <v>52</v>
      </c>
      <c r="I187">
        <v>0</v>
      </c>
      <c r="J187">
        <v>52</v>
      </c>
      <c r="K187">
        <f t="shared" si="4"/>
        <v>0</v>
      </c>
    </row>
    <row r="188" spans="1:11" x14ac:dyDescent="0.2">
      <c r="A188" t="s">
        <v>183</v>
      </c>
      <c r="B188" t="s">
        <v>12</v>
      </c>
      <c r="C188" t="s">
        <v>147</v>
      </c>
      <c r="D188">
        <v>1</v>
      </c>
      <c r="E188">
        <v>41</v>
      </c>
      <c r="F188">
        <v>0.1</v>
      </c>
      <c r="G188">
        <v>0</v>
      </c>
      <c r="H188">
        <v>52</v>
      </c>
      <c r="I188">
        <v>0</v>
      </c>
      <c r="J188">
        <v>48</v>
      </c>
      <c r="K188">
        <f t="shared" si="4"/>
        <v>4</v>
      </c>
    </row>
    <row r="189" spans="1:11" x14ac:dyDescent="0.2">
      <c r="A189" t="s">
        <v>184</v>
      </c>
      <c r="B189" t="s">
        <v>12</v>
      </c>
      <c r="C189" t="s">
        <v>147</v>
      </c>
      <c r="D189">
        <v>0.75</v>
      </c>
      <c r="E189">
        <v>42</v>
      </c>
      <c r="F189">
        <v>0.1</v>
      </c>
      <c r="G189">
        <v>0</v>
      </c>
      <c r="H189">
        <v>52</v>
      </c>
      <c r="I189">
        <v>0</v>
      </c>
      <c r="J189">
        <v>52</v>
      </c>
      <c r="K189">
        <f t="shared" si="4"/>
        <v>0</v>
      </c>
    </row>
    <row r="190" spans="1:11" x14ac:dyDescent="0.2">
      <c r="A190" t="s">
        <v>185</v>
      </c>
      <c r="B190" t="s">
        <v>12</v>
      </c>
      <c r="C190" t="s">
        <v>147</v>
      </c>
      <c r="D190">
        <v>0.5</v>
      </c>
      <c r="E190">
        <v>43</v>
      </c>
      <c r="F190">
        <v>0.1</v>
      </c>
      <c r="G190">
        <v>0</v>
      </c>
      <c r="H190">
        <v>52</v>
      </c>
      <c r="I190">
        <v>0</v>
      </c>
      <c r="J190">
        <v>52</v>
      </c>
      <c r="K190">
        <f t="shared" si="4"/>
        <v>0</v>
      </c>
    </row>
    <row r="191" spans="1:11" x14ac:dyDescent="0.2">
      <c r="A191" t="s">
        <v>186</v>
      </c>
      <c r="B191" t="s">
        <v>12</v>
      </c>
      <c r="C191" t="s">
        <v>147</v>
      </c>
      <c r="D191">
        <v>0.25</v>
      </c>
      <c r="E191">
        <v>44</v>
      </c>
      <c r="F191">
        <v>0.1</v>
      </c>
      <c r="G191">
        <v>0</v>
      </c>
      <c r="H191">
        <v>52</v>
      </c>
      <c r="I191">
        <v>0</v>
      </c>
      <c r="J191">
        <v>52</v>
      </c>
      <c r="K191">
        <f t="shared" si="4"/>
        <v>0</v>
      </c>
    </row>
    <row r="192" spans="1:11" x14ac:dyDescent="0.2">
      <c r="A192" t="s">
        <v>187</v>
      </c>
      <c r="B192" t="s">
        <v>12</v>
      </c>
      <c r="C192" t="s">
        <v>147</v>
      </c>
      <c r="D192">
        <v>0.1</v>
      </c>
      <c r="E192">
        <v>45</v>
      </c>
      <c r="F192">
        <v>0.1</v>
      </c>
      <c r="G192">
        <v>0</v>
      </c>
      <c r="H192">
        <v>52</v>
      </c>
      <c r="I192">
        <v>0</v>
      </c>
      <c r="J192">
        <v>48</v>
      </c>
      <c r="K192">
        <f t="shared" si="4"/>
        <v>4</v>
      </c>
    </row>
    <row r="193" spans="1:11" x14ac:dyDescent="0.2">
      <c r="A193" t="s">
        <v>188</v>
      </c>
      <c r="B193" t="s">
        <v>12</v>
      </c>
      <c r="C193" t="s">
        <v>147</v>
      </c>
      <c r="D193">
        <v>7.4999999999999997E-2</v>
      </c>
      <c r="E193">
        <v>46</v>
      </c>
      <c r="F193">
        <v>0.1</v>
      </c>
      <c r="G193">
        <v>0</v>
      </c>
      <c r="H193">
        <v>52</v>
      </c>
      <c r="I193">
        <v>0</v>
      </c>
      <c r="J193">
        <v>52</v>
      </c>
      <c r="K193">
        <f t="shared" si="4"/>
        <v>0</v>
      </c>
    </row>
    <row r="194" spans="1:11" x14ac:dyDescent="0.2">
      <c r="A194" t="s">
        <v>189</v>
      </c>
      <c r="B194" t="s">
        <v>12</v>
      </c>
      <c r="C194" t="s">
        <v>147</v>
      </c>
      <c r="D194">
        <v>0.05</v>
      </c>
      <c r="E194">
        <v>47</v>
      </c>
      <c r="F194">
        <v>0.1</v>
      </c>
      <c r="G194">
        <v>0</v>
      </c>
      <c r="H194">
        <v>52</v>
      </c>
      <c r="I194">
        <v>0</v>
      </c>
      <c r="J194">
        <v>48</v>
      </c>
      <c r="K194">
        <f t="shared" si="4"/>
        <v>4</v>
      </c>
    </row>
    <row r="195" spans="1:11" x14ac:dyDescent="0.2">
      <c r="A195" t="s">
        <v>190</v>
      </c>
      <c r="B195" t="s">
        <v>12</v>
      </c>
      <c r="C195" t="s">
        <v>147</v>
      </c>
      <c r="D195">
        <v>2.5000000000000001E-2</v>
      </c>
      <c r="E195">
        <v>48</v>
      </c>
      <c r="F195">
        <v>0.1</v>
      </c>
      <c r="G195">
        <v>0</v>
      </c>
      <c r="H195">
        <v>52</v>
      </c>
      <c r="I195">
        <v>0</v>
      </c>
      <c r="J195">
        <v>50</v>
      </c>
      <c r="K195">
        <f t="shared" si="4"/>
        <v>2</v>
      </c>
    </row>
    <row r="196" spans="1:11" x14ac:dyDescent="0.2">
      <c r="A196" t="s">
        <v>191</v>
      </c>
      <c r="B196" t="s">
        <v>12</v>
      </c>
      <c r="C196" t="s">
        <v>147</v>
      </c>
      <c r="D196">
        <v>0.01</v>
      </c>
      <c r="E196">
        <v>49</v>
      </c>
      <c r="F196">
        <v>0.1</v>
      </c>
      <c r="G196">
        <v>0</v>
      </c>
      <c r="H196">
        <v>52</v>
      </c>
      <c r="I196">
        <v>0</v>
      </c>
      <c r="J196">
        <v>35</v>
      </c>
      <c r="K196">
        <f t="shared" si="4"/>
        <v>17</v>
      </c>
    </row>
    <row r="197" spans="1:11" x14ac:dyDescent="0.2">
      <c r="A197" t="s">
        <v>192</v>
      </c>
      <c r="B197" t="s">
        <v>12</v>
      </c>
      <c r="C197" t="s">
        <v>147</v>
      </c>
      <c r="D197">
        <v>0.1</v>
      </c>
      <c r="E197">
        <v>5</v>
      </c>
      <c r="F197">
        <v>0.1</v>
      </c>
      <c r="G197">
        <v>0</v>
      </c>
      <c r="H197">
        <v>52</v>
      </c>
      <c r="I197">
        <v>0</v>
      </c>
      <c r="J197">
        <v>51</v>
      </c>
      <c r="K197">
        <f t="shared" si="4"/>
        <v>1</v>
      </c>
    </row>
    <row r="198" spans="1:11" x14ac:dyDescent="0.2">
      <c r="A198" t="s">
        <v>193</v>
      </c>
      <c r="B198" t="s">
        <v>12</v>
      </c>
      <c r="C198" t="s">
        <v>147</v>
      </c>
      <c r="D198">
        <v>7.4999999999999997E-2</v>
      </c>
      <c r="E198">
        <v>6</v>
      </c>
      <c r="F198">
        <v>0.1</v>
      </c>
      <c r="G198">
        <v>0</v>
      </c>
      <c r="H198">
        <v>52</v>
      </c>
      <c r="I198">
        <v>0</v>
      </c>
      <c r="J198">
        <v>52</v>
      </c>
      <c r="K198">
        <f t="shared" si="4"/>
        <v>0</v>
      </c>
    </row>
    <row r="199" spans="1:11" x14ac:dyDescent="0.2">
      <c r="A199" t="s">
        <v>194</v>
      </c>
      <c r="B199" t="s">
        <v>12</v>
      </c>
      <c r="C199" t="s">
        <v>147</v>
      </c>
      <c r="D199">
        <v>0.05</v>
      </c>
      <c r="E199">
        <v>7</v>
      </c>
      <c r="F199">
        <v>0.1</v>
      </c>
      <c r="G199">
        <v>0</v>
      </c>
      <c r="H199">
        <v>52</v>
      </c>
      <c r="I199">
        <v>0</v>
      </c>
      <c r="J199">
        <v>49</v>
      </c>
      <c r="K199">
        <f t="shared" si="4"/>
        <v>3</v>
      </c>
    </row>
    <row r="200" spans="1:11" x14ac:dyDescent="0.2">
      <c r="A200" t="s">
        <v>195</v>
      </c>
      <c r="B200" t="s">
        <v>12</v>
      </c>
      <c r="C200" t="s">
        <v>147</v>
      </c>
      <c r="D200">
        <v>2.5000000000000001E-2</v>
      </c>
      <c r="E200">
        <v>8</v>
      </c>
      <c r="F200">
        <v>0.1</v>
      </c>
      <c r="G200">
        <v>0</v>
      </c>
      <c r="H200">
        <v>52</v>
      </c>
      <c r="I200">
        <v>0</v>
      </c>
      <c r="J200">
        <v>48</v>
      </c>
      <c r="K200">
        <f t="shared" si="4"/>
        <v>4</v>
      </c>
    </row>
    <row r="201" spans="1:11" x14ac:dyDescent="0.2">
      <c r="A201" t="s">
        <v>196</v>
      </c>
      <c r="B201" t="s">
        <v>12</v>
      </c>
      <c r="C201" t="s">
        <v>147</v>
      </c>
      <c r="D201">
        <v>0.01</v>
      </c>
      <c r="E201">
        <v>9</v>
      </c>
      <c r="F201">
        <v>0.1</v>
      </c>
      <c r="G201">
        <v>0</v>
      </c>
      <c r="H201">
        <v>52</v>
      </c>
      <c r="I201">
        <v>0</v>
      </c>
      <c r="J201">
        <v>35</v>
      </c>
      <c r="K201">
        <f t="shared" si="4"/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186-0056-4240-BDB2-4DAF03F7A9B9}">
  <dimension ref="A3:B26"/>
  <sheetViews>
    <sheetView workbookViewId="0">
      <selection activeCell="C15" sqref="C15"/>
    </sheetView>
  </sheetViews>
  <sheetFormatPr baseColWidth="10" defaultRowHeight="16" x14ac:dyDescent="0.2"/>
  <cols>
    <col min="1" max="1" width="13" bestFit="1" customWidth="1"/>
    <col min="2" max="2" width="22.1640625" bestFit="1" customWidth="1"/>
    <col min="3" max="3" width="26.1640625" bestFit="1" customWidth="1"/>
  </cols>
  <sheetData>
    <row r="3" spans="1:2" x14ac:dyDescent="0.2">
      <c r="A3" s="2" t="s">
        <v>93</v>
      </c>
      <c r="B3" t="s">
        <v>94</v>
      </c>
    </row>
    <row r="4" spans="1:2" x14ac:dyDescent="0.2">
      <c r="A4" s="3" t="s">
        <v>96</v>
      </c>
      <c r="B4" s="1">
        <v>4.9400000000000004</v>
      </c>
    </row>
    <row r="5" spans="1:2" x14ac:dyDescent="0.2">
      <c r="A5" s="4">
        <v>0.01</v>
      </c>
      <c r="B5" s="1">
        <v>23</v>
      </c>
    </row>
    <row r="6" spans="1:2" x14ac:dyDescent="0.2">
      <c r="A6" s="4">
        <v>2.5000000000000001E-2</v>
      </c>
      <c r="B6" s="1">
        <v>3</v>
      </c>
    </row>
    <row r="7" spans="1:2" x14ac:dyDescent="0.2">
      <c r="A7" s="4">
        <v>0.05</v>
      </c>
      <c r="B7" s="1">
        <v>6.4</v>
      </c>
    </row>
    <row r="8" spans="1:2" x14ac:dyDescent="0.2">
      <c r="A8" s="4">
        <v>7.4999999999999997E-2</v>
      </c>
      <c r="B8" s="1">
        <v>2.4</v>
      </c>
    </row>
    <row r="9" spans="1:2" x14ac:dyDescent="0.2">
      <c r="A9" s="4">
        <v>0.1</v>
      </c>
      <c r="B9" s="1">
        <v>2.4</v>
      </c>
    </row>
    <row r="10" spans="1:2" x14ac:dyDescent="0.2">
      <c r="A10" s="4">
        <v>0.25</v>
      </c>
      <c r="B10" s="1">
        <v>2</v>
      </c>
    </row>
    <row r="11" spans="1:2" x14ac:dyDescent="0.2">
      <c r="A11" s="4">
        <v>0.5</v>
      </c>
      <c r="B11" s="1">
        <v>3.6</v>
      </c>
    </row>
    <row r="12" spans="1:2" x14ac:dyDescent="0.2">
      <c r="A12" s="4">
        <v>0.75</v>
      </c>
      <c r="B12" s="1">
        <v>2.8</v>
      </c>
    </row>
    <row r="13" spans="1:2" x14ac:dyDescent="0.2">
      <c r="A13" s="4">
        <v>1</v>
      </c>
      <c r="B13" s="1">
        <v>1</v>
      </c>
    </row>
    <row r="14" spans="1:2" x14ac:dyDescent="0.2">
      <c r="A14" s="4">
        <v>2</v>
      </c>
      <c r="B14" s="1">
        <v>2.8</v>
      </c>
    </row>
    <row r="15" spans="1:2" x14ac:dyDescent="0.2">
      <c r="A15" s="3" t="s">
        <v>13</v>
      </c>
      <c r="B15" s="1">
        <v>3.94</v>
      </c>
    </row>
    <row r="16" spans="1:2" x14ac:dyDescent="0.2">
      <c r="A16" s="4">
        <v>0.01</v>
      </c>
      <c r="B16" s="1">
        <v>19.8</v>
      </c>
    </row>
    <row r="17" spans="1:2" x14ac:dyDescent="0.2">
      <c r="A17" s="4">
        <v>2.5000000000000001E-2</v>
      </c>
      <c r="B17" s="1">
        <v>11.6</v>
      </c>
    </row>
    <row r="18" spans="1:2" x14ac:dyDescent="0.2">
      <c r="A18" s="4">
        <v>0.05</v>
      </c>
      <c r="B18" s="1">
        <v>0.8</v>
      </c>
    </row>
    <row r="19" spans="1:2" x14ac:dyDescent="0.2">
      <c r="A19" s="4">
        <v>7.4999999999999997E-2</v>
      </c>
      <c r="B19" s="1">
        <v>0.4</v>
      </c>
    </row>
    <row r="20" spans="1:2" x14ac:dyDescent="0.2">
      <c r="A20" s="4">
        <v>0.1</v>
      </c>
      <c r="B20" s="1">
        <v>1.2</v>
      </c>
    </row>
    <row r="21" spans="1:2" x14ac:dyDescent="0.2">
      <c r="A21" s="4">
        <v>0.25</v>
      </c>
      <c r="B21" s="1">
        <v>1.6</v>
      </c>
    </row>
    <row r="22" spans="1:2" x14ac:dyDescent="0.2">
      <c r="A22" s="4">
        <v>0.5</v>
      </c>
      <c r="B22" s="1">
        <v>2.8</v>
      </c>
    </row>
    <row r="23" spans="1:2" x14ac:dyDescent="0.2">
      <c r="A23" s="4">
        <v>0.75</v>
      </c>
      <c r="B23" s="1">
        <v>0.4</v>
      </c>
    </row>
    <row r="24" spans="1:2" x14ac:dyDescent="0.2">
      <c r="A24" s="4">
        <v>1</v>
      </c>
      <c r="B24" s="1">
        <v>0.8</v>
      </c>
    </row>
    <row r="25" spans="1:2" x14ac:dyDescent="0.2">
      <c r="A25" s="4">
        <v>2</v>
      </c>
      <c r="B25" s="1">
        <v>0</v>
      </c>
    </row>
    <row r="26" spans="1:2" x14ac:dyDescent="0.2">
      <c r="A26" s="3" t="s">
        <v>92</v>
      </c>
      <c r="B26" s="1">
        <v>4.4400000000000004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7329-57CD-B845-8D17-C69E803A0C65}">
  <dimension ref="A3:D14"/>
  <sheetViews>
    <sheetView workbookViewId="0">
      <selection activeCell="D33" sqref="D33"/>
    </sheetView>
  </sheetViews>
  <sheetFormatPr baseColWidth="10" defaultRowHeight="16" x14ac:dyDescent="0.2"/>
  <cols>
    <col min="1" max="1" width="13" bestFit="1" customWidth="1"/>
    <col min="2" max="2" width="22.1640625" bestFit="1" customWidth="1"/>
    <col min="3" max="3" width="18.83203125" bestFit="1" customWidth="1"/>
    <col min="4" max="4" width="18.83203125" customWidth="1"/>
    <col min="5" max="12" width="3.83203125" bestFit="1" customWidth="1"/>
    <col min="13" max="13" width="2.1640625" bestFit="1" customWidth="1"/>
    <col min="14" max="14" width="10.83203125" bestFit="1" customWidth="1"/>
    <col min="15" max="15" width="18.83203125" bestFit="1" customWidth="1"/>
    <col min="16" max="16" width="26.1640625" bestFit="1" customWidth="1"/>
    <col min="17" max="17" width="18.83203125" bestFit="1" customWidth="1"/>
    <col min="18" max="18" width="26.1640625" bestFit="1" customWidth="1"/>
    <col min="19" max="19" width="18.83203125" bestFit="1" customWidth="1"/>
    <col min="20" max="20" width="26.1640625" bestFit="1" customWidth="1"/>
    <col min="21" max="21" width="18.83203125" bestFit="1" customWidth="1"/>
    <col min="22" max="22" width="26.1640625" bestFit="1" customWidth="1"/>
    <col min="23" max="23" width="18.83203125" bestFit="1" customWidth="1"/>
    <col min="24" max="24" width="26.1640625" bestFit="1" customWidth="1"/>
    <col min="25" max="25" width="23.6640625" bestFit="1" customWidth="1"/>
    <col min="26" max="26" width="31" bestFit="1" customWidth="1"/>
  </cols>
  <sheetData>
    <row r="3" spans="1:4" x14ac:dyDescent="0.2">
      <c r="A3" s="2" t="s">
        <v>93</v>
      </c>
      <c r="B3" t="s">
        <v>94</v>
      </c>
      <c r="C3" t="s">
        <v>91</v>
      </c>
    </row>
    <row r="4" spans="1:4" x14ac:dyDescent="0.2">
      <c r="A4" s="3">
        <v>0.01</v>
      </c>
      <c r="B4" s="1">
        <v>-19.8</v>
      </c>
      <c r="C4" s="1">
        <v>-99</v>
      </c>
      <c r="D4" s="1"/>
    </row>
    <row r="5" spans="1:4" x14ac:dyDescent="0.2">
      <c r="A5" s="3">
        <v>2.5000000000000001E-2</v>
      </c>
      <c r="B5" s="1">
        <v>-11.6</v>
      </c>
      <c r="C5" s="1">
        <v>-58</v>
      </c>
      <c r="D5" s="1"/>
    </row>
    <row r="6" spans="1:4" x14ac:dyDescent="0.2">
      <c r="A6" s="3">
        <v>0.05</v>
      </c>
      <c r="B6" s="1">
        <v>-0.8</v>
      </c>
      <c r="C6" s="1">
        <v>-4</v>
      </c>
      <c r="D6" s="1"/>
    </row>
    <row r="7" spans="1:4" x14ac:dyDescent="0.2">
      <c r="A7" s="3">
        <v>7.4999999999999997E-2</v>
      </c>
      <c r="B7" s="1">
        <v>-0.4</v>
      </c>
      <c r="C7" s="1">
        <v>-2</v>
      </c>
      <c r="D7" s="1"/>
    </row>
    <row r="8" spans="1:4" x14ac:dyDescent="0.2">
      <c r="A8" s="3">
        <v>0.1</v>
      </c>
      <c r="B8" s="1">
        <v>-1.2</v>
      </c>
      <c r="C8" s="1">
        <v>-6</v>
      </c>
      <c r="D8" s="1"/>
    </row>
    <row r="9" spans="1:4" x14ac:dyDescent="0.2">
      <c r="A9" s="3">
        <v>0.25</v>
      </c>
      <c r="B9" s="1">
        <v>-1.6</v>
      </c>
      <c r="C9" s="1">
        <v>-8</v>
      </c>
      <c r="D9" s="1"/>
    </row>
    <row r="10" spans="1:4" x14ac:dyDescent="0.2">
      <c r="A10" s="3">
        <v>0.5</v>
      </c>
      <c r="B10" s="1">
        <v>-2.8</v>
      </c>
      <c r="C10" s="1">
        <v>-14</v>
      </c>
      <c r="D10" s="1"/>
    </row>
    <row r="11" spans="1:4" x14ac:dyDescent="0.2">
      <c r="A11" s="3">
        <v>0.75</v>
      </c>
      <c r="B11" s="1">
        <v>-0.4</v>
      </c>
      <c r="C11" s="1">
        <v>-2</v>
      </c>
      <c r="D11" s="1"/>
    </row>
    <row r="12" spans="1:4" x14ac:dyDescent="0.2">
      <c r="A12" s="3">
        <v>1</v>
      </c>
      <c r="B12" s="1">
        <v>-0.8</v>
      </c>
      <c r="C12" s="1">
        <v>-4</v>
      </c>
      <c r="D12" s="1"/>
    </row>
    <row r="13" spans="1:4" x14ac:dyDescent="0.2">
      <c r="A13" s="3">
        <v>2</v>
      </c>
      <c r="B13" s="1">
        <v>0</v>
      </c>
      <c r="C13" s="1">
        <v>0</v>
      </c>
      <c r="D13" s="1"/>
    </row>
    <row r="14" spans="1:4" x14ac:dyDescent="0.2">
      <c r="A14" s="3" t="s">
        <v>92</v>
      </c>
      <c r="B14" s="1">
        <v>-3.94</v>
      </c>
      <c r="C14" s="1">
        <v>-197</v>
      </c>
      <c r="D14" s="1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2227-EFB6-AD49-8F66-E3B1C4F2F6CC}">
  <dimension ref="A1:N30"/>
  <sheetViews>
    <sheetView workbookViewId="0">
      <selection activeCell="L28" sqref="A1:XFD1048576"/>
    </sheetView>
  </sheetViews>
  <sheetFormatPr baseColWidth="10" defaultRowHeight="16" x14ac:dyDescent="0.2"/>
  <cols>
    <col min="8" max="8" width="11.6640625" customWidth="1"/>
  </cols>
  <sheetData>
    <row r="1" spans="1:10" x14ac:dyDescent="0.2">
      <c r="A1" t="s">
        <v>250</v>
      </c>
      <c r="B1" t="s">
        <v>251</v>
      </c>
      <c r="C1" t="s">
        <v>252</v>
      </c>
      <c r="D1" t="s">
        <v>253</v>
      </c>
      <c r="E1" t="s">
        <v>255</v>
      </c>
      <c r="F1" t="s">
        <v>256</v>
      </c>
      <c r="G1" t="s">
        <v>254</v>
      </c>
      <c r="I1" t="s">
        <v>257</v>
      </c>
      <c r="J1" t="s">
        <v>258</v>
      </c>
    </row>
    <row r="2" spans="1:10" x14ac:dyDescent="0.2">
      <c r="A2">
        <v>5</v>
      </c>
      <c r="B2">
        <v>0.3</v>
      </c>
      <c r="C2">
        <v>0.5</v>
      </c>
      <c r="D2">
        <v>100</v>
      </c>
      <c r="E2">
        <v>4</v>
      </c>
      <c r="F2">
        <v>4</v>
      </c>
      <c r="G2">
        <v>12</v>
      </c>
      <c r="H2" s="11">
        <f>G2/(D2*E2*F2)</f>
        <v>7.4999999999999997E-3</v>
      </c>
      <c r="I2" s="9"/>
    </row>
    <row r="3" spans="1:10" x14ac:dyDescent="0.2">
      <c r="A3">
        <v>5</v>
      </c>
      <c r="B3">
        <v>0.3</v>
      </c>
      <c r="C3">
        <v>0.5</v>
      </c>
      <c r="D3">
        <v>100</v>
      </c>
      <c r="E3">
        <v>4</v>
      </c>
      <c r="F3">
        <v>4</v>
      </c>
      <c r="G3">
        <v>4</v>
      </c>
      <c r="H3" s="11">
        <f t="shared" ref="H3:H20" si="0">G3/(D3*E3*F3)</f>
        <v>2.5000000000000001E-3</v>
      </c>
    </row>
    <row r="4" spans="1:10" x14ac:dyDescent="0.2">
      <c r="A4">
        <v>5</v>
      </c>
      <c r="B4">
        <v>0.3</v>
      </c>
      <c r="C4">
        <v>0.5</v>
      </c>
      <c r="D4">
        <v>100</v>
      </c>
      <c r="E4">
        <v>4</v>
      </c>
      <c r="F4">
        <v>4</v>
      </c>
      <c r="G4">
        <v>11</v>
      </c>
      <c r="H4" s="11">
        <f t="shared" si="0"/>
        <v>6.875E-3</v>
      </c>
    </row>
    <row r="5" spans="1:10" x14ac:dyDescent="0.2">
      <c r="A5">
        <v>5</v>
      </c>
      <c r="B5">
        <v>0.3</v>
      </c>
      <c r="C5">
        <v>0.5</v>
      </c>
      <c r="D5">
        <v>100</v>
      </c>
      <c r="E5">
        <v>4</v>
      </c>
      <c r="F5">
        <v>4</v>
      </c>
      <c r="G5">
        <v>11</v>
      </c>
      <c r="H5" s="11">
        <f t="shared" si="0"/>
        <v>6.875E-3</v>
      </c>
    </row>
    <row r="6" spans="1:10" x14ac:dyDescent="0.2">
      <c r="A6">
        <v>5</v>
      </c>
      <c r="B6">
        <v>0.3</v>
      </c>
      <c r="C6">
        <v>0.5</v>
      </c>
      <c r="D6">
        <v>100</v>
      </c>
      <c r="E6">
        <v>4</v>
      </c>
      <c r="F6">
        <v>4</v>
      </c>
      <c r="G6">
        <v>8</v>
      </c>
      <c r="H6" s="11">
        <f t="shared" si="0"/>
        <v>5.0000000000000001E-3</v>
      </c>
    </row>
    <row r="7" spans="1:10" x14ac:dyDescent="0.2">
      <c r="A7">
        <v>5</v>
      </c>
      <c r="B7">
        <v>0.3</v>
      </c>
      <c r="C7">
        <v>1</v>
      </c>
      <c r="D7">
        <v>100</v>
      </c>
      <c r="E7">
        <v>4</v>
      </c>
      <c r="F7">
        <v>4</v>
      </c>
      <c r="G7">
        <v>2</v>
      </c>
      <c r="H7" s="11">
        <f t="shared" si="0"/>
        <v>1.25E-3</v>
      </c>
    </row>
    <row r="8" spans="1:10" x14ac:dyDescent="0.2">
      <c r="A8">
        <v>5</v>
      </c>
      <c r="B8">
        <v>0.3</v>
      </c>
      <c r="C8">
        <v>1</v>
      </c>
      <c r="D8">
        <v>100</v>
      </c>
      <c r="E8">
        <v>4</v>
      </c>
      <c r="F8">
        <v>4</v>
      </c>
      <c r="G8">
        <v>6</v>
      </c>
      <c r="H8" s="11">
        <f t="shared" si="0"/>
        <v>3.7499999999999999E-3</v>
      </c>
    </row>
    <row r="9" spans="1:10" x14ac:dyDescent="0.2">
      <c r="A9">
        <v>5</v>
      </c>
      <c r="B9">
        <v>0.3</v>
      </c>
      <c r="C9">
        <v>1</v>
      </c>
      <c r="D9">
        <v>100</v>
      </c>
      <c r="E9">
        <v>4</v>
      </c>
      <c r="F9">
        <v>4</v>
      </c>
      <c r="G9">
        <v>6</v>
      </c>
      <c r="H9" s="11">
        <f t="shared" si="0"/>
        <v>3.7499999999999999E-3</v>
      </c>
    </row>
    <row r="10" spans="1:10" x14ac:dyDescent="0.2">
      <c r="A10">
        <v>5</v>
      </c>
      <c r="B10">
        <v>0.3</v>
      </c>
      <c r="C10">
        <v>1</v>
      </c>
      <c r="D10">
        <v>100</v>
      </c>
      <c r="E10">
        <v>4</v>
      </c>
      <c r="F10">
        <v>4</v>
      </c>
      <c r="G10">
        <v>1</v>
      </c>
      <c r="H10" s="11">
        <f t="shared" si="0"/>
        <v>6.2500000000000001E-4</v>
      </c>
    </row>
    <row r="11" spans="1:10" x14ac:dyDescent="0.2">
      <c r="A11">
        <v>5</v>
      </c>
      <c r="B11">
        <v>0.3</v>
      </c>
      <c r="C11">
        <v>1</v>
      </c>
      <c r="D11">
        <v>100</v>
      </c>
      <c r="E11">
        <v>4</v>
      </c>
      <c r="F11">
        <v>4</v>
      </c>
      <c r="G11">
        <v>4</v>
      </c>
      <c r="H11" s="11">
        <f t="shared" si="0"/>
        <v>2.5000000000000001E-3</v>
      </c>
    </row>
    <row r="12" spans="1:10" x14ac:dyDescent="0.2">
      <c r="A12">
        <v>5</v>
      </c>
      <c r="B12">
        <v>0.3</v>
      </c>
      <c r="C12">
        <v>2</v>
      </c>
      <c r="D12">
        <v>100</v>
      </c>
      <c r="E12">
        <v>4</v>
      </c>
      <c r="F12">
        <v>4</v>
      </c>
      <c r="G12">
        <v>3</v>
      </c>
      <c r="H12" s="11">
        <f t="shared" si="0"/>
        <v>1.8749999999999999E-3</v>
      </c>
    </row>
    <row r="13" spans="1:10" x14ac:dyDescent="0.2">
      <c r="A13">
        <v>5</v>
      </c>
      <c r="B13">
        <v>0.3</v>
      </c>
      <c r="C13">
        <v>2</v>
      </c>
      <c r="D13">
        <v>100</v>
      </c>
      <c r="E13">
        <v>4</v>
      </c>
      <c r="F13">
        <v>4</v>
      </c>
      <c r="G13">
        <v>5</v>
      </c>
      <c r="H13" s="11">
        <f t="shared" si="0"/>
        <v>3.1250000000000002E-3</v>
      </c>
    </row>
    <row r="14" spans="1:10" x14ac:dyDescent="0.2">
      <c r="A14">
        <v>5</v>
      </c>
      <c r="B14">
        <v>0.3</v>
      </c>
      <c r="C14">
        <v>2</v>
      </c>
      <c r="D14">
        <v>100</v>
      </c>
      <c r="E14">
        <v>4</v>
      </c>
      <c r="F14">
        <v>4</v>
      </c>
      <c r="G14">
        <v>7</v>
      </c>
      <c r="H14" s="11">
        <f t="shared" si="0"/>
        <v>4.3750000000000004E-3</v>
      </c>
    </row>
    <row r="15" spans="1:10" x14ac:dyDescent="0.2">
      <c r="A15">
        <v>5</v>
      </c>
      <c r="B15">
        <v>0.3</v>
      </c>
      <c r="C15">
        <v>2</v>
      </c>
      <c r="D15">
        <v>100</v>
      </c>
      <c r="E15">
        <v>4</v>
      </c>
      <c r="F15">
        <v>4</v>
      </c>
      <c r="G15">
        <v>25</v>
      </c>
      <c r="H15" s="11">
        <f t="shared" si="0"/>
        <v>1.5625E-2</v>
      </c>
    </row>
    <row r="16" spans="1:10" x14ac:dyDescent="0.2">
      <c r="A16">
        <v>5</v>
      </c>
      <c r="B16">
        <v>0.3</v>
      </c>
      <c r="C16">
        <v>2</v>
      </c>
      <c r="D16">
        <v>100</v>
      </c>
      <c r="E16">
        <v>4</v>
      </c>
      <c r="F16">
        <v>4</v>
      </c>
      <c r="G16">
        <v>4</v>
      </c>
      <c r="H16" s="11">
        <f t="shared" si="0"/>
        <v>2.5000000000000001E-3</v>
      </c>
    </row>
    <row r="17" spans="1:14" x14ac:dyDescent="0.2">
      <c r="A17">
        <v>5</v>
      </c>
      <c r="B17">
        <v>0.3</v>
      </c>
      <c r="C17">
        <v>2</v>
      </c>
      <c r="D17">
        <v>100</v>
      </c>
      <c r="E17">
        <v>4</v>
      </c>
      <c r="F17">
        <v>4</v>
      </c>
      <c r="G17">
        <v>4</v>
      </c>
      <c r="H17" s="11">
        <f t="shared" si="0"/>
        <v>2.5000000000000001E-3</v>
      </c>
    </row>
    <row r="18" spans="1:14" x14ac:dyDescent="0.2">
      <c r="A18">
        <v>10</v>
      </c>
      <c r="B18">
        <v>0.3</v>
      </c>
      <c r="C18">
        <v>10</v>
      </c>
      <c r="D18">
        <v>100</v>
      </c>
      <c r="E18">
        <v>4</v>
      </c>
      <c r="F18">
        <v>4</v>
      </c>
      <c r="G18">
        <v>3</v>
      </c>
      <c r="H18" s="11">
        <f t="shared" si="0"/>
        <v>1.8749999999999999E-3</v>
      </c>
      <c r="I18">
        <v>1038</v>
      </c>
      <c r="J18">
        <v>460</v>
      </c>
      <c r="K18">
        <v>500</v>
      </c>
      <c r="L18">
        <v>400</v>
      </c>
      <c r="M18">
        <v>560</v>
      </c>
      <c r="N18">
        <v>450</v>
      </c>
    </row>
    <row r="19" spans="1:14" x14ac:dyDescent="0.2">
      <c r="A19">
        <v>10</v>
      </c>
      <c r="B19">
        <v>0.3</v>
      </c>
      <c r="C19">
        <v>10</v>
      </c>
      <c r="D19">
        <v>100</v>
      </c>
      <c r="E19">
        <v>4</v>
      </c>
      <c r="F19">
        <v>4</v>
      </c>
      <c r="G19">
        <v>2</v>
      </c>
      <c r="H19" s="11">
        <f t="shared" si="0"/>
        <v>1.25E-3</v>
      </c>
    </row>
    <row r="20" spans="1:14" x14ac:dyDescent="0.2">
      <c r="A20">
        <v>10</v>
      </c>
      <c r="B20">
        <v>0.3</v>
      </c>
      <c r="C20">
        <v>10</v>
      </c>
      <c r="D20">
        <v>100</v>
      </c>
      <c r="E20">
        <v>4</v>
      </c>
      <c r="F20">
        <v>4</v>
      </c>
      <c r="G20">
        <v>1</v>
      </c>
      <c r="H20" s="11">
        <f t="shared" si="0"/>
        <v>6.2500000000000001E-4</v>
      </c>
    </row>
    <row r="21" spans="1:14" x14ac:dyDescent="0.2">
      <c r="H21" s="11"/>
    </row>
    <row r="22" spans="1:14" x14ac:dyDescent="0.2">
      <c r="H22" s="11"/>
    </row>
    <row r="23" spans="1:14" x14ac:dyDescent="0.2">
      <c r="A23">
        <v>0</v>
      </c>
      <c r="B23">
        <v>0.3</v>
      </c>
      <c r="C23">
        <v>2</v>
      </c>
      <c r="D23">
        <v>100</v>
      </c>
      <c r="E23">
        <v>4</v>
      </c>
      <c r="F23">
        <v>4</v>
      </c>
      <c r="G23">
        <v>91</v>
      </c>
    </row>
    <row r="24" spans="1:14" x14ac:dyDescent="0.2">
      <c r="A24">
        <v>0</v>
      </c>
      <c r="B24">
        <v>0.3</v>
      </c>
      <c r="C24">
        <v>2</v>
      </c>
      <c r="D24">
        <v>100</v>
      </c>
      <c r="E24">
        <v>4</v>
      </c>
      <c r="F24">
        <v>4</v>
      </c>
      <c r="G24">
        <v>108</v>
      </c>
    </row>
    <row r="25" spans="1:14" x14ac:dyDescent="0.2">
      <c r="A25">
        <v>0</v>
      </c>
      <c r="B25">
        <v>0.3</v>
      </c>
      <c r="C25">
        <v>2</v>
      </c>
      <c r="D25">
        <v>100</v>
      </c>
      <c r="E25">
        <v>4</v>
      </c>
      <c r="F25">
        <v>4</v>
      </c>
      <c r="G25">
        <v>90</v>
      </c>
      <c r="I25">
        <v>240</v>
      </c>
    </row>
    <row r="26" spans="1:14" x14ac:dyDescent="0.2">
      <c r="A26">
        <v>0</v>
      </c>
      <c r="B26">
        <v>0.3</v>
      </c>
      <c r="C26">
        <v>1</v>
      </c>
      <c r="D26">
        <v>100</v>
      </c>
      <c r="E26">
        <v>4</v>
      </c>
      <c r="F26">
        <v>4</v>
      </c>
      <c r="G26">
        <v>65</v>
      </c>
    </row>
    <row r="27" spans="1:14" x14ac:dyDescent="0.2">
      <c r="A27">
        <v>0</v>
      </c>
      <c r="B27">
        <v>0.3</v>
      </c>
      <c r="C27">
        <v>1</v>
      </c>
      <c r="D27">
        <v>100</v>
      </c>
      <c r="E27">
        <v>4</v>
      </c>
      <c r="F27">
        <v>4</v>
      </c>
      <c r="G27">
        <v>104</v>
      </c>
      <c r="I27">
        <v>135</v>
      </c>
    </row>
    <row r="28" spans="1:14" x14ac:dyDescent="0.2">
      <c r="A28">
        <v>0</v>
      </c>
      <c r="B28">
        <v>0.3</v>
      </c>
      <c r="C28">
        <v>1</v>
      </c>
      <c r="D28">
        <v>100</v>
      </c>
      <c r="E28">
        <v>4</v>
      </c>
      <c r="F28">
        <v>4</v>
      </c>
      <c r="G28">
        <v>95</v>
      </c>
      <c r="I28">
        <v>138</v>
      </c>
    </row>
    <row r="29" spans="1:14" x14ac:dyDescent="0.2">
      <c r="A29">
        <v>0</v>
      </c>
      <c r="B29">
        <v>0.3</v>
      </c>
      <c r="C29">
        <v>0.5</v>
      </c>
      <c r="D29">
        <v>100</v>
      </c>
      <c r="E29">
        <v>4</v>
      </c>
      <c r="F29">
        <v>4</v>
      </c>
      <c r="G29">
        <v>89</v>
      </c>
      <c r="I29">
        <v>94</v>
      </c>
    </row>
    <row r="30" spans="1:14" x14ac:dyDescent="0.2">
      <c r="A30">
        <v>0</v>
      </c>
      <c r="B30">
        <v>0.3</v>
      </c>
      <c r="C30">
        <v>0.5</v>
      </c>
      <c r="D30">
        <v>100</v>
      </c>
      <c r="E30">
        <v>4</v>
      </c>
      <c r="F30">
        <v>4</v>
      </c>
      <c r="G30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548E-749A-DB45-9518-E691C1083F8B}">
  <dimension ref="A1:V73"/>
  <sheetViews>
    <sheetView topLeftCell="A24" workbookViewId="0">
      <selection activeCell="L34" sqref="L34"/>
    </sheetView>
  </sheetViews>
  <sheetFormatPr baseColWidth="10" defaultRowHeight="16" x14ac:dyDescent="0.2"/>
  <cols>
    <col min="1" max="7" width="10.83203125" style="1"/>
    <col min="8" max="8" width="11.6640625" style="1" customWidth="1"/>
    <col min="9" max="10" width="10.83203125" style="1"/>
    <col min="11" max="11" width="10.83203125" style="9"/>
    <col min="12" max="12" width="10.83203125" style="12"/>
    <col min="13" max="17" width="10.83203125" style="1"/>
    <col min="18" max="18" width="12.1640625" style="1" bestFit="1" customWidth="1"/>
    <col min="19" max="19" width="8" style="1" customWidth="1"/>
    <col min="20" max="16384" width="10.83203125" style="1"/>
  </cols>
  <sheetData>
    <row r="1" spans="1:22" x14ac:dyDescent="0.2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255</v>
      </c>
      <c r="F1" s="1" t="s">
        <v>256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266</v>
      </c>
      <c r="M1" s="1" t="s">
        <v>264</v>
      </c>
      <c r="N1" s="1" t="s">
        <v>265</v>
      </c>
      <c r="U1" s="1" t="s">
        <v>267</v>
      </c>
      <c r="V1" s="1" t="s">
        <v>268</v>
      </c>
    </row>
    <row r="2" spans="1:22" x14ac:dyDescent="0.2">
      <c r="A2" s="1" t="s">
        <v>270</v>
      </c>
      <c r="B2" s="1">
        <v>0.3</v>
      </c>
      <c r="C2" s="1">
        <v>1</v>
      </c>
      <c r="D2" s="1">
        <v>100</v>
      </c>
      <c r="E2" s="1">
        <v>4</v>
      </c>
      <c r="F2" s="1">
        <v>4</v>
      </c>
      <c r="G2" s="1">
        <v>10</v>
      </c>
      <c r="H2" s="12">
        <v>561.49</v>
      </c>
      <c r="I2" s="12">
        <v>1170.07</v>
      </c>
      <c r="K2" s="10">
        <v>0.22670000000000001</v>
      </c>
      <c r="P2" s="16">
        <f>G2/(D2*E2*F2)</f>
        <v>6.2500000000000003E-3</v>
      </c>
      <c r="R2" s="6">
        <f>AVERAGE(G2:G17)</f>
        <v>10</v>
      </c>
      <c r="S2" s="14">
        <f>(G2-R$2)^2</f>
        <v>0</v>
      </c>
      <c r="U2" s="1">
        <f>SQRT(AVERAGE(S2:S17))</f>
        <v>6.0827625302982193</v>
      </c>
      <c r="V2" s="9">
        <f>U2/R2</f>
        <v>0.60827625302982191</v>
      </c>
    </row>
    <row r="3" spans="1:22" x14ac:dyDescent="0.2">
      <c r="A3" s="1" t="s">
        <v>270</v>
      </c>
      <c r="B3" s="1">
        <v>0.3</v>
      </c>
      <c r="C3" s="1">
        <v>1</v>
      </c>
      <c r="D3" s="1">
        <v>100</v>
      </c>
      <c r="E3" s="1">
        <v>4</v>
      </c>
      <c r="F3" s="1">
        <v>4</v>
      </c>
      <c r="G3" s="1">
        <v>4</v>
      </c>
      <c r="H3" s="12">
        <v>561.09</v>
      </c>
      <c r="I3" s="1">
        <v>1125</v>
      </c>
      <c r="J3" s="1">
        <v>409</v>
      </c>
      <c r="K3" s="10">
        <v>0.2303</v>
      </c>
      <c r="P3" s="16">
        <f t="shared" ref="P3:P6" si="0">G3/(D3*E3*F3)</f>
        <v>2.5000000000000001E-3</v>
      </c>
      <c r="S3" s="14">
        <f t="shared" ref="S3:S13" si="1">(G3-R$2)^2</f>
        <v>36</v>
      </c>
    </row>
    <row r="4" spans="1:22" x14ac:dyDescent="0.2">
      <c r="A4" s="1" t="s">
        <v>270</v>
      </c>
      <c r="B4" s="1">
        <v>0.3</v>
      </c>
      <c r="C4" s="1">
        <v>1</v>
      </c>
      <c r="D4" s="1">
        <v>100</v>
      </c>
      <c r="E4" s="1">
        <v>4</v>
      </c>
      <c r="F4" s="1">
        <v>4</v>
      </c>
      <c r="G4" s="1">
        <v>0</v>
      </c>
      <c r="H4" s="12">
        <v>558.96</v>
      </c>
      <c r="I4" s="1">
        <v>1133</v>
      </c>
      <c r="J4" s="1">
        <v>414.7</v>
      </c>
      <c r="K4" s="10">
        <v>0.25700000000000001</v>
      </c>
      <c r="P4" s="16">
        <f t="shared" si="0"/>
        <v>0</v>
      </c>
      <c r="S4" s="14">
        <f t="shared" si="1"/>
        <v>100</v>
      </c>
    </row>
    <row r="5" spans="1:22" x14ac:dyDescent="0.2">
      <c r="A5" s="1" t="s">
        <v>270</v>
      </c>
      <c r="B5" s="1">
        <v>0.3</v>
      </c>
      <c r="C5" s="1">
        <v>1</v>
      </c>
      <c r="D5" s="1">
        <v>100</v>
      </c>
      <c r="E5" s="1">
        <v>4</v>
      </c>
      <c r="F5" s="1">
        <v>4</v>
      </c>
      <c r="G5" s="1">
        <v>22</v>
      </c>
      <c r="H5" s="12">
        <v>553</v>
      </c>
      <c r="I5" s="1">
        <v>1094</v>
      </c>
      <c r="J5" s="1">
        <v>421.6</v>
      </c>
      <c r="K5" s="10">
        <v>0.2046</v>
      </c>
      <c r="M5" s="1">
        <v>210</v>
      </c>
      <c r="N5" s="1">
        <v>25</v>
      </c>
      <c r="P5" s="16">
        <f t="shared" si="0"/>
        <v>1.375E-2</v>
      </c>
      <c r="S5" s="14">
        <f t="shared" si="1"/>
        <v>144</v>
      </c>
    </row>
    <row r="6" spans="1:22" x14ac:dyDescent="0.2">
      <c r="A6" s="1" t="s">
        <v>270</v>
      </c>
      <c r="B6" s="1">
        <v>0.3</v>
      </c>
      <c r="C6" s="1">
        <v>1</v>
      </c>
      <c r="D6" s="1">
        <v>100</v>
      </c>
      <c r="E6" s="1">
        <v>4</v>
      </c>
      <c r="F6" s="1">
        <v>4</v>
      </c>
      <c r="G6" s="1">
        <v>4</v>
      </c>
      <c r="H6" s="12">
        <v>559.73</v>
      </c>
      <c r="I6" s="1">
        <v>1081</v>
      </c>
      <c r="J6" s="1">
        <v>405.5</v>
      </c>
      <c r="K6" s="10">
        <v>0.25569999999999998</v>
      </c>
      <c r="M6" s="1">
        <v>190</v>
      </c>
      <c r="N6" s="1">
        <v>21</v>
      </c>
      <c r="P6" s="16">
        <f t="shared" si="0"/>
        <v>2.5000000000000001E-3</v>
      </c>
      <c r="S6" s="14">
        <f t="shared" si="1"/>
        <v>36</v>
      </c>
    </row>
    <row r="7" spans="1:22" x14ac:dyDescent="0.2">
      <c r="A7" s="1" t="s">
        <v>270</v>
      </c>
      <c r="B7" s="1">
        <v>0.3</v>
      </c>
      <c r="C7" s="1">
        <v>1</v>
      </c>
      <c r="D7" s="1">
        <v>100</v>
      </c>
      <c r="E7" s="1">
        <v>4</v>
      </c>
      <c r="F7" s="1">
        <v>4</v>
      </c>
      <c r="G7" s="1">
        <v>8</v>
      </c>
      <c r="H7" s="12">
        <v>565.79999999999995</v>
      </c>
      <c r="I7" s="1">
        <v>1138.5999999999999</v>
      </c>
      <c r="J7" s="1">
        <v>396</v>
      </c>
      <c r="K7" s="10">
        <v>0.24560000000000001</v>
      </c>
      <c r="M7" s="1">
        <v>203</v>
      </c>
      <c r="N7" s="1">
        <v>27</v>
      </c>
      <c r="P7" s="16">
        <f>G7/(D7*E7*F7)</f>
        <v>5.0000000000000001E-3</v>
      </c>
      <c r="S7" s="14">
        <f t="shared" si="1"/>
        <v>4</v>
      </c>
    </row>
    <row r="8" spans="1:22" x14ac:dyDescent="0.2">
      <c r="A8" s="1" t="s">
        <v>270</v>
      </c>
      <c r="B8" s="1">
        <v>0.3</v>
      </c>
      <c r="C8" s="1">
        <v>1</v>
      </c>
      <c r="D8" s="1">
        <v>100</v>
      </c>
      <c r="E8" s="1">
        <v>4</v>
      </c>
      <c r="F8" s="1">
        <v>4</v>
      </c>
      <c r="G8" s="1">
        <v>6</v>
      </c>
      <c r="H8" s="12">
        <v>578.6</v>
      </c>
      <c r="I8" s="1">
        <v>1369.26</v>
      </c>
      <c r="J8" s="1">
        <v>402.5</v>
      </c>
      <c r="K8" s="10">
        <v>0.27800000000000002</v>
      </c>
      <c r="M8" s="1">
        <v>206</v>
      </c>
      <c r="N8" s="1">
        <v>23</v>
      </c>
      <c r="P8" s="16">
        <f t="shared" ref="P8:P73" si="2">G8/(D8*E8*F8)</f>
        <v>3.7499999999999999E-3</v>
      </c>
      <c r="S8" s="14">
        <f t="shared" si="1"/>
        <v>16</v>
      </c>
    </row>
    <row r="9" spans="1:22" x14ac:dyDescent="0.2">
      <c r="A9" s="1" t="s">
        <v>270</v>
      </c>
      <c r="B9" s="1">
        <v>0.3</v>
      </c>
      <c r="C9" s="1">
        <v>1</v>
      </c>
      <c r="D9" s="1">
        <v>100</v>
      </c>
      <c r="E9" s="1">
        <v>4</v>
      </c>
      <c r="F9" s="1">
        <v>4</v>
      </c>
      <c r="G9" s="1">
        <v>12</v>
      </c>
      <c r="H9" s="12">
        <v>593</v>
      </c>
      <c r="I9" s="1">
        <v>1287</v>
      </c>
      <c r="J9" s="1">
        <v>433</v>
      </c>
      <c r="K9" s="10">
        <v>0.30599999999999999</v>
      </c>
      <c r="M9" s="1">
        <v>212</v>
      </c>
      <c r="N9" s="1">
        <v>26</v>
      </c>
      <c r="P9" s="16">
        <f t="shared" si="2"/>
        <v>7.4999999999999997E-3</v>
      </c>
      <c r="S9" s="14">
        <f t="shared" si="1"/>
        <v>4</v>
      </c>
    </row>
    <row r="10" spans="1:22" x14ac:dyDescent="0.2">
      <c r="A10" s="1" t="s">
        <v>270</v>
      </c>
      <c r="B10" s="1">
        <v>0.3</v>
      </c>
      <c r="C10" s="1">
        <v>1</v>
      </c>
      <c r="D10" s="1">
        <v>100</v>
      </c>
      <c r="E10" s="1">
        <v>4</v>
      </c>
      <c r="F10" s="1">
        <v>4</v>
      </c>
      <c r="G10" s="1">
        <v>6</v>
      </c>
      <c r="H10" s="12">
        <v>582.54</v>
      </c>
      <c r="I10" s="1">
        <v>1341</v>
      </c>
      <c r="J10" s="1">
        <v>403.7</v>
      </c>
      <c r="K10" s="10">
        <v>0.29099999999999998</v>
      </c>
      <c r="L10" s="12">
        <v>3</v>
      </c>
      <c r="M10" s="1">
        <v>191</v>
      </c>
      <c r="N10" s="1">
        <v>14</v>
      </c>
      <c r="P10" s="16">
        <f t="shared" si="2"/>
        <v>3.7499999999999999E-3</v>
      </c>
      <c r="S10" s="14">
        <f t="shared" si="1"/>
        <v>16</v>
      </c>
    </row>
    <row r="11" spans="1:22" x14ac:dyDescent="0.2">
      <c r="A11" s="1" t="s">
        <v>270</v>
      </c>
      <c r="B11" s="1">
        <v>0.3</v>
      </c>
      <c r="C11" s="1">
        <v>1</v>
      </c>
      <c r="D11" s="1">
        <v>100</v>
      </c>
      <c r="E11" s="1">
        <v>4</v>
      </c>
      <c r="F11" s="1">
        <v>4</v>
      </c>
      <c r="G11" s="1">
        <v>8</v>
      </c>
      <c r="H11" s="12">
        <v>567.9</v>
      </c>
      <c r="I11" s="1">
        <v>1120.3699999999999</v>
      </c>
      <c r="J11" s="1">
        <v>410.5</v>
      </c>
      <c r="K11" s="10">
        <v>0.248</v>
      </c>
      <c r="L11" s="12">
        <v>0</v>
      </c>
      <c r="M11" s="12">
        <v>211</v>
      </c>
      <c r="N11" s="12">
        <v>16</v>
      </c>
      <c r="P11" s="16">
        <f t="shared" si="2"/>
        <v>5.0000000000000001E-3</v>
      </c>
      <c r="S11" s="14">
        <f t="shared" si="1"/>
        <v>4</v>
      </c>
    </row>
    <row r="12" spans="1:22" x14ac:dyDescent="0.2">
      <c r="A12" s="1" t="s">
        <v>270</v>
      </c>
      <c r="B12" s="1">
        <v>0.3</v>
      </c>
      <c r="C12" s="1">
        <v>1</v>
      </c>
      <c r="D12" s="1">
        <v>100</v>
      </c>
      <c r="E12" s="1">
        <v>4</v>
      </c>
      <c r="F12" s="1">
        <v>4</v>
      </c>
      <c r="G12" s="1">
        <v>22</v>
      </c>
      <c r="H12" s="12">
        <v>636.6</v>
      </c>
      <c r="I12" s="1">
        <v>1370.1</v>
      </c>
      <c r="J12" s="1" t="s">
        <v>269</v>
      </c>
      <c r="K12" s="10">
        <v>0.31900000000000001</v>
      </c>
      <c r="L12" s="12">
        <v>0</v>
      </c>
      <c r="M12" s="12">
        <v>213</v>
      </c>
      <c r="N12" s="12">
        <v>23</v>
      </c>
      <c r="P12" s="16">
        <f>G12/(D12*E12*F12)</f>
        <v>1.375E-2</v>
      </c>
      <c r="S12" s="14">
        <f t="shared" si="1"/>
        <v>144</v>
      </c>
    </row>
    <row r="13" spans="1:22" x14ac:dyDescent="0.2">
      <c r="A13" s="1" t="s">
        <v>270</v>
      </c>
      <c r="B13" s="1">
        <v>0.3</v>
      </c>
      <c r="C13" s="1">
        <v>1</v>
      </c>
      <c r="D13" s="1">
        <v>100</v>
      </c>
      <c r="E13" s="1">
        <v>4</v>
      </c>
      <c r="F13" s="1">
        <v>4</v>
      </c>
      <c r="G13" s="1">
        <v>10</v>
      </c>
      <c r="H13" s="12">
        <v>749</v>
      </c>
      <c r="I13" s="1">
        <v>1981</v>
      </c>
      <c r="J13" s="1">
        <v>431</v>
      </c>
      <c r="K13" s="9">
        <v>0.47899999999999998</v>
      </c>
      <c r="M13" s="12">
        <v>186</v>
      </c>
      <c r="N13" s="12">
        <v>20</v>
      </c>
      <c r="P13" s="16">
        <f t="shared" si="2"/>
        <v>6.2500000000000003E-3</v>
      </c>
      <c r="S13" s="14">
        <f t="shared" si="1"/>
        <v>0</v>
      </c>
    </row>
    <row r="14" spans="1:22" x14ac:dyDescent="0.2">
      <c r="A14" s="1" t="s">
        <v>270</v>
      </c>
      <c r="B14" s="1">
        <v>0.3</v>
      </c>
      <c r="C14" s="1">
        <v>1</v>
      </c>
      <c r="D14" s="1">
        <v>100</v>
      </c>
      <c r="E14" s="1">
        <v>4</v>
      </c>
      <c r="F14" s="1">
        <v>4</v>
      </c>
      <c r="G14" s="1">
        <v>6</v>
      </c>
      <c r="H14" s="12">
        <v>660.7</v>
      </c>
      <c r="I14" s="1">
        <v>1921.2</v>
      </c>
      <c r="J14" s="1">
        <v>369.41</v>
      </c>
      <c r="K14" s="9">
        <v>0.44600000000000001</v>
      </c>
      <c r="L14" s="12">
        <v>1</v>
      </c>
      <c r="M14" s="12">
        <v>205</v>
      </c>
      <c r="N14" s="12">
        <v>16</v>
      </c>
      <c r="P14" s="16">
        <f t="shared" si="2"/>
        <v>3.7499999999999999E-3</v>
      </c>
      <c r="S14" s="14">
        <f t="shared" ref="S14:S22" si="3">(G14-R$2)^2</f>
        <v>16</v>
      </c>
    </row>
    <row r="15" spans="1:22" x14ac:dyDescent="0.2">
      <c r="A15" s="1" t="s">
        <v>270</v>
      </c>
      <c r="B15" s="1">
        <v>0.3</v>
      </c>
      <c r="C15" s="1">
        <v>1</v>
      </c>
      <c r="D15" s="1">
        <v>100</v>
      </c>
      <c r="E15" s="1">
        <v>4</v>
      </c>
      <c r="F15" s="1">
        <v>4</v>
      </c>
      <c r="G15" s="1">
        <v>18</v>
      </c>
      <c r="H15" s="12">
        <v>582.6</v>
      </c>
      <c r="I15" s="1">
        <v>1320.8</v>
      </c>
      <c r="J15" s="1">
        <v>414.2</v>
      </c>
      <c r="K15" s="9">
        <v>0.312</v>
      </c>
      <c r="L15" s="12">
        <v>0</v>
      </c>
      <c r="M15" s="12">
        <v>188</v>
      </c>
      <c r="N15" s="12">
        <v>23</v>
      </c>
      <c r="P15" s="16">
        <f t="shared" si="2"/>
        <v>1.125E-2</v>
      </c>
      <c r="S15" s="13">
        <f t="shared" si="3"/>
        <v>64</v>
      </c>
    </row>
    <row r="16" spans="1:22" x14ac:dyDescent="0.2">
      <c r="A16" s="1" t="s">
        <v>270</v>
      </c>
      <c r="B16" s="1">
        <v>0.3</v>
      </c>
      <c r="C16" s="1">
        <v>1</v>
      </c>
      <c r="D16" s="1">
        <v>100</v>
      </c>
      <c r="E16" s="1">
        <v>4</v>
      </c>
      <c r="F16" s="1">
        <v>4</v>
      </c>
      <c r="G16" s="1">
        <v>12</v>
      </c>
      <c r="H16" s="12">
        <v>530.70000000000005</v>
      </c>
      <c r="I16" s="1">
        <v>1118.8</v>
      </c>
      <c r="J16" s="1">
        <v>402.3</v>
      </c>
      <c r="K16" s="9">
        <v>0.20749999999999999</v>
      </c>
      <c r="L16" s="12">
        <v>0</v>
      </c>
      <c r="M16" s="12">
        <v>217</v>
      </c>
      <c r="N16" s="12">
        <v>13</v>
      </c>
      <c r="P16" s="16">
        <f>G16/(D16*E16*F16)</f>
        <v>7.4999999999999997E-3</v>
      </c>
      <c r="S16" s="14">
        <f t="shared" si="3"/>
        <v>4</v>
      </c>
    </row>
    <row r="17" spans="1:22" x14ac:dyDescent="0.2">
      <c r="A17" s="1" t="s">
        <v>270</v>
      </c>
      <c r="B17" s="1">
        <v>0.3</v>
      </c>
      <c r="C17" s="1">
        <v>1</v>
      </c>
      <c r="D17" s="1">
        <v>100</v>
      </c>
      <c r="E17" s="1">
        <v>4</v>
      </c>
      <c r="F17" s="1">
        <v>4</v>
      </c>
      <c r="G17" s="1">
        <v>12</v>
      </c>
      <c r="H17" s="12">
        <v>552.6</v>
      </c>
      <c r="I17" s="1">
        <v>1103</v>
      </c>
      <c r="J17" s="1">
        <v>390.4</v>
      </c>
      <c r="K17" s="9">
        <v>0.23100000000000001</v>
      </c>
      <c r="L17" s="12">
        <v>0</v>
      </c>
      <c r="M17" s="12">
        <v>203</v>
      </c>
      <c r="N17" s="12">
        <v>17</v>
      </c>
      <c r="P17" s="16">
        <f t="shared" si="2"/>
        <v>7.4999999999999997E-3</v>
      </c>
      <c r="S17" s="14">
        <f t="shared" si="3"/>
        <v>4</v>
      </c>
    </row>
    <row r="18" spans="1:22" x14ac:dyDescent="0.2">
      <c r="A18" s="1" t="s">
        <v>270</v>
      </c>
      <c r="B18" s="1">
        <v>0.3</v>
      </c>
      <c r="C18" s="1">
        <v>1</v>
      </c>
      <c r="D18" s="1">
        <v>100</v>
      </c>
      <c r="E18" s="1">
        <v>1</v>
      </c>
      <c r="F18" s="1">
        <v>1</v>
      </c>
      <c r="G18" s="1">
        <v>0</v>
      </c>
      <c r="H18" s="12"/>
      <c r="L18" s="12">
        <v>0</v>
      </c>
      <c r="M18" s="12">
        <v>7</v>
      </c>
      <c r="N18" s="12">
        <v>2</v>
      </c>
      <c r="P18" s="16">
        <f t="shared" si="2"/>
        <v>0</v>
      </c>
      <c r="S18" s="14">
        <f t="shared" si="3"/>
        <v>100</v>
      </c>
    </row>
    <row r="19" spans="1:22" x14ac:dyDescent="0.2">
      <c r="A19" s="1" t="s">
        <v>270</v>
      </c>
      <c r="B19" s="1">
        <v>0.3</v>
      </c>
      <c r="C19" s="1">
        <v>1</v>
      </c>
      <c r="D19" s="1">
        <v>100</v>
      </c>
      <c r="E19" s="1">
        <v>1</v>
      </c>
      <c r="F19" s="1">
        <v>1</v>
      </c>
      <c r="G19" s="1">
        <v>0</v>
      </c>
      <c r="H19" s="12"/>
      <c r="L19" s="12">
        <v>0</v>
      </c>
      <c r="M19" s="12">
        <v>4</v>
      </c>
      <c r="N19" s="12">
        <v>0</v>
      </c>
      <c r="P19" s="16">
        <f t="shared" si="2"/>
        <v>0</v>
      </c>
      <c r="S19" s="14">
        <f t="shared" si="3"/>
        <v>100</v>
      </c>
    </row>
    <row r="20" spans="1:22" x14ac:dyDescent="0.2">
      <c r="A20" s="1" t="s">
        <v>270</v>
      </c>
      <c r="B20" s="1">
        <v>0.3</v>
      </c>
      <c r="C20" s="1">
        <v>1</v>
      </c>
      <c r="D20" s="1">
        <v>100</v>
      </c>
      <c r="E20" s="1">
        <v>1</v>
      </c>
      <c r="F20" s="1">
        <v>1</v>
      </c>
      <c r="G20" s="1">
        <v>0</v>
      </c>
      <c r="H20" s="12"/>
      <c r="L20" s="12">
        <v>0</v>
      </c>
      <c r="M20" s="12">
        <v>4</v>
      </c>
      <c r="N20" s="12">
        <v>0</v>
      </c>
      <c r="P20" s="16">
        <f t="shared" si="2"/>
        <v>0</v>
      </c>
      <c r="S20" s="14">
        <f t="shared" si="3"/>
        <v>100</v>
      </c>
    </row>
    <row r="21" spans="1:22" x14ac:dyDescent="0.2">
      <c r="A21" s="1" t="s">
        <v>270</v>
      </c>
      <c r="B21" s="1">
        <v>0.3</v>
      </c>
      <c r="C21" s="1">
        <v>1</v>
      </c>
      <c r="D21" s="1">
        <v>100</v>
      </c>
      <c r="E21" s="1">
        <v>1</v>
      </c>
      <c r="F21" s="1">
        <v>1</v>
      </c>
      <c r="G21" s="1">
        <v>0</v>
      </c>
      <c r="H21" s="12"/>
      <c r="L21" s="12">
        <v>0</v>
      </c>
      <c r="M21" s="12">
        <v>7</v>
      </c>
      <c r="N21" s="12">
        <v>0</v>
      </c>
      <c r="P21" s="16">
        <f t="shared" si="2"/>
        <v>0</v>
      </c>
      <c r="S21" s="14">
        <f t="shared" si="3"/>
        <v>100</v>
      </c>
    </row>
    <row r="22" spans="1:22" x14ac:dyDescent="0.2">
      <c r="A22" s="1" t="s">
        <v>270</v>
      </c>
      <c r="B22" s="1">
        <v>0.3</v>
      </c>
      <c r="C22" s="1">
        <v>1</v>
      </c>
      <c r="D22" s="1">
        <v>100</v>
      </c>
      <c r="E22" s="1">
        <v>1</v>
      </c>
      <c r="F22" s="1">
        <v>1</v>
      </c>
      <c r="G22" s="1">
        <v>0</v>
      </c>
      <c r="H22" s="12"/>
      <c r="L22" s="12">
        <v>0</v>
      </c>
      <c r="M22" s="12">
        <v>3</v>
      </c>
      <c r="N22" s="12">
        <v>0</v>
      </c>
      <c r="P22" s="16">
        <f t="shared" si="2"/>
        <v>0</v>
      </c>
      <c r="S22" s="14">
        <f t="shared" si="3"/>
        <v>100</v>
      </c>
    </row>
    <row r="23" spans="1:22" x14ac:dyDescent="0.2">
      <c r="A23" s="1" t="s">
        <v>270</v>
      </c>
      <c r="B23" s="1">
        <v>0.3</v>
      </c>
      <c r="C23" s="1">
        <v>1</v>
      </c>
      <c r="D23" s="1">
        <v>100</v>
      </c>
      <c r="E23" s="1">
        <v>2</v>
      </c>
      <c r="F23" s="1">
        <v>1</v>
      </c>
      <c r="G23" s="1">
        <v>0</v>
      </c>
      <c r="H23" s="1">
        <v>48.8</v>
      </c>
      <c r="I23" s="1">
        <v>33.299999999999997</v>
      </c>
      <c r="J23" s="1">
        <v>19.8</v>
      </c>
      <c r="K23" s="9">
        <v>1.3220000000000001</v>
      </c>
      <c r="L23" s="12">
        <v>0</v>
      </c>
      <c r="M23" s="12">
        <v>12</v>
      </c>
      <c r="N23" s="12">
        <v>2</v>
      </c>
      <c r="P23" s="16">
        <f t="shared" si="2"/>
        <v>0</v>
      </c>
      <c r="R23" s="1">
        <f>AVERAGE(G23:G30)</f>
        <v>0</v>
      </c>
      <c r="S23" s="14">
        <f>(G23-R$23)^2</f>
        <v>0</v>
      </c>
      <c r="U23" s="1">
        <f>SQRT(AVERAGE(S23:S30))</f>
        <v>0</v>
      </c>
      <c r="V23" s="1" t="e">
        <f>U23/R23</f>
        <v>#DIV/0!</v>
      </c>
    </row>
    <row r="24" spans="1:22" x14ac:dyDescent="0.2">
      <c r="A24" s="1" t="s">
        <v>270</v>
      </c>
      <c r="B24" s="1">
        <v>0.3</v>
      </c>
      <c r="C24" s="1">
        <v>1</v>
      </c>
      <c r="D24" s="1">
        <v>100</v>
      </c>
      <c r="E24" s="1">
        <v>2</v>
      </c>
      <c r="F24" s="1">
        <v>1</v>
      </c>
      <c r="G24" s="1">
        <v>0</v>
      </c>
      <c r="H24" s="1">
        <v>44.3</v>
      </c>
      <c r="I24" s="1">
        <v>326</v>
      </c>
      <c r="J24" s="1">
        <v>17.8</v>
      </c>
      <c r="K24" s="9">
        <v>1.29</v>
      </c>
      <c r="L24" s="12">
        <v>0</v>
      </c>
      <c r="M24" s="12">
        <v>13</v>
      </c>
      <c r="N24" s="12">
        <v>1</v>
      </c>
      <c r="P24" s="16">
        <f t="shared" si="2"/>
        <v>0</v>
      </c>
      <c r="S24" s="14">
        <f t="shared" ref="S24:S30" si="4">(G24-R$23)^2</f>
        <v>0</v>
      </c>
    </row>
    <row r="25" spans="1:22" x14ac:dyDescent="0.2">
      <c r="A25" s="1" t="s">
        <v>270</v>
      </c>
      <c r="B25" s="1">
        <v>0.3</v>
      </c>
      <c r="C25" s="1">
        <v>1</v>
      </c>
      <c r="D25" s="1">
        <v>100</v>
      </c>
      <c r="E25" s="1">
        <v>2</v>
      </c>
      <c r="F25" s="1">
        <v>1</v>
      </c>
      <c r="G25" s="1">
        <v>0</v>
      </c>
      <c r="H25" s="1">
        <v>51.3</v>
      </c>
      <c r="I25" s="1">
        <v>336.7</v>
      </c>
      <c r="J25" s="1">
        <v>12.6</v>
      </c>
      <c r="K25" s="9">
        <v>1.4650000000000001</v>
      </c>
      <c r="L25" s="12">
        <v>0</v>
      </c>
      <c r="M25" s="12">
        <v>15</v>
      </c>
      <c r="N25" s="12">
        <v>1</v>
      </c>
      <c r="P25" s="16">
        <f t="shared" si="2"/>
        <v>0</v>
      </c>
      <c r="S25" s="14">
        <f t="shared" si="4"/>
        <v>0</v>
      </c>
    </row>
    <row r="26" spans="1:22" x14ac:dyDescent="0.2">
      <c r="A26" s="1" t="s">
        <v>270</v>
      </c>
      <c r="B26" s="1">
        <v>0.3</v>
      </c>
      <c r="C26" s="1">
        <v>1</v>
      </c>
      <c r="D26" s="1">
        <v>100</v>
      </c>
      <c r="E26" s="1">
        <v>2</v>
      </c>
      <c r="F26" s="1">
        <v>1</v>
      </c>
      <c r="G26" s="1">
        <v>0</v>
      </c>
      <c r="H26" s="1">
        <v>42.4</v>
      </c>
      <c r="I26" s="1">
        <v>343</v>
      </c>
      <c r="J26" s="1">
        <v>9</v>
      </c>
      <c r="K26" s="9">
        <v>1.02</v>
      </c>
      <c r="L26" s="12">
        <v>0</v>
      </c>
      <c r="M26" s="12">
        <v>12</v>
      </c>
      <c r="N26" s="12">
        <v>2</v>
      </c>
      <c r="P26" s="16">
        <f t="shared" si="2"/>
        <v>0</v>
      </c>
      <c r="S26" s="14">
        <f t="shared" si="4"/>
        <v>0</v>
      </c>
    </row>
    <row r="27" spans="1:22" x14ac:dyDescent="0.2">
      <c r="A27" s="1" t="s">
        <v>270</v>
      </c>
      <c r="B27" s="1">
        <v>0.3</v>
      </c>
      <c r="C27" s="1">
        <v>1</v>
      </c>
      <c r="D27" s="1">
        <v>100</v>
      </c>
      <c r="E27" s="1">
        <v>2</v>
      </c>
      <c r="F27" s="1">
        <v>1</v>
      </c>
      <c r="G27" s="1">
        <v>0</v>
      </c>
      <c r="H27" s="1">
        <v>39.200000000000003</v>
      </c>
      <c r="I27" s="1">
        <v>331.6</v>
      </c>
      <c r="J27" s="1">
        <v>1.59</v>
      </c>
      <c r="K27" s="9">
        <v>1.087</v>
      </c>
      <c r="L27" s="12">
        <v>0</v>
      </c>
      <c r="M27" s="12">
        <v>11</v>
      </c>
      <c r="N27" s="12">
        <v>1</v>
      </c>
      <c r="P27" s="16">
        <f t="shared" si="2"/>
        <v>0</v>
      </c>
      <c r="S27" s="14">
        <f t="shared" si="4"/>
        <v>0</v>
      </c>
    </row>
    <row r="28" spans="1:22" x14ac:dyDescent="0.2">
      <c r="A28" s="1" t="s">
        <v>270</v>
      </c>
      <c r="B28" s="1">
        <v>0.3</v>
      </c>
      <c r="C28" s="1">
        <v>1</v>
      </c>
      <c r="D28" s="1">
        <v>100</v>
      </c>
      <c r="E28" s="1">
        <v>2</v>
      </c>
      <c r="F28" s="1">
        <v>1</v>
      </c>
      <c r="G28" s="1">
        <v>0</v>
      </c>
      <c r="H28" s="1">
        <v>41.6</v>
      </c>
      <c r="I28" s="1">
        <v>324.8</v>
      </c>
      <c r="J28" s="1">
        <v>20.5</v>
      </c>
      <c r="K28" s="9">
        <v>1</v>
      </c>
      <c r="L28" s="12">
        <v>0</v>
      </c>
      <c r="M28" s="12">
        <v>22</v>
      </c>
      <c r="N28" s="12">
        <v>1</v>
      </c>
      <c r="P28" s="16">
        <f t="shared" si="2"/>
        <v>0</v>
      </c>
      <c r="S28" s="14">
        <f t="shared" si="4"/>
        <v>0</v>
      </c>
    </row>
    <row r="29" spans="1:22" x14ac:dyDescent="0.2">
      <c r="A29" s="1" t="s">
        <v>270</v>
      </c>
      <c r="B29" s="1">
        <v>0.3</v>
      </c>
      <c r="C29" s="1">
        <v>1</v>
      </c>
      <c r="D29" s="1">
        <v>100</v>
      </c>
      <c r="E29" s="1">
        <v>2</v>
      </c>
      <c r="F29" s="1">
        <v>1</v>
      </c>
      <c r="G29" s="1">
        <v>0</v>
      </c>
      <c r="H29" s="1">
        <v>42.7</v>
      </c>
      <c r="I29" s="1">
        <v>327.10000000000002</v>
      </c>
      <c r="J29" s="1">
        <v>19.95</v>
      </c>
      <c r="K29" s="9">
        <v>1.1539999999999999</v>
      </c>
      <c r="L29" s="12">
        <v>0</v>
      </c>
      <c r="M29" s="12">
        <v>11</v>
      </c>
      <c r="N29" s="12">
        <v>1</v>
      </c>
      <c r="P29" s="16">
        <f t="shared" si="2"/>
        <v>0</v>
      </c>
      <c r="S29" s="14">
        <f t="shared" si="4"/>
        <v>0</v>
      </c>
    </row>
    <row r="30" spans="1:22" x14ac:dyDescent="0.2">
      <c r="A30" s="1" t="s">
        <v>270</v>
      </c>
      <c r="B30" s="1">
        <v>0.3</v>
      </c>
      <c r="C30" s="1">
        <v>1</v>
      </c>
      <c r="D30" s="1">
        <v>100</v>
      </c>
      <c r="E30" s="1">
        <v>2</v>
      </c>
      <c r="F30" s="1">
        <v>1</v>
      </c>
      <c r="G30" s="1">
        <v>0</v>
      </c>
      <c r="H30" s="1">
        <v>52.89</v>
      </c>
      <c r="I30" s="1">
        <v>338.9</v>
      </c>
      <c r="J30" s="1">
        <v>19.7</v>
      </c>
      <c r="K30" s="9">
        <v>1.3959999999999999</v>
      </c>
      <c r="L30" s="12">
        <v>0</v>
      </c>
      <c r="M30" s="12">
        <v>25</v>
      </c>
      <c r="N30" s="12">
        <v>3</v>
      </c>
      <c r="P30" s="16">
        <f t="shared" si="2"/>
        <v>0</v>
      </c>
      <c r="S30" s="14">
        <f t="shared" si="4"/>
        <v>0</v>
      </c>
    </row>
    <row r="31" spans="1:22" x14ac:dyDescent="0.2">
      <c r="A31" s="1" t="s">
        <v>270</v>
      </c>
      <c r="B31" s="1">
        <v>0.3</v>
      </c>
      <c r="C31" s="1">
        <v>1</v>
      </c>
      <c r="D31" s="1">
        <v>100</v>
      </c>
      <c r="E31" s="1">
        <v>3</v>
      </c>
      <c r="F31" s="1">
        <v>1</v>
      </c>
      <c r="G31" s="1">
        <v>0</v>
      </c>
      <c r="H31" s="1">
        <v>113</v>
      </c>
      <c r="I31" s="1">
        <v>381.8</v>
      </c>
      <c r="J31" s="1">
        <v>48.4</v>
      </c>
      <c r="K31" s="9">
        <v>0.86199999999999999</v>
      </c>
      <c r="L31" s="12">
        <v>0</v>
      </c>
      <c r="M31" s="12">
        <v>30</v>
      </c>
      <c r="N31" s="12">
        <v>1</v>
      </c>
      <c r="P31" s="16">
        <f t="shared" si="2"/>
        <v>0</v>
      </c>
      <c r="R31" s="7">
        <f>AVERAGE(G31:G38)</f>
        <v>0.125</v>
      </c>
      <c r="S31" s="14">
        <f>(G31-R$31)^2</f>
        <v>1.5625E-2</v>
      </c>
      <c r="U31" s="1">
        <f>SQRT(AVERAGE(S31:S38))</f>
        <v>0.33071891388307384</v>
      </c>
      <c r="V31" s="1">
        <f>U31/R31</f>
        <v>2.6457513110645907</v>
      </c>
    </row>
    <row r="32" spans="1:22" x14ac:dyDescent="0.2">
      <c r="A32" s="1" t="s">
        <v>270</v>
      </c>
      <c r="B32" s="1">
        <v>0.3</v>
      </c>
      <c r="C32" s="1">
        <v>1</v>
      </c>
      <c r="D32" s="1">
        <v>100</v>
      </c>
      <c r="E32" s="1">
        <v>3</v>
      </c>
      <c r="F32" s="1">
        <v>1</v>
      </c>
      <c r="G32" s="1">
        <v>1</v>
      </c>
      <c r="H32" s="1">
        <v>86.7</v>
      </c>
      <c r="I32" s="1">
        <v>354.8</v>
      </c>
      <c r="J32" s="1">
        <v>45.5</v>
      </c>
      <c r="K32" s="9">
        <v>0.877</v>
      </c>
      <c r="L32" s="12">
        <v>0</v>
      </c>
      <c r="M32" s="12">
        <v>25</v>
      </c>
      <c r="N32" s="12">
        <v>3</v>
      </c>
      <c r="P32" s="16">
        <f t="shared" si="2"/>
        <v>3.3333333333333335E-3</v>
      </c>
      <c r="S32" s="14">
        <f t="shared" ref="S32:S36" si="5">(G32-R$31)^2</f>
        <v>0.765625</v>
      </c>
    </row>
    <row r="33" spans="1:19" x14ac:dyDescent="0.2">
      <c r="A33" s="1" t="s">
        <v>270</v>
      </c>
      <c r="B33" s="1">
        <v>0.3</v>
      </c>
      <c r="C33" s="1">
        <v>1</v>
      </c>
      <c r="D33" s="1">
        <v>100</v>
      </c>
      <c r="E33" s="1">
        <v>3</v>
      </c>
      <c r="F33" s="1">
        <v>1</v>
      </c>
      <c r="G33" s="1">
        <v>0</v>
      </c>
      <c r="H33" s="1">
        <v>88.5</v>
      </c>
      <c r="I33" s="1">
        <v>356.4</v>
      </c>
      <c r="J33" s="1">
        <v>45.5</v>
      </c>
      <c r="K33" s="9">
        <v>0.89700000000000002</v>
      </c>
      <c r="L33" s="12">
        <v>0</v>
      </c>
      <c r="M33" s="12">
        <v>31</v>
      </c>
      <c r="N33" s="12">
        <v>5</v>
      </c>
      <c r="P33" s="16">
        <f t="shared" si="2"/>
        <v>0</v>
      </c>
      <c r="S33" s="14">
        <f t="shared" si="5"/>
        <v>1.5625E-2</v>
      </c>
    </row>
    <row r="34" spans="1:19" x14ac:dyDescent="0.2">
      <c r="A34" s="1" t="s">
        <v>270</v>
      </c>
      <c r="B34" s="1">
        <v>0.3</v>
      </c>
      <c r="C34" s="1">
        <v>1</v>
      </c>
      <c r="D34" s="1">
        <v>100</v>
      </c>
      <c r="E34" s="1">
        <v>3</v>
      </c>
      <c r="F34" s="1">
        <v>1</v>
      </c>
      <c r="G34" s="1">
        <v>0</v>
      </c>
      <c r="H34" s="1">
        <v>100.4</v>
      </c>
      <c r="I34" s="1">
        <v>381.4</v>
      </c>
      <c r="J34" s="1">
        <v>47.8</v>
      </c>
      <c r="K34" s="9">
        <v>0.8</v>
      </c>
      <c r="L34" s="12">
        <v>0</v>
      </c>
      <c r="M34" s="12">
        <v>21</v>
      </c>
      <c r="N34" s="12">
        <v>1</v>
      </c>
      <c r="P34" s="16">
        <f t="shared" si="2"/>
        <v>0</v>
      </c>
      <c r="S34" s="14">
        <f t="shared" si="5"/>
        <v>1.5625E-2</v>
      </c>
    </row>
    <row r="35" spans="1:19" x14ac:dyDescent="0.2">
      <c r="A35" s="1" t="s">
        <v>270</v>
      </c>
      <c r="B35" s="1">
        <v>0.3</v>
      </c>
      <c r="C35" s="1">
        <v>1</v>
      </c>
      <c r="D35" s="1">
        <v>100</v>
      </c>
      <c r="E35" s="1">
        <v>3</v>
      </c>
      <c r="F35" s="1">
        <v>1</v>
      </c>
      <c r="G35" s="1">
        <v>0</v>
      </c>
      <c r="H35" s="1">
        <v>102.8</v>
      </c>
      <c r="I35" s="1">
        <v>384</v>
      </c>
      <c r="J35" s="1">
        <v>42.5</v>
      </c>
      <c r="K35" s="9">
        <v>0.95599999999999996</v>
      </c>
      <c r="L35" s="12">
        <v>0</v>
      </c>
      <c r="M35" s="12">
        <v>41</v>
      </c>
      <c r="N35" s="12">
        <v>4</v>
      </c>
      <c r="P35" s="16">
        <f t="shared" si="2"/>
        <v>0</v>
      </c>
      <c r="S35" s="14">
        <f t="shared" si="5"/>
        <v>1.5625E-2</v>
      </c>
    </row>
    <row r="36" spans="1:19" x14ac:dyDescent="0.2">
      <c r="A36" s="1" t="s">
        <v>270</v>
      </c>
      <c r="B36" s="1">
        <v>0.3</v>
      </c>
      <c r="C36" s="1">
        <v>1</v>
      </c>
      <c r="D36" s="1">
        <v>100</v>
      </c>
      <c r="E36" s="1">
        <v>3</v>
      </c>
      <c r="F36" s="1">
        <v>1</v>
      </c>
      <c r="G36" s="1">
        <v>0</v>
      </c>
      <c r="H36" s="1">
        <v>84.6</v>
      </c>
      <c r="I36" s="1">
        <v>366.5</v>
      </c>
      <c r="J36" s="1">
        <v>36.4</v>
      </c>
      <c r="K36" s="9">
        <v>0.88500000000000001</v>
      </c>
      <c r="L36" s="12">
        <v>0</v>
      </c>
      <c r="M36" s="12">
        <v>22</v>
      </c>
      <c r="N36" s="12">
        <v>2</v>
      </c>
      <c r="P36" s="16">
        <f t="shared" si="2"/>
        <v>0</v>
      </c>
      <c r="S36" s="14">
        <f t="shared" si="5"/>
        <v>1.5625E-2</v>
      </c>
    </row>
    <row r="37" spans="1:19" x14ac:dyDescent="0.2">
      <c r="A37" s="1" t="s">
        <v>270</v>
      </c>
      <c r="B37" s="1">
        <v>0.3</v>
      </c>
      <c r="C37" s="1">
        <v>1</v>
      </c>
      <c r="D37" s="1">
        <v>100</v>
      </c>
      <c r="E37" s="1">
        <v>3</v>
      </c>
      <c r="F37" s="1">
        <v>1</v>
      </c>
      <c r="G37" s="1">
        <v>0</v>
      </c>
      <c r="H37" s="1">
        <v>100.4</v>
      </c>
      <c r="I37" s="1">
        <v>370.1</v>
      </c>
      <c r="J37" s="1">
        <v>46.3</v>
      </c>
      <c r="K37" s="9">
        <v>0.875</v>
      </c>
      <c r="L37" s="12">
        <v>0</v>
      </c>
      <c r="M37" s="12">
        <v>26</v>
      </c>
      <c r="N37" s="12">
        <v>1</v>
      </c>
      <c r="P37" s="16">
        <f t="shared" si="2"/>
        <v>0</v>
      </c>
      <c r="S37" s="14">
        <f>(G37-R$31)^2</f>
        <v>1.5625E-2</v>
      </c>
    </row>
    <row r="38" spans="1:19" x14ac:dyDescent="0.2">
      <c r="A38" s="1" t="s">
        <v>270</v>
      </c>
      <c r="B38" s="1">
        <v>0.3</v>
      </c>
      <c r="C38" s="1">
        <v>1</v>
      </c>
      <c r="D38" s="1">
        <v>100</v>
      </c>
      <c r="E38" s="1">
        <v>3</v>
      </c>
      <c r="F38" s="1">
        <v>1</v>
      </c>
      <c r="G38" s="1">
        <v>0</v>
      </c>
      <c r="H38" s="1">
        <v>100</v>
      </c>
      <c r="I38" s="1">
        <v>356.9</v>
      </c>
      <c r="J38" s="1">
        <v>43.1</v>
      </c>
      <c r="K38" s="9">
        <v>0.79200000000000004</v>
      </c>
      <c r="L38" s="12">
        <v>0</v>
      </c>
      <c r="M38" s="12">
        <v>30</v>
      </c>
      <c r="N38" s="12">
        <v>2</v>
      </c>
      <c r="P38" s="16">
        <f t="shared" si="2"/>
        <v>0</v>
      </c>
      <c r="S38" s="14">
        <f>(G38-R$31)^2</f>
        <v>1.5625E-2</v>
      </c>
    </row>
    <row r="39" spans="1:19" x14ac:dyDescent="0.2">
      <c r="A39" s="1" t="s">
        <v>270</v>
      </c>
      <c r="B39" s="1">
        <v>0.3</v>
      </c>
      <c r="C39" s="1">
        <v>1</v>
      </c>
      <c r="D39" s="1">
        <v>100</v>
      </c>
      <c r="E39" s="1">
        <v>4</v>
      </c>
      <c r="F39" s="1">
        <v>1</v>
      </c>
      <c r="G39" s="1">
        <v>0</v>
      </c>
      <c r="H39" s="1">
        <v>129.1</v>
      </c>
      <c r="I39" s="1">
        <v>410.2</v>
      </c>
      <c r="J39" s="1">
        <v>72.5</v>
      </c>
      <c r="K39" s="9">
        <v>0.69</v>
      </c>
      <c r="L39" s="12">
        <v>0</v>
      </c>
      <c r="M39" s="12">
        <v>39</v>
      </c>
      <c r="N39" s="12">
        <v>3</v>
      </c>
      <c r="P39" s="16">
        <f>G39/(D39*E39*F39)</f>
        <v>0</v>
      </c>
      <c r="R39" s="1">
        <f>AVERAGE(G39:G45)</f>
        <v>0</v>
      </c>
      <c r="S39" s="14">
        <f>(G39-R$39)^2</f>
        <v>0</v>
      </c>
    </row>
    <row r="40" spans="1:19" x14ac:dyDescent="0.2">
      <c r="A40" s="1" t="s">
        <v>270</v>
      </c>
      <c r="B40" s="1">
        <v>0.3</v>
      </c>
      <c r="C40" s="1">
        <v>1</v>
      </c>
      <c r="D40" s="1">
        <v>100</v>
      </c>
      <c r="E40" s="1">
        <v>4</v>
      </c>
      <c r="F40" s="1">
        <v>1</v>
      </c>
      <c r="G40" s="1">
        <v>0</v>
      </c>
      <c r="H40" s="1">
        <v>162.69999999999999</v>
      </c>
      <c r="I40" s="1">
        <v>404.6</v>
      </c>
      <c r="J40" s="1">
        <v>71.7</v>
      </c>
      <c r="K40" s="9">
        <v>0.64400000000000002</v>
      </c>
      <c r="L40" s="12">
        <v>0</v>
      </c>
      <c r="M40" s="12">
        <v>40</v>
      </c>
      <c r="N40" s="12">
        <v>6</v>
      </c>
      <c r="P40" s="16">
        <f t="shared" si="2"/>
        <v>0</v>
      </c>
      <c r="S40" s="14">
        <f t="shared" ref="S40:S45" si="6">(G40-R$39)^2</f>
        <v>0</v>
      </c>
    </row>
    <row r="41" spans="1:19" x14ac:dyDescent="0.2">
      <c r="A41" s="1" t="s">
        <v>270</v>
      </c>
      <c r="B41" s="1">
        <v>0.3</v>
      </c>
      <c r="C41" s="1">
        <v>1</v>
      </c>
      <c r="D41" s="1">
        <v>100</v>
      </c>
      <c r="E41" s="1">
        <v>4</v>
      </c>
      <c r="F41" s="1">
        <v>1</v>
      </c>
      <c r="G41" s="1">
        <v>0</v>
      </c>
      <c r="H41" s="1">
        <v>141.69999999999999</v>
      </c>
      <c r="I41" s="1">
        <v>966.7</v>
      </c>
      <c r="J41" s="1">
        <v>69.599999999999994</v>
      </c>
      <c r="K41" s="9">
        <v>0.80500000000000005</v>
      </c>
      <c r="L41" s="12">
        <v>0</v>
      </c>
      <c r="M41" s="12">
        <v>39</v>
      </c>
      <c r="N41" s="12">
        <v>3</v>
      </c>
      <c r="P41" s="16">
        <f>G41/(D41*E41*F41)</f>
        <v>0</v>
      </c>
      <c r="S41" s="14">
        <f t="shared" si="6"/>
        <v>0</v>
      </c>
    </row>
    <row r="42" spans="1:19" x14ac:dyDescent="0.2">
      <c r="A42" s="1" t="s">
        <v>270</v>
      </c>
      <c r="B42" s="1">
        <v>0.3</v>
      </c>
      <c r="C42" s="1">
        <v>1</v>
      </c>
      <c r="D42" s="1">
        <v>100</v>
      </c>
      <c r="E42" s="1">
        <v>4</v>
      </c>
      <c r="F42" s="1">
        <v>1</v>
      </c>
      <c r="G42" s="1">
        <v>0</v>
      </c>
      <c r="H42" s="1">
        <v>142.6</v>
      </c>
      <c r="I42" s="1">
        <v>379.7</v>
      </c>
      <c r="J42" s="1">
        <v>69.599999999999994</v>
      </c>
      <c r="K42" s="9">
        <v>0.73599999999999999</v>
      </c>
      <c r="L42" s="12">
        <v>0</v>
      </c>
      <c r="M42" s="12">
        <v>43</v>
      </c>
      <c r="N42" s="12">
        <v>3</v>
      </c>
      <c r="P42" s="16">
        <f t="shared" si="2"/>
        <v>0</v>
      </c>
      <c r="S42" s="14">
        <f t="shared" si="6"/>
        <v>0</v>
      </c>
    </row>
    <row r="43" spans="1:19" x14ac:dyDescent="0.2">
      <c r="A43" s="1" t="s">
        <v>270</v>
      </c>
      <c r="B43" s="1">
        <v>0.3</v>
      </c>
      <c r="C43" s="1">
        <v>1</v>
      </c>
      <c r="D43" s="1">
        <v>100</v>
      </c>
      <c r="E43" s="1">
        <v>4</v>
      </c>
      <c r="F43" s="1">
        <v>1</v>
      </c>
      <c r="G43" s="1">
        <v>0</v>
      </c>
      <c r="H43" s="1">
        <v>176.2</v>
      </c>
      <c r="I43" s="1">
        <v>436.6</v>
      </c>
      <c r="J43" s="1">
        <v>74.3</v>
      </c>
      <c r="K43" s="9">
        <v>0.59199999999999997</v>
      </c>
      <c r="L43" s="12">
        <v>0</v>
      </c>
      <c r="M43" s="12">
        <v>38</v>
      </c>
      <c r="N43" s="12">
        <v>2</v>
      </c>
      <c r="P43" s="16">
        <f t="shared" si="2"/>
        <v>0</v>
      </c>
      <c r="S43" s="14">
        <f t="shared" si="6"/>
        <v>0</v>
      </c>
    </row>
    <row r="44" spans="1:19" x14ac:dyDescent="0.2">
      <c r="A44" s="1" t="s">
        <v>270</v>
      </c>
      <c r="B44" s="1">
        <v>0.3</v>
      </c>
      <c r="C44" s="1">
        <v>1</v>
      </c>
      <c r="D44" s="1">
        <v>100</v>
      </c>
      <c r="E44" s="1">
        <v>4</v>
      </c>
      <c r="F44" s="1">
        <v>1</v>
      </c>
      <c r="G44" s="1">
        <v>0</v>
      </c>
      <c r="H44" s="1">
        <v>175.3</v>
      </c>
      <c r="I44" s="1">
        <v>978.4</v>
      </c>
      <c r="J44" s="1">
        <v>74.400000000000006</v>
      </c>
      <c r="K44" s="9">
        <v>0.75</v>
      </c>
      <c r="L44" s="12">
        <v>0</v>
      </c>
      <c r="M44" s="12">
        <v>46</v>
      </c>
      <c r="N44" s="12">
        <v>3</v>
      </c>
      <c r="P44" s="16">
        <f t="shared" si="2"/>
        <v>0</v>
      </c>
      <c r="S44" s="14">
        <f t="shared" si="6"/>
        <v>0</v>
      </c>
    </row>
    <row r="45" spans="1:19" x14ac:dyDescent="0.2">
      <c r="A45" s="1" t="s">
        <v>270</v>
      </c>
      <c r="B45" s="1">
        <v>0.3</v>
      </c>
      <c r="C45" s="1">
        <v>1</v>
      </c>
      <c r="D45" s="1">
        <v>100</v>
      </c>
      <c r="E45" s="1">
        <v>4</v>
      </c>
      <c r="F45" s="1">
        <v>1</v>
      </c>
      <c r="G45" s="1">
        <v>0</v>
      </c>
      <c r="H45" s="1">
        <v>144.30000000000001</v>
      </c>
      <c r="I45" s="1">
        <v>420.9</v>
      </c>
      <c r="J45" s="1">
        <v>69.599999999999994</v>
      </c>
      <c r="K45" s="9">
        <v>0.72499999999999998</v>
      </c>
      <c r="L45" s="12">
        <v>0</v>
      </c>
      <c r="M45" s="12">
        <v>43</v>
      </c>
      <c r="N45" s="12">
        <v>1</v>
      </c>
      <c r="P45" s="16">
        <f t="shared" si="2"/>
        <v>0</v>
      </c>
      <c r="S45" s="14">
        <f t="shared" si="6"/>
        <v>0</v>
      </c>
    </row>
    <row r="46" spans="1:19" x14ac:dyDescent="0.2">
      <c r="A46" s="1" t="s">
        <v>270</v>
      </c>
      <c r="B46" s="1">
        <v>0.3</v>
      </c>
      <c r="C46" s="1">
        <v>1</v>
      </c>
      <c r="D46" s="1">
        <v>100</v>
      </c>
      <c r="E46" s="1">
        <v>4</v>
      </c>
      <c r="F46" s="1">
        <v>1</v>
      </c>
      <c r="G46" s="1">
        <v>0</v>
      </c>
      <c r="H46" s="1">
        <v>132.1</v>
      </c>
      <c r="I46" s="1">
        <v>443.2</v>
      </c>
      <c r="J46" s="1">
        <v>70.900000000000006</v>
      </c>
      <c r="K46" s="9">
        <v>0.70889999999999997</v>
      </c>
      <c r="L46" s="12">
        <v>0</v>
      </c>
      <c r="M46" s="12">
        <v>33</v>
      </c>
      <c r="N46" s="12">
        <v>2</v>
      </c>
      <c r="P46" s="16">
        <f t="shared" si="2"/>
        <v>0</v>
      </c>
      <c r="S46" s="14">
        <f t="shared" ref="S46:S53" si="7">(G46-R$47)^2</f>
        <v>2.0408163265306121E-2</v>
      </c>
    </row>
    <row r="47" spans="1:19" x14ac:dyDescent="0.2">
      <c r="A47" s="1" t="s">
        <v>271</v>
      </c>
      <c r="B47" s="1">
        <v>0.3</v>
      </c>
      <c r="C47" s="1">
        <v>1</v>
      </c>
      <c r="D47" s="1">
        <v>100</v>
      </c>
      <c r="E47" s="1">
        <v>1</v>
      </c>
      <c r="F47" s="1">
        <v>1</v>
      </c>
      <c r="G47" s="1">
        <v>0</v>
      </c>
      <c r="P47" s="16">
        <f t="shared" si="2"/>
        <v>0</v>
      </c>
      <c r="Q47" s="15">
        <f>G47/(D47*E47*F47)</f>
        <v>0</v>
      </c>
      <c r="R47" s="1">
        <f>AVERAGE(G47:G53)</f>
        <v>0.14285714285714285</v>
      </c>
      <c r="S47" s="14">
        <f t="shared" si="7"/>
        <v>2.0408163265306121E-2</v>
      </c>
    </row>
    <row r="48" spans="1:19" x14ac:dyDescent="0.2">
      <c r="A48" s="1" t="s">
        <v>271</v>
      </c>
      <c r="B48" s="1">
        <v>0.3</v>
      </c>
      <c r="C48" s="1">
        <v>1</v>
      </c>
      <c r="D48" s="1">
        <v>100</v>
      </c>
      <c r="E48" s="1">
        <v>1</v>
      </c>
      <c r="F48" s="1">
        <v>1</v>
      </c>
      <c r="G48" s="1">
        <v>0</v>
      </c>
      <c r="P48" s="16">
        <f t="shared" si="2"/>
        <v>0</v>
      </c>
      <c r="Q48" s="15">
        <f t="shared" ref="Q48:Q73" si="8">G48/(D48*E48*F48)</f>
        <v>0</v>
      </c>
      <c r="R48" s="17"/>
      <c r="S48" s="14">
        <f t="shared" si="7"/>
        <v>2.0408163265306121E-2</v>
      </c>
    </row>
    <row r="49" spans="1:22" x14ac:dyDescent="0.2">
      <c r="A49" s="1" t="s">
        <v>271</v>
      </c>
      <c r="B49" s="1">
        <v>0.3</v>
      </c>
      <c r="C49" s="1">
        <v>1</v>
      </c>
      <c r="D49" s="1">
        <v>100</v>
      </c>
      <c r="E49" s="1">
        <v>1</v>
      </c>
      <c r="F49" s="1">
        <v>1</v>
      </c>
      <c r="G49" s="1">
        <v>1</v>
      </c>
      <c r="P49" s="16">
        <f t="shared" si="2"/>
        <v>0.01</v>
      </c>
      <c r="Q49" s="15">
        <f t="shared" si="8"/>
        <v>0.01</v>
      </c>
      <c r="S49" s="14">
        <f t="shared" si="7"/>
        <v>0.73469387755102056</v>
      </c>
    </row>
    <row r="50" spans="1:22" x14ac:dyDescent="0.2">
      <c r="A50" s="1" t="s">
        <v>271</v>
      </c>
      <c r="B50" s="1">
        <v>0.3</v>
      </c>
      <c r="C50" s="1">
        <v>1</v>
      </c>
      <c r="D50" s="1">
        <v>100</v>
      </c>
      <c r="E50" s="1">
        <v>1</v>
      </c>
      <c r="F50" s="1">
        <v>1</v>
      </c>
      <c r="G50" s="1">
        <v>0</v>
      </c>
      <c r="P50" s="16">
        <f t="shared" si="2"/>
        <v>0</v>
      </c>
      <c r="Q50" s="15">
        <f t="shared" si="8"/>
        <v>0</v>
      </c>
      <c r="S50" s="14">
        <f t="shared" si="7"/>
        <v>2.0408163265306121E-2</v>
      </c>
    </row>
    <row r="51" spans="1:22" x14ac:dyDescent="0.2">
      <c r="A51" s="1" t="s">
        <v>271</v>
      </c>
      <c r="B51" s="1">
        <v>0.3</v>
      </c>
      <c r="C51" s="1">
        <v>1</v>
      </c>
      <c r="D51" s="1">
        <v>100</v>
      </c>
      <c r="E51" s="1">
        <v>1</v>
      </c>
      <c r="F51" s="1">
        <v>1</v>
      </c>
      <c r="G51" s="1">
        <v>0</v>
      </c>
      <c r="P51" s="16">
        <f t="shared" si="2"/>
        <v>0</v>
      </c>
      <c r="Q51" s="15">
        <f t="shared" si="8"/>
        <v>0</v>
      </c>
      <c r="S51" s="14">
        <f t="shared" si="7"/>
        <v>2.0408163265306121E-2</v>
      </c>
    </row>
    <row r="52" spans="1:22" x14ac:dyDescent="0.2">
      <c r="A52" s="1" t="s">
        <v>271</v>
      </c>
      <c r="B52" s="1">
        <v>0.3</v>
      </c>
      <c r="C52" s="1">
        <v>1</v>
      </c>
      <c r="D52" s="1">
        <v>100</v>
      </c>
      <c r="E52" s="1">
        <v>1</v>
      </c>
      <c r="F52" s="1">
        <v>1</v>
      </c>
      <c r="G52" s="1">
        <v>0</v>
      </c>
      <c r="P52" s="16">
        <f t="shared" si="2"/>
        <v>0</v>
      </c>
      <c r="Q52" s="15">
        <f t="shared" si="8"/>
        <v>0</v>
      </c>
      <c r="S52" s="14">
        <f t="shared" si="7"/>
        <v>2.0408163265306121E-2</v>
      </c>
    </row>
    <row r="53" spans="1:22" x14ac:dyDescent="0.2">
      <c r="A53" s="1" t="s">
        <v>271</v>
      </c>
      <c r="B53" s="1">
        <v>0.3</v>
      </c>
      <c r="C53" s="1">
        <v>1</v>
      </c>
      <c r="D53" s="1">
        <v>100</v>
      </c>
      <c r="E53" s="1">
        <v>1</v>
      </c>
      <c r="F53" s="1">
        <v>1</v>
      </c>
      <c r="G53" s="1">
        <v>0</v>
      </c>
      <c r="P53" s="16">
        <f t="shared" si="2"/>
        <v>0</v>
      </c>
      <c r="Q53" s="15">
        <f t="shared" si="8"/>
        <v>0</v>
      </c>
      <c r="S53" s="14">
        <f t="shared" si="7"/>
        <v>2.0408163265306121E-2</v>
      </c>
    </row>
    <row r="54" spans="1:22" x14ac:dyDescent="0.2">
      <c r="A54" s="1" t="s">
        <v>271</v>
      </c>
      <c r="B54" s="1">
        <v>0.3</v>
      </c>
      <c r="C54" s="1">
        <v>1</v>
      </c>
      <c r="D54" s="1">
        <v>100</v>
      </c>
      <c r="E54" s="1">
        <v>2</v>
      </c>
      <c r="F54" s="1">
        <v>1</v>
      </c>
      <c r="G54" s="1">
        <v>2</v>
      </c>
      <c r="H54" s="1">
        <v>35.9</v>
      </c>
      <c r="I54" s="1">
        <v>145.1</v>
      </c>
      <c r="J54" s="1">
        <v>0</v>
      </c>
      <c r="K54" s="9">
        <v>0.46700000000000003</v>
      </c>
      <c r="P54" s="16">
        <f t="shared" si="2"/>
        <v>0.01</v>
      </c>
      <c r="Q54" s="15">
        <f t="shared" si="8"/>
        <v>0.01</v>
      </c>
      <c r="R54" s="1">
        <f>AVERAGE(G54:G68)</f>
        <v>7.4666666666666668</v>
      </c>
      <c r="S54" s="14">
        <f>(G54-R$54)^2</f>
        <v>29.884444444444444</v>
      </c>
      <c r="U54" s="1">
        <f>SQRT(AVERAGE(S54:S68))</f>
        <v>4.3492017147466902</v>
      </c>
      <c r="V54" s="9">
        <f>U54/R54</f>
        <v>0.58248237251071744</v>
      </c>
    </row>
    <row r="55" spans="1:22" x14ac:dyDescent="0.2">
      <c r="A55" s="1" t="s">
        <v>271</v>
      </c>
      <c r="B55" s="1">
        <v>0.3</v>
      </c>
      <c r="C55" s="1">
        <v>1</v>
      </c>
      <c r="D55" s="1">
        <v>100</v>
      </c>
      <c r="E55" s="1">
        <v>2</v>
      </c>
      <c r="F55" s="1">
        <v>1</v>
      </c>
      <c r="G55" s="1">
        <v>12</v>
      </c>
      <c r="H55" s="1">
        <v>27.3</v>
      </c>
      <c r="I55" s="1">
        <v>58.3</v>
      </c>
      <c r="J55" s="1">
        <v>0</v>
      </c>
      <c r="K55" s="9">
        <v>0.47499999999999998</v>
      </c>
      <c r="P55" s="16">
        <f t="shared" si="2"/>
        <v>0.06</v>
      </c>
      <c r="Q55" s="15">
        <f t="shared" si="8"/>
        <v>0.06</v>
      </c>
      <c r="R55" s="11"/>
      <c r="S55" s="14">
        <f t="shared" ref="S55:S73" si="9">(G55-R$54)^2</f>
        <v>20.551111111111108</v>
      </c>
    </row>
    <row r="56" spans="1:22" x14ac:dyDescent="0.2">
      <c r="A56" s="1" t="s">
        <v>271</v>
      </c>
      <c r="B56" s="1">
        <v>0.3</v>
      </c>
      <c r="C56" s="1">
        <v>1</v>
      </c>
      <c r="D56" s="1">
        <v>100</v>
      </c>
      <c r="E56" s="1">
        <v>2</v>
      </c>
      <c r="F56" s="1">
        <v>1</v>
      </c>
      <c r="G56" s="1">
        <v>2</v>
      </c>
      <c r="H56" s="1">
        <v>39.200000000000003</v>
      </c>
      <c r="I56" s="1">
        <v>145.5</v>
      </c>
      <c r="J56" s="1">
        <v>0</v>
      </c>
      <c r="K56" s="9">
        <v>0.54800000000000004</v>
      </c>
      <c r="P56" s="16">
        <f t="shared" si="2"/>
        <v>0.01</v>
      </c>
      <c r="Q56" s="15">
        <f t="shared" si="8"/>
        <v>0.01</v>
      </c>
      <c r="S56" s="14">
        <f t="shared" si="9"/>
        <v>29.884444444444444</v>
      </c>
    </row>
    <row r="57" spans="1:22" x14ac:dyDescent="0.2">
      <c r="A57" s="1" t="s">
        <v>271</v>
      </c>
      <c r="B57" s="1">
        <v>0.3</v>
      </c>
      <c r="C57" s="1">
        <v>1</v>
      </c>
      <c r="D57" s="1">
        <v>100</v>
      </c>
      <c r="E57" s="1">
        <v>2</v>
      </c>
      <c r="F57" s="1">
        <v>1</v>
      </c>
      <c r="G57" s="1">
        <v>2</v>
      </c>
      <c r="H57" s="1">
        <v>39.9</v>
      </c>
      <c r="I57" s="1">
        <v>147.69999999999999</v>
      </c>
      <c r="J57" s="1">
        <v>0</v>
      </c>
      <c r="K57" s="9">
        <v>0.54479999999999995</v>
      </c>
      <c r="P57" s="16">
        <f t="shared" si="2"/>
        <v>0.01</v>
      </c>
      <c r="Q57" s="15">
        <f t="shared" si="8"/>
        <v>0.01</v>
      </c>
      <c r="S57" s="14">
        <f t="shared" si="9"/>
        <v>29.884444444444444</v>
      </c>
    </row>
    <row r="58" spans="1:22" x14ac:dyDescent="0.2">
      <c r="A58" s="1" t="s">
        <v>271</v>
      </c>
      <c r="B58" s="1">
        <v>0.3</v>
      </c>
      <c r="C58" s="1">
        <v>1</v>
      </c>
      <c r="D58" s="1">
        <v>100</v>
      </c>
      <c r="E58" s="1">
        <v>2</v>
      </c>
      <c r="F58" s="1">
        <v>1</v>
      </c>
      <c r="G58" s="1">
        <v>2</v>
      </c>
      <c r="H58" s="1">
        <v>50.4</v>
      </c>
      <c r="I58" s="1">
        <v>264.5</v>
      </c>
      <c r="J58" s="1">
        <v>0</v>
      </c>
      <c r="K58" s="9">
        <v>0.89600000000000002</v>
      </c>
      <c r="P58" s="16">
        <f t="shared" si="2"/>
        <v>0.01</v>
      </c>
      <c r="Q58" s="15">
        <f t="shared" si="8"/>
        <v>0.01</v>
      </c>
      <c r="S58" s="14">
        <f t="shared" si="9"/>
        <v>29.884444444444444</v>
      </c>
    </row>
    <row r="59" spans="1:22" x14ac:dyDescent="0.2">
      <c r="A59" s="1" t="s">
        <v>271</v>
      </c>
      <c r="B59" s="1">
        <v>0.3</v>
      </c>
      <c r="C59" s="1">
        <v>1</v>
      </c>
      <c r="D59" s="1">
        <v>100</v>
      </c>
      <c r="E59" s="1">
        <v>2</v>
      </c>
      <c r="F59" s="1">
        <v>1</v>
      </c>
      <c r="G59" s="1">
        <v>12</v>
      </c>
      <c r="H59" s="1">
        <v>38</v>
      </c>
      <c r="I59" s="1">
        <v>166.7</v>
      </c>
      <c r="J59" s="1">
        <v>0</v>
      </c>
      <c r="K59" s="9">
        <v>0.72599999999999998</v>
      </c>
      <c r="P59" s="16">
        <f t="shared" si="2"/>
        <v>0.06</v>
      </c>
      <c r="Q59" s="15">
        <f t="shared" si="8"/>
        <v>0.06</v>
      </c>
      <c r="S59" s="14">
        <f t="shared" si="9"/>
        <v>20.551111111111108</v>
      </c>
    </row>
    <row r="60" spans="1:22" x14ac:dyDescent="0.2">
      <c r="A60" s="1" t="s">
        <v>271</v>
      </c>
      <c r="B60" s="1">
        <v>0.3</v>
      </c>
      <c r="C60" s="1">
        <v>1</v>
      </c>
      <c r="D60" s="1">
        <v>100</v>
      </c>
      <c r="E60" s="1">
        <v>2</v>
      </c>
      <c r="F60" s="1">
        <v>1</v>
      </c>
      <c r="G60" s="1">
        <v>8</v>
      </c>
      <c r="H60" s="1">
        <v>39.299999999999997</v>
      </c>
      <c r="I60" s="1">
        <v>178.9</v>
      </c>
      <c r="J60" s="1">
        <v>0</v>
      </c>
      <c r="K60" s="9">
        <v>0.76900000000000002</v>
      </c>
      <c r="P60" s="16">
        <f t="shared" si="2"/>
        <v>0.04</v>
      </c>
      <c r="Q60" s="15">
        <f t="shared" si="8"/>
        <v>0.04</v>
      </c>
      <c r="S60" s="14">
        <f t="shared" si="9"/>
        <v>0.28444444444444433</v>
      </c>
    </row>
    <row r="61" spans="1:22" x14ac:dyDescent="0.2">
      <c r="A61" s="1" t="s">
        <v>271</v>
      </c>
      <c r="B61" s="1">
        <v>0.3</v>
      </c>
      <c r="C61" s="1">
        <v>1</v>
      </c>
      <c r="D61" s="1">
        <v>100</v>
      </c>
      <c r="E61" s="1">
        <v>2</v>
      </c>
      <c r="F61" s="1">
        <v>1</v>
      </c>
      <c r="G61" s="1">
        <v>8</v>
      </c>
      <c r="H61" s="1">
        <v>42.39</v>
      </c>
      <c r="I61" s="1">
        <v>139.4</v>
      </c>
      <c r="J61" s="1">
        <v>0</v>
      </c>
      <c r="K61" s="9">
        <v>0.6</v>
      </c>
      <c r="P61" s="16">
        <f t="shared" si="2"/>
        <v>0.04</v>
      </c>
      <c r="Q61" s="15">
        <f t="shared" si="8"/>
        <v>0.04</v>
      </c>
      <c r="S61" s="14">
        <f t="shared" si="9"/>
        <v>0.28444444444444433</v>
      </c>
    </row>
    <row r="62" spans="1:22" x14ac:dyDescent="0.2">
      <c r="A62" s="1" t="s">
        <v>271</v>
      </c>
      <c r="B62" s="1">
        <v>0.3</v>
      </c>
      <c r="C62" s="1">
        <v>1</v>
      </c>
      <c r="D62" s="1">
        <v>100</v>
      </c>
      <c r="E62" s="1">
        <v>2</v>
      </c>
      <c r="F62" s="1">
        <v>1</v>
      </c>
      <c r="G62" s="1">
        <v>8</v>
      </c>
      <c r="H62" s="1">
        <v>34.5</v>
      </c>
      <c r="I62" s="1">
        <v>74.900000000000006</v>
      </c>
      <c r="J62" s="1">
        <v>0</v>
      </c>
      <c r="K62" s="9">
        <v>0.47799999999999998</v>
      </c>
      <c r="P62" s="16">
        <f t="shared" si="2"/>
        <v>0.04</v>
      </c>
      <c r="Q62" s="15">
        <f t="shared" si="8"/>
        <v>0.04</v>
      </c>
      <c r="S62" s="14">
        <f t="shared" si="9"/>
        <v>0.28444444444444433</v>
      </c>
    </row>
    <row r="63" spans="1:22" x14ac:dyDescent="0.2">
      <c r="A63" s="1" t="s">
        <v>271</v>
      </c>
      <c r="B63" s="1">
        <v>0.3</v>
      </c>
      <c r="C63" s="1">
        <v>1</v>
      </c>
      <c r="D63" s="1">
        <v>100</v>
      </c>
      <c r="E63" s="1">
        <v>2</v>
      </c>
      <c r="F63" s="1">
        <v>1</v>
      </c>
      <c r="G63" s="1">
        <v>18</v>
      </c>
      <c r="H63" s="1">
        <v>32.299999999999997</v>
      </c>
      <c r="I63" s="1">
        <v>131.5</v>
      </c>
      <c r="J63" s="1">
        <v>0</v>
      </c>
      <c r="K63" s="9">
        <v>0.72</v>
      </c>
      <c r="P63" s="16">
        <f>G63/(D63*E63*F63)</f>
        <v>0.09</v>
      </c>
      <c r="Q63" s="15">
        <f t="shared" si="8"/>
        <v>0.09</v>
      </c>
      <c r="S63" s="14">
        <f t="shared" si="9"/>
        <v>110.9511111111111</v>
      </c>
    </row>
    <row r="64" spans="1:22" x14ac:dyDescent="0.2">
      <c r="A64" s="1" t="s">
        <v>271</v>
      </c>
      <c r="B64" s="1">
        <v>0.3</v>
      </c>
      <c r="C64" s="1">
        <v>1</v>
      </c>
      <c r="D64" s="1">
        <v>100</v>
      </c>
      <c r="E64" s="1">
        <v>2</v>
      </c>
      <c r="F64" s="1">
        <v>1</v>
      </c>
      <c r="G64" s="1">
        <v>6</v>
      </c>
      <c r="H64" s="1">
        <v>35.299999999999997</v>
      </c>
      <c r="I64" s="1">
        <v>134.9</v>
      </c>
      <c r="J64" s="1">
        <v>0</v>
      </c>
      <c r="K64" s="9">
        <v>0.48899999999999999</v>
      </c>
      <c r="P64" s="16">
        <f t="shared" si="2"/>
        <v>0.03</v>
      </c>
      <c r="Q64" s="15">
        <f t="shared" si="8"/>
        <v>0.03</v>
      </c>
      <c r="S64" s="14">
        <f t="shared" si="9"/>
        <v>2.1511111111111116</v>
      </c>
    </row>
    <row r="65" spans="1:19" x14ac:dyDescent="0.2">
      <c r="A65" s="1" t="s">
        <v>271</v>
      </c>
      <c r="B65" s="1">
        <v>0.3</v>
      </c>
      <c r="C65" s="1">
        <v>1</v>
      </c>
      <c r="D65" s="1">
        <v>100</v>
      </c>
      <c r="E65" s="1">
        <v>2</v>
      </c>
      <c r="F65" s="1">
        <v>1</v>
      </c>
      <c r="G65" s="1">
        <v>6</v>
      </c>
      <c r="H65" s="1">
        <v>34.79</v>
      </c>
      <c r="I65" s="1">
        <v>86.2</v>
      </c>
      <c r="J65" s="1">
        <v>0</v>
      </c>
      <c r="K65" s="9">
        <v>0.45300000000000001</v>
      </c>
      <c r="P65" s="16">
        <f t="shared" si="2"/>
        <v>0.03</v>
      </c>
      <c r="Q65" s="15">
        <f t="shared" si="8"/>
        <v>0.03</v>
      </c>
      <c r="S65" s="14">
        <f t="shared" si="9"/>
        <v>2.1511111111111116</v>
      </c>
    </row>
    <row r="66" spans="1:19" x14ac:dyDescent="0.2">
      <c r="A66" s="1" t="s">
        <v>271</v>
      </c>
      <c r="B66" s="1">
        <v>0.3</v>
      </c>
      <c r="C66" s="1">
        <v>1</v>
      </c>
      <c r="D66" s="1">
        <v>100</v>
      </c>
      <c r="E66" s="1">
        <v>2</v>
      </c>
      <c r="F66" s="1">
        <v>1</v>
      </c>
      <c r="G66" s="1">
        <v>8</v>
      </c>
      <c r="H66" s="1">
        <v>36.6</v>
      </c>
      <c r="I66" s="1">
        <v>95.8</v>
      </c>
      <c r="J66" s="1">
        <v>0</v>
      </c>
      <c r="K66" s="9">
        <v>0.53700000000000003</v>
      </c>
      <c r="P66" s="16">
        <f t="shared" si="2"/>
        <v>0.04</v>
      </c>
      <c r="Q66" s="15">
        <f t="shared" si="8"/>
        <v>0.04</v>
      </c>
      <c r="S66" s="14">
        <f t="shared" si="9"/>
        <v>0.28444444444444433</v>
      </c>
    </row>
    <row r="67" spans="1:19" x14ac:dyDescent="0.2">
      <c r="A67" s="1" t="s">
        <v>271</v>
      </c>
      <c r="B67" s="1">
        <v>0.3</v>
      </c>
      <c r="C67" s="1">
        <v>1</v>
      </c>
      <c r="D67" s="1">
        <v>100</v>
      </c>
      <c r="E67" s="1">
        <v>2</v>
      </c>
      <c r="F67" s="1">
        <v>1</v>
      </c>
      <c r="G67" s="1">
        <v>10</v>
      </c>
      <c r="H67" s="1">
        <v>35</v>
      </c>
      <c r="I67" s="1">
        <v>119.4</v>
      </c>
      <c r="J67" s="1">
        <v>0</v>
      </c>
      <c r="K67" s="9">
        <v>0.53900000000000003</v>
      </c>
      <c r="P67" s="16">
        <f t="shared" si="2"/>
        <v>0.05</v>
      </c>
      <c r="Q67" s="15">
        <f t="shared" si="8"/>
        <v>0.05</v>
      </c>
      <c r="S67" s="14">
        <f t="shared" si="9"/>
        <v>6.4177777777777774</v>
      </c>
    </row>
    <row r="68" spans="1:19" x14ac:dyDescent="0.2">
      <c r="A68" s="1" t="s">
        <v>271</v>
      </c>
      <c r="B68" s="1">
        <v>0.3</v>
      </c>
      <c r="C68" s="1">
        <v>1</v>
      </c>
      <c r="D68" s="1">
        <v>100</v>
      </c>
      <c r="E68" s="1">
        <v>2</v>
      </c>
      <c r="F68" s="1">
        <v>1</v>
      </c>
      <c r="G68" s="1">
        <v>8</v>
      </c>
      <c r="H68" s="1">
        <v>35.9</v>
      </c>
      <c r="I68" s="1">
        <v>130.6</v>
      </c>
      <c r="J68" s="1">
        <v>0</v>
      </c>
      <c r="K68" s="9">
        <v>0.56499999999999995</v>
      </c>
      <c r="P68" s="16">
        <f t="shared" si="2"/>
        <v>0.04</v>
      </c>
      <c r="Q68" s="15">
        <f t="shared" si="8"/>
        <v>0.04</v>
      </c>
      <c r="S68" s="14">
        <f t="shared" si="9"/>
        <v>0.28444444444444433</v>
      </c>
    </row>
    <row r="69" spans="1:19" x14ac:dyDescent="0.2">
      <c r="A69" s="1" t="s">
        <v>271</v>
      </c>
      <c r="B69" s="1">
        <v>0.3</v>
      </c>
      <c r="C69" s="1">
        <v>1</v>
      </c>
      <c r="D69" s="1">
        <v>500</v>
      </c>
      <c r="E69" s="1">
        <v>3</v>
      </c>
      <c r="F69" s="1">
        <v>1</v>
      </c>
      <c r="G69" s="1">
        <v>86</v>
      </c>
      <c r="H69" s="1">
        <v>74.7</v>
      </c>
      <c r="I69" s="1">
        <v>337.9</v>
      </c>
      <c r="J69" s="1">
        <v>0</v>
      </c>
      <c r="K69" s="9">
        <v>0.42899999999999999</v>
      </c>
      <c r="P69" s="16">
        <f>G69/(D69*E69*F69)</f>
        <v>5.7333333333333333E-2</v>
      </c>
      <c r="Q69" s="15">
        <f t="shared" si="8"/>
        <v>5.7333333333333333E-2</v>
      </c>
      <c r="S69" s="14">
        <f t="shared" si="9"/>
        <v>6167.4844444444443</v>
      </c>
    </row>
    <row r="70" spans="1:19" x14ac:dyDescent="0.2">
      <c r="A70" s="1" t="s">
        <v>271</v>
      </c>
      <c r="B70" s="1">
        <v>0.3</v>
      </c>
      <c r="C70" s="1">
        <v>1</v>
      </c>
      <c r="D70" s="1">
        <v>500</v>
      </c>
      <c r="E70" s="1">
        <v>3</v>
      </c>
      <c r="F70" s="1">
        <v>1</v>
      </c>
      <c r="G70" s="1">
        <v>80</v>
      </c>
      <c r="H70" s="1">
        <v>155.69999999999999</v>
      </c>
      <c r="I70" s="1">
        <v>1190.3</v>
      </c>
      <c r="J70" s="1">
        <v>0</v>
      </c>
      <c r="K70" s="9">
        <v>1.7150000000000001</v>
      </c>
      <c r="P70" s="16">
        <f t="shared" si="2"/>
        <v>5.3333333333333337E-2</v>
      </c>
      <c r="Q70" s="15">
        <f>G70/(D70*E70*F70)</f>
        <v>5.3333333333333337E-2</v>
      </c>
      <c r="S70" s="14">
        <f t="shared" si="9"/>
        <v>5261.0844444444438</v>
      </c>
    </row>
    <row r="71" spans="1:19" x14ac:dyDescent="0.2">
      <c r="A71" s="1" t="s">
        <v>271</v>
      </c>
      <c r="B71" s="1">
        <v>0.3</v>
      </c>
      <c r="C71" s="1">
        <v>1</v>
      </c>
      <c r="D71" s="1">
        <v>500</v>
      </c>
      <c r="E71" s="1">
        <v>3</v>
      </c>
      <c r="F71" s="1">
        <v>1</v>
      </c>
      <c r="G71" s="1">
        <v>65</v>
      </c>
      <c r="H71" s="1">
        <v>237.8</v>
      </c>
      <c r="I71" s="1">
        <v>1286</v>
      </c>
      <c r="J71" s="1">
        <v>24.96</v>
      </c>
      <c r="K71" s="9">
        <v>1.4670000000000001</v>
      </c>
      <c r="P71" s="16">
        <f t="shared" si="2"/>
        <v>4.3333333333333335E-2</v>
      </c>
      <c r="Q71" s="15">
        <f t="shared" si="8"/>
        <v>4.3333333333333335E-2</v>
      </c>
      <c r="S71" s="14">
        <f t="shared" si="9"/>
        <v>3310.0844444444442</v>
      </c>
    </row>
    <row r="72" spans="1:19" x14ac:dyDescent="0.2">
      <c r="A72" s="1" t="s">
        <v>271</v>
      </c>
      <c r="B72" s="1">
        <v>0.3</v>
      </c>
      <c r="C72" s="1">
        <v>1</v>
      </c>
      <c r="D72" s="1">
        <v>500</v>
      </c>
      <c r="E72" s="1">
        <v>3</v>
      </c>
      <c r="F72" s="1">
        <v>1</v>
      </c>
      <c r="G72" s="1">
        <v>70</v>
      </c>
      <c r="H72" s="1">
        <v>99.1</v>
      </c>
      <c r="I72" s="1">
        <v>538.5</v>
      </c>
      <c r="J72" s="1">
        <v>0</v>
      </c>
      <c r="K72" s="9">
        <v>0.73399999999999999</v>
      </c>
      <c r="P72" s="16">
        <f t="shared" si="2"/>
        <v>4.6666666666666669E-2</v>
      </c>
      <c r="Q72" s="15">
        <f t="shared" si="8"/>
        <v>4.6666666666666669E-2</v>
      </c>
      <c r="S72" s="14">
        <f t="shared" si="9"/>
        <v>3910.4177777777777</v>
      </c>
    </row>
    <row r="73" spans="1:19" x14ac:dyDescent="0.2">
      <c r="A73" s="1" t="s">
        <v>271</v>
      </c>
      <c r="B73" s="1">
        <v>0.3</v>
      </c>
      <c r="C73" s="1">
        <v>1</v>
      </c>
      <c r="D73" s="1">
        <v>1000</v>
      </c>
      <c r="E73" s="1">
        <v>4</v>
      </c>
      <c r="F73" s="1">
        <v>1</v>
      </c>
      <c r="G73" s="1">
        <v>214</v>
      </c>
      <c r="H73" s="1">
        <v>188.9</v>
      </c>
      <c r="I73" s="1">
        <v>1113.5</v>
      </c>
      <c r="J73" s="1">
        <v>0</v>
      </c>
      <c r="K73" s="9">
        <v>1.1395999999999999</v>
      </c>
      <c r="P73" s="16">
        <f t="shared" si="2"/>
        <v>5.3499999999999999E-2</v>
      </c>
      <c r="Q73" s="15">
        <f t="shared" si="8"/>
        <v>5.3499999999999999E-2</v>
      </c>
      <c r="S73" s="14">
        <f t="shared" si="9"/>
        <v>42656.017777777779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2DA4-1806-9C4D-A61A-9BCAB98F41E3}">
  <dimension ref="A1:D12"/>
  <sheetViews>
    <sheetView tabSelected="1" zoomScale="132" workbookViewId="0">
      <selection activeCell="J22" sqref="J22"/>
    </sheetView>
  </sheetViews>
  <sheetFormatPr baseColWidth="10" defaultRowHeight="16" x14ac:dyDescent="0.2"/>
  <sheetData>
    <row r="1" spans="1:4" ht="17" thickBot="1" x14ac:dyDescent="0.25">
      <c r="C1" t="s">
        <v>323</v>
      </c>
      <c r="D1" t="s">
        <v>324</v>
      </c>
    </row>
    <row r="2" spans="1:4" ht="17" thickBot="1" x14ac:dyDescent="0.25">
      <c r="A2" s="34" t="s">
        <v>325</v>
      </c>
      <c r="B2" s="34"/>
      <c r="C2" s="32">
        <v>9</v>
      </c>
      <c r="D2" s="32">
        <v>9</v>
      </c>
    </row>
    <row r="3" spans="1:4" ht="17" thickBot="1" x14ac:dyDescent="0.25">
      <c r="A3" s="34" t="s">
        <v>326</v>
      </c>
      <c r="B3" s="35"/>
      <c r="C3" s="33">
        <v>3</v>
      </c>
      <c r="D3" s="33">
        <v>9</v>
      </c>
    </row>
    <row r="4" spans="1:4" ht="17" thickBot="1" x14ac:dyDescent="0.25">
      <c r="A4" s="34" t="s">
        <v>327</v>
      </c>
      <c r="B4" s="35"/>
      <c r="C4" s="33">
        <v>3</v>
      </c>
      <c r="D4" s="33">
        <v>9</v>
      </c>
    </row>
    <row r="5" spans="1:4" ht="17" thickBot="1" x14ac:dyDescent="0.25">
      <c r="A5" s="34" t="s">
        <v>328</v>
      </c>
      <c r="B5" s="35"/>
      <c r="C5" s="33">
        <v>6</v>
      </c>
      <c r="D5" s="33">
        <v>6</v>
      </c>
    </row>
    <row r="6" spans="1:4" ht="17" thickBot="1" x14ac:dyDescent="0.25">
      <c r="A6" s="34" t="s">
        <v>329</v>
      </c>
      <c r="B6" s="35"/>
      <c r="C6" s="33">
        <v>2</v>
      </c>
      <c r="D6" s="33">
        <v>6</v>
      </c>
    </row>
    <row r="7" spans="1:4" ht="17" thickBot="1" x14ac:dyDescent="0.25">
      <c r="A7" s="34" t="s">
        <v>330</v>
      </c>
      <c r="B7" s="35"/>
      <c r="C7" s="33">
        <v>0</v>
      </c>
      <c r="D7" s="33">
        <v>3</v>
      </c>
    </row>
    <row r="8" spans="1:4" ht="17" thickBot="1" x14ac:dyDescent="0.25">
      <c r="A8" s="34" t="s">
        <v>331</v>
      </c>
      <c r="B8" s="35"/>
      <c r="C8" s="33">
        <v>9</v>
      </c>
      <c r="D8" s="33">
        <v>9</v>
      </c>
    </row>
    <row r="9" spans="1:4" ht="17" thickBot="1" x14ac:dyDescent="0.25">
      <c r="A9" s="34" t="s">
        <v>332</v>
      </c>
      <c r="B9" s="35"/>
      <c r="C9" s="33">
        <v>9</v>
      </c>
      <c r="D9" s="33">
        <v>3</v>
      </c>
    </row>
    <row r="10" spans="1:4" ht="17" thickBot="1" x14ac:dyDescent="0.25">
      <c r="A10" s="34" t="s">
        <v>333</v>
      </c>
      <c r="B10" s="35"/>
      <c r="C10" s="33">
        <v>6</v>
      </c>
      <c r="D10" s="33">
        <v>6</v>
      </c>
    </row>
    <row r="11" spans="1:4" ht="17" thickBot="1" x14ac:dyDescent="0.25">
      <c r="A11" s="34" t="s">
        <v>334</v>
      </c>
      <c r="B11" s="35"/>
      <c r="C11" s="33">
        <v>3</v>
      </c>
      <c r="D11" s="33">
        <v>1</v>
      </c>
    </row>
    <row r="12" spans="1:4" ht="17" thickBot="1" x14ac:dyDescent="0.25">
      <c r="A12" s="34"/>
      <c r="B12" s="35"/>
      <c r="C12" s="33"/>
      <c r="D12" s="33"/>
    </row>
  </sheetData>
  <phoneticPr fontId="5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E0F8-B7C7-E541-B651-D5D44D0E3250}">
  <dimension ref="A1:C19"/>
  <sheetViews>
    <sheetView workbookViewId="0">
      <selection activeCell="F21" sqref="F21"/>
    </sheetView>
  </sheetViews>
  <sheetFormatPr baseColWidth="10" defaultRowHeight="16" x14ac:dyDescent="0.2"/>
  <cols>
    <col min="3" max="3" width="10.5" style="7" customWidth="1"/>
  </cols>
  <sheetData>
    <row r="1" spans="1:3" x14ac:dyDescent="0.2">
      <c r="A1">
        <v>440</v>
      </c>
      <c r="B1">
        <f>A1-A$17</f>
        <v>-31.333333333333314</v>
      </c>
      <c r="C1" s="7">
        <f>B1^2</f>
        <v>981.77777777777658</v>
      </c>
    </row>
    <row r="2" spans="1:3" x14ac:dyDescent="0.2">
      <c r="A2">
        <v>490</v>
      </c>
      <c r="B2">
        <f t="shared" ref="B2:B15" si="0">A2-A$17</f>
        <v>18.666666666666686</v>
      </c>
      <c r="C2" s="7">
        <f t="shared" ref="C2:C15" si="1">B2^2</f>
        <v>348.44444444444514</v>
      </c>
    </row>
    <row r="3" spans="1:3" x14ac:dyDescent="0.2">
      <c r="A3">
        <v>430</v>
      </c>
      <c r="B3">
        <f t="shared" si="0"/>
        <v>-41.333333333333314</v>
      </c>
      <c r="C3" s="7">
        <f t="shared" si="1"/>
        <v>1708.444444444443</v>
      </c>
    </row>
    <row r="4" spans="1:3" x14ac:dyDescent="0.2">
      <c r="A4">
        <v>430</v>
      </c>
      <c r="B4">
        <f t="shared" si="0"/>
        <v>-41.333333333333314</v>
      </c>
      <c r="C4" s="7">
        <f t="shared" si="1"/>
        <v>1708.444444444443</v>
      </c>
    </row>
    <row r="5" spans="1:3" x14ac:dyDescent="0.2">
      <c r="A5">
        <v>650</v>
      </c>
      <c r="B5">
        <f t="shared" si="0"/>
        <v>178.66666666666669</v>
      </c>
      <c r="C5" s="7">
        <f t="shared" si="1"/>
        <v>31921.777777777785</v>
      </c>
    </row>
    <row r="6" spans="1:3" x14ac:dyDescent="0.2">
      <c r="A6">
        <v>500</v>
      </c>
      <c r="B6">
        <f t="shared" si="0"/>
        <v>28.666666666666686</v>
      </c>
      <c r="C6" s="7">
        <f t="shared" si="1"/>
        <v>821.77777777777885</v>
      </c>
    </row>
    <row r="7" spans="1:3" x14ac:dyDescent="0.2">
      <c r="A7">
        <v>510</v>
      </c>
      <c r="B7">
        <f t="shared" si="0"/>
        <v>38.666666666666686</v>
      </c>
      <c r="C7" s="7">
        <f t="shared" si="1"/>
        <v>1495.1111111111127</v>
      </c>
    </row>
    <row r="8" spans="1:3" x14ac:dyDescent="0.2">
      <c r="A8">
        <v>530</v>
      </c>
      <c r="B8">
        <f t="shared" si="0"/>
        <v>58.666666666666686</v>
      </c>
      <c r="C8" s="7">
        <f t="shared" si="1"/>
        <v>3441.7777777777801</v>
      </c>
    </row>
    <row r="9" spans="1:3" x14ac:dyDescent="0.2">
      <c r="A9">
        <v>400</v>
      </c>
      <c r="B9">
        <f t="shared" si="0"/>
        <v>-71.333333333333314</v>
      </c>
      <c r="C9" s="7">
        <f t="shared" si="1"/>
        <v>5088.4444444444416</v>
      </c>
    </row>
    <row r="10" spans="1:3" x14ac:dyDescent="0.2">
      <c r="A10">
        <v>460</v>
      </c>
      <c r="B10">
        <f t="shared" si="0"/>
        <v>-11.333333333333314</v>
      </c>
      <c r="C10" s="7">
        <f t="shared" si="1"/>
        <v>128.444444444444</v>
      </c>
    </row>
    <row r="11" spans="1:3" x14ac:dyDescent="0.2">
      <c r="A11">
        <v>410</v>
      </c>
      <c r="B11">
        <f t="shared" si="0"/>
        <v>-61.333333333333314</v>
      </c>
      <c r="C11" s="7">
        <f t="shared" si="1"/>
        <v>3761.7777777777756</v>
      </c>
    </row>
    <row r="12" spans="1:3" x14ac:dyDescent="0.2">
      <c r="A12">
        <v>420</v>
      </c>
      <c r="B12">
        <f t="shared" si="0"/>
        <v>-51.333333333333314</v>
      </c>
      <c r="C12" s="7">
        <f t="shared" si="1"/>
        <v>2635.111111111109</v>
      </c>
    </row>
    <row r="13" spans="1:3" x14ac:dyDescent="0.2">
      <c r="A13">
        <v>490</v>
      </c>
      <c r="B13">
        <f t="shared" si="0"/>
        <v>18.666666666666686</v>
      </c>
      <c r="C13" s="7">
        <f t="shared" si="1"/>
        <v>348.44444444444514</v>
      </c>
    </row>
    <row r="14" spans="1:3" x14ac:dyDescent="0.2">
      <c r="A14">
        <v>430</v>
      </c>
      <c r="B14">
        <f t="shared" si="0"/>
        <v>-41.333333333333314</v>
      </c>
      <c r="C14" s="7">
        <f t="shared" si="1"/>
        <v>1708.444444444443</v>
      </c>
    </row>
    <row r="15" spans="1:3" x14ac:dyDescent="0.2">
      <c r="A15">
        <v>480</v>
      </c>
      <c r="B15">
        <f t="shared" si="0"/>
        <v>8.6666666666666856</v>
      </c>
      <c r="C15" s="7">
        <f t="shared" si="1"/>
        <v>75.111111111111441</v>
      </c>
    </row>
    <row r="17" spans="1:3" x14ac:dyDescent="0.2">
      <c r="A17">
        <f>AVERAGE(A1:A15)</f>
        <v>471.33333333333331</v>
      </c>
      <c r="C17" s="7">
        <f>SQRT(AVERAGE(C1:C15))</f>
        <v>61.195497292602248</v>
      </c>
    </row>
    <row r="19" spans="1:3" x14ac:dyDescent="0.2">
      <c r="C19" s="9">
        <f>C17/A17</f>
        <v>0.12983485988529472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28CA-FB79-7048-B8F1-EA570D462643}">
  <dimension ref="A1:R26"/>
  <sheetViews>
    <sheetView topLeftCell="D1" zoomScale="112" workbookViewId="0">
      <selection activeCell="P21" sqref="P21"/>
    </sheetView>
  </sheetViews>
  <sheetFormatPr baseColWidth="10" defaultRowHeight="16" x14ac:dyDescent="0.2"/>
  <cols>
    <col min="3" max="3" width="16" customWidth="1"/>
    <col min="6" max="6" width="10.6640625" customWidth="1"/>
    <col min="11" max="11" width="11.83203125" customWidth="1"/>
    <col min="13" max="13" width="12.6640625" bestFit="1" customWidth="1"/>
  </cols>
  <sheetData>
    <row r="1" spans="1:18" x14ac:dyDescent="0.2">
      <c r="A1" t="s">
        <v>272</v>
      </c>
      <c r="B1" t="s">
        <v>273</v>
      </c>
      <c r="D1" t="s">
        <v>297</v>
      </c>
      <c r="E1" t="s">
        <v>296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8" x14ac:dyDescent="0.2">
      <c r="A2">
        <v>37.297887000000003</v>
      </c>
      <c r="B2" s="18">
        <v>37.286999999999999</v>
      </c>
      <c r="C2" s="19"/>
      <c r="D2" s="18">
        <f>A2-B2</f>
        <v>1.0887000000003866E-2</v>
      </c>
      <c r="E2">
        <f>AVERAGE(D2:D25)</f>
        <v>1.033720000000018E-2</v>
      </c>
      <c r="F2" s="28">
        <f>(D2-E$2)^2</f>
        <v>3.0228004000405302E-7</v>
      </c>
      <c r="G2" s="21">
        <f>SUM(F2:F28)</f>
        <v>6.5385085319985146E-4</v>
      </c>
      <c r="H2" s="24">
        <f>COUNT(D2:D27)</f>
        <v>20</v>
      </c>
      <c r="I2" s="20">
        <f>G2/(H2-1)</f>
        <v>3.4413202799992183E-5</v>
      </c>
      <c r="J2" s="20">
        <f>SQRT(I2)</f>
        <v>5.8662767408290744E-3</v>
      </c>
      <c r="K2" s="26">
        <f>J2/SQRT(H2)</f>
        <v>1.3117393567319727E-3</v>
      </c>
      <c r="L2" s="27">
        <f>J2/E2</f>
        <v>0.56749184893674998</v>
      </c>
    </row>
    <row r="3" spans="1:18" x14ac:dyDescent="0.2">
      <c r="A3">
        <v>41.303888000000001</v>
      </c>
      <c r="B3">
        <v>41.295999999999999</v>
      </c>
      <c r="C3" s="19"/>
      <c r="D3" s="18">
        <f t="shared" ref="D3:D21" si="0">A3-B3</f>
        <v>7.8880000000012274E-3</v>
      </c>
      <c r="F3">
        <f t="shared" ref="F3:F20" si="1">(D3-E$2)^2</f>
        <v>5.9985806399948692E-6</v>
      </c>
    </row>
    <row r="4" spans="1:18" x14ac:dyDescent="0.2">
      <c r="A4">
        <v>45.32647</v>
      </c>
      <c r="B4">
        <v>45.308999999999997</v>
      </c>
      <c r="C4" s="19"/>
      <c r="D4" s="18">
        <f t="shared" si="0"/>
        <v>1.7470000000002983E-2</v>
      </c>
      <c r="F4">
        <f t="shared" si="1"/>
        <v>5.0876835840039988E-5</v>
      </c>
    </row>
    <row r="5" spans="1:18" x14ac:dyDescent="0.2">
      <c r="A5">
        <v>49.336683000000001</v>
      </c>
      <c r="B5">
        <v>49.32</v>
      </c>
      <c r="C5" s="19"/>
      <c r="D5" s="18">
        <f t="shared" si="0"/>
        <v>1.6683000000000447E-2</v>
      </c>
      <c r="F5">
        <f t="shared" si="1"/>
        <v>4.0269177640003398E-5</v>
      </c>
    </row>
    <row r="6" spans="1:18" x14ac:dyDescent="0.2">
      <c r="A6">
        <v>53.346966999999999</v>
      </c>
      <c r="B6">
        <v>53.335999999999999</v>
      </c>
      <c r="C6" s="19"/>
      <c r="D6" s="18">
        <f t="shared" si="0"/>
        <v>1.0967000000000837E-2</v>
      </c>
      <c r="F6">
        <f t="shared" si="1"/>
        <v>3.966480400008279E-7</v>
      </c>
    </row>
    <row r="7" spans="1:18" x14ac:dyDescent="0.2">
      <c r="A7">
        <v>57.357278999999998</v>
      </c>
      <c r="B7">
        <v>57.347000000000001</v>
      </c>
      <c r="C7" s="19"/>
      <c r="D7" s="18">
        <f t="shared" si="0"/>
        <v>1.0278999999997041E-2</v>
      </c>
      <c r="F7">
        <f t="shared" si="1"/>
        <v>3.3872400003654285E-9</v>
      </c>
    </row>
    <row r="8" spans="1:18" x14ac:dyDescent="0.2">
      <c r="A8">
        <v>1.3756489999999999</v>
      </c>
      <c r="B8">
        <v>1.36</v>
      </c>
      <c r="C8" s="19"/>
      <c r="D8" s="18">
        <f t="shared" si="0"/>
        <v>1.5648999999999802E-2</v>
      </c>
      <c r="F8">
        <f t="shared" si="1"/>
        <v>2.8215219239995983E-5</v>
      </c>
    </row>
    <row r="9" spans="1:18" x14ac:dyDescent="0.2">
      <c r="A9">
        <v>5.3776619999999999</v>
      </c>
      <c r="B9">
        <v>5.3719999999999999</v>
      </c>
      <c r="C9" s="19"/>
      <c r="D9" s="18">
        <f t="shared" si="0"/>
        <v>5.6620000000000559E-3</v>
      </c>
      <c r="F9">
        <f t="shared" si="1"/>
        <v>2.185749504000116E-5</v>
      </c>
    </row>
    <row r="10" spans="1:18" x14ac:dyDescent="0.2">
      <c r="A10">
        <v>9.3839330000000007</v>
      </c>
      <c r="B10">
        <v>9.3789999999999996</v>
      </c>
      <c r="C10" s="19"/>
      <c r="D10" s="18">
        <f t="shared" si="0"/>
        <v>4.9330000000011864E-3</v>
      </c>
      <c r="F10">
        <f t="shared" si="1"/>
        <v>2.920537763998912E-5</v>
      </c>
    </row>
    <row r="11" spans="1:18" x14ac:dyDescent="0.2">
      <c r="A11">
        <v>47.169218999999998</v>
      </c>
      <c r="B11">
        <v>47.162999999999997</v>
      </c>
      <c r="C11" s="19"/>
      <c r="D11" s="18">
        <f t="shared" si="0"/>
        <v>6.2190000000015289E-3</v>
      </c>
      <c r="F11">
        <f t="shared" si="1"/>
        <v>1.695957123998889E-5</v>
      </c>
    </row>
    <row r="12" spans="1:18" ht="17" thickBot="1" x14ac:dyDescent="0.25">
      <c r="A12">
        <v>51.179169000000002</v>
      </c>
      <c r="B12">
        <v>51.177</v>
      </c>
      <c r="C12" s="19"/>
      <c r="D12" s="18">
        <f t="shared" si="0"/>
        <v>2.1690000000020859E-3</v>
      </c>
      <c r="F12">
        <f t="shared" si="1"/>
        <v>6.6719491239968865E-5</v>
      </c>
      <c r="N12">
        <v>0</v>
      </c>
      <c r="O12">
        <v>0</v>
      </c>
    </row>
    <row r="13" spans="1:18" ht="17" thickBot="1" x14ac:dyDescent="0.25">
      <c r="A13">
        <v>55.209964999999997</v>
      </c>
      <c r="B13">
        <v>55.188000000000002</v>
      </c>
      <c r="C13" s="19"/>
      <c r="D13" s="18">
        <f t="shared" si="0"/>
        <v>2.1964999999994461E-2</v>
      </c>
      <c r="F13">
        <f t="shared" si="1"/>
        <v>1.35205732839867E-4</v>
      </c>
      <c r="N13">
        <v>1</v>
      </c>
      <c r="O13" s="29">
        <v>8.4700000000000006</v>
      </c>
    </row>
    <row r="14" spans="1:18" ht="17" thickBot="1" x14ac:dyDescent="0.25">
      <c r="A14">
        <v>59.207791</v>
      </c>
      <c r="B14">
        <v>59.201999999999998</v>
      </c>
      <c r="C14" s="19"/>
      <c r="D14" s="18">
        <f t="shared" si="0"/>
        <v>5.7910000000021E-3</v>
      </c>
      <c r="F14">
        <f t="shared" si="1"/>
        <v>2.0667934439982542E-5</v>
      </c>
      <c r="N14">
        <v>2</v>
      </c>
      <c r="O14" s="30">
        <v>53.9</v>
      </c>
      <c r="P14">
        <v>30</v>
      </c>
      <c r="Q14">
        <f>(N14-1)*P14</f>
        <v>30</v>
      </c>
      <c r="R14" s="9">
        <f>Q14/O14</f>
        <v>0.5565862708719852</v>
      </c>
    </row>
    <row r="15" spans="1:18" ht="17" thickBot="1" x14ac:dyDescent="0.25">
      <c r="A15">
        <v>3.2139419999999999</v>
      </c>
      <c r="B15">
        <v>3.2130000000000001</v>
      </c>
      <c r="C15" s="19"/>
      <c r="D15" s="18">
        <f t="shared" si="0"/>
        <v>9.4199999999977635E-4</v>
      </c>
      <c r="F15">
        <f t="shared" si="1"/>
        <v>8.8269783040007582E-5</v>
      </c>
      <c r="N15">
        <v>3</v>
      </c>
      <c r="O15" s="30">
        <v>105.5</v>
      </c>
      <c r="P15">
        <v>30</v>
      </c>
      <c r="Q15">
        <f t="shared" ref="Q15:Q17" si="2">(N15-1)*P15</f>
        <v>60</v>
      </c>
      <c r="R15" s="9">
        <f t="shared" ref="R15:R17" si="3">Q15/O15</f>
        <v>0.56872037914691942</v>
      </c>
    </row>
    <row r="16" spans="1:18" ht="17" thickBot="1" x14ac:dyDescent="0.25">
      <c r="A16">
        <v>7.2447189999999999</v>
      </c>
      <c r="B16">
        <v>7.226</v>
      </c>
      <c r="C16" s="19"/>
      <c r="D16" s="18">
        <f t="shared" si="0"/>
        <v>1.871899999999993E-2</v>
      </c>
      <c r="F16">
        <f t="shared" si="1"/>
        <v>7.0254571239995812E-5</v>
      </c>
      <c r="N16">
        <v>4</v>
      </c>
      <c r="O16" s="30">
        <v>159</v>
      </c>
      <c r="P16">
        <v>30</v>
      </c>
      <c r="Q16">
        <f t="shared" si="2"/>
        <v>90</v>
      </c>
      <c r="R16" s="9">
        <f t="shared" si="3"/>
        <v>0.56603773584905659</v>
      </c>
    </row>
    <row r="17" spans="1:18" ht="17" thickBot="1" x14ac:dyDescent="0.25">
      <c r="A17">
        <v>11.251004</v>
      </c>
      <c r="B17">
        <v>11.234</v>
      </c>
      <c r="C17" s="19"/>
      <c r="D17" s="18">
        <f t="shared" si="0"/>
        <v>1.7004000000000019E-2</v>
      </c>
      <c r="F17">
        <f t="shared" si="1"/>
        <v>4.4446222239997856E-5</v>
      </c>
      <c r="N17">
        <v>16</v>
      </c>
      <c r="O17" s="30">
        <v>595.6</v>
      </c>
      <c r="P17">
        <v>30</v>
      </c>
      <c r="Q17">
        <f t="shared" si="2"/>
        <v>450</v>
      </c>
      <c r="R17" s="9">
        <f t="shared" si="3"/>
        <v>0.75554063129617188</v>
      </c>
    </row>
    <row r="18" spans="1:18" x14ac:dyDescent="0.2">
      <c r="A18">
        <v>15.248832999999999</v>
      </c>
      <c r="B18">
        <v>15.243</v>
      </c>
      <c r="C18" s="19"/>
      <c r="D18" s="18">
        <f t="shared" si="0"/>
        <v>5.8329999999990889E-3</v>
      </c>
      <c r="F18">
        <f t="shared" si="1"/>
        <v>2.0287817640009827E-5</v>
      </c>
    </row>
    <row r="19" spans="1:18" x14ac:dyDescent="0.2">
      <c r="A19">
        <v>19.267244999999999</v>
      </c>
      <c r="B19">
        <v>19.256</v>
      </c>
      <c r="C19" s="19"/>
      <c r="D19" s="18">
        <f t="shared" si="0"/>
        <v>1.1244999999998839E-2</v>
      </c>
      <c r="F19">
        <f t="shared" si="1"/>
        <v>8.241008399975659E-7</v>
      </c>
    </row>
    <row r="20" spans="1:18" x14ac:dyDescent="0.2">
      <c r="A20">
        <v>23.277654999999999</v>
      </c>
      <c r="B20">
        <v>23.268000000000001</v>
      </c>
      <c r="C20" s="19"/>
      <c r="D20" s="18">
        <f t="shared" si="0"/>
        <v>9.6549999999986369E-3</v>
      </c>
      <c r="F20">
        <f t="shared" si="1"/>
        <v>4.653968400021053E-7</v>
      </c>
    </row>
    <row r="21" spans="1:18" x14ac:dyDescent="0.2">
      <c r="A21">
        <v>27.283784000000001</v>
      </c>
      <c r="B21">
        <v>27.277000000000001</v>
      </c>
      <c r="C21" s="19"/>
      <c r="D21" s="18">
        <f t="shared" si="0"/>
        <v>6.7839999999996792E-3</v>
      </c>
      <c r="F21">
        <f>(D21-E$2)^2</f>
        <v>1.2625230240003558E-5</v>
      </c>
      <c r="P21" s="31">
        <f>TREND(O12:O17,N12:N17,80)</f>
        <v>3035.3353846153841</v>
      </c>
    </row>
    <row r="26" spans="1:18" x14ac:dyDescent="0.2">
      <c r="M26" s="22">
        <f>E2-'ard serial echo'!E2/2</f>
        <v>8.4644750000001569E-3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F0B2-C3D5-DC47-93F8-AD7022C78451}">
  <dimension ref="A1:L21"/>
  <sheetViews>
    <sheetView zoomScale="114" workbookViewId="0">
      <selection activeCell="N32" sqref="N32"/>
    </sheetView>
  </sheetViews>
  <sheetFormatPr baseColWidth="10" defaultRowHeight="16" x14ac:dyDescent="0.2"/>
  <cols>
    <col min="6" max="6" width="12.1640625" bestFit="1" customWidth="1"/>
    <col min="7" max="7" width="12.83203125" bestFit="1" customWidth="1"/>
    <col min="11" max="11" width="13.6640625" bestFit="1" customWidth="1"/>
  </cols>
  <sheetData>
    <row r="1" spans="1:12" x14ac:dyDescent="0.2">
      <c r="A1" t="s">
        <v>294</v>
      </c>
      <c r="B1" t="s">
        <v>295</v>
      </c>
      <c r="D1" t="s">
        <v>297</v>
      </c>
      <c r="E1" t="s">
        <v>296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263</v>
      </c>
    </row>
    <row r="2" spans="1:12" x14ac:dyDescent="0.2">
      <c r="A2" s="7" t="s">
        <v>274</v>
      </c>
      <c r="B2" s="7" t="s">
        <v>275</v>
      </c>
      <c r="D2">
        <f>B2-A2</f>
        <v>1.5110000000007062E-3</v>
      </c>
      <c r="E2">
        <f>AVERAGE(D2:D25)</f>
        <v>3.7454500000000473E-3</v>
      </c>
      <c r="F2">
        <f>(D2-E$2)^2</f>
        <v>4.9927668024970554E-6</v>
      </c>
      <c r="G2" s="23">
        <f>SUM(F2:F28)</f>
        <v>1.1699509494999118E-4</v>
      </c>
      <c r="H2" s="24">
        <f>COUNT(D2:D27)</f>
        <v>20</v>
      </c>
      <c r="I2" s="25">
        <f>G2/(H2-1)</f>
        <v>6.1576365763153248E-6</v>
      </c>
      <c r="J2" s="25">
        <f>SQRT(I2)</f>
        <v>2.481458558250636E-3</v>
      </c>
      <c r="K2" s="15">
        <f>J2/SQRT(H2)</f>
        <v>5.5487100195970439E-4</v>
      </c>
      <c r="L2" s="10">
        <f>J2/E2</f>
        <v>0.6625261472588353</v>
      </c>
    </row>
    <row r="3" spans="1:12" x14ac:dyDescent="0.2">
      <c r="A3" s="7" t="s">
        <v>276</v>
      </c>
      <c r="B3" s="7" t="s">
        <v>277</v>
      </c>
      <c r="D3">
        <f t="shared" ref="D3:D21" si="0">B3-A3</f>
        <v>2.5039999999999507E-3</v>
      </c>
      <c r="F3">
        <f t="shared" ref="F3:F20" si="1">(D3-E$2)^2</f>
        <v>1.5411981025002397E-6</v>
      </c>
    </row>
    <row r="4" spans="1:12" x14ac:dyDescent="0.2">
      <c r="A4" s="7" t="s">
        <v>278</v>
      </c>
      <c r="B4" s="7" t="s">
        <v>279</v>
      </c>
      <c r="D4">
        <f t="shared" si="0"/>
        <v>2.8220000000001022E-3</v>
      </c>
      <c r="F4">
        <f t="shared" si="1"/>
        <v>8.5275990249989855E-7</v>
      </c>
    </row>
    <row r="5" spans="1:12" x14ac:dyDescent="0.2">
      <c r="A5" s="7" t="s">
        <v>280</v>
      </c>
      <c r="B5" s="7" t="s">
        <v>281</v>
      </c>
      <c r="D5">
        <f t="shared" si="0"/>
        <v>1.7359999999999598E-3</v>
      </c>
      <c r="F5">
        <f t="shared" si="1"/>
        <v>4.0378893025003511E-6</v>
      </c>
    </row>
    <row r="6" spans="1:12" x14ac:dyDescent="0.2">
      <c r="A6" s="7" t="s">
        <v>282</v>
      </c>
      <c r="B6" s="7" t="s">
        <v>283</v>
      </c>
      <c r="D6">
        <f t="shared" si="0"/>
        <v>1.3017999999999752E-2</v>
      </c>
      <c r="F6">
        <f t="shared" si="1"/>
        <v>8.5980183502494518E-5</v>
      </c>
    </row>
    <row r="7" spans="1:12" x14ac:dyDescent="0.2">
      <c r="A7" s="7" t="s">
        <v>284</v>
      </c>
      <c r="B7" s="7" t="s">
        <v>285</v>
      </c>
      <c r="D7">
        <f t="shared" si="0"/>
        <v>4.4309999999999627E-3</v>
      </c>
      <c r="F7">
        <f t="shared" si="1"/>
        <v>4.6997880249988409E-7</v>
      </c>
    </row>
    <row r="8" spans="1:12" x14ac:dyDescent="0.2">
      <c r="A8" s="7" t="s">
        <v>286</v>
      </c>
      <c r="B8" s="7" t="s">
        <v>287</v>
      </c>
      <c r="D8">
        <f t="shared" si="0"/>
        <v>4.6239999999997394E-3</v>
      </c>
      <c r="F8">
        <f t="shared" si="1"/>
        <v>7.7185010249945914E-7</v>
      </c>
    </row>
    <row r="9" spans="1:12" x14ac:dyDescent="0.2">
      <c r="A9" s="7" t="s">
        <v>288</v>
      </c>
      <c r="B9" s="7" t="s">
        <v>289</v>
      </c>
      <c r="D9">
        <f t="shared" si="0"/>
        <v>1.6969999999999485E-3</v>
      </c>
      <c r="F9">
        <f t="shared" si="1"/>
        <v>4.1961474025004044E-6</v>
      </c>
    </row>
    <row r="10" spans="1:12" x14ac:dyDescent="0.2">
      <c r="A10" s="7" t="s">
        <v>290</v>
      </c>
      <c r="B10" s="7" t="s">
        <v>291</v>
      </c>
      <c r="D10">
        <f t="shared" si="0"/>
        <v>3.6719999999998976E-3</v>
      </c>
      <c r="F10">
        <f t="shared" si="1"/>
        <v>5.3949025000219906E-9</v>
      </c>
    </row>
    <row r="11" spans="1:12" x14ac:dyDescent="0.2">
      <c r="A11" s="7" t="s">
        <v>292</v>
      </c>
      <c r="B11" s="7" t="s">
        <v>293</v>
      </c>
      <c r="D11">
        <f t="shared" si="0"/>
        <v>2.3849999999999705E-3</v>
      </c>
      <c r="F11">
        <f t="shared" si="1"/>
        <v>1.850824202500209E-6</v>
      </c>
    </row>
    <row r="12" spans="1:12" x14ac:dyDescent="0.2">
      <c r="A12" s="7" t="s">
        <v>298</v>
      </c>
      <c r="B12" s="7" t="s">
        <v>299</v>
      </c>
      <c r="D12">
        <f t="shared" si="0"/>
        <v>3.0730000000005475E-3</v>
      </c>
      <c r="F12">
        <f t="shared" si="1"/>
        <v>4.521890024993272E-7</v>
      </c>
    </row>
    <row r="13" spans="1:12" x14ac:dyDescent="0.2">
      <c r="A13" s="7" t="s">
        <v>300</v>
      </c>
      <c r="B13" s="7" t="s">
        <v>301</v>
      </c>
      <c r="D13">
        <f t="shared" si="0"/>
        <v>4.6669999999995326E-3</v>
      </c>
      <c r="F13">
        <f t="shared" si="1"/>
        <v>8.4925440249905153E-7</v>
      </c>
    </row>
    <row r="14" spans="1:12" x14ac:dyDescent="0.2">
      <c r="A14" s="7" t="s">
        <v>302</v>
      </c>
      <c r="B14" s="7" t="s">
        <v>303</v>
      </c>
      <c r="D14">
        <f t="shared" si="0"/>
        <v>2.8609999999999469E-3</v>
      </c>
      <c r="F14">
        <f t="shared" si="1"/>
        <v>7.8225180250017749E-7</v>
      </c>
    </row>
    <row r="15" spans="1:12" x14ac:dyDescent="0.2">
      <c r="A15" s="7" t="s">
        <v>304</v>
      </c>
      <c r="B15" s="7" t="s">
        <v>305</v>
      </c>
      <c r="D15">
        <f t="shared" si="0"/>
        <v>4.434000000000049E-3</v>
      </c>
      <c r="F15">
        <f t="shared" si="1"/>
        <v>4.741011025000024E-7</v>
      </c>
    </row>
    <row r="16" spans="1:12" x14ac:dyDescent="0.2">
      <c r="A16" s="7" t="s">
        <v>306</v>
      </c>
      <c r="B16" s="7" t="s">
        <v>307</v>
      </c>
      <c r="D16">
        <f t="shared" si="0"/>
        <v>2.1659999999998902E-3</v>
      </c>
      <c r="F16">
        <f t="shared" si="1"/>
        <v>2.494662302500496E-6</v>
      </c>
    </row>
    <row r="17" spans="1:6" x14ac:dyDescent="0.2">
      <c r="A17" s="7" t="s">
        <v>308</v>
      </c>
      <c r="B17" s="7" t="s">
        <v>309</v>
      </c>
      <c r="D17">
        <f t="shared" si="0"/>
        <v>4.9719999999999764E-3</v>
      </c>
      <c r="F17">
        <f t="shared" si="1"/>
        <v>1.5044249024998262E-6</v>
      </c>
    </row>
    <row r="18" spans="1:6" x14ac:dyDescent="0.2">
      <c r="A18" s="7" t="s">
        <v>310</v>
      </c>
      <c r="B18" s="7" t="s">
        <v>311</v>
      </c>
      <c r="D18">
        <f t="shared" si="0"/>
        <v>3.5420000000003782E-3</v>
      </c>
      <c r="F18">
        <f t="shared" si="1"/>
        <v>4.139190249986535E-8</v>
      </c>
    </row>
    <row r="19" spans="1:6" x14ac:dyDescent="0.2">
      <c r="A19" s="7" t="s">
        <v>312</v>
      </c>
      <c r="B19" s="7" t="s">
        <v>313</v>
      </c>
      <c r="D19">
        <f t="shared" si="0"/>
        <v>2.3220000000003793E-3</v>
      </c>
      <c r="F19">
        <f t="shared" si="1"/>
        <v>2.0262099024990548E-6</v>
      </c>
    </row>
    <row r="20" spans="1:6" x14ac:dyDescent="0.2">
      <c r="A20" s="7" t="s">
        <v>314</v>
      </c>
      <c r="B20" s="7" t="s">
        <v>315</v>
      </c>
      <c r="D20">
        <f t="shared" si="0"/>
        <v>5.4990000000003647E-3</v>
      </c>
      <c r="F20">
        <f t="shared" si="1"/>
        <v>3.0749376025011134E-6</v>
      </c>
    </row>
    <row r="21" spans="1:6" x14ac:dyDescent="0.2">
      <c r="A21" s="7" t="s">
        <v>316</v>
      </c>
      <c r="B21" s="7" t="s">
        <v>317</v>
      </c>
      <c r="D21">
        <f t="shared" si="0"/>
        <v>2.9729999999998924E-3</v>
      </c>
      <c r="F21">
        <f>(D21-E$2)^2</f>
        <v>5.9667900250023924E-7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A21B-BA82-7F41-BFC5-9BE23C6DCB92}">
  <dimension ref="A1:C5"/>
  <sheetViews>
    <sheetView workbookViewId="0">
      <selection activeCell="J42" sqref="J42"/>
    </sheetView>
  </sheetViews>
  <sheetFormatPr baseColWidth="10" defaultRowHeight="16" x14ac:dyDescent="0.2"/>
  <cols>
    <col min="2" max="2" width="18" bestFit="1" customWidth="1"/>
  </cols>
  <sheetData>
    <row r="1" spans="1:3" x14ac:dyDescent="0.2">
      <c r="A1" t="s">
        <v>335</v>
      </c>
      <c r="B1" t="s">
        <v>336</v>
      </c>
      <c r="C1" t="s">
        <v>337</v>
      </c>
    </row>
    <row r="2" spans="1:3" x14ac:dyDescent="0.2">
      <c r="A2">
        <v>1</v>
      </c>
      <c r="B2" s="36">
        <v>1E-3</v>
      </c>
      <c r="C2" s="37">
        <v>0</v>
      </c>
    </row>
    <row r="3" spans="1:3" x14ac:dyDescent="0.2">
      <c r="A3">
        <v>2</v>
      </c>
      <c r="B3" s="36">
        <v>3.73E-2</v>
      </c>
      <c r="C3" s="37">
        <v>0</v>
      </c>
    </row>
    <row r="4" spans="1:3" x14ac:dyDescent="0.2">
      <c r="A4">
        <v>3</v>
      </c>
      <c r="B4" s="36">
        <v>5.0200000000000002E-2</v>
      </c>
      <c r="C4" s="36">
        <v>4.0000000000000002E-4</v>
      </c>
    </row>
    <row r="5" spans="1:3" x14ac:dyDescent="0.2">
      <c r="A5">
        <v>4</v>
      </c>
      <c r="B5" s="36">
        <v>5.2499999999999998E-2</v>
      </c>
      <c r="C5" s="36">
        <v>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D908-F512-8C44-A5BB-8F57F4FABC6E}">
  <dimension ref="A1:C5"/>
  <sheetViews>
    <sheetView workbookViewId="0">
      <selection activeCell="P17" sqref="P17"/>
    </sheetView>
  </sheetViews>
  <sheetFormatPr baseColWidth="10" defaultRowHeight="16" x14ac:dyDescent="0.2"/>
  <cols>
    <col min="2" max="2" width="18" bestFit="1" customWidth="1"/>
  </cols>
  <sheetData>
    <row r="1" spans="1:3" ht="17" thickBot="1" x14ac:dyDescent="0.25">
      <c r="A1" t="s">
        <v>335</v>
      </c>
      <c r="B1" t="s">
        <v>336</v>
      </c>
      <c r="C1" t="s">
        <v>337</v>
      </c>
    </row>
    <row r="2" spans="1:3" ht="17" thickBot="1" x14ac:dyDescent="0.25">
      <c r="A2">
        <v>1</v>
      </c>
      <c r="B2" s="38">
        <v>8.5</v>
      </c>
      <c r="C2" s="38">
        <v>8.5</v>
      </c>
    </row>
    <row r="3" spans="1:3" ht="17" thickBot="1" x14ac:dyDescent="0.25">
      <c r="A3">
        <v>2</v>
      </c>
      <c r="B3" s="39">
        <v>45.6</v>
      </c>
      <c r="C3" s="39">
        <v>63.9</v>
      </c>
    </row>
    <row r="4" spans="1:3" ht="17" thickBot="1" x14ac:dyDescent="0.25">
      <c r="A4">
        <v>3</v>
      </c>
      <c r="B4" s="39">
        <v>80.3</v>
      </c>
      <c r="C4" s="39">
        <v>115.5</v>
      </c>
    </row>
    <row r="5" spans="1:3" ht="17" thickBot="1" x14ac:dyDescent="0.25">
      <c r="A5">
        <v>4</v>
      </c>
      <c r="B5" s="39">
        <v>110.7</v>
      </c>
      <c r="C5" s="39">
        <v>169.1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test_1</vt:lpstr>
      <vt:lpstr>test_2</vt:lpstr>
      <vt:lpstr>test_3</vt:lpstr>
      <vt:lpstr>test_4</vt:lpstr>
      <vt:lpstr>test_5</vt:lpstr>
      <vt:lpstr>Sheet8</vt:lpstr>
      <vt:lpstr>all</vt:lpstr>
      <vt:lpstr>Sheet4</vt:lpstr>
      <vt:lpstr>Sheet3</vt:lpstr>
      <vt:lpstr>test_6</vt:lpstr>
      <vt:lpstr>test_7</vt:lpstr>
      <vt:lpstr>Sheet1</vt:lpstr>
      <vt:lpstr>Sheet2</vt:lpstr>
      <vt:lpstr>ard + 1 bm device</vt:lpstr>
      <vt:lpstr>ard serial echo</vt:lpstr>
      <vt:lpstr>loss rate graph</vt:lpstr>
      <vt:lpstr>transmission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2019-07-29T17:12:31Z</dcterms:created>
  <dcterms:modified xsi:type="dcterms:W3CDTF">2019-09-08T14:33:21Z</dcterms:modified>
</cp:coreProperties>
</file>