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lTraining\"/>
    </mc:Choice>
  </mc:AlternateContent>
  <xr:revisionPtr revIDLastSave="0" documentId="13_ncr:1_{7071FD0F-34F0-45FA-9CA5-2752D6895BFB}" xr6:coauthVersionLast="47" xr6:coauthVersionMax="47" xr10:uidLastSave="{00000000-0000-0000-0000-000000000000}"/>
  <bookViews>
    <workbookView xWindow="-120" yWindow="-120" windowWidth="29040" windowHeight="15840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3" l="1"/>
  <c r="L4" i="13"/>
  <c r="L5" i="13"/>
  <c r="L6" i="13"/>
  <c r="L7" i="13"/>
  <c r="L8" i="13"/>
  <c r="L9" i="13"/>
  <c r="L10" i="13"/>
  <c r="L2" i="13"/>
  <c r="K2" i="13"/>
  <c r="J2" i="13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L2" i="1" a="1"/>
  <c r="L2" i="1" s="1"/>
  <c r="J5" i="1"/>
  <c r="K2" i="1" a="1"/>
  <c r="K2" i="1" s="1"/>
  <c r="J2" i="1"/>
  <c r="J2" i="6" a="1"/>
  <c r="J2" i="6" s="1"/>
  <c r="J2" i="3" a="1"/>
  <c r="J2" i="3" s="1"/>
  <c r="L2" i="3" s="1" a="1"/>
  <c r="L2" i="3" s="1"/>
  <c r="M2" i="3" s="1" a="1"/>
  <c r="M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2" i="8" a="1"/>
  <c r="K2" i="8" s="1"/>
  <c r="J6" i="9"/>
  <c r="K6" i="9"/>
  <c r="K4" i="9"/>
  <c r="K2" i="9"/>
  <c r="J4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<sst xmlns="http://schemas.openxmlformats.org/spreadsheetml/2006/main" count="642" uniqueCount="149">
  <si>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</si>
  <si>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</si>
  <si>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</si>
  <si>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</si>
  <si>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</si>
  <si>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</si>
  <si>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</si>
  <si>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</si>
  <si>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</si>
  <si>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</si>
  <si>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</si>
  <si>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</si>
  <si>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</si>
  <si>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</si>
  <si>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</si>
  <si>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</si>
  <si>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</si>
  <si>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</si>
  <si>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</si>
  <si>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</si>
  <si>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</si>
  <si>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</si>
  <si>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</si>
  <si>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</si>
  <si>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</si>
  <si>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</si>
  <si>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</si>
  <si>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</si>
  <si>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</si>
  <si>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</si>
  <si>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</si>
  <si>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</si>
  <si>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</si>
  <si>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</si>
  <si>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</si>
  <si>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</si>
  <si>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</si>
  <si>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</si>
  <si>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</si>
  <si>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</si>
  <si>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</si>
  <si>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</si>
  <si>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</si>
  <si>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</si>
  <si>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</si>
  <si>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</si>
  <si>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</si>
  <si>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</si>
  <si>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</si>
  <si>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</si>
  <si>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</si>
  <si>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</si>
  <si>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</si>
  <si>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</si>
  <si>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</si>
  <si>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</si>
  <si>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</si>
  <si>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</si>
  <si>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</si>
  <si>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</si>
  <si>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</si>
  <si>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</si>
  <si>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</si>
  <si>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</si>
  <si>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</si>
  <si>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</si>
  <si>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</si>
  <si>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</si>
  <si>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</si>
  <si>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</si>
  <si>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</si>
  <si>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</si>
  <si>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</si>
  <si>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</si>
  <si>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</si>
  <si>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</si>
  <si>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</si>
  <si>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</si>
  <si>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</si>
  <si>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</si>
  <si>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</si>
  <si>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</si>
  <si>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</si>
  <si>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</si>
  <si>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</si>
  <si>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</si>
  <si>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</si>
  <si>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MAX(H2:H10)</t>
  </si>
  <si>
    <t>MAX(G2:G10)</t>
  </si>
  <si>
    <t>MIN(H2:H10)</t>
  </si>
  <si>
    <t>MIN(G2:G10)</t>
  </si>
  <si>
    <t>MAX(D2:D10)</t>
  </si>
  <si>
    <t>MIN(D2:D10)</t>
  </si>
  <si>
    <t>IF(D2:D10 &gt; 30,"Old","Young")</t>
  </si>
  <si>
    <t>IFS(F2:F10 = "Salesman", "Sales", F2:F10 = "HR", "Fire immediately!")</t>
  </si>
  <si>
    <t>LEN(C2:C10)</t>
  </si>
  <si>
    <t>Chars in String</t>
  </si>
  <si>
    <t>z.b um bei Social Security Numbers ungültige Längen direkt auszusortieren</t>
  </si>
  <si>
    <t>LEFT(B2:B10, 3)</t>
  </si>
  <si>
    <t>RIGHT(A2:A10, 1)</t>
  </si>
  <si>
    <t>RIGHT(H2:H10, 4)</t>
  </si>
  <si>
    <t>TEXT(H2:H10, "dd/mm/yyyy")</t>
  </si>
  <si>
    <t>Convert DateFormat to Textformat</t>
  </si>
  <si>
    <t>Testing if it worked</t>
  </si>
  <si>
    <t xml:space="preserve"> ...it did</t>
  </si>
  <si>
    <t>so we can use RIGHT(..) to extract.</t>
  </si>
  <si>
    <t>TRIM(C2:C10)</t>
  </si>
  <si>
    <t xml:space="preserve">Removes blanks except </t>
  </si>
  <si>
    <t>blanks between words</t>
  </si>
  <si>
    <t>CONCATENATE(B2,C2)</t>
  </si>
  <si>
    <t>CONCATENATE</t>
  </si>
  <si>
    <t>CONCATENATE(B2:B10, " ",C2:C10)</t>
  </si>
  <si>
    <t>CONCATENATE(B5,"!!",C5)</t>
  </si>
  <si>
    <t>CONCATENATE(B2:B10,".",C2:C10,"@gmail.com")</t>
  </si>
  <si>
    <t>Easy Name</t>
  </si>
  <si>
    <t>Easy Quick Mail</t>
  </si>
  <si>
    <t>1-5-2000</t>
  </si>
  <si>
    <t>11-8-2003</t>
  </si>
  <si>
    <t>SUBSTITUTE(H2:H10,"-","/")</t>
  </si>
  <si>
    <t>"-" mit "/" ersetzen</t>
  </si>
  <si>
    <t>with NO instances2</t>
  </si>
  <si>
    <t>SUBSTITUTE(H2:H10,"/","-")</t>
  </si>
  <si>
    <t>"/" mit "-" ersetzen</t>
  </si>
  <si>
    <t>SUBSTITUTE(I2:I10,"/","-",1)</t>
  </si>
  <si>
    <t>nur 1. "/" mit "-" ersetzen</t>
  </si>
  <si>
    <t>SUBSTITUTE(I2:I10,"/","-",2)</t>
  </si>
  <si>
    <t>nur 2. "/" mit "-" ersetzen</t>
  </si>
  <si>
    <t>SUM(G2:G10)</t>
  </si>
  <si>
    <t>SUMIF(G2:G10,"&gt;50000")</t>
  </si>
  <si>
    <t>SUMIFS(G2:G10,E2:E10,"Female",D2:D10,"&gt;30")</t>
  </si>
  <si>
    <t>E2 bis E10 = Female und D2 bis D10 älter als 30</t>
  </si>
  <si>
    <t>COUNT(G2:G10)</t>
  </si>
  <si>
    <t>COUNTIF(G2:G10,"&gt;45000")</t>
  </si>
  <si>
    <t>COUNTIFS(A2:A10,"&gt;1005",E2:E10,"Male")</t>
  </si>
  <si>
    <t xml:space="preserve">zählt Einträge die Bedingungen erfüllen </t>
  </si>
  <si>
    <t>DAYS(I2,H2)</t>
  </si>
  <si>
    <t>NETWORKDAYS(H2,I2)</t>
  </si>
  <si>
    <t>NETDAYS2</t>
  </si>
  <si>
    <t>mit Doppelklick unten rechts am Plus</t>
  </si>
  <si>
    <t>führt er Tabelle zu Ende!!!</t>
  </si>
  <si>
    <t xml:space="preserve">Zählt Werktage </t>
  </si>
  <si>
    <t>Werktage ohne Wochenende bzw Ferien</t>
  </si>
  <si>
    <t>Datum muss für diesen Befehl</t>
  </si>
  <si>
    <t>als Textformat vorliegen!!!</t>
  </si>
  <si>
    <t>Column1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</si>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</sst>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2" borderId="0" xfId="1"/>
    <xf numFmtId="0" fontId="4" fillId="2" borderId="0" xfId="1" applyFont="1"/>
    <xf numFmtId="49" fontId="2" fillId="2" borderId="0" xfId="1" applyNumberFormat="1"/>
    <xf numFmtId="0" fontId="5" fillId="3" borderId="0" xfId="2" applyFont="1"/>
    <xf numFmtId="14" fontId="2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CC9A3-CD11-4599-A4D0-4032D905A020}" name="Table1" displayName="Table1" ref="J1:K7" totalsRowShown="0" headerRowCellStyle="Good" dataCellStyle="Good">
  <autoFilter ref="J1:K7" xr:uid="{E39CC9A3-CD11-4599-A4D0-4032D905A020}"/>
  <tableColumns count="2">
    <tableColumn id="1" xr3:uid="{65DD77BA-F52F-4D7D-8D27-9013422876A7}" name="Max" dataCellStyle="Good"/>
    <tableColumn id="2" xr3:uid="{80FBE76E-CE84-4269-B96B-53F7BB0F983A}" name="Min" dataCellStyle="Good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workbookViewId="0">
      <selection activeCell="J1" sqref="J1"/>
    </sheetView>
  </sheetViews>
  <sheetFormatPr defaultColWidth="13.7109375" defaultRowHeight="15" x14ac:dyDescent="0.25"/>
  <cols>
    <col min="1" max="1" width="14.7109375" customWidth="1"/>
    <col min="4" max="4" width="7.7109375" customWidth="1"/>
    <col min="10" max="10" width="19.140625" customWidth="1"/>
    <col min="11" max="11" width="18.42578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s="3" t="s">
        <v>79</v>
      </c>
      <c r="K1" s="3" t="s">
        <v>80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7">
        <f>MAX(H2:H10)</f>
        <v>37933</v>
      </c>
      <c r="K2" s="7">
        <f>MIN(H2:H10)</f>
        <v>35040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4" t="s">
        <v>87</v>
      </c>
      <c r="K3" s="4" t="s">
        <v>89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3">
        <f>MAX(G2:G10)</f>
        <v>65000</v>
      </c>
      <c r="K4" s="3">
        <f>G5</f>
        <v>47000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4" t="s">
        <v>88</v>
      </c>
      <c r="K5" s="4" t="s">
        <v>90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3">
        <f>MAX(D2:D10)</f>
        <v>38</v>
      </c>
      <c r="K6" s="3">
        <f>MIN(D2:D10)</f>
        <v>29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4" t="s">
        <v>91</v>
      </c>
      <c r="K7" s="4" t="s">
        <v>92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3"/>
      <c r="K8" s="3"/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M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1"/>
  <sheetViews>
    <sheetView tabSelected="1" workbookViewId="0">
      <selection activeCell="I21" sqref="I2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31.28515625" customWidth="1"/>
    <col min="11" max="11" width="61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s="3" t="s">
        <v>81</v>
      </c>
      <c r="K1" s="3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 t="str" cm="1">
        <f t="array" ref="J2:J10">IF(D2:D10 &gt; 30,"Old","Young")</f>
        <v>Young</v>
      </c>
      <c r="K2" s="3" t="str" cm="1">
        <f t="array" ref="K2:K10">_xlfn.IFS(F2:F10 = "Salesman", "Sales", F2:F10 = "HR", "Fire immediately!")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3" t="str">
        <v>Young</v>
      </c>
      <c r="K3" s="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3" t="str">
        <v>Young</v>
      </c>
      <c r="K4" s="3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3" t="str">
        <v>Old</v>
      </c>
      <c r="K5" s="3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3" t="str">
        <v>Old</v>
      </c>
      <c r="K6" s="3" t="str">
        <v>Fire immediately!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3" t="str">
        <v>Old</v>
      </c>
      <c r="K7" s="3" t="e">
        <v>#N/A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3" t="str">
        <v>Old</v>
      </c>
      <c r="K8" s="3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3" t="str">
        <v>Old</v>
      </c>
      <c r="K9" s="3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3" t="str">
        <v>Old</v>
      </c>
      <c r="K10" s="3" t="e">
        <v>#N/A</v>
      </c>
    </row>
    <row r="11" spans="1:11" x14ac:dyDescent="0.25">
      <c r="J11" s="4" t="s">
        <v>93</v>
      </c>
      <c r="K11" s="4" t="s">
        <v>94</v>
      </c>
    </row>
  </sheetData>
  <pageMargins left="0.7" right="0.7" top="0.75" bottom="0.75" header="0.3" footer="0.3"/>
  <ignoredErrors>
    <ignoredError sqref="K3 K5 K7:K8 K10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2"/>
  <sheetViews>
    <sheetView workbookViewId="0">
      <selection activeCell="Q11" sqref="Q11"/>
    </sheetView>
  </sheetViews>
  <sheetFormatPr defaultColWidth="10.85546875" defaultRowHeight="15" x14ac:dyDescent="0.25"/>
  <cols>
    <col min="1" max="1" width="10.7109375" bestFit="1" customWidth="1"/>
    <col min="10" max="10" width="13.28515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3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3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3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3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3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3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3">
        <v>6</v>
      </c>
    </row>
    <row r="11" spans="1:12" x14ac:dyDescent="0.25">
      <c r="J11" s="4" t="s">
        <v>95</v>
      </c>
      <c r="K11" t="s">
        <v>97</v>
      </c>
    </row>
    <row r="12" spans="1:12" x14ac:dyDescent="0.25">
      <c r="J12" s="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1"/>
  <sheetViews>
    <sheetView workbookViewId="0">
      <selection activeCell="K13" sqref="K13"/>
    </sheetView>
  </sheetViews>
  <sheetFormatPr defaultColWidth="14.5703125" defaultRowHeight="15" x14ac:dyDescent="0.25"/>
  <cols>
    <col min="4" max="4" width="8" customWidth="1"/>
    <col min="10" max="10" width="44.5703125" customWidth="1"/>
    <col min="12" max="12" width="16.42578125" customWidth="1"/>
    <col min="13" max="13" width="16.285156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s="3" t="s">
        <v>85</v>
      </c>
      <c r="L1" s="3" t="s">
        <v>86</v>
      </c>
      <c r="M1" s="3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s="3" t="str" cm="1">
        <f t="array" ref="K2:K10">LEFT(B2:B10, 3)</f>
        <v>Jim</v>
      </c>
      <c r="L2" s="3" t="str" cm="1">
        <f t="array" ref="L2:L10">RIGHT(A2:A10, 1)</f>
        <v>1</v>
      </c>
      <c r="M2" s="3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s="3" t="str">
        <v>Pam</v>
      </c>
      <c r="L3" s="3" t="str">
        <v>2</v>
      </c>
      <c r="M3" s="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s="3" t="str">
        <v>Dwi</v>
      </c>
      <c r="L4" s="3" t="str">
        <v>3</v>
      </c>
      <c r="M4" s="3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s="3" t="str">
        <v>Ang</v>
      </c>
      <c r="L5" s="3" t="str">
        <v>4</v>
      </c>
      <c r="M5" s="3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s="3" t="str">
        <v>Tob</v>
      </c>
      <c r="L6" s="3" t="str">
        <v>5</v>
      </c>
      <c r="M6" s="3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s="3" t="str">
        <v>Mic</v>
      </c>
      <c r="L7" s="3" t="str">
        <v>6</v>
      </c>
      <c r="M7" s="3" t="str"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s="3" t="str">
        <v>Mer</v>
      </c>
      <c r="L8" s="3" t="str">
        <v>7</v>
      </c>
      <c r="M8" s="3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s="3" t="str">
        <v>Sta</v>
      </c>
      <c r="L9" s="3" t="str">
        <v>8</v>
      </c>
      <c r="M9" s="3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s="3" t="str">
        <v>Kev</v>
      </c>
      <c r="L10" s="3" t="str">
        <v>9</v>
      </c>
      <c r="M10" s="3" t="str">
        <v>2003</v>
      </c>
    </row>
    <row r="11" spans="1:13" x14ac:dyDescent="0.25">
      <c r="K11" s="4" t="s">
        <v>98</v>
      </c>
      <c r="L11" s="4" t="s">
        <v>99</v>
      </c>
      <c r="M11" s="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14" sqref="J1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9" max="9" width="15.7109375" customWidth="1"/>
    <col min="10" max="10" width="27.42578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 t="str" cm="1">
        <f t="array" ref="J2:J10">TEXT(H2:H10, "dd/mm/yyyy")</f>
        <v>02/11/2001</v>
      </c>
      <c r="K2" s="5"/>
      <c r="L2" s="3" t="str" cm="1">
        <f t="array" ref="L2:L10">TEXT(J2:J10, "dd/mm/yyyy")</f>
        <v>11/02/2001</v>
      </c>
      <c r="M2" s="3" t="str" cm="1">
        <f t="array" ref="M2:M10">RIGHT(_xlfn.ANCHORARRAY(L2),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3" t="str">
        <v>03/10/1999</v>
      </c>
      <c r="K3" s="5"/>
      <c r="L3" s="3" t="str">
        <v>10/03/1999</v>
      </c>
      <c r="M3" s="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3" t="str">
        <v>04/07/2000</v>
      </c>
      <c r="K4" s="5"/>
      <c r="L4" s="3" t="str">
        <v>07/04/2000</v>
      </c>
      <c r="M4" s="3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3" t="str">
        <v>05/01/2000</v>
      </c>
      <c r="K5" s="5"/>
      <c r="L5" s="3" t="str">
        <v>01/05/2000</v>
      </c>
      <c r="M5" s="3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3" t="str">
        <v>06/05/2001</v>
      </c>
      <c r="K6" s="5"/>
      <c r="L6" s="3" t="str">
        <v>05/06/2001</v>
      </c>
      <c r="M6" s="3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3" t="str">
        <v>07/12/1995</v>
      </c>
      <c r="K7" s="5"/>
      <c r="L7" s="3" t="str">
        <v>12/07/1995</v>
      </c>
      <c r="M7" s="3" t="str">
        <v>1995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3" t="str">
        <v>08/11/2003</v>
      </c>
      <c r="K8" s="5"/>
      <c r="L8" s="3" t="str">
        <v>11/08/2003</v>
      </c>
      <c r="M8" s="3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3" t="str">
        <v>09/06/2002</v>
      </c>
      <c r="K9" s="5"/>
      <c r="L9" s="3" t="str">
        <v>06/09/2002</v>
      </c>
      <c r="M9" s="3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3" t="str">
        <v>10/08/2003</v>
      </c>
      <c r="K10" s="5"/>
      <c r="L10" s="3" t="str">
        <v>08/10/2003</v>
      </c>
      <c r="M10" s="3" t="str">
        <v>2003</v>
      </c>
    </row>
    <row r="11" spans="1:13" x14ac:dyDescent="0.25">
      <c r="J11" s="4" t="s">
        <v>101</v>
      </c>
      <c r="K11" s="4"/>
      <c r="L11" s="4" t="s">
        <v>103</v>
      </c>
      <c r="M11" s="4"/>
    </row>
    <row r="12" spans="1:13" x14ac:dyDescent="0.25">
      <c r="H12" s="1"/>
      <c r="J12" s="4" t="s">
        <v>102</v>
      </c>
      <c r="K12" s="4"/>
      <c r="L12" s="4" t="s">
        <v>104</v>
      </c>
      <c r="M12" s="4"/>
    </row>
    <row r="13" spans="1:13" x14ac:dyDescent="0.25">
      <c r="H13" s="2"/>
      <c r="J13" s="4" t="s">
        <v>105</v>
      </c>
      <c r="K13" s="4"/>
      <c r="L13" s="4"/>
      <c r="M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3"/>
  <sheetViews>
    <sheetView workbookViewId="0">
      <selection activeCell="I17" sqref="I17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6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s="3" t="s">
        <v>67</v>
      </c>
      <c r="K1" t="s">
        <v>68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3" t="str">
        <v>Beasley</v>
      </c>
    </row>
    <row r="4" spans="1:11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3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3" t="str">
        <v>Martin</v>
      </c>
    </row>
    <row r="6" spans="1:11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3" t="str">
        <v>Flenderson</v>
      </c>
    </row>
    <row r="7" spans="1:11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3" t="str"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3" t="str">
        <v>Palmer</v>
      </c>
    </row>
    <row r="9" spans="1:11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3" t="str">
        <v>Hudson</v>
      </c>
    </row>
    <row r="10" spans="1:11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3" t="str">
        <v>Malone</v>
      </c>
    </row>
    <row r="11" spans="1:11" x14ac:dyDescent="0.25">
      <c r="J11" s="3" t="s">
        <v>106</v>
      </c>
    </row>
    <row r="12" spans="1:11" x14ac:dyDescent="0.25">
      <c r="J12" s="4" t="s">
        <v>107</v>
      </c>
    </row>
    <row r="13" spans="1:11" x14ac:dyDescent="0.25">
      <c r="J13" s="4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G15" sqref="G1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30.7109375" customWidth="1"/>
    <col min="11" max="11" width="27.140625" customWidth="1"/>
    <col min="12" max="12" width="27.42578125" customWidth="1"/>
    <col min="13" max="13" width="27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  <c r="M1" t="s">
        <v>120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3" t="str" cm="1">
        <f t="array" ref="J2:J10">SUBSTITUTE(I2:I10,"/","-",1)</f>
        <v>9-6/2015</v>
      </c>
      <c r="K2" s="3" t="str" cm="1">
        <f t="array" ref="K2:K10">SUBSTITUTE(I2:I10,"/","-",2)</f>
        <v>9/6-2015</v>
      </c>
      <c r="L2" s="3" t="str" cm="1">
        <f t="array" ref="L2:L10">SUBSTITUTE(H2:H10,"-","/")</f>
        <v>11/2/2001</v>
      </c>
      <c r="M2" s="3" t="str" cm="1">
        <f t="array" ref="M2:M10">SUBSTITUTE(H2:H10,"/","-")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3" t="str">
        <v>10-10/2015</v>
      </c>
      <c r="K3" s="3" t="str">
        <v>10/10-2015</v>
      </c>
      <c r="L3" s="3" t="str">
        <v>10/3/1999</v>
      </c>
      <c r="M3" s="3" t="str"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3" t="str">
        <v>9-8/2017</v>
      </c>
      <c r="K4" s="3" t="str">
        <v>9/8-2017</v>
      </c>
      <c r="L4" s="3" t="str">
        <v>7/4/2000</v>
      </c>
      <c r="M4" s="3" t="str"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116</v>
      </c>
      <c r="I5" s="2" t="s">
        <v>58</v>
      </c>
      <c r="J5" s="3" t="str">
        <v>12-3/2015</v>
      </c>
      <c r="K5" s="3" t="str">
        <v>12/3-2015</v>
      </c>
      <c r="L5" s="3" t="str">
        <v>1/5/2000</v>
      </c>
      <c r="M5" s="3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3" t="str">
        <v>8-30/2017</v>
      </c>
      <c r="K6" s="3" t="str">
        <v>8/30-2017</v>
      </c>
      <c r="L6" s="3" t="str">
        <v>5/6/2001</v>
      </c>
      <c r="M6" s="3" t="str"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3" t="str">
        <v>9-11/2013</v>
      </c>
      <c r="K7" s="3" t="str">
        <v>9/11-2013</v>
      </c>
      <c r="L7" s="3" t="str">
        <v>5/6/2001</v>
      </c>
      <c r="M7" s="3" t="str">
        <v>5-6-2001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117</v>
      </c>
      <c r="I8" s="2" t="s">
        <v>60</v>
      </c>
      <c r="J8" s="3" t="str">
        <v>9-11/2013</v>
      </c>
      <c r="K8" s="3" t="str">
        <v>9/11-2013</v>
      </c>
      <c r="L8" s="3" t="str">
        <v>11/8/2003</v>
      </c>
      <c r="M8" s="3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3" t="str">
        <v>4-22/2015</v>
      </c>
      <c r="K9" s="3" t="str">
        <v>4/22-2015</v>
      </c>
      <c r="L9" s="3" t="str">
        <v>6/9/2002</v>
      </c>
      <c r="M9" s="3" t="str"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3" t="str">
        <v>4-22/2015</v>
      </c>
      <c r="K10" s="3" t="str">
        <v>4/22-2015</v>
      </c>
      <c r="L10" s="3" t="str">
        <v>8/10/2003</v>
      </c>
      <c r="M10" s="3" t="str">
        <v>8-10-2003</v>
      </c>
    </row>
    <row r="11" spans="1:13" x14ac:dyDescent="0.25">
      <c r="J11" s="4" t="s">
        <v>123</v>
      </c>
      <c r="K11" s="4" t="s">
        <v>125</v>
      </c>
      <c r="L11" s="4" t="s">
        <v>118</v>
      </c>
      <c r="M11" s="4" t="s">
        <v>121</v>
      </c>
    </row>
    <row r="12" spans="1:13" x14ac:dyDescent="0.25">
      <c r="H12" s="2"/>
      <c r="I12" s="2"/>
      <c r="J12" s="4" t="s">
        <v>124</v>
      </c>
      <c r="K12" s="4" t="s">
        <v>126</v>
      </c>
      <c r="L12" s="4" t="s">
        <v>119</v>
      </c>
      <c r="M12" s="4" t="s">
        <v>122</v>
      </c>
    </row>
    <row r="13" spans="1:13" x14ac:dyDescent="0.25">
      <c r="H13" s="2"/>
      <c r="I13" s="2"/>
    </row>
    <row r="14" spans="1:13" x14ac:dyDescent="0.25">
      <c r="H14" s="2"/>
      <c r="I14" s="2"/>
    </row>
    <row r="15" spans="1:13" x14ac:dyDescent="0.25">
      <c r="H15" s="2"/>
      <c r="I15" s="2"/>
    </row>
    <row r="16" spans="1:13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13" sqref="L13"/>
    </sheetView>
  </sheetViews>
  <sheetFormatPr defaultColWidth="13" defaultRowHeight="15" x14ac:dyDescent="0.25"/>
  <cols>
    <col min="10" max="10" width="15.5703125" customWidth="1"/>
    <col min="11" max="11" width="24.140625" customWidth="1"/>
    <col min="12" max="12" width="44.425781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>
        <f>SUM(G2:G10)</f>
        <v>437000</v>
      </c>
      <c r="K2" s="3">
        <f>SUMIF(G2:G10,"&gt;50000")</f>
        <v>128000</v>
      </c>
      <c r="L2" s="3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4" t="s">
        <v>127</v>
      </c>
      <c r="K3" s="4" t="s">
        <v>128</v>
      </c>
      <c r="L3" s="4" t="s">
        <v>129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4"/>
      <c r="K4" s="4"/>
      <c r="L4" s="4" t="s">
        <v>130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8" sqref="K8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6.85546875" customWidth="1"/>
    <col min="11" max="11" width="24.7109375" customWidth="1"/>
    <col min="12" max="12" width="37.57031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>
        <f>COUNT(G2:G10)</f>
        <v>9</v>
      </c>
      <c r="K2" s="3">
        <f>COUNTIF(G2:G10,"&gt;45000")</f>
        <v>5</v>
      </c>
      <c r="L2" s="3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4" t="s">
        <v>131</v>
      </c>
      <c r="K3" s="4" t="s">
        <v>132</v>
      </c>
      <c r="L3" s="4" t="s">
        <v>133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4"/>
      <c r="K4" s="4"/>
      <c r="L4" s="4" t="s">
        <v>134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zoomScale="106" zoomScaleNormal="106" workbookViewId="0">
      <selection activeCell="F17" sqref="F17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7" customWidth="1"/>
    <col min="11" max="11" width="32.42578125" customWidth="1"/>
    <col min="12" max="12" width="44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110</v>
      </c>
      <c r="K1" t="s">
        <v>114</v>
      </c>
      <c r="L1" t="s">
        <v>115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 t="str">
        <f>CONCATENATE(B2,C2)</f>
        <v>JimHalpert</v>
      </c>
      <c r="K2" s="3" t="str" cm="1">
        <f t="array" ref="K2:K10">CONCATENATE(B2:B10, " ",C2:C10)</f>
        <v>Jim Halpert</v>
      </c>
      <c r="L2" s="3" t="str" cm="1">
        <f t="array" ref="L2:L10">CONCATENATE(B2:B10,".",C2:C10,"@gmail.com")</f>
        <v>Jim.Halpert@gmail.com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4" t="s">
        <v>109</v>
      </c>
      <c r="K3" s="3" t="str">
        <v>Pam Beasley</v>
      </c>
      <c r="L3" s="3" t="str">
        <v>Pam.Beasley@gmail.com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3"/>
      <c r="K4" s="3" t="str">
        <v>Dwight Schrute</v>
      </c>
      <c r="L4" s="3" t="str">
        <v>Dwight.Schrute@gmail.com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3" t="str">
        <f>CONCATENATE(B5,"!!",C5)</f>
        <v>Angela!!Martin</v>
      </c>
      <c r="K5" s="3" t="str">
        <v>Angela Martin</v>
      </c>
      <c r="L5" s="3" t="str">
        <v>Angela.Martin@gmail.com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4" t="s">
        <v>112</v>
      </c>
      <c r="K6" s="3" t="str">
        <v>Toby Flenderson</v>
      </c>
      <c r="L6" s="3" t="str">
        <v>Toby.Flenderson@gmail.com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3"/>
      <c r="K7" s="3" t="str">
        <v>Michael Scott</v>
      </c>
      <c r="L7" s="3" t="str">
        <v>Michael.Scott@gmail.com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3"/>
      <c r="K8" s="3" t="str">
        <v>Meredith Palmer</v>
      </c>
      <c r="L8" s="3" t="str">
        <v>Meredith.Palmer@gmail.com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3"/>
      <c r="K9" s="3" t="str">
        <v>Stanley Hudson</v>
      </c>
      <c r="L9" s="3" t="str">
        <v>Stanley.Hudson@gmail.com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3"/>
      <c r="K10" s="3" t="str">
        <v>Kevin Malone</v>
      </c>
      <c r="L10" s="3" t="str">
        <v>Kevin.Malone@gmail.com</v>
      </c>
    </row>
    <row r="11" spans="1:12" x14ac:dyDescent="0.25">
      <c r="H11" t="str">
        <f t="shared" ref="H11:H12" si="0">CONCATENATE(B11," ",C11)</f>
        <v xml:space="preserve"> </v>
      </c>
      <c r="J11" s="3"/>
      <c r="K11" s="4" t="s">
        <v>111</v>
      </c>
      <c r="L11" s="4" t="s">
        <v>113</v>
      </c>
    </row>
    <row r="12" spans="1:12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5"/>
  <sheetViews>
    <sheetView workbookViewId="0">
      <selection activeCell="J18" sqref="J18"/>
    </sheetView>
  </sheetViews>
  <sheetFormatPr defaultRowHeight="15" x14ac:dyDescent="0.25"/>
  <cols>
    <col min="8" max="8" width="14.42578125" customWidth="1"/>
    <col min="9" max="9" width="13.28515625" customWidth="1"/>
    <col min="10" max="10" width="27.5703125" customWidth="1"/>
    <col min="11" max="11" width="43.7109375" customWidth="1"/>
    <col min="12" max="12" width="44.28515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83</v>
      </c>
      <c r="K1" t="s">
        <v>84</v>
      </c>
      <c r="L1" t="s">
        <v>137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3">
        <f>_xlfn.DAYS(I2,H2)</f>
        <v>5056</v>
      </c>
      <c r="K2" s="3">
        <f>NETWORKDAYS(H2,I2)</f>
        <v>3611</v>
      </c>
      <c r="L2" s="3">
        <f>NETWORKDAYS(H2,I2)</f>
        <v>3611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3">
        <f t="shared" ref="J3:J10" si="0">_xlfn.DAYS(I3,H3)</f>
        <v>5851</v>
      </c>
      <c r="K3" s="3">
        <f t="shared" ref="K3:K10" si="1">NETWORKDAYS(H3,I3)</f>
        <v>4180</v>
      </c>
      <c r="L3" s="3">
        <f t="shared" ref="L3:L10" si="2">NETWORKDAYS(H3,I3)</f>
        <v>4180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3">
        <f t="shared" si="0"/>
        <v>6275</v>
      </c>
      <c r="K4" s="3">
        <f t="shared" si="1"/>
        <v>4484</v>
      </c>
      <c r="L4" s="3">
        <f t="shared" si="2"/>
        <v>4484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3">
        <f t="shared" si="0"/>
        <v>5811</v>
      </c>
      <c r="K5" s="3">
        <f t="shared" si="1"/>
        <v>4152</v>
      </c>
      <c r="L5" s="3">
        <f t="shared" si="2"/>
        <v>4152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3">
        <f t="shared" si="0"/>
        <v>5960</v>
      </c>
      <c r="K6" s="3">
        <f t="shared" si="1"/>
        <v>4258</v>
      </c>
      <c r="L6" s="3">
        <f t="shared" si="2"/>
        <v>4258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3">
        <f t="shared" si="0"/>
        <v>4511</v>
      </c>
      <c r="K7" s="3">
        <f t="shared" si="1"/>
        <v>3223</v>
      </c>
      <c r="L7" s="3">
        <f t="shared" si="2"/>
        <v>3223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3">
        <f t="shared" si="0"/>
        <v>3595</v>
      </c>
      <c r="K8" s="3">
        <f t="shared" si="1"/>
        <v>2568</v>
      </c>
      <c r="L8" s="3">
        <f t="shared" si="2"/>
        <v>2568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3">
        <f t="shared" si="0"/>
        <v>4700</v>
      </c>
      <c r="K9" s="3">
        <f t="shared" si="1"/>
        <v>3358</v>
      </c>
      <c r="L9" s="3">
        <f t="shared" si="2"/>
        <v>3358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3">
        <f t="shared" si="0"/>
        <v>4273</v>
      </c>
      <c r="K10" s="3">
        <f t="shared" si="1"/>
        <v>3053</v>
      </c>
      <c r="L10" s="3">
        <f t="shared" si="2"/>
        <v>3053</v>
      </c>
    </row>
    <row r="11" spans="1:12" x14ac:dyDescent="0.25">
      <c r="J11" s="4" t="s">
        <v>135</v>
      </c>
      <c r="K11" s="4" t="s">
        <v>136</v>
      </c>
      <c r="L11" s="4" t="s">
        <v>138</v>
      </c>
    </row>
    <row r="12" spans="1:12" x14ac:dyDescent="0.25">
      <c r="J12" s="4" t="s">
        <v>140</v>
      </c>
      <c r="K12" s="4" t="s">
        <v>141</v>
      </c>
      <c r="L12" s="4" t="s">
        <v>139</v>
      </c>
    </row>
    <row r="14" spans="1:12" x14ac:dyDescent="0.25">
      <c r="J14" s="6" t="s">
        <v>142</v>
      </c>
    </row>
    <row r="15" spans="1:12" x14ac:dyDescent="0.25">
      <c r="J15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Tim Widmoser</cp:lastModifiedBy>
  <dcterms:created xsi:type="dcterms:W3CDTF">2021-12-16T14:18:34Z</dcterms:created>
  <dcterms:modified xsi:type="dcterms:W3CDTF">2024-05-06T23:36:13Z</dcterms:modified>
</cp:coreProperties>
</file>