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B155B32B-C961-4FD2-95F0-B3E30ED7EEE5}" xr6:coauthVersionLast="47" xr6:coauthVersionMax="47" xr10:uidLastSave="{00000000-0000-0000-0000-000000000000}"/>
  <bookViews>
    <workbookView xWindow="-110" yWindow="-110" windowWidth="19420" windowHeight="110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E20" i="11" s="1"/>
  <c r="H20" i="11" l="1"/>
  <c r="E22" i="11"/>
  <c r="I5" i="11"/>
  <c r="I6" i="11" s="1"/>
  <c r="H19" i="11"/>
  <c r="H18" i="11"/>
  <c r="H13" i="11"/>
  <c r="H8" i="11"/>
  <c r="H9" i="11" l="1"/>
  <c r="E23" i="11" l="1"/>
  <c r="H22" i="11"/>
  <c r="H14" i="11"/>
  <c r="H12" i="11"/>
  <c r="J5" i="11"/>
  <c r="I4" i="11"/>
  <c r="K5" i="11" l="1"/>
  <c r="J6" i="11"/>
  <c r="H23" i="11"/>
  <c r="H15" i="11"/>
  <c r="H10" i="11"/>
  <c r="H11" i="11"/>
  <c r="L5" i="11" l="1"/>
  <c r="K6" i="11"/>
  <c r="H17" i="11"/>
  <c r="H16"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alcChain>
</file>

<file path=xl/sharedStrings.xml><?xml version="1.0" encoding="utf-8"?>
<sst xmlns="http://schemas.openxmlformats.org/spreadsheetml/2006/main" count="56" uniqueCount="54">
  <si>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</si>
  <si>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</si>
  <si>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</si>
  <si>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</si>
  <si>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</si>
  <si>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</si>
  <si>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</si>
  <si>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</si>
  <si>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</si>
  <si>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</si>
  <si>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</si>
  <si>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AUFGABE</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</si>
  <si>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</si>
  <si>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</si>
  <si>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</si>
  <si>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</si>
  <si>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</si>
  <si>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</si>
  <si>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</si>
  <si>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</si>
  <si>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</si>
  <si>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</si>
  <si>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</si>
  <si>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</si>
  <si>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</si>
  <si>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</si>
  <si>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</si>
  <si>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</si>
  <si>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</si>
  <si>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</si>
  <si>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</si>
  <si>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</si>
  <si>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</si>
  <si>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</si>
  <si>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Tim Wirtz</t>
  </si>
  <si>
    <t>Projektgamma</t>
  </si>
  <si>
    <t>Boes Inc.</t>
  </si>
  <si>
    <t>Dev: Wirtz, Locke, Musa</t>
  </si>
  <si>
    <t>Server</t>
  </si>
  <si>
    <t xml:space="preserve">Threading </t>
  </si>
  <si>
    <t>Server Funktionalität</t>
  </si>
  <si>
    <t>Server fertigstellen (Debuggen)</t>
  </si>
  <si>
    <t>Server Berechnung</t>
  </si>
  <si>
    <t>RandomWalk Implementierung</t>
  </si>
  <si>
    <t>Server Logik</t>
  </si>
  <si>
    <t>Client</t>
  </si>
  <si>
    <t>Tim Locke</t>
  </si>
  <si>
    <t>Ermal Musa</t>
  </si>
  <si>
    <t>Server mit Client kombinieren (crud)</t>
  </si>
  <si>
    <t>Generelles QT-Design implementieren</t>
  </si>
  <si>
    <t>Client fertigstellen und debuggen</t>
  </si>
  <si>
    <t>QT-Design, JSON-Server</t>
  </si>
  <si>
    <t>Graphen mit Matplotlib</t>
  </si>
  <si>
    <t>Güter Kaufen/Verkaufen, Geld Ein-/Auszahlen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</si>
</sst>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7" fillId="17"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2" borderId="2" xfId="11" applyFill="1">
      <alignment horizontal="center" vertical="center"/>
    </xf>
    <xf numFmtId="0" fontId="7" fillId="3"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2" borderId="2" xfId="10" applyNumberFormat="1" applyFill="1">
      <alignment horizontal="center" vertical="center"/>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3" borderId="2" xfId="10" applyNumberFormat="1"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8" borderId="2" xfId="10" applyNumberFormat="1" applyFill="1">
      <alignment horizontal="center" vertical="center"/>
    </xf>
    <xf numFmtId="170" fontId="9" fillId="5" borderId="6" xfId="0" applyNumberFormat="1" applyFont="1" applyFill="1" applyBorder="1" applyAlignment="1">
      <alignment horizontal="center" vertical="center"/>
    </xf>
    <xf numFmtId="170" fontId="9" fillId="5" borderId="0" xfId="0" applyNumberFormat="1" applyFont="1" applyFill="1" applyAlignment="1">
      <alignment horizontal="center" vertical="center"/>
    </xf>
    <xf numFmtId="170" fontId="9" fillId="5" borderId="7" xfId="0" applyNumberFormat="1" applyFont="1" applyFill="1" applyBorder="1" applyAlignment="1">
      <alignment horizontal="center" vertical="center"/>
    </xf>
    <xf numFmtId="0" fontId="8" fillId="0" borderId="0" xfId="7" applyAlignment="1">
      <alignment horizontal="center" vertical="top" wrapText="1"/>
    </xf>
    <xf numFmtId="167" fontId="7" fillId="0" borderId="3" xfId="9">
      <alignment horizontal="center"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8" borderId="2" xfId="12" applyFont="1" applyFill="1">
      <alignment horizontal="left" vertical="center" indent="2"/>
    </xf>
    <xf numFmtId="0" fontId="0" fillId="4" borderId="2" xfId="11" applyFont="1" applyFill="1">
      <alignment horizontal="center" vertical="center"/>
    </xf>
    <xf numFmtId="0" fontId="0" fillId="7" borderId="2" xfId="11" applyFont="1" applyFill="1">
      <alignment horizontal="center" vertical="center"/>
    </xf>
    <xf numFmtId="0" fontId="0" fillId="2" borderId="2" xfId="11" applyFont="1" applyFill="1">
      <alignment horizontal="center" vertical="center"/>
    </xf>
    <xf numFmtId="0" fontId="0" fillId="6" borderId="2" xfId="11" applyFont="1" applyFill="1">
      <alignment horizontal="center" vertical="center"/>
    </xf>
    <xf numFmtId="166" fontId="0" fillId="3" borderId="2" xfId="10" applyNumberFormat="1" applyFont="1" applyFill="1">
      <alignment horizontal="center" vertical="center"/>
    </xf>
    <xf numFmtId="166" fontId="0" fillId="2" borderId="2" xfId="10" applyNumberFormat="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Q26"/>
  <sheetViews>
    <sheetView showGridLines="0" tabSelected="1" showRuler="0" zoomScaleNormal="100" zoomScalePageLayoutView="70" workbookViewId="0">
      <pane ySplit="6" topLeftCell="A8" activePane="bottomLeft" state="frozen"/>
      <selection pane="bottomLeft" activeCell="N9" sqref="N9"/>
    </sheetView>
  </sheetViews>
  <sheetFormatPr baseColWidth="10" defaultColWidth="9.1796875" defaultRowHeight="30" customHeight="1" x14ac:dyDescent="0.35"/>
  <cols>
    <col min="1" max="1" width="2.7265625" style="36"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43" width="2.54296875" customWidth="1"/>
    <col min="48" max="49" width="10.26953125"/>
  </cols>
  <sheetData>
    <row r="1" spans="1:43" ht="30" customHeight="1" x14ac:dyDescent="0.65">
      <c r="A1" s="37" t="s">
        <v>0</v>
      </c>
      <c r="B1" s="40" t="s">
        <v>35</v>
      </c>
      <c r="C1" s="1"/>
      <c r="D1" s="2"/>
      <c r="E1" s="4"/>
      <c r="F1" s="25"/>
      <c r="H1" s="2"/>
      <c r="I1" s="48"/>
    </row>
    <row r="2" spans="1:43" ht="30" customHeight="1" x14ac:dyDescent="0.45">
      <c r="A2" s="36" t="s">
        <v>1</v>
      </c>
      <c r="B2" s="41" t="s">
        <v>36</v>
      </c>
      <c r="I2" s="49"/>
    </row>
    <row r="3" spans="1:43" ht="30" customHeight="1" x14ac:dyDescent="0.35">
      <c r="A3" s="36" t="s">
        <v>2</v>
      </c>
      <c r="B3" s="63" t="s">
        <v>37</v>
      </c>
      <c r="C3" s="68" t="s">
        <v>12</v>
      </c>
      <c r="D3" s="69"/>
      <c r="E3" s="64">
        <v>45096</v>
      </c>
      <c r="F3" s="64"/>
    </row>
    <row r="4" spans="1:43" ht="30" customHeight="1" x14ac:dyDescent="0.35">
      <c r="A4" s="37" t="s">
        <v>3</v>
      </c>
      <c r="B4" s="63"/>
      <c r="C4" s="68" t="s">
        <v>13</v>
      </c>
      <c r="D4" s="69"/>
      <c r="E4" s="7">
        <v>1</v>
      </c>
      <c r="I4" s="65">
        <f>I5</f>
        <v>45096</v>
      </c>
      <c r="J4" s="66"/>
      <c r="K4" s="66"/>
      <c r="L4" s="66"/>
      <c r="M4" s="66"/>
      <c r="N4" s="66"/>
      <c r="O4" s="67"/>
      <c r="P4" s="65">
        <f>P5</f>
        <v>45103</v>
      </c>
      <c r="Q4" s="66"/>
      <c r="R4" s="66"/>
      <c r="S4" s="66"/>
      <c r="T4" s="66"/>
      <c r="U4" s="66"/>
      <c r="V4" s="67"/>
      <c r="W4" s="65">
        <f>W5</f>
        <v>45110</v>
      </c>
      <c r="X4" s="66"/>
      <c r="Y4" s="66"/>
      <c r="Z4" s="66"/>
      <c r="AA4" s="66"/>
      <c r="AB4" s="66"/>
      <c r="AC4" s="67"/>
      <c r="AD4" s="65">
        <f>AD5</f>
        <v>45117</v>
      </c>
      <c r="AE4" s="66"/>
      <c r="AF4" s="66"/>
      <c r="AG4" s="66"/>
      <c r="AH4" s="66"/>
      <c r="AI4" s="66"/>
      <c r="AJ4" s="67"/>
      <c r="AK4" s="65">
        <f>AK5</f>
        <v>45124</v>
      </c>
      <c r="AL4" s="66"/>
      <c r="AM4" s="66"/>
      <c r="AN4" s="66"/>
      <c r="AO4" s="66"/>
      <c r="AP4" s="66"/>
      <c r="AQ4" s="67"/>
    </row>
    <row r="5" spans="1:43" ht="15" customHeight="1" x14ac:dyDescent="0.35">
      <c r="A5" s="37" t="s">
        <v>4</v>
      </c>
      <c r="B5" s="47"/>
      <c r="C5" s="47"/>
      <c r="D5" s="47"/>
      <c r="E5" s="47"/>
      <c r="F5" s="47"/>
      <c r="G5" s="47"/>
      <c r="I5" s="60">
        <f>Projektanfang-WEEKDAY(Projektanfang,1)+2+7*(Anzeigewoche-1)</f>
        <v>45096</v>
      </c>
      <c r="J5" s="61">
        <f>I5+1</f>
        <v>45097</v>
      </c>
      <c r="K5" s="61">
        <f t="shared" ref="K5:AQ5" si="0">J5+1</f>
        <v>45098</v>
      </c>
      <c r="L5" s="61">
        <f t="shared" si="0"/>
        <v>45099</v>
      </c>
      <c r="M5" s="61">
        <f t="shared" si="0"/>
        <v>45100</v>
      </c>
      <c r="N5" s="61">
        <f t="shared" si="0"/>
        <v>45101</v>
      </c>
      <c r="O5" s="62">
        <f t="shared" si="0"/>
        <v>45102</v>
      </c>
      <c r="P5" s="60">
        <f>O5+1</f>
        <v>45103</v>
      </c>
      <c r="Q5" s="61">
        <f>P5+1</f>
        <v>45104</v>
      </c>
      <c r="R5" s="61">
        <f t="shared" si="0"/>
        <v>45105</v>
      </c>
      <c r="S5" s="61">
        <f t="shared" si="0"/>
        <v>45106</v>
      </c>
      <c r="T5" s="61">
        <f t="shared" si="0"/>
        <v>45107</v>
      </c>
      <c r="U5" s="61">
        <f t="shared" si="0"/>
        <v>45108</v>
      </c>
      <c r="V5" s="62">
        <f t="shared" si="0"/>
        <v>45109</v>
      </c>
      <c r="W5" s="60">
        <f>V5+1</f>
        <v>45110</v>
      </c>
      <c r="X5" s="61">
        <f>W5+1</f>
        <v>45111</v>
      </c>
      <c r="Y5" s="61">
        <f t="shared" si="0"/>
        <v>45112</v>
      </c>
      <c r="Z5" s="61">
        <f t="shared" si="0"/>
        <v>45113</v>
      </c>
      <c r="AA5" s="61">
        <f t="shared" si="0"/>
        <v>45114</v>
      </c>
      <c r="AB5" s="61">
        <f t="shared" si="0"/>
        <v>45115</v>
      </c>
      <c r="AC5" s="62">
        <f t="shared" si="0"/>
        <v>45116</v>
      </c>
      <c r="AD5" s="60">
        <f>AC5+1</f>
        <v>45117</v>
      </c>
      <c r="AE5" s="61">
        <f>AD5+1</f>
        <v>45118</v>
      </c>
      <c r="AF5" s="61">
        <f t="shared" si="0"/>
        <v>45119</v>
      </c>
      <c r="AG5" s="61">
        <f t="shared" si="0"/>
        <v>45120</v>
      </c>
      <c r="AH5" s="61">
        <f t="shared" si="0"/>
        <v>45121</v>
      </c>
      <c r="AI5" s="61">
        <f t="shared" si="0"/>
        <v>45122</v>
      </c>
      <c r="AJ5" s="62">
        <f t="shared" si="0"/>
        <v>45123</v>
      </c>
      <c r="AK5" s="60">
        <f>AJ5+1</f>
        <v>45124</v>
      </c>
      <c r="AL5" s="61">
        <f>AK5+1</f>
        <v>45125</v>
      </c>
      <c r="AM5" s="61">
        <f t="shared" si="0"/>
        <v>45126</v>
      </c>
      <c r="AN5" s="61">
        <f t="shared" si="0"/>
        <v>45127</v>
      </c>
      <c r="AO5" s="61">
        <f t="shared" si="0"/>
        <v>45128</v>
      </c>
      <c r="AP5" s="61">
        <f t="shared" si="0"/>
        <v>45129</v>
      </c>
      <c r="AQ5" s="62">
        <f t="shared" si="0"/>
        <v>45130</v>
      </c>
    </row>
    <row r="6" spans="1:43" ht="30" customHeight="1" thickBot="1" x14ac:dyDescent="0.4">
      <c r="A6" s="37" t="s">
        <v>5</v>
      </c>
      <c r="B6" s="8" t="s">
        <v>11</v>
      </c>
      <c r="C6" s="9" t="s">
        <v>14</v>
      </c>
      <c r="D6" s="9" t="s">
        <v>15</v>
      </c>
      <c r="E6" s="9" t="s">
        <v>16</v>
      </c>
      <c r="F6" s="9" t="s">
        <v>17</v>
      </c>
      <c r="G6" s="9"/>
      <c r="H6" s="9" t="s">
        <v>18</v>
      </c>
      <c r="I6" s="10" t="str">
        <f t="shared" ref="I6:AN6" si="1">LEFT(TEXT(I5,"TTT"),1)</f>
        <v>M</v>
      </c>
      <c r="J6" s="10" t="str">
        <f t="shared" si="1"/>
        <v>D</v>
      </c>
      <c r="K6" s="10" t="str">
        <f t="shared" si="1"/>
        <v>M</v>
      </c>
      <c r="L6" s="10" t="str">
        <f t="shared" si="1"/>
        <v>D</v>
      </c>
      <c r="M6" s="10" t="str">
        <f t="shared" si="1"/>
        <v>F</v>
      </c>
      <c r="N6" s="10" t="str">
        <f t="shared" si="1"/>
        <v>S</v>
      </c>
      <c r="O6" s="10" t="str">
        <f t="shared" si="1"/>
        <v>S</v>
      </c>
      <c r="P6" s="10" t="str">
        <f t="shared" si="1"/>
        <v>M</v>
      </c>
      <c r="Q6" s="10" t="str">
        <f t="shared" si="1"/>
        <v>D</v>
      </c>
      <c r="R6" s="10" t="str">
        <f t="shared" si="1"/>
        <v>M</v>
      </c>
      <c r="S6" s="10" t="str">
        <f t="shared" si="1"/>
        <v>D</v>
      </c>
      <c r="T6" s="10" t="str">
        <f t="shared" si="1"/>
        <v>F</v>
      </c>
      <c r="U6" s="10" t="str">
        <f t="shared" si="1"/>
        <v>S</v>
      </c>
      <c r="V6" s="10" t="str">
        <f t="shared" si="1"/>
        <v>S</v>
      </c>
      <c r="W6" s="10" t="str">
        <f t="shared" si="1"/>
        <v>M</v>
      </c>
      <c r="X6" s="10" t="str">
        <f t="shared" si="1"/>
        <v>D</v>
      </c>
      <c r="Y6" s="10" t="str">
        <f t="shared" si="1"/>
        <v>M</v>
      </c>
      <c r="Z6" s="10" t="str">
        <f t="shared" si="1"/>
        <v>D</v>
      </c>
      <c r="AA6" s="10" t="str">
        <f t="shared" si="1"/>
        <v>F</v>
      </c>
      <c r="AB6" s="10" t="str">
        <f t="shared" si="1"/>
        <v>S</v>
      </c>
      <c r="AC6" s="10" t="str">
        <f t="shared" si="1"/>
        <v>S</v>
      </c>
      <c r="AD6" s="10" t="str">
        <f t="shared" si="1"/>
        <v>M</v>
      </c>
      <c r="AE6" s="10" t="str">
        <f t="shared" si="1"/>
        <v>D</v>
      </c>
      <c r="AF6" s="10" t="str">
        <f t="shared" si="1"/>
        <v>M</v>
      </c>
      <c r="AG6" s="10" t="str">
        <f t="shared" si="1"/>
        <v>D</v>
      </c>
      <c r="AH6" s="10" t="str">
        <f t="shared" si="1"/>
        <v>F</v>
      </c>
      <c r="AI6" s="10" t="str">
        <f t="shared" si="1"/>
        <v>S</v>
      </c>
      <c r="AJ6" s="10" t="str">
        <f t="shared" si="1"/>
        <v>S</v>
      </c>
      <c r="AK6" s="10" t="str">
        <f t="shared" si="1"/>
        <v>M</v>
      </c>
      <c r="AL6" s="10" t="str">
        <f t="shared" si="1"/>
        <v>D</v>
      </c>
      <c r="AM6" s="10" t="str">
        <f t="shared" si="1"/>
        <v>M</v>
      </c>
      <c r="AN6" s="10" t="str">
        <f t="shared" si="1"/>
        <v>D</v>
      </c>
      <c r="AO6" s="10" t="str">
        <f t="shared" ref="AO6:AQ6" si="2">LEFT(TEXT(AO5,"TTT"),1)</f>
        <v>F</v>
      </c>
      <c r="AP6" s="10" t="str">
        <f t="shared" si="2"/>
        <v>S</v>
      </c>
      <c r="AQ6" s="10" t="str">
        <f t="shared" si="2"/>
        <v>S</v>
      </c>
    </row>
    <row r="7" spans="1:43" ht="30" hidden="1" customHeight="1" thickBot="1" x14ac:dyDescent="0.4">
      <c r="A7" s="36" t="s">
        <v>6</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row>
    <row r="8" spans="1:43" s="3" customFormat="1" ht="30" customHeight="1" thickBot="1" x14ac:dyDescent="0.4">
      <c r="A8" s="37" t="s">
        <v>7</v>
      </c>
      <c r="B8" s="14" t="s">
        <v>38</v>
      </c>
      <c r="C8" s="74" t="s">
        <v>34</v>
      </c>
      <c r="D8" s="15"/>
      <c r="E8" s="51"/>
      <c r="F8" s="52"/>
      <c r="G8" s="13"/>
      <c r="H8" s="13" t="str">
        <f t="shared" ref="H8:H23" si="3">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row>
    <row r="9" spans="1:43" s="3" customFormat="1" ht="30" customHeight="1" thickBot="1" x14ac:dyDescent="0.4">
      <c r="A9" s="37" t="s">
        <v>8</v>
      </c>
      <c r="B9" s="77" t="s">
        <v>51</v>
      </c>
      <c r="C9" s="73"/>
      <c r="D9" s="16">
        <v>1</v>
      </c>
      <c r="E9" s="53">
        <f>Projektanfang</f>
        <v>45096</v>
      </c>
      <c r="F9" s="53">
        <v>45097</v>
      </c>
      <c r="G9" s="13"/>
      <c r="H9" s="13">
        <f t="shared" si="3"/>
        <v>2</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row>
    <row r="10" spans="1:43" s="3" customFormat="1" ht="30" customHeight="1" thickBot="1" x14ac:dyDescent="0.4">
      <c r="A10" s="36"/>
      <c r="B10" s="45" t="s">
        <v>40</v>
      </c>
      <c r="C10" s="42"/>
      <c r="D10" s="16">
        <v>1</v>
      </c>
      <c r="E10" s="53">
        <v>45098</v>
      </c>
      <c r="F10" s="53">
        <v>45104</v>
      </c>
      <c r="G10" s="13"/>
      <c r="H10" s="13">
        <f t="shared" si="3"/>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row>
    <row r="11" spans="1:43" s="3" customFormat="1" ht="30" customHeight="1" thickBot="1" x14ac:dyDescent="0.4">
      <c r="A11" s="36"/>
      <c r="B11" s="45" t="s">
        <v>39</v>
      </c>
      <c r="C11" s="42"/>
      <c r="D11" s="16">
        <v>1</v>
      </c>
      <c r="E11" s="53">
        <v>45098</v>
      </c>
      <c r="F11" s="53">
        <v>45104</v>
      </c>
      <c r="G11" s="13"/>
      <c r="H11" s="13">
        <f t="shared" si="3"/>
        <v>7</v>
      </c>
      <c r="I11" s="23"/>
      <c r="J11" s="23"/>
      <c r="K11" s="23"/>
      <c r="L11" s="23"/>
      <c r="M11" s="23"/>
      <c r="N11" s="23"/>
      <c r="O11" s="23"/>
      <c r="P11" s="23"/>
      <c r="Q11" s="23"/>
      <c r="R11" s="23"/>
      <c r="S11" s="23"/>
      <c r="T11" s="23"/>
      <c r="U11" s="23"/>
      <c r="V11" s="23"/>
      <c r="W11" s="23"/>
      <c r="X11" s="23"/>
      <c r="Y11" s="24"/>
      <c r="Z11" s="23"/>
      <c r="AA11" s="23"/>
      <c r="AB11" s="23"/>
      <c r="AC11" s="23"/>
      <c r="AD11" s="23"/>
      <c r="AE11" s="23"/>
      <c r="AF11" s="23"/>
      <c r="AG11" s="23"/>
      <c r="AH11" s="23"/>
      <c r="AI11" s="23"/>
      <c r="AJ11" s="23"/>
      <c r="AK11" s="23"/>
      <c r="AL11" s="23"/>
      <c r="AM11" s="23"/>
      <c r="AN11" s="23"/>
      <c r="AO11" s="23"/>
      <c r="AP11" s="23"/>
      <c r="AQ11" s="23"/>
    </row>
    <row r="12" spans="1:43" s="3" customFormat="1" ht="30" customHeight="1" thickBot="1" x14ac:dyDescent="0.4">
      <c r="A12" s="36"/>
      <c r="B12" s="45" t="s">
        <v>41</v>
      </c>
      <c r="C12" s="42"/>
      <c r="D12" s="16">
        <v>1</v>
      </c>
      <c r="E12" s="53">
        <v>45104</v>
      </c>
      <c r="F12" s="76">
        <v>45109</v>
      </c>
      <c r="G12" s="13"/>
      <c r="H12" s="13">
        <f t="shared" si="3"/>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row>
    <row r="13" spans="1:43" s="3" customFormat="1" ht="30" customHeight="1" thickBot="1" x14ac:dyDescent="0.4">
      <c r="A13" s="37" t="s">
        <v>9</v>
      </c>
      <c r="B13" s="17" t="s">
        <v>42</v>
      </c>
      <c r="C13" s="72" t="s">
        <v>47</v>
      </c>
      <c r="D13" s="18"/>
      <c r="E13" s="54"/>
      <c r="F13" s="55"/>
      <c r="G13" s="13"/>
      <c r="H13" s="13" t="str">
        <f t="shared" si="3"/>
        <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row>
    <row r="14" spans="1:43" s="3" customFormat="1" ht="30" customHeight="1" thickBot="1" x14ac:dyDescent="0.4">
      <c r="A14" s="37"/>
      <c r="B14" s="78" t="s">
        <v>51</v>
      </c>
      <c r="C14" s="43"/>
      <c r="D14" s="19">
        <v>1</v>
      </c>
      <c r="E14" s="56">
        <v>45096</v>
      </c>
      <c r="F14" s="56">
        <v>45097</v>
      </c>
      <c r="G14" s="13"/>
      <c r="H14" s="13">
        <f t="shared" si="3"/>
        <v>2</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row>
    <row r="15" spans="1:43" s="3" customFormat="1" ht="30" customHeight="1" thickBot="1" x14ac:dyDescent="0.4">
      <c r="A15" s="36"/>
      <c r="B15" s="46" t="s">
        <v>43</v>
      </c>
      <c r="C15" s="43"/>
      <c r="D15" s="19">
        <v>1</v>
      </c>
      <c r="E15" s="56">
        <v>45101</v>
      </c>
      <c r="F15" s="56">
        <v>45106</v>
      </c>
      <c r="G15" s="13"/>
      <c r="H15" s="13">
        <f t="shared" si="3"/>
        <v>6</v>
      </c>
      <c r="I15" s="23"/>
      <c r="J15" s="23"/>
      <c r="K15" s="23"/>
      <c r="L15" s="23"/>
      <c r="M15" s="23"/>
      <c r="N15" s="23"/>
      <c r="O15" s="23"/>
      <c r="P15" s="23"/>
      <c r="Q15" s="23"/>
      <c r="R15" s="23"/>
      <c r="S15" s="23"/>
      <c r="T15" s="23"/>
      <c r="U15" s="24"/>
      <c r="V15" s="24"/>
      <c r="W15" s="23"/>
      <c r="X15" s="23"/>
      <c r="Y15" s="23"/>
      <c r="Z15" s="23"/>
      <c r="AA15" s="23"/>
      <c r="AB15" s="23"/>
      <c r="AC15" s="23"/>
      <c r="AD15" s="23"/>
      <c r="AE15" s="23"/>
      <c r="AF15" s="23"/>
      <c r="AG15" s="23"/>
      <c r="AH15" s="23"/>
      <c r="AI15" s="23"/>
      <c r="AJ15" s="23"/>
      <c r="AK15" s="23"/>
      <c r="AL15" s="23"/>
      <c r="AM15" s="23"/>
      <c r="AN15" s="23"/>
      <c r="AO15" s="23"/>
      <c r="AP15" s="23"/>
      <c r="AQ15" s="23"/>
    </row>
    <row r="16" spans="1:43" s="3" customFormat="1" ht="30" customHeight="1" thickBot="1" x14ac:dyDescent="0.4">
      <c r="A16" s="36"/>
      <c r="B16" s="46" t="s">
        <v>44</v>
      </c>
      <c r="C16" s="43"/>
      <c r="D16" s="19">
        <v>1</v>
      </c>
      <c r="E16" s="56">
        <v>45101</v>
      </c>
      <c r="F16" s="56">
        <v>45106</v>
      </c>
      <c r="G16" s="13"/>
      <c r="H16" s="13">
        <f t="shared" si="3"/>
        <v>6</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row>
    <row r="17" spans="1:43" s="3" customFormat="1" ht="30" customHeight="1" thickBot="1" x14ac:dyDescent="0.4">
      <c r="A17" s="36"/>
      <c r="B17" s="46" t="s">
        <v>41</v>
      </c>
      <c r="C17" s="43"/>
      <c r="D17" s="19">
        <v>1</v>
      </c>
      <c r="E17" s="75">
        <v>45106</v>
      </c>
      <c r="F17" s="56">
        <v>45109</v>
      </c>
      <c r="G17" s="13"/>
      <c r="H17" s="13">
        <f t="shared" si="3"/>
        <v>4</v>
      </c>
      <c r="I17" s="23"/>
      <c r="J17" s="23"/>
      <c r="K17" s="23"/>
      <c r="L17" s="23"/>
      <c r="M17" s="23"/>
      <c r="N17" s="23"/>
      <c r="O17" s="23"/>
      <c r="P17" s="23"/>
      <c r="Q17" s="23"/>
      <c r="R17" s="23"/>
      <c r="S17" s="23"/>
      <c r="T17" s="23"/>
      <c r="U17" s="23"/>
      <c r="V17" s="23"/>
      <c r="W17" s="23"/>
      <c r="X17" s="23"/>
      <c r="Y17" s="24"/>
      <c r="Z17" s="23"/>
      <c r="AA17" s="23"/>
      <c r="AB17" s="23"/>
      <c r="AC17" s="23"/>
      <c r="AD17" s="23"/>
      <c r="AE17" s="23"/>
      <c r="AF17" s="23"/>
      <c r="AG17" s="23"/>
      <c r="AH17" s="23"/>
      <c r="AI17" s="23"/>
      <c r="AJ17" s="23"/>
      <c r="AK17" s="23"/>
      <c r="AL17" s="23"/>
      <c r="AM17" s="23"/>
      <c r="AN17" s="23"/>
      <c r="AO17" s="23"/>
      <c r="AP17" s="23"/>
      <c r="AQ17" s="23"/>
    </row>
    <row r="18" spans="1:43" s="3" customFormat="1" ht="30" customHeight="1" thickBot="1" x14ac:dyDescent="0.4">
      <c r="A18" s="36" t="s">
        <v>10</v>
      </c>
      <c r="B18" s="20" t="s">
        <v>45</v>
      </c>
      <c r="C18" s="71" t="s">
        <v>46</v>
      </c>
      <c r="D18" s="21"/>
      <c r="E18" s="57"/>
      <c r="F18" s="58"/>
      <c r="G18" s="13"/>
      <c r="H18" s="13" t="str">
        <f t="shared" si="3"/>
        <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row>
    <row r="19" spans="1:43" s="3" customFormat="1" ht="30" customHeight="1" thickBot="1" x14ac:dyDescent="0.4">
      <c r="A19" s="36"/>
      <c r="B19" s="70" t="s">
        <v>49</v>
      </c>
      <c r="C19" s="44"/>
      <c r="D19" s="22">
        <v>1</v>
      </c>
      <c r="E19" s="59">
        <v>45110</v>
      </c>
      <c r="F19" s="59">
        <v>45111</v>
      </c>
      <c r="G19" s="13"/>
      <c r="H19" s="13">
        <f t="shared" si="3"/>
        <v>2</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row>
    <row r="20" spans="1:43" s="3" customFormat="1" ht="30" customHeight="1" thickBot="1" x14ac:dyDescent="0.4">
      <c r="A20" s="36"/>
      <c r="B20" s="70" t="s">
        <v>48</v>
      </c>
      <c r="C20" s="44"/>
      <c r="D20" s="22">
        <v>1</v>
      </c>
      <c r="E20" s="59">
        <f>F19+1</f>
        <v>45112</v>
      </c>
      <c r="F20" s="59">
        <v>45115</v>
      </c>
      <c r="G20" s="13"/>
      <c r="H20" s="13">
        <f t="shared" si="3"/>
        <v>4</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row>
    <row r="21" spans="1:43" s="3" customFormat="1" ht="30" customHeight="1" thickBot="1" x14ac:dyDescent="0.4">
      <c r="A21" s="36"/>
      <c r="B21" s="70" t="s">
        <v>52</v>
      </c>
      <c r="C21" s="44"/>
      <c r="D21" s="22">
        <v>1</v>
      </c>
      <c r="E21" s="59">
        <v>45116</v>
      </c>
      <c r="F21" s="59">
        <v>45116</v>
      </c>
      <c r="G21" s="13"/>
      <c r="H21" s="1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row>
    <row r="22" spans="1:43" s="3" customFormat="1" ht="30" customHeight="1" thickBot="1" x14ac:dyDescent="0.4">
      <c r="A22" s="36"/>
      <c r="B22" s="70" t="s">
        <v>53</v>
      </c>
      <c r="C22" s="44"/>
      <c r="D22" s="22">
        <v>1</v>
      </c>
      <c r="E22" s="59">
        <f>E20+5</f>
        <v>45117</v>
      </c>
      <c r="F22" s="59">
        <v>45120</v>
      </c>
      <c r="G22" s="13"/>
      <c r="H22" s="13">
        <f t="shared" si="3"/>
        <v>4</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row>
    <row r="23" spans="1:43" s="3" customFormat="1" ht="30" customHeight="1" thickBot="1" x14ac:dyDescent="0.4">
      <c r="A23" s="36"/>
      <c r="B23" s="70" t="s">
        <v>50</v>
      </c>
      <c r="C23" s="44"/>
      <c r="D23" s="22">
        <v>1</v>
      </c>
      <c r="E23" s="59">
        <f>F22+1</f>
        <v>45121</v>
      </c>
      <c r="F23" s="59">
        <v>45125</v>
      </c>
      <c r="G23" s="13"/>
      <c r="H23" s="13">
        <f t="shared" si="3"/>
        <v>5</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row>
    <row r="24" spans="1:43" ht="30" customHeight="1" x14ac:dyDescent="0.35">
      <c r="G24" s="6"/>
    </row>
    <row r="25" spans="1:43" ht="30" customHeight="1" x14ac:dyDescent="0.35">
      <c r="C25" s="11"/>
      <c r="F25" s="38"/>
    </row>
    <row r="26" spans="1:43" ht="30" customHeight="1" x14ac:dyDescent="0.35">
      <c r="C26" s="12"/>
    </row>
  </sheetData>
  <mergeCells count="9">
    <mergeCell ref="AD4:AJ4"/>
    <mergeCell ref="C3:D3"/>
    <mergeCell ref="C4:D4"/>
    <mergeCell ref="AK4:AQ4"/>
    <mergeCell ref="B3:B4"/>
    <mergeCell ref="E3:F3"/>
    <mergeCell ref="I4:O4"/>
    <mergeCell ref="P4:V4"/>
    <mergeCell ref="W4:AC4"/>
  </mergeCells>
  <conditionalFormatting sqref="D7:D2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P23">
    <cfRule type="expression" dxfId="5" priority="33">
      <formula>AND(TODAY()&gt;=I$5,TODAY()&lt;J$5)</formula>
    </cfRule>
  </conditionalFormatting>
  <conditionalFormatting sqref="I7:AP23">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Q5:AQ23">
    <cfRule type="expression" dxfId="2" priority="35">
      <formula>AND(TODAY()&gt;=AQ$5,TODAY()&lt;#REF!)</formula>
    </cfRule>
  </conditionalFormatting>
  <conditionalFormatting sqref="AQ7:AQ23">
    <cfRule type="expression" dxfId="1" priority="38">
      <formula>AND(task_start&lt;=AQ$5,ROUNDDOWN((task_end-task_start+1)*task_progress,0)+task_start-1&gt;=AQ$5)</formula>
    </cfRule>
    <cfRule type="expression" dxfId="0" priority="39" stopIfTrue="1">
      <formula>AND(task_end&gt;=AQ$5,task_start&lt;#REF!)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80" fitToHeight="0" orientation="landscape" r:id="rId1"/>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104.7265625" style="26" bestFit="1" customWidth="1"/>
    <col min="2" max="16384" width="9.1796875" style="2"/>
  </cols>
  <sheetData>
    <row r="1" spans="1:2" ht="46.5" customHeight="1" x14ac:dyDescent="0.3"/>
    <row r="2" spans="1:2" s="28" customFormat="1" ht="15.5" x14ac:dyDescent="0.35">
      <c r="A2" s="27" t="s">
        <v>19</v>
      </c>
      <c r="B2" s="27"/>
    </row>
    <row r="3" spans="1:2" s="32" customFormat="1" ht="27" customHeight="1" x14ac:dyDescent="0.35">
      <c r="A3" s="50" t="s">
        <v>20</v>
      </c>
      <c r="B3" s="33"/>
    </row>
    <row r="4" spans="1:2" s="29" customFormat="1" ht="26" x14ac:dyDescent="0.6">
      <c r="A4" s="30" t="s">
        <v>21</v>
      </c>
    </row>
    <row r="5" spans="1:2" ht="74.150000000000006" customHeight="1" x14ac:dyDescent="0.3">
      <c r="A5" s="31" t="s">
        <v>22</v>
      </c>
    </row>
    <row r="6" spans="1:2" ht="26.25" customHeight="1" x14ac:dyDescent="0.3">
      <c r="A6" s="30" t="s">
        <v>23</v>
      </c>
    </row>
    <row r="7" spans="1:2" s="26" customFormat="1" ht="205" customHeight="1" x14ac:dyDescent="0.35">
      <c r="A7" s="35" t="s">
        <v>24</v>
      </c>
    </row>
    <row r="8" spans="1:2" s="29" customFormat="1" ht="26" x14ac:dyDescent="0.6">
      <c r="A8" s="30" t="s">
        <v>25</v>
      </c>
    </row>
    <row r="9" spans="1:2" ht="60" customHeight="1" x14ac:dyDescent="0.3">
      <c r="A9" s="31" t="s">
        <v>26</v>
      </c>
    </row>
    <row r="10" spans="1:2" s="26" customFormat="1" ht="28" customHeight="1" x14ac:dyDescent="0.35">
      <c r="A10" s="34" t="s">
        <v>27</v>
      </c>
    </row>
    <row r="11" spans="1:2" s="29" customFormat="1" ht="26" x14ac:dyDescent="0.6">
      <c r="A11" s="30" t="s">
        <v>28</v>
      </c>
    </row>
    <row r="12" spans="1:2" ht="30" customHeight="1" x14ac:dyDescent="0.3">
      <c r="A12" s="31" t="s">
        <v>29</v>
      </c>
    </row>
    <row r="13" spans="1:2" s="26" customFormat="1" ht="28" customHeight="1" x14ac:dyDescent="0.35">
      <c r="A13" s="34" t="s">
        <v>30</v>
      </c>
    </row>
    <row r="14" spans="1:2" s="29" customFormat="1" ht="26" x14ac:dyDescent="0.6">
      <c r="A14" s="30" t="s">
        <v>31</v>
      </c>
    </row>
    <row r="15" spans="1:2" ht="75" customHeight="1" x14ac:dyDescent="0.3">
      <c r="A15" s="31" t="s">
        <v>32</v>
      </c>
    </row>
    <row r="16" spans="1:2" ht="75" customHeight="1" x14ac:dyDescent="0.3">
      <c r="A16" s="31"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purl.org/dc/elements/1.1/"/>
    <ds:schemaRef ds:uri="http://purl.org/dc/dcmitype/"/>
    <ds:schemaRef ds:uri="http://schemas.microsoft.com/office/2006/documentManagement/types"/>
    <ds:schemaRef ds:uri="http://schemas.microsoft.com/office/infopath/2007/PartnerControls"/>
    <ds:schemaRef ds:uri="16c05727-aa75-4e4a-9b5f-8a80a1165891"/>
    <ds:schemaRef ds:uri="http://purl.org/dc/terms/"/>
    <ds:schemaRef ds:uri="http://schemas.openxmlformats.org/package/2006/metadata/core-properties"/>
    <ds:schemaRef ds:uri="230e9df3-be65-4c73-a93b-d1236ebd677e"/>
    <ds:schemaRef ds:uri="71af3243-3dd4-4a8d-8c0d-dd76da1f02a5"/>
    <ds:schemaRef ds:uri="http://schemas.microsoft.com/sharepoint/v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2023-06-26T10:14:21Z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