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Users\Tina\Desktop\"/>
    </mc:Choice>
  </mc:AlternateContent>
  <xr:revisionPtr revIDLastSave="0" documentId="13_ncr:1_{EB09152D-DC47-4BCF-B546-31C8AEC2A0B3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矩陣方式-MVP" sheetId="1" r:id="rId1"/>
    <sheet name="實作5異業" sheetId="7" r:id="rId2"/>
    <sheet name="實作10異業" sheetId="8" r:id="rId3"/>
    <sheet name="資料" sheetId="5" r:id="rId4"/>
  </sheets>
  <definedNames>
    <definedName name="solver_adj" localSheetId="2" hidden="1">實作10異業!$E$61:$I$61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ng" localSheetId="1" hidden="1">1</definedName>
    <definedName name="solver_est" localSheetId="2" hidden="1">1</definedName>
    <definedName name="solver_itr" localSheetId="2" hidden="1">2147483647</definedName>
    <definedName name="solver_lhs1" localSheetId="2" hidden="1">實作10異業!$B$61</definedName>
    <definedName name="solver_lhs2" localSheetId="2" hidden="1">實作10異業!$E$61:$I$61</definedName>
    <definedName name="solver_lhs3" localSheetId="2" hidden="1">實作10異業!$J$61</definedName>
    <definedName name="solver_lin" localSheetId="1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eg" localSheetId="1" hidden="1">1</definedName>
    <definedName name="solver_nod" localSheetId="2" hidden="1">2147483647</definedName>
    <definedName name="solver_num" localSheetId="2" hidden="1">3</definedName>
    <definedName name="solver_num" localSheetId="1" hidden="1">0</definedName>
    <definedName name="solver_nwt" localSheetId="2" hidden="1">1</definedName>
    <definedName name="solver_opt" localSheetId="2" hidden="1">實作10異業!$D$61</definedName>
    <definedName name="solver_opt" localSheetId="1" hidden="1">實作5異業!$M$12</definedName>
    <definedName name="solver_pre" localSheetId="2" hidden="1">0.000001</definedName>
    <definedName name="solver_rbv" localSheetId="2" hidden="1">2</definedName>
    <definedName name="solver_rel1" localSheetId="2" hidden="1">3</definedName>
    <definedName name="solver_rel2" localSheetId="2" hidden="1">3</definedName>
    <definedName name="solver_rel3" localSheetId="2" hidden="1">2</definedName>
    <definedName name="solver_rhs1" localSheetId="2" hidden="1">實作10異業!$D$28</definedName>
    <definedName name="solver_rhs2" localSheetId="2" hidden="1">0</definedName>
    <definedName name="solver_rhs3" localSheetId="2" hidden="1">1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typ" localSheetId="1" hidden="1">1</definedName>
    <definedName name="solver_val" localSheetId="2" hidden="1">0</definedName>
    <definedName name="solver_val" localSheetId="1" hidden="1">0</definedName>
    <definedName name="solver_ver" localSheetId="2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2" i="8" l="1" a="1"/>
  <c r="D62" i="8" s="1"/>
  <c r="D63" i="8" a="1"/>
  <c r="D63" i="8"/>
  <c r="D64" i="8" a="1"/>
  <c r="D64" i="8" s="1"/>
  <c r="D65" i="8" a="1"/>
  <c r="D65" i="8" s="1"/>
  <c r="D66" i="8" a="1"/>
  <c r="D66" i="8" s="1"/>
  <c r="D67" i="8" a="1"/>
  <c r="D67" i="8"/>
  <c r="D68" i="8" a="1"/>
  <c r="D68" i="8" s="1"/>
  <c r="D69" i="8" a="1"/>
  <c r="D69" i="8" s="1"/>
  <c r="D70" i="8" a="1"/>
  <c r="D70" i="8" s="1"/>
  <c r="D71" i="8" a="1"/>
  <c r="D71" i="8" s="1"/>
  <c r="D72" i="8" a="1"/>
  <c r="D72" i="8" s="1"/>
  <c r="D73" i="8" a="1"/>
  <c r="D73" i="8" s="1"/>
  <c r="D74" i="8" a="1"/>
  <c r="D74" i="8" s="1"/>
  <c r="D61" i="8" a="1"/>
  <c r="D61" i="8" s="1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E57" i="7" a="1"/>
  <c r="F57" i="7" s="1"/>
  <c r="E56" i="7" a="1"/>
  <c r="E56" i="7" s="1"/>
  <c r="E55" i="7" a="1"/>
  <c r="E55" i="7" s="1"/>
  <c r="E54" i="7" a="1"/>
  <c r="G54" i="7" s="1"/>
  <c r="E53" i="7" a="1"/>
  <c r="F53" i="7" s="1"/>
  <c r="E52" i="7" a="1"/>
  <c r="G52" i="7" s="1"/>
  <c r="E51" i="7" a="1"/>
  <c r="F51" i="7" s="1"/>
  <c r="E50" i="7" a="1"/>
  <c r="G50" i="7" s="1"/>
  <c r="E49" i="7" a="1"/>
  <c r="E49" i="7" s="1"/>
  <c r="E48" i="7" a="1"/>
  <c r="E48" i="7" s="1"/>
  <c r="E47" i="7" a="1"/>
  <c r="H47" i="7" s="1"/>
  <c r="E46" i="7" a="1"/>
  <c r="F46" i="7" s="1"/>
  <c r="E44" i="7" a="1"/>
  <c r="E44" i="7" s="1"/>
  <c r="E45" i="7" a="1"/>
  <c r="E45" i="7" s="1"/>
  <c r="D45" i="7" a="1"/>
  <c r="D45" i="7" s="1"/>
  <c r="D46" i="7" a="1"/>
  <c r="D46" i="7" s="1"/>
  <c r="D47" i="7" a="1"/>
  <c r="D47" i="7" s="1"/>
  <c r="D48" i="7" a="1"/>
  <c r="D48" i="7"/>
  <c r="D49" i="7" a="1"/>
  <c r="D49" i="7" s="1"/>
  <c r="D50" i="7" a="1"/>
  <c r="D50" i="7" s="1"/>
  <c r="D51" i="7" a="1"/>
  <c r="D51" i="7" s="1"/>
  <c r="D52" i="7" a="1"/>
  <c r="D52" i="7"/>
  <c r="D53" i="7" a="1"/>
  <c r="D53" i="7" s="1"/>
  <c r="D54" i="7" a="1"/>
  <c r="D54" i="7" s="1"/>
  <c r="D55" i="7" a="1"/>
  <c r="D55" i="7" s="1"/>
  <c r="D56" i="7" a="1"/>
  <c r="D56" i="7" s="1"/>
  <c r="D57" i="7" a="1"/>
  <c r="D57" i="7" s="1"/>
  <c r="D44" i="7" a="1"/>
  <c r="D44" i="7" s="1"/>
  <c r="C54" i="8" a="1"/>
  <c r="C54" i="8" s="1"/>
  <c r="C37" i="7" a="1"/>
  <c r="C37" i="7" s="1"/>
  <c r="C51" i="8" a="1"/>
  <c r="H51" i="8" s="1"/>
  <c r="C34" i="7" a="1"/>
  <c r="C34" i="7" s="1"/>
  <c r="D31" i="8" a="1"/>
  <c r="D32" i="8" s="1"/>
  <c r="L19" i="8"/>
  <c r="K18" i="8"/>
  <c r="J17" i="8"/>
  <c r="I16" i="8"/>
  <c r="H15" i="8"/>
  <c r="G14" i="8"/>
  <c r="F13" i="8"/>
  <c r="E12" i="8"/>
  <c r="D11" i="8"/>
  <c r="C10" i="8"/>
  <c r="W29" i="5"/>
  <c r="V28" i="5"/>
  <c r="U27" i="5"/>
  <c r="T26" i="5"/>
  <c r="S25" i="5"/>
  <c r="R24" i="5"/>
  <c r="Q23" i="5"/>
  <c r="P22" i="5"/>
  <c r="O21" i="5"/>
  <c r="N20" i="5"/>
  <c r="R16" i="5"/>
  <c r="Q15" i="5"/>
  <c r="P14" i="5"/>
  <c r="O13" i="5"/>
  <c r="N12" i="5"/>
  <c r="J61" i="8" l="1"/>
  <c r="H57" i="7"/>
  <c r="E57" i="7"/>
  <c r="G57" i="7"/>
  <c r="I57" i="7"/>
  <c r="I56" i="7"/>
  <c r="H56" i="7"/>
  <c r="G56" i="7"/>
  <c r="F56" i="7"/>
  <c r="I55" i="7"/>
  <c r="H55" i="7"/>
  <c r="G55" i="7"/>
  <c r="F55" i="7"/>
  <c r="F54" i="7"/>
  <c r="E54" i="7"/>
  <c r="I54" i="7"/>
  <c r="H54" i="7"/>
  <c r="E53" i="7"/>
  <c r="I53" i="7"/>
  <c r="H53" i="7"/>
  <c r="G53" i="7"/>
  <c r="F52" i="7"/>
  <c r="E52" i="7"/>
  <c r="I52" i="7"/>
  <c r="H52" i="7"/>
  <c r="E51" i="7"/>
  <c r="I51" i="7"/>
  <c r="H51" i="7"/>
  <c r="G51" i="7"/>
  <c r="F50" i="7"/>
  <c r="E50" i="7"/>
  <c r="I50" i="7"/>
  <c r="H50" i="7"/>
  <c r="I49" i="7"/>
  <c r="H49" i="7"/>
  <c r="G49" i="7"/>
  <c r="F49" i="7"/>
  <c r="I48" i="7"/>
  <c r="H48" i="7"/>
  <c r="G48" i="7"/>
  <c r="F48" i="7"/>
  <c r="E47" i="7"/>
  <c r="G47" i="7"/>
  <c r="F47" i="7"/>
  <c r="I47" i="7"/>
  <c r="E46" i="7"/>
  <c r="I46" i="7"/>
  <c r="H46" i="7"/>
  <c r="G46" i="7"/>
  <c r="F44" i="7"/>
  <c r="I44" i="7"/>
  <c r="H44" i="7"/>
  <c r="G44" i="7"/>
  <c r="J44" i="7" s="1"/>
  <c r="I45" i="7"/>
  <c r="H45" i="7"/>
  <c r="G45" i="7"/>
  <c r="F45" i="7"/>
  <c r="I51" i="8"/>
  <c r="G51" i="8"/>
  <c r="F51" i="8"/>
  <c r="E51" i="8"/>
  <c r="L51" i="8"/>
  <c r="D51" i="8"/>
  <c r="K51" i="8"/>
  <c r="C51" i="8"/>
  <c r="J51" i="8"/>
  <c r="E34" i="7"/>
  <c r="G34" i="7"/>
  <c r="F34" i="7"/>
  <c r="D34" i="7"/>
  <c r="E31" i="8"/>
  <c r="D31" i="8"/>
  <c r="E32" i="8"/>
  <c r="O5" i="5" l="1"/>
  <c r="P5" i="5"/>
  <c r="Q5" i="5"/>
  <c r="R5" i="5"/>
  <c r="S5" i="5"/>
  <c r="T5" i="5"/>
  <c r="U5" i="5"/>
  <c r="V5" i="5"/>
  <c r="W5" i="5"/>
  <c r="N5" i="5"/>
  <c r="W4" i="5"/>
  <c r="U4" i="5"/>
  <c r="S4" i="5"/>
  <c r="R4" i="5"/>
  <c r="P4" i="5"/>
  <c r="O4" i="5"/>
  <c r="Q4" i="5"/>
  <c r="T4" i="5"/>
  <c r="V4" i="5"/>
  <c r="N4" i="5"/>
  <c r="B62" i="8" l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Z19" i="8"/>
  <c r="Y18" i="8"/>
  <c r="X17" i="8"/>
  <c r="W16" i="8"/>
  <c r="V15" i="8"/>
  <c r="U14" i="8"/>
  <c r="T13" i="8"/>
  <c r="S12" i="8"/>
  <c r="R11" i="8"/>
  <c r="Q10" i="8"/>
  <c r="D54" i="1" a="1"/>
  <c r="D54" i="1" s="1"/>
  <c r="B46" i="7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45" i="7"/>
  <c r="G6" i="1"/>
  <c r="F6" i="1"/>
  <c r="E6" i="1"/>
  <c r="D6" i="1"/>
  <c r="C6" i="1"/>
  <c r="G14" i="1"/>
  <c r="F13" i="1"/>
  <c r="E12" i="1"/>
  <c r="D11" i="1"/>
  <c r="C10" i="1"/>
  <c r="H24" i="1"/>
  <c r="G23" i="1"/>
  <c r="F22" i="1"/>
  <c r="E21" i="1"/>
  <c r="D20" i="1"/>
  <c r="D30" i="7" l="1" a="1"/>
  <c r="D30" i="7" s="1"/>
  <c r="E62" i="8" a="1"/>
  <c r="E62" i="8" s="1"/>
  <c r="J62" i="8" s="1"/>
  <c r="E64" i="8" a="1"/>
  <c r="E64" i="8" s="1"/>
  <c r="J64" i="8" s="1"/>
  <c r="E66" i="8" a="1"/>
  <c r="E66" i="8" s="1"/>
  <c r="J66" i="8" s="1"/>
  <c r="E68" i="8" a="1"/>
  <c r="E68" i="8" s="1"/>
  <c r="J68" i="8" s="1"/>
  <c r="E70" i="8" a="1"/>
  <c r="E70" i="8" s="1"/>
  <c r="J70" i="8" s="1"/>
  <c r="E72" i="8" a="1"/>
  <c r="E72" i="8" s="1"/>
  <c r="J72" i="8" s="1"/>
  <c r="E74" i="8" a="1"/>
  <c r="E74" i="8" s="1"/>
  <c r="J74" i="8" s="1"/>
  <c r="E63" i="8" a="1"/>
  <c r="E63" i="8" s="1"/>
  <c r="J63" i="8" s="1"/>
  <c r="E65" i="8" a="1"/>
  <c r="E65" i="8" s="1"/>
  <c r="J65" i="8" s="1"/>
  <c r="E67" i="8" a="1"/>
  <c r="E67" i="8" s="1"/>
  <c r="J67" i="8" s="1"/>
  <c r="E69" i="8" a="1"/>
  <c r="E69" i="8" s="1"/>
  <c r="J69" i="8" s="1"/>
  <c r="E71" i="8" a="1"/>
  <c r="E71" i="8" s="1"/>
  <c r="J71" i="8" s="1"/>
  <c r="E73" i="8" a="1"/>
  <c r="E73" i="8" s="1"/>
  <c r="J73" i="8" s="1"/>
  <c r="D45" i="1" l="1" a="1"/>
  <c r="D45" i="1" s="1"/>
  <c r="K15" i="1"/>
  <c r="K11" i="1"/>
  <c r="K6" i="1"/>
  <c r="K7" i="1"/>
  <c r="C50" i="1" l="1" a="1"/>
  <c r="C50" i="1" s="1"/>
  <c r="C48" i="1" a="1"/>
  <c r="C48" i="1" s="1"/>
  <c r="D70" i="1" a="1"/>
  <c r="D70" i="1" s="1"/>
  <c r="D58" i="1" a="1"/>
  <c r="D58" i="1" s="1"/>
  <c r="E74" i="1" a="1"/>
  <c r="E74" i="1" s="1"/>
  <c r="E62" i="1" a="1"/>
  <c r="E62" i="1" s="1"/>
  <c r="D69" i="1" a="1"/>
  <c r="D69" i="1" s="1"/>
  <c r="D61" i="1" a="1"/>
  <c r="D61" i="1" s="1"/>
  <c r="E73" i="1" a="1"/>
  <c r="E73" i="1" s="1"/>
  <c r="E69" i="1" a="1"/>
  <c r="E69" i="1" s="1"/>
  <c r="E65" i="1" a="1"/>
  <c r="E65" i="1" s="1"/>
  <c r="E61" i="1" a="1"/>
  <c r="E61" i="1" s="1"/>
  <c r="E57" i="1" a="1"/>
  <c r="E57" i="1" s="1"/>
  <c r="D66" i="1" a="1"/>
  <c r="D66" i="1" s="1"/>
  <c r="E54" i="1" a="1"/>
  <c r="E54" i="1" s="1"/>
  <c r="E66" i="1" a="1"/>
  <c r="E66" i="1" s="1"/>
  <c r="D55" i="1" a="1"/>
  <c r="D55" i="1" s="1"/>
  <c r="D65" i="1" a="1"/>
  <c r="D65" i="1" s="1"/>
  <c r="D57" i="1" a="1"/>
  <c r="D57" i="1" s="1"/>
  <c r="D76" i="1" a="1"/>
  <c r="D76" i="1" s="1"/>
  <c r="D72" i="1" a="1"/>
  <c r="D72" i="1" s="1"/>
  <c r="D68" i="1" a="1"/>
  <c r="D68" i="1" s="1"/>
  <c r="D64" i="1" a="1"/>
  <c r="D64" i="1" s="1"/>
  <c r="D60" i="1" a="1"/>
  <c r="D60" i="1" s="1"/>
  <c r="D56" i="1" a="1"/>
  <c r="D56" i="1" s="1"/>
  <c r="E76" i="1" a="1"/>
  <c r="E76" i="1" s="1"/>
  <c r="E72" i="1" a="1"/>
  <c r="E72" i="1" s="1"/>
  <c r="E68" i="1" a="1"/>
  <c r="E68" i="1" s="1"/>
  <c r="E64" i="1" a="1"/>
  <c r="E64" i="1" s="1"/>
  <c r="E60" i="1" a="1"/>
  <c r="E60" i="1" s="1"/>
  <c r="E56" i="1" a="1"/>
  <c r="E56" i="1" s="1"/>
  <c r="D74" i="1" a="1"/>
  <c r="D74" i="1" s="1"/>
  <c r="D62" i="1" a="1"/>
  <c r="D62" i="1" s="1"/>
  <c r="E70" i="1" a="1"/>
  <c r="E70" i="1" s="1"/>
  <c r="E58" i="1" a="1"/>
  <c r="E58" i="1" s="1"/>
  <c r="D73" i="1" a="1"/>
  <c r="D73" i="1" s="1"/>
  <c r="E55" i="1" a="1"/>
  <c r="E55" i="1" s="1"/>
  <c r="D75" i="1" a="1"/>
  <c r="D75" i="1" s="1"/>
  <c r="D71" i="1" a="1"/>
  <c r="D71" i="1" s="1"/>
  <c r="D67" i="1" a="1"/>
  <c r="D67" i="1" s="1"/>
  <c r="D63" i="1" a="1"/>
  <c r="D63" i="1" s="1"/>
  <c r="D59" i="1" a="1"/>
  <c r="D59" i="1" s="1"/>
  <c r="E75" i="1" a="1"/>
  <c r="E75" i="1" s="1"/>
  <c r="E71" i="1" a="1"/>
  <c r="E71" i="1" s="1"/>
  <c r="E67" i="1" a="1"/>
  <c r="E67" i="1" s="1"/>
  <c r="E63" i="1" a="1"/>
  <c r="E63" i="1" s="1"/>
  <c r="E59" i="1" a="1"/>
  <c r="E59" i="1" s="1"/>
  <c r="E31" i="7" l="1"/>
  <c r="D31" i="7"/>
  <c r="E30" i="7"/>
  <c r="H76" i="1"/>
  <c r="G76" i="1"/>
  <c r="F76" i="1"/>
  <c r="H75" i="1"/>
  <c r="G75" i="1"/>
  <c r="F75" i="1"/>
  <c r="H74" i="1"/>
  <c r="G74" i="1"/>
  <c r="F74" i="1"/>
  <c r="H73" i="1"/>
  <c r="G73" i="1"/>
  <c r="F73" i="1"/>
  <c r="H72" i="1"/>
  <c r="G72" i="1"/>
  <c r="F72" i="1"/>
  <c r="H71" i="1"/>
  <c r="G71" i="1"/>
  <c r="F71" i="1"/>
  <c r="H70" i="1"/>
  <c r="G70" i="1"/>
  <c r="F70" i="1"/>
  <c r="H69" i="1"/>
  <c r="G69" i="1"/>
  <c r="F69" i="1"/>
  <c r="H68" i="1"/>
  <c r="G68" i="1"/>
  <c r="F68" i="1"/>
  <c r="H67" i="1"/>
  <c r="G67" i="1"/>
  <c r="F67" i="1"/>
  <c r="H66" i="1"/>
  <c r="G66" i="1"/>
  <c r="F66" i="1"/>
  <c r="H65" i="1"/>
  <c r="G65" i="1"/>
  <c r="F65" i="1"/>
  <c r="H64" i="1"/>
  <c r="G64" i="1"/>
  <c r="F64" i="1"/>
  <c r="H63" i="1"/>
  <c r="G63" i="1"/>
  <c r="F63" i="1"/>
  <c r="H62" i="1"/>
  <c r="G62" i="1"/>
  <c r="F62" i="1"/>
  <c r="H61" i="1"/>
  <c r="G61" i="1"/>
  <c r="F61" i="1"/>
  <c r="H60" i="1"/>
  <c r="G60" i="1"/>
  <c r="F60" i="1"/>
  <c r="H59" i="1"/>
  <c r="G59" i="1"/>
  <c r="F59" i="1"/>
  <c r="H58" i="1"/>
  <c r="G58" i="1"/>
  <c r="F58" i="1"/>
  <c r="H57" i="1"/>
  <c r="G57" i="1"/>
  <c r="F57" i="1"/>
  <c r="H56" i="1"/>
  <c r="G56" i="1"/>
  <c r="F56" i="1"/>
  <c r="H55" i="1"/>
  <c r="G55" i="1"/>
  <c r="F55" i="1"/>
  <c r="H54" i="1"/>
  <c r="G54" i="1"/>
  <c r="F54" i="1"/>
  <c r="F48" i="1"/>
  <c r="E48" i="1"/>
  <c r="D48" i="1"/>
  <c r="E46" i="1"/>
  <c r="D46" i="1"/>
  <c r="E45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<sst xmlns="http://schemas.openxmlformats.org/spreadsheetml/2006/main" count="229" uniqueCount="54">
  <si>
    <t>最低風險組合(MVP,Minimu Variance Portfolio)</t>
    <phoneticPr fontId="3" type="noConversion"/>
  </si>
  <si>
    <t>X (Asset)</t>
    <phoneticPr fontId="3" type="noConversion"/>
  </si>
  <si>
    <t>國泰(X2)</t>
    <phoneticPr fontId="3" type="noConversion"/>
  </si>
  <si>
    <t>富邦金(X3)</t>
    <phoneticPr fontId="3" type="noConversion"/>
  </si>
  <si>
    <t>台塑(X4)</t>
    <phoneticPr fontId="3" type="noConversion"/>
  </si>
  <si>
    <t>預期報酬率 E( R )</t>
    <phoneticPr fontId="3" type="noConversion"/>
  </si>
  <si>
    <t>標準差 STD ( σ )</t>
    <phoneticPr fontId="3" type="noConversion"/>
  </si>
  <si>
    <t>變異數∑ (Covariance matrix)</t>
    <phoneticPr fontId="3" type="noConversion"/>
  </si>
  <si>
    <r>
      <rPr>
        <sz val="12"/>
        <color indexed="8"/>
        <rFont val="Garamond"/>
        <family val="1"/>
      </rPr>
      <t>σ</t>
    </r>
    <r>
      <rPr>
        <vertAlign val="subscript"/>
        <sz val="12"/>
        <color indexed="8"/>
        <rFont val="新細明體"/>
        <family val="1"/>
        <charset val="136"/>
      </rPr>
      <t>ij</t>
    </r>
    <phoneticPr fontId="3" type="noConversion"/>
  </si>
  <si>
    <t>聯電(X1)</t>
    <phoneticPr fontId="3" type="noConversion"/>
  </si>
  <si>
    <t>Step 2</t>
    <phoneticPr fontId="3" type="noConversion"/>
  </si>
  <si>
    <t>R</t>
    <phoneticPr fontId="3" type="noConversion"/>
  </si>
  <si>
    <t>l</t>
    <phoneticPr fontId="3" type="noConversion"/>
  </si>
  <si>
    <t xml:space="preserve"> </t>
    <phoneticPr fontId="3" type="noConversion"/>
  </si>
  <si>
    <t>Step3</t>
    <phoneticPr fontId="3" type="noConversion"/>
  </si>
  <si>
    <t>fixed</t>
    <phoneticPr fontId="3" type="noConversion"/>
  </si>
  <si>
    <t>Step 4</t>
    <phoneticPr fontId="3" type="noConversion"/>
  </si>
  <si>
    <t>A</t>
    <phoneticPr fontId="3" type="noConversion"/>
  </si>
  <si>
    <t>Step 5</t>
    <phoneticPr fontId="3" type="noConversion"/>
  </si>
  <si>
    <t>最佳組合W*</t>
    <phoneticPr fontId="3" type="noConversion"/>
  </si>
  <si>
    <t>Step 6</t>
    <phoneticPr fontId="3" type="noConversion"/>
  </si>
  <si>
    <r>
      <t>Min σ</t>
    </r>
    <r>
      <rPr>
        <b/>
        <vertAlign val="subscript"/>
        <sz val="12"/>
        <color indexed="8"/>
        <rFont val="Garamond"/>
        <family val="1"/>
      </rPr>
      <t>p</t>
    </r>
    <r>
      <rPr>
        <b/>
        <vertAlign val="superscript"/>
        <sz val="12"/>
        <color indexed="8"/>
        <rFont val="Garamond"/>
        <family val="1"/>
      </rPr>
      <t>2</t>
    </r>
    <phoneticPr fontId="3" type="noConversion"/>
  </si>
  <si>
    <t>Step 7</t>
    <phoneticPr fontId="3" type="noConversion"/>
  </si>
  <si>
    <t>MVP</t>
    <phoneticPr fontId="3" type="noConversion"/>
  </si>
  <si>
    <t>Rp</t>
    <phoneticPr fontId="3" type="noConversion"/>
  </si>
  <si>
    <t>(Rp,1)</t>
    <phoneticPr fontId="3" type="noConversion"/>
  </si>
  <si>
    <t>標的歷史平均</t>
    <phoneticPr fontId="2" type="noConversion"/>
  </si>
  <si>
    <t>STDEV.P()</t>
    <phoneticPr fontId="2" type="noConversion"/>
  </si>
  <si>
    <t>資料分析-&gt;共變異數-&gt;選取資料（全部標的的歷史資料）</t>
    <phoneticPr fontId="2" type="noConversion"/>
  </si>
  <si>
    <t>相關係數矩陣</t>
    <phoneticPr fontId="2" type="noConversion"/>
  </si>
  <si>
    <t>correl</t>
    <phoneticPr fontId="2" type="noConversion"/>
  </si>
  <si>
    <t>date</t>
    <phoneticPr fontId="2" type="noConversion"/>
  </si>
  <si>
    <t>和泰車2207</t>
  </si>
  <si>
    <t>和泰車2207</t>
    <phoneticPr fontId="2" type="noConversion"/>
  </si>
  <si>
    <t>葡萄王1707</t>
  </si>
  <si>
    <t>葡萄王1707</t>
    <phoneticPr fontId="2" type="noConversion"/>
  </si>
  <si>
    <t>統一超2912</t>
  </si>
  <si>
    <t>統一超2912</t>
    <phoneticPr fontId="2" type="noConversion"/>
  </si>
  <si>
    <t>台積電2330</t>
  </si>
  <si>
    <t>台積電2330</t>
    <phoneticPr fontId="2" type="noConversion"/>
  </si>
  <si>
    <t>豐泰9910</t>
  </si>
  <si>
    <t>豐泰9910</t>
    <phoneticPr fontId="2" type="noConversion"/>
  </si>
  <si>
    <t>中鋼2002</t>
  </si>
  <si>
    <t>中鋼2002</t>
    <phoneticPr fontId="2" type="noConversion"/>
  </si>
  <si>
    <t>台泥1101</t>
  </si>
  <si>
    <t>台泥1101</t>
    <phoneticPr fontId="2" type="noConversion"/>
  </si>
  <si>
    <t>中租5871</t>
  </si>
  <si>
    <t>中租5871</t>
    <phoneticPr fontId="2" type="noConversion"/>
  </si>
  <si>
    <t>國泰金2882</t>
  </si>
  <si>
    <t>國泰金2882</t>
    <phoneticPr fontId="2" type="noConversion"/>
  </si>
  <si>
    <t>台哥大3045</t>
  </si>
  <si>
    <t>台哥大3045</t>
    <phoneticPr fontId="2" type="noConversion"/>
  </si>
  <si>
    <t>平均</t>
    <phoneticPr fontId="2" type="noConversion"/>
  </si>
  <si>
    <t>標準差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</si>
</sst>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_ "/>
    <numFmt numFmtId="177" formatCode="0_ "/>
  </numFmts>
  <fonts count="1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vertAlign val="subscript"/>
      <sz val="12"/>
      <color indexed="8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</font>
    <font>
      <sz val="12"/>
      <color indexed="8"/>
      <name val="Garamond"/>
      <family val="1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theme="1"/>
      <name val="Garamond"/>
      <family val="1"/>
    </font>
    <font>
      <b/>
      <vertAlign val="subscript"/>
      <sz val="12"/>
      <color indexed="8"/>
      <name val="Garamond"/>
      <family val="1"/>
    </font>
    <font>
      <b/>
      <vertAlign val="superscript"/>
      <sz val="12"/>
      <color indexed="8"/>
      <name val="Garamond"/>
      <family val="1"/>
    </font>
    <font>
      <sz val="14"/>
      <color rgb="FF000000"/>
      <name val="-webkit-standard"/>
    </font>
    <font>
      <sz val="12"/>
      <color rgb="FF000000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D9E1F2"/>
        <bgColor rgb="FF000000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0" fillId="0" borderId="0" xfId="0" applyFill="1">
      <alignment vertical="center"/>
    </xf>
    <xf numFmtId="176" fontId="5" fillId="0" borderId="1" xfId="1" applyNumberFormat="1" applyFont="1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Fill="1" applyBorder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177" fontId="0" fillId="0" borderId="0" xfId="0" applyNumberFormat="1" applyFill="1" applyBorder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>
      <alignment vertical="center"/>
    </xf>
    <xf numFmtId="0" fontId="0" fillId="2" borderId="0" xfId="0" applyFill="1">
      <alignment vertical="center"/>
    </xf>
    <xf numFmtId="0" fontId="13" fillId="0" borderId="0" xfId="0" applyFont="1">
      <alignment vertical="center"/>
    </xf>
    <xf numFmtId="0" fontId="0" fillId="3" borderId="0" xfId="0" applyFill="1">
      <alignment vertical="center"/>
    </xf>
    <xf numFmtId="0" fontId="14" fillId="4" borderId="0" xfId="0" applyFont="1" applyFill="1">
      <alignment vertical="center"/>
    </xf>
    <xf numFmtId="0" fontId="14" fillId="5" borderId="0" xfId="0" applyFont="1" applyFill="1">
      <alignment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6" fillId="0" borderId="5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4" borderId="6" xfId="0" applyFont="1" applyFill="1" applyBorder="1">
      <alignment vertical="center"/>
    </xf>
    <xf numFmtId="0" fontId="14" fillId="4" borderId="5" xfId="0" applyFont="1" applyFill="1" applyBorder="1">
      <alignment vertical="center"/>
    </xf>
    <xf numFmtId="0" fontId="14" fillId="4" borderId="7" xfId="0" applyFont="1" applyFill="1" applyBorder="1">
      <alignment vertical="center"/>
    </xf>
    <xf numFmtId="0" fontId="14" fillId="4" borderId="3" xfId="0" applyFont="1" applyFill="1" applyBorder="1">
      <alignment vertical="center"/>
    </xf>
    <xf numFmtId="0" fontId="14" fillId="4" borderId="4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0" xfId="0" applyFill="1" applyAlignment="1">
      <alignment horizontal="center" vertical="center"/>
    </xf>
    <xf numFmtId="0" fontId="0" fillId="0" borderId="12" xfId="0" applyFill="1" applyBorder="1" applyAlignment="1">
      <alignment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3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14" fillId="4" borderId="3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0" fontId="0" fillId="2" borderId="0" xfId="0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'矩陣方式-MVP'!$B$53:$D$53</c:f>
              <c:strCache>
                <c:ptCount val="1"/>
                <c:pt idx="0">
                  <c:v>Rp 1 Min σp2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'矩陣方式-MVP'!$D$54:$D$76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xVal>
          <c:y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6B-8146-96D7-6DC3AF100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47295"/>
        <c:axId val="1228965887"/>
      </c:scatterChart>
      <c:valAx>
        <c:axId val="116674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28965887"/>
        <c:crosses val="autoZero"/>
        <c:crossBetween val="midCat"/>
      </c:valAx>
      <c:valAx>
        <c:axId val="12289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66747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7"/>
          <c:order val="0"/>
          <c:tx>
            <c:strRef>
              <c:f>'矩陣方式-MVP'!$E$53</c:f>
              <c:strCache>
                <c:ptCount val="1"/>
                <c:pt idx="0">
                  <c:v>聯電(X1)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'矩陣方式-MVP'!$E$54:$E$76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D47-024B-A0F8-924063C4EC14}"/>
            </c:ext>
          </c:extLst>
        </c:ser>
        <c:ser>
          <c:idx val="8"/>
          <c:order val="1"/>
          <c:tx>
            <c:strRef>
              <c:f>'矩陣方式-MVP'!$F$53</c:f>
              <c:strCache>
                <c:ptCount val="1"/>
                <c:pt idx="0">
                  <c:v>國泰(X2)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'矩陣方式-MVP'!$F$54:$F$76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D47-024B-A0F8-924063C4EC14}"/>
            </c:ext>
          </c:extLst>
        </c:ser>
        <c:ser>
          <c:idx val="9"/>
          <c:order val="2"/>
          <c:tx>
            <c:strRef>
              <c:f>'矩陣方式-MVP'!$G$53</c:f>
              <c:strCache>
                <c:ptCount val="1"/>
                <c:pt idx="0">
                  <c:v>富邦金(X3)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'矩陣方式-MVP'!$G$54:$G$76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D47-024B-A0F8-924063C4EC14}"/>
            </c:ext>
          </c:extLst>
        </c:ser>
        <c:ser>
          <c:idx val="10"/>
          <c:order val="3"/>
          <c:tx>
            <c:strRef>
              <c:f>'矩陣方式-MVP'!$H$53</c:f>
              <c:strCache>
                <c:ptCount val="1"/>
                <c:pt idx="0">
                  <c:v>台塑(X4)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'矩陣方式-MVP'!$H$54:$H$76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D47-024B-A0F8-924063C4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105343"/>
        <c:axId val="1247783231"/>
      </c:scatterChart>
      <c:valAx>
        <c:axId val="123410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47783231"/>
        <c:crosses val="autoZero"/>
        <c:crossBetween val="midCat"/>
      </c:valAx>
      <c:valAx>
        <c:axId val="124778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4105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實作5異業!$B$43</c:f>
              <c:strCache>
                <c:ptCount val="1"/>
                <c:pt idx="0">
                  <c:v>Rp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實作5異業!$D$44:$D$57</c:f>
              <c:numCache>
                <c:formatCode>General</c:formatCode>
                <c:ptCount val="14"/>
                <c:pt idx="0">
                  <c:v>1.6998143039604786E-4</c:v>
                </c:pt>
                <c:pt idx="1">
                  <c:v>1.2227732542308036E-4</c:v>
                </c:pt>
                <c:pt idx="2">
                  <c:v>1.0555614267492602E-4</c:v>
                </c:pt>
                <c:pt idx="3">
                  <c:v>1.1981788215158486E-4</c:v>
                </c:pt>
                <c:pt idx="4">
                  <c:v>1.6506254385305683E-4</c:v>
                </c:pt>
                <c:pt idx="5">
                  <c:v>2.4129012777934197E-4</c:v>
                </c:pt>
                <c:pt idx="6">
                  <c:v>3.4850063393044033E-4</c:v>
                </c:pt>
                <c:pt idx="7">
                  <c:v>4.8669406230635178E-4</c:v>
                </c:pt>
                <c:pt idx="8">
                  <c:v>6.5587041290707639E-4</c:v>
                </c:pt>
                <c:pt idx="9">
                  <c:v>8.5602968573261415E-4</c:v>
                </c:pt>
                <c:pt idx="10">
                  <c:v>1.0871718807829653E-3</c:v>
                </c:pt>
                <c:pt idx="11">
                  <c:v>1.3492969980581295E-3</c:v>
                </c:pt>
                <c:pt idx="12">
                  <c:v>1.642405037558107E-3</c:v>
                </c:pt>
                <c:pt idx="13">
                  <c:v>1.9664959992828977E-3</c:v>
                </c:pt>
              </c:numCache>
            </c:numRef>
          </c:xVal>
          <c:yVal>
            <c:numRef>
              <c:f>實作5異業!$B$44:$B$57</c:f>
              <c:numCache>
                <c:formatCode>0.00%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4.5000000000000005E-3</c:v>
                </c:pt>
                <c:pt idx="12">
                  <c:v>5.000000000000001E-3</c:v>
                </c:pt>
                <c:pt idx="13">
                  <c:v>5.5000000000000014E-3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D6-B046-A990-BB827947A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48495"/>
        <c:axId val="611097935"/>
      </c:scatterChart>
      <c:valAx>
        <c:axId val="63634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11097935"/>
        <c:crosses val="autoZero"/>
        <c:crossBetween val="midCat"/>
      </c:valAx>
      <c:valAx>
        <c:axId val="61109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3634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效率前緣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實作10異業!$D$61:$D$74</c:f>
              <c:numCache>
                <c:formatCode>0.00%</c:formatCode>
                <c:ptCount val="14"/>
                <c:pt idx="0">
                  <c:v>9.0715140285447648E-5</c:v>
                </c:pt>
                <c:pt idx="1">
                  <c:v>4.9045849180526565E-5</c:v>
                </c:pt>
                <c:pt idx="2">
                  <c:v>3.0508154633451087E-5</c:v>
                </c:pt>
                <c:pt idx="3">
                  <c:v>3.5102056644221212E-5</c:v>
                </c:pt>
                <c:pt idx="4">
                  <c:v>6.2827555212836928E-5</c:v>
                </c:pt>
                <c:pt idx="5">
                  <c:v>1.1368465033929827E-4</c:v>
                </c:pt>
                <c:pt idx="6">
                  <c:v>1.876733420236052E-4</c:v>
                </c:pt>
                <c:pt idx="7">
                  <c:v>2.8479363026575775E-4</c:v>
                </c:pt>
                <c:pt idx="8">
                  <c:v>4.0504551506575587E-4</c:v>
                </c:pt>
                <c:pt idx="9">
                  <c:v>5.4842899642359956E-4</c:v>
                </c:pt>
                <c:pt idx="10">
                  <c:v>7.1494407433928897E-4</c:v>
                </c:pt>
                <c:pt idx="11">
                  <c:v>9.0459074881282407E-4</c:v>
                </c:pt>
                <c:pt idx="12">
                  <c:v>1.1173690198442048E-3</c:v>
                </c:pt>
                <c:pt idx="13">
                  <c:v>1.3532788874334311E-3</c:v>
                </c:pt>
              </c:numCache>
            </c:numRef>
          </c:xVal>
          <c:yVal>
            <c:numRef>
              <c:f>實作10異業!$B$61:$B$74</c:f>
              <c:numCache>
                <c:formatCode>0.00%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4.5000000000000005E-3</c:v>
                </c:pt>
                <c:pt idx="12">
                  <c:v>5.000000000000001E-3</c:v>
                </c:pt>
                <c:pt idx="13">
                  <c:v>5.5000000000000014E-3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A0-40FC-AFD5-F7E461A6D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339024"/>
        <c:axId val="643776736"/>
      </c:scatterChart>
      <c:valAx>
        <c:axId val="65133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3776736"/>
        <c:crosses val="autoZero"/>
        <c:crossBetween val="midCat"/>
      </c:valAx>
      <c:valAx>
        <c:axId val="64377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133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474133</xdr:colOff>
      <xdr:row>41</xdr:row>
      <xdr:rowOff>55032</xdr:rowOff>
    </xdr:from>
    <xdr:to>
      <xdr:col>18</xdr:col>
      <xdr:colOff>143932</xdr:colOff>
      <xdr:row>55</xdr:row>
      <xdr:rowOff>71966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37516CE-F4D3-9340-9817-1BD1A5916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144582</xdr:colOff>
      <xdr:row>30</xdr:row>
      <xdr:rowOff>178881</xdr:rowOff>
    </xdr:from>
    <xdr:to>
      <xdr:col>23</xdr:col>
      <xdr:colOff>46368</xdr:colOff>
      <xdr:row>46</xdr:row>
      <xdr:rowOff>67121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2080A34-3810-B142-99F1-FA550C918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599652</xdr:colOff>
      <xdr:row>16</xdr:row>
      <xdr:rowOff>76199</xdr:rowOff>
    </xdr:from>
    <xdr:to>
      <xdr:col>21</xdr:col>
      <xdr:colOff>457011</xdr:colOff>
      <xdr:row>37</xdr:row>
      <xdr:rowOff>143137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F64BF92-B2B5-2946-84D3-DDC5C0B34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55366" y="3236876"/>
          <a:ext cx="6541569" cy="41155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120315</xdr:colOff>
      <xdr:row>33</xdr:row>
      <xdr:rowOff>165768</xdr:rowOff>
    </xdr:from>
    <xdr:to>
      <xdr:col>27</xdr:col>
      <xdr:colOff>568157</xdr:colOff>
      <xdr:row>54</xdr:row>
      <xdr:rowOff>89122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3169344-BD6F-DD45-A418-065019AC5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58</xdr:row>
      <xdr:rowOff>104775</xdr:rowOff>
    </xdr:from>
    <xdr:to>
      <xdr:col>16</xdr:col>
      <xdr:colOff>400050</xdr:colOff>
      <xdr:row>71</xdr:row>
      <xdr:rowOff>28575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4D017CB-861A-4085-AF20-6660E8A44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6"/>
  <sheetViews>
    <sheetView zoomScale="47" zoomScaleNormal="150" workbookViewId="0">
      <selection activeCell="D54" sqref="D54"/>
    </sheetView>
  </sheetViews>
  <sheetFormatPr defaultColWidth="8.81640625" defaultRowHeight="17"/>
  <cols>
    <col min="2" max="2" width="43.6328125" bestFit="1" customWidth="1"/>
    <col min="3" max="3" width="13.6328125" bestFit="1" customWidth="1"/>
    <col min="4" max="4" width="16" customWidth="1"/>
    <col min="5" max="5" width="19" customWidth="1"/>
    <col min="6" max="6" width="12.81640625" bestFit="1" customWidth="1"/>
    <col min="7" max="7" width="12.36328125" customWidth="1"/>
    <col min="8" max="8" width="11.81640625" customWidth="1"/>
    <col min="9" max="9" width="9" bestFit="1" customWidth="1"/>
    <col min="11" max="11" width="10" bestFit="1" customWidth="1"/>
  </cols>
  <sheetData>
    <row r="1" spans="2:15">
      <c r="B1" t="s">
        <v>0</v>
      </c>
    </row>
    <row r="2" spans="2:15" ht="17.5">
      <c r="E2" s="13"/>
      <c r="F2" s="13"/>
    </row>
    <row r="4" spans="2:15">
      <c r="B4" t="s">
        <v>1</v>
      </c>
      <c r="C4" s="36" t="s">
        <v>41</v>
      </c>
      <c r="D4" s="36" t="s">
        <v>39</v>
      </c>
      <c r="E4" s="36" t="s">
        <v>37</v>
      </c>
      <c r="F4" s="36" t="s">
        <v>33</v>
      </c>
      <c r="G4" s="12" t="s">
        <v>49</v>
      </c>
    </row>
    <row r="5" spans="2:15">
      <c r="B5" t="s">
        <v>5</v>
      </c>
      <c r="C5">
        <v>1.5076489795918357E-3</v>
      </c>
      <c r="D5">
        <v>-2.6734693877551173E-5</v>
      </c>
      <c r="E5">
        <v>4.6775510204081643E-4</v>
      </c>
      <c r="F5">
        <v>2.192420408163265E-3</v>
      </c>
      <c r="G5">
        <v>9.4849387755102069E-4</v>
      </c>
    </row>
    <row r="6" spans="2:15">
      <c r="B6" s="3" t="s">
        <v>6</v>
      </c>
      <c r="C6" s="4" t="e">
        <f>_xlfn.STDEV.P(#REF!)</f>
        <v>#REF!</v>
      </c>
      <c r="D6" s="4" t="e">
        <f>_xlfn.STDEV.P(#REF!)</f>
        <v>#REF!</v>
      </c>
      <c r="E6" s="4" t="e">
        <f>_xlfn.STDEV.P(#REF!)</f>
        <v>#REF!</v>
      </c>
      <c r="F6" s="4" t="e">
        <f>_xlfn.STDEV.P(#REF!)</f>
        <v>#REF!</v>
      </c>
      <c r="G6" s="4" t="e">
        <f>_xlfn.STDEV.P(#REF!)</f>
        <v>#REF!</v>
      </c>
      <c r="K6" t="e">
        <f>AVERAGE(L6:M6)</f>
        <v>#DIV/0!</v>
      </c>
      <c r="L6" t="s">
        <v>26</v>
      </c>
    </row>
    <row r="7" spans="2:15">
      <c r="K7" t="e">
        <f>_xlfn.STDEV.P(N7:N8)</f>
        <v>#DIV/0!</v>
      </c>
      <c r="L7" t="s">
        <v>27</v>
      </c>
    </row>
    <row r="8" spans="2:15">
      <c r="B8" t="s">
        <v>7</v>
      </c>
    </row>
    <row r="9" spans="2:15" ht="19.5" thickBot="1">
      <c r="B9" s="5" t="s">
        <v>8</v>
      </c>
      <c r="C9" s="36" t="s">
        <v>41</v>
      </c>
      <c r="D9" s="36" t="s">
        <v>39</v>
      </c>
      <c r="E9" s="36" t="s">
        <v>37</v>
      </c>
      <c r="F9" s="36" t="s">
        <v>33</v>
      </c>
      <c r="G9" s="12" t="s">
        <v>49</v>
      </c>
    </row>
    <row r="10" spans="2:15">
      <c r="B10" s="36" t="s">
        <v>41</v>
      </c>
      <c r="C10" s="39">
        <f>VARP(資料!$B$2:$B$247)</f>
        <v>5.4719196394237876E-4</v>
      </c>
      <c r="D10" s="37">
        <v>3.1739557065238951E-5</v>
      </c>
      <c r="E10" s="37">
        <v>2.4193708394457674E-5</v>
      </c>
      <c r="F10" s="37">
        <v>4.75143602253123E-5</v>
      </c>
      <c r="G10" s="40">
        <v>2.43765310368828E-5</v>
      </c>
    </row>
    <row r="11" spans="2:15">
      <c r="B11" s="36" t="s">
        <v>39</v>
      </c>
      <c r="C11" s="41">
        <v>3.1739557065238951E-5</v>
      </c>
      <c r="D11" s="17">
        <f>VARP(資料!$C$2:$C$247)</f>
        <v>2.7814549100211498E-4</v>
      </c>
      <c r="E11" s="17">
        <v>4.4345403428415664E-5</v>
      </c>
      <c r="F11" s="17">
        <v>3.8121013812545457E-5</v>
      </c>
      <c r="G11" s="42">
        <v>4.1990575962522301E-5</v>
      </c>
      <c r="K11" s="12" t="e">
        <f>VARP(O9)</f>
        <v>#DIV/0!</v>
      </c>
      <c r="M11" t="s">
        <v>29</v>
      </c>
      <c r="O11" t="s">
        <v>30</v>
      </c>
    </row>
    <row r="12" spans="2:15">
      <c r="B12" s="36" t="s">
        <v>37</v>
      </c>
      <c r="C12" s="41">
        <v>2.4193708394457674E-5</v>
      </c>
      <c r="D12" s="17">
        <v>4.4345403428415664E-5</v>
      </c>
      <c r="E12" s="17">
        <f>VARP(資料!$D$2:$D$247)</f>
        <v>3.0635431132573223E-4</v>
      </c>
      <c r="F12" s="17">
        <v>2.2620289599940518E-5</v>
      </c>
      <c r="G12" s="42">
        <v>2.2620289599940518E-5</v>
      </c>
    </row>
    <row r="13" spans="2:15">
      <c r="B13" s="36" t="s">
        <v>33</v>
      </c>
      <c r="C13" s="41">
        <v>4.75143602253123E-5</v>
      </c>
      <c r="D13" s="17">
        <v>3.8121013812545457E-5</v>
      </c>
      <c r="E13" s="17">
        <v>4.6231766763880624E-5</v>
      </c>
      <c r="F13" s="17">
        <f>VARP(資料!$E$2:$E$247)</f>
        <v>3.0386469607920224E-4</v>
      </c>
      <c r="G13" s="42">
        <v>2.2777805617192134E-5</v>
      </c>
      <c r="K13" t="s">
        <v>28</v>
      </c>
    </row>
    <row r="14" spans="2:15" ht="17.5" thickBot="1">
      <c r="B14" s="36" t="s">
        <v>49</v>
      </c>
      <c r="C14" s="43">
        <v>2.43765310368828E-5</v>
      </c>
      <c r="D14" s="18">
        <v>4.1990575962522301E-5</v>
      </c>
      <c r="E14" s="18">
        <v>2.2620289599940518E-5</v>
      </c>
      <c r="F14" s="18">
        <v>2.2777805617192134E-5</v>
      </c>
      <c r="G14" s="44">
        <f>VARP(資料!$F$2:$F$247)</f>
        <v>1.2308849952422495E-4</v>
      </c>
    </row>
    <row r="15" spans="2:15">
      <c r="K15" t="e">
        <f>_xlfn.COVARIANCE.P(K17,L17)</f>
        <v>#VALUE!</v>
      </c>
    </row>
    <row r="18" spans="3:8" ht="17.5" thickBot="1"/>
    <row r="19" spans="3:8" ht="17.5" thickBot="1">
      <c r="C19" s="19"/>
      <c r="D19" s="38" t="s">
        <v>40</v>
      </c>
      <c r="E19" s="38" t="s">
        <v>38</v>
      </c>
      <c r="F19" s="38" t="s">
        <v>36</v>
      </c>
      <c r="G19" s="38" t="s">
        <v>32</v>
      </c>
      <c r="H19" s="38" t="s">
        <v>48</v>
      </c>
    </row>
    <row r="20" spans="3:8">
      <c r="C20" s="17" t="s">
        <v>40</v>
      </c>
      <c r="D20" s="39">
        <f>VARP(資料!$B$2:$B$247)</f>
        <v>5.4719196394237876E-4</v>
      </c>
      <c r="E20" s="37">
        <v>3.1739557065238951E-5</v>
      </c>
      <c r="F20" s="37">
        <v>2.4193708394457674E-5</v>
      </c>
      <c r="G20" s="37">
        <v>4.75143602253123E-5</v>
      </c>
      <c r="H20" s="40">
        <v>2.43765310368828E-5</v>
      </c>
    </row>
    <row r="21" spans="3:8">
      <c r="C21" s="17" t="s">
        <v>38</v>
      </c>
      <c r="D21" s="41">
        <v>3.1739557065238951E-5</v>
      </c>
      <c r="E21" s="17">
        <f>VARP(資料!$C$2:$C$247)</f>
        <v>2.7814549100211498E-4</v>
      </c>
      <c r="F21" s="17">
        <v>4.4345403428415664E-5</v>
      </c>
      <c r="G21" s="17">
        <v>3.8121013812545457E-5</v>
      </c>
      <c r="H21" s="42">
        <v>4.1990575962522301E-5</v>
      </c>
    </row>
    <row r="22" spans="3:8">
      <c r="C22" s="17" t="s">
        <v>36</v>
      </c>
      <c r="D22" s="41">
        <v>2.4193708394457674E-5</v>
      </c>
      <c r="E22" s="17">
        <v>4.4345403428415664E-5</v>
      </c>
      <c r="F22" s="17">
        <f>VARP(資料!$D$2:$D$247)</f>
        <v>3.0635431132573223E-4</v>
      </c>
      <c r="G22" s="17">
        <v>2.2620289599940518E-5</v>
      </c>
      <c r="H22" s="42">
        <v>2.2620289599940518E-5</v>
      </c>
    </row>
    <row r="23" spans="3:8">
      <c r="C23" s="17" t="s">
        <v>32</v>
      </c>
      <c r="D23" s="41">
        <v>4.75143602253123E-5</v>
      </c>
      <c r="E23" s="17">
        <v>3.8121013812545457E-5</v>
      </c>
      <c r="F23" s="17">
        <v>4.6231766763880624E-5</v>
      </c>
      <c r="G23" s="17">
        <f>VARP(資料!$E$2:$E$247)</f>
        <v>3.0386469607920224E-4</v>
      </c>
      <c r="H23" s="42">
        <v>2.2777805617192134E-5</v>
      </c>
    </row>
    <row r="24" spans="3:8" ht="17.5" thickBot="1">
      <c r="C24" s="18" t="s">
        <v>48</v>
      </c>
      <c r="D24" s="43">
        <v>2.43765310368828E-5</v>
      </c>
      <c r="E24" s="18">
        <v>4.1990575962522301E-5</v>
      </c>
      <c r="F24" s="18">
        <v>2.2620289599940518E-5</v>
      </c>
      <c r="G24" s="18">
        <v>2.2777805617192134E-5</v>
      </c>
      <c r="H24" s="44">
        <f>VARP(資料!$F$2:$F$247)</f>
        <v>1.2308849952422495E-4</v>
      </c>
    </row>
    <row r="38" spans="1:7" ht="17.5" thickBot="1"/>
    <row r="39" spans="1:7">
      <c r="A39" t="s">
        <v>10</v>
      </c>
      <c r="B39" s="6" t="s">
        <v>11</v>
      </c>
      <c r="C39" s="2">
        <v>1.5986039004465574E-2</v>
      </c>
      <c r="D39" s="2">
        <v>1.6131836714607408E-2</v>
      </c>
      <c r="E39" s="2">
        <v>1.1991956474867938E-2</v>
      </c>
      <c r="F39" s="2">
        <v>1.9129238051298781E-2</v>
      </c>
      <c r="G39">
        <v>1.6644282917865887E-2</v>
      </c>
    </row>
    <row r="40" spans="1:7">
      <c r="B40" s="6" t="s">
        <v>12</v>
      </c>
      <c r="C40" s="7">
        <v>1</v>
      </c>
      <c r="D40" s="7">
        <v>1</v>
      </c>
      <c r="E40" s="7">
        <v>1</v>
      </c>
      <c r="F40" s="7">
        <v>1</v>
      </c>
    </row>
    <row r="41" spans="1:7">
      <c r="A41" t="s">
        <v>13</v>
      </c>
      <c r="B41" t="s">
        <v>13</v>
      </c>
    </row>
    <row r="42" spans="1:7">
      <c r="A42" t="s">
        <v>14</v>
      </c>
      <c r="B42" s="6" t="s">
        <v>15</v>
      </c>
      <c r="C42" s="8" t="s">
        <v>25</v>
      </c>
      <c r="D42" s="9">
        <v>3.5728800000000001E-3</v>
      </c>
      <c r="E42">
        <v>1</v>
      </c>
    </row>
    <row r="43" spans="1:7">
      <c r="C43" s="8"/>
    </row>
    <row r="44" spans="1:7">
      <c r="C44" s="10"/>
    </row>
    <row r="45" spans="1:7">
      <c r="A45" t="s">
        <v>16</v>
      </c>
      <c r="C45" s="8" t="s">
        <v>17</v>
      </c>
      <c r="D45" cm="1">
        <f t="array" ref="D45:E46">MMULT(MMULT(C39:F40,MINVERSE(C10:F13)),TRANSPOSE(C39:F40))</f>
        <v>2.3364095620323666</v>
      </c>
      <c r="E45">
        <v>141.22988381579657</v>
      </c>
    </row>
    <row r="46" spans="1:7">
      <c r="D46">
        <v>142.77011917176208</v>
      </c>
      <c r="E46">
        <v>8996.4385635307644</v>
      </c>
    </row>
    <row r="48" spans="1:7">
      <c r="A48" t="s">
        <v>18</v>
      </c>
      <c r="B48" s="6" t="s">
        <v>19</v>
      </c>
      <c r="C48" t="e" cm="1">
        <f t="array" aca="1" ref="C48:F48" ca="1">MMULT(MMULT(MMULT(D42:E42,MINVERSE(_xlfn.ANCHORARRAY(D45))),C39:F40),MINVERSE(C10:F13))</f>
        <v>#NAME?</v>
      </c>
      <c r="D48" t="e">
        <f ca="1"/>
        <v>#NAME?</v>
      </c>
      <c r="E48" t="e">
        <f ca="1"/>
        <v>#NAME?</v>
      </c>
      <c r="F48" t="e">
        <f ca="1"/>
        <v>#NAME?</v>
      </c>
    </row>
    <row r="50" spans="1:9" ht="18">
      <c r="A50" t="s">
        <v>20</v>
      </c>
      <c r="B50" s="11" t="s">
        <v>21</v>
      </c>
      <c r="C50" t="e" cm="1">
        <f t="array" aca="1" ref="C50" ca="1">MMULT(MMULT(D42:E42,MINVERSE(_xlfn.ANCHORARRAY(D45))),TRANSPOSE(D42:E42))</f>
        <v>#NAME?</v>
      </c>
    </row>
    <row r="52" spans="1:9">
      <c r="A52" t="s">
        <v>22</v>
      </c>
      <c r="B52" s="6" t="s">
        <v>23</v>
      </c>
      <c r="C52" s="6"/>
      <c r="D52" s="6"/>
    </row>
    <row r="53" spans="1:9" ht="18">
      <c r="B53" s="6" t="s">
        <v>24</v>
      </c>
      <c r="C53" s="6">
        <v>1</v>
      </c>
      <c r="D53" s="11" t="s">
        <v>21</v>
      </c>
      <c r="E53" t="s">
        <v>9</v>
      </c>
      <c r="F53" t="s">
        <v>2</v>
      </c>
      <c r="G53" t="s">
        <v>3</v>
      </c>
      <c r="H53" s="1" t="s">
        <v>4</v>
      </c>
    </row>
    <row r="54" spans="1:9">
      <c r="B54">
        <v>-1E-3</v>
      </c>
      <c r="C54">
        <v>1</v>
      </c>
      <c r="D54" t="e" cm="1">
        <f t="array" aca="1" ref="D54" ca="1">MMULT(MMULT(B54:C54,MINVERSE(_xlfn.ANCHORARRAY($D$45))),TRANSPOSE(B54:C54))</f>
        <v>#NAME?</v>
      </c>
      <c r="E54" t="e" cm="1">
        <f t="array" aca="1" ref="E54:H54" ca="1">MMULT(MMULT(MMULT((B54:C54),MINVERSE(_xlfn.ANCHORARRAY($D$45))),$C$39:$F$40),MINVERSE($C$10:$F$13))</f>
        <v>#NAME?</v>
      </c>
      <c r="F54" t="e">
        <f ca="1"/>
        <v>#NAME?</v>
      </c>
      <c r="G54" t="e">
        <f ca="1"/>
        <v>#NAME?</v>
      </c>
      <c r="H54" t="e">
        <f ca="1"/>
        <v>#NAME?</v>
      </c>
      <c r="I54">
        <v>1</v>
      </c>
    </row>
    <row r="55" spans="1:9">
      <c r="B55">
        <v>-5.0000000000000001E-4</v>
      </c>
      <c r="C55">
        <v>1</v>
      </c>
      <c r="D55" t="e" cm="1">
        <f t="array" aca="1" ref="D55" ca="1">MMULT(MMULT(B55:C55,MINVERSE(_xlfn.ANCHORARRAY($D$45))),TRANSPOSE(B55:C55))</f>
        <v>#NAME?</v>
      </c>
      <c r="E55" t="e" cm="1">
        <f t="array" aca="1" ref="E55:H55" ca="1">MMULT(MMULT(MMULT((B55:C55),MINVERSE(_xlfn.ANCHORARRAY($D$45))),$C$39:$F$40),MINVERSE($C$10:$F$13))</f>
        <v>#NAME?</v>
      </c>
      <c r="F55" t="e">
        <f ca="1"/>
        <v>#NAME?</v>
      </c>
      <c r="G55" t="e">
        <f ca="1"/>
        <v>#NAME?</v>
      </c>
      <c r="H55" t="e">
        <f ca="1"/>
        <v>#NAME?</v>
      </c>
      <c r="I55">
        <v>1</v>
      </c>
    </row>
    <row r="56" spans="1:9">
      <c r="B56">
        <v>0</v>
      </c>
      <c r="C56">
        <v>1</v>
      </c>
      <c r="D56" t="e" cm="1">
        <f t="array" aca="1" ref="D56" ca="1">MMULT(MMULT(B56:C56,MINVERSE(_xlfn.ANCHORARRAY($D$45))),TRANSPOSE(B56:C56))</f>
        <v>#NAME?</v>
      </c>
      <c r="E56" t="e" cm="1">
        <f t="array" aca="1" ref="E56:H56" ca="1">MMULT(MMULT(MMULT((B56:C56),MINVERSE(_xlfn.ANCHORARRAY($D$45))),$C$39:$F$40),MINVERSE($C$10:$F$13))</f>
        <v>#NAME?</v>
      </c>
      <c r="F56" t="e">
        <f ca="1"/>
        <v>#NAME?</v>
      </c>
      <c r="G56" t="e">
        <f ca="1"/>
        <v>#NAME?</v>
      </c>
      <c r="H56" t="e">
        <f ca="1"/>
        <v>#NAME?</v>
      </c>
      <c r="I56">
        <v>1</v>
      </c>
    </row>
    <row r="57" spans="1:9">
      <c r="B57">
        <v>5.0000000000000001E-4</v>
      </c>
      <c r="C57">
        <v>1</v>
      </c>
      <c r="D57" t="e" cm="1">
        <f t="array" aca="1" ref="D57" ca="1">MMULT(MMULT(B57:C57,MINVERSE(_xlfn.ANCHORARRAY($D$45))),TRANSPOSE(B57:C57))</f>
        <v>#NAME?</v>
      </c>
      <c r="E57" t="e" cm="1">
        <f t="array" aca="1" ref="E57:H57" ca="1">MMULT(MMULT(MMULT((B57:C57),MINVERSE(_xlfn.ANCHORARRAY($D$45))),$C$39:$F$40),MINVERSE($C$10:$F$13))</f>
        <v>#NAME?</v>
      </c>
      <c r="F57" t="e">
        <f ca="1"/>
        <v>#NAME?</v>
      </c>
      <c r="G57" t="e">
        <f ca="1"/>
        <v>#NAME?</v>
      </c>
      <c r="H57" t="e">
        <f ca="1"/>
        <v>#NAME?</v>
      </c>
      <c r="I57">
        <v>1</v>
      </c>
    </row>
    <row r="58" spans="1:9">
      <c r="B58">
        <v>1E-3</v>
      </c>
      <c r="C58">
        <v>1</v>
      </c>
      <c r="D58" t="e" cm="1">
        <f t="array" aca="1" ref="D58" ca="1">MMULT(MMULT(B58:C58,MINVERSE(_xlfn.ANCHORARRAY($D$45))),TRANSPOSE(B58:C58))</f>
        <v>#NAME?</v>
      </c>
      <c r="E58" t="e" cm="1">
        <f t="array" aca="1" ref="E58:H58" ca="1">MMULT(MMULT(MMULT((B58:C58),MINVERSE(_xlfn.ANCHORARRAY($D$45))),$C$39:$F$40),MINVERSE($C$10:$F$13))</f>
        <v>#NAME?</v>
      </c>
      <c r="F58" t="e">
        <f ca="1"/>
        <v>#NAME?</v>
      </c>
      <c r="G58" t="e">
        <f ca="1"/>
        <v>#NAME?</v>
      </c>
      <c r="H58" t="e">
        <f ca="1"/>
        <v>#NAME?</v>
      </c>
      <c r="I58">
        <v>1</v>
      </c>
    </row>
    <row r="59" spans="1:9">
      <c r="B59">
        <v>1.5E-3</v>
      </c>
      <c r="C59">
        <v>1</v>
      </c>
      <c r="D59" t="e" cm="1">
        <f t="array" aca="1" ref="D59" ca="1">MMULT(MMULT(B59:C59,MINVERSE(_xlfn.ANCHORARRAY($D$45))),TRANSPOSE(B59:C59))</f>
        <v>#NAME?</v>
      </c>
      <c r="E59" t="e" cm="1">
        <f t="array" aca="1" ref="E59:H59" ca="1">MMULT(MMULT(MMULT((B59:C59),MINVERSE(_xlfn.ANCHORARRAY($D$45))),$C$39:$F$40),MINVERSE($C$10:$F$13))</f>
        <v>#NAME?</v>
      </c>
      <c r="F59" t="e">
        <f ca="1"/>
        <v>#NAME?</v>
      </c>
      <c r="G59" t="e">
        <f ca="1"/>
        <v>#NAME?</v>
      </c>
      <c r="H59" t="e">
        <f ca="1"/>
        <v>#NAME?</v>
      </c>
      <c r="I59">
        <v>1</v>
      </c>
    </row>
    <row r="60" spans="1:9">
      <c r="B60">
        <v>2E-3</v>
      </c>
      <c r="C60">
        <v>1</v>
      </c>
      <c r="D60" t="e" cm="1">
        <f t="array" aca="1" ref="D60" ca="1">MMULT(MMULT(B60:C60,MINVERSE(_xlfn.ANCHORARRAY($D$45))),TRANSPOSE(B60:C60))</f>
        <v>#NAME?</v>
      </c>
      <c r="E60" t="e" cm="1">
        <f t="array" aca="1" ref="E60:H60" ca="1">MMULT(MMULT(MMULT((B60:C60),MINVERSE(_xlfn.ANCHORARRAY($D$45))),$C$39:$F$40),MINVERSE($C$10:$F$13))</f>
        <v>#NAME?</v>
      </c>
      <c r="F60" t="e">
        <f ca="1"/>
        <v>#NAME?</v>
      </c>
      <c r="G60" t="e">
        <f ca="1"/>
        <v>#NAME?</v>
      </c>
      <c r="H60" t="e">
        <f ca="1"/>
        <v>#NAME?</v>
      </c>
      <c r="I60">
        <v>1</v>
      </c>
    </row>
    <row r="61" spans="1:9">
      <c r="B61">
        <v>2.5000000000000001E-3</v>
      </c>
      <c r="C61">
        <v>1</v>
      </c>
      <c r="D61" t="e" cm="1">
        <f t="array" aca="1" ref="D61" ca="1">MMULT(MMULT(B61:C61,MINVERSE(_xlfn.ANCHORARRAY($D$45))),TRANSPOSE(B61:C61))</f>
        <v>#NAME?</v>
      </c>
      <c r="E61" t="e" cm="1">
        <f t="array" aca="1" ref="E61:H61" ca="1">MMULT(MMULT(MMULT((B61:C61),MINVERSE(_xlfn.ANCHORARRAY($D$45))),$C$39:$F$40),MINVERSE($C$10:$F$13))</f>
        <v>#NAME?</v>
      </c>
      <c r="F61" t="e">
        <f ca="1"/>
        <v>#NAME?</v>
      </c>
      <c r="G61" t="e">
        <f ca="1"/>
        <v>#NAME?</v>
      </c>
      <c r="H61" t="e">
        <f ca="1"/>
        <v>#NAME?</v>
      </c>
      <c r="I61">
        <v>1</v>
      </c>
    </row>
    <row r="62" spans="1:9">
      <c r="B62">
        <v>3.0000000000000001E-3</v>
      </c>
      <c r="C62">
        <v>1</v>
      </c>
      <c r="D62" t="e" cm="1">
        <f t="array" aca="1" ref="D62" ca="1">MMULT(MMULT(B62:C62,MINVERSE(_xlfn.ANCHORARRAY($D$45))),TRANSPOSE(B62:C62))</f>
        <v>#NAME?</v>
      </c>
      <c r="E62" t="e" cm="1">
        <f t="array" aca="1" ref="E62:H62" ca="1">MMULT(MMULT(MMULT((B62:C62),MINVERSE(_xlfn.ANCHORARRAY($D$45))),$C$39:$F$40),MINVERSE($C$10:$F$13))</f>
        <v>#NAME?</v>
      </c>
      <c r="F62" t="e">
        <f ca="1"/>
        <v>#NAME?</v>
      </c>
      <c r="G62" t="e">
        <f ca="1"/>
        <v>#NAME?</v>
      </c>
      <c r="H62" t="e">
        <f ca="1"/>
        <v>#NAME?</v>
      </c>
      <c r="I62">
        <v>1</v>
      </c>
    </row>
    <row r="63" spans="1:9">
      <c r="B63">
        <v>3.5000000000000001E-3</v>
      </c>
      <c r="C63">
        <v>1</v>
      </c>
      <c r="D63" t="e" cm="1">
        <f t="array" aca="1" ref="D63" ca="1">MMULT(MMULT(B63:C63,MINVERSE(_xlfn.ANCHORARRAY($D$45))),TRANSPOSE(B63:C63))</f>
        <v>#NAME?</v>
      </c>
      <c r="E63" t="e" cm="1">
        <f t="array" aca="1" ref="E63:H63" ca="1">MMULT(MMULT(MMULT((B63:C63),MINVERSE(_xlfn.ANCHORARRAY($D$45))),$C$39:$F$40),MINVERSE($C$10:$F$13))</f>
        <v>#NAME?</v>
      </c>
      <c r="F63" t="e">
        <f ca="1"/>
        <v>#NAME?</v>
      </c>
      <c r="G63" t="e">
        <f ca="1"/>
        <v>#NAME?</v>
      </c>
      <c r="H63" t="e">
        <f ca="1"/>
        <v>#NAME?</v>
      </c>
      <c r="I63">
        <v>1</v>
      </c>
    </row>
    <row r="64" spans="1:9">
      <c r="B64">
        <v>4.0000000000000001E-3</v>
      </c>
      <c r="C64">
        <v>1</v>
      </c>
      <c r="D64" t="e" cm="1">
        <f t="array" aca="1" ref="D64" ca="1">MMULT(MMULT(B64:C64,MINVERSE(_xlfn.ANCHORARRAY($D$45))),TRANSPOSE(B64:C64))</f>
        <v>#NAME?</v>
      </c>
      <c r="E64" t="e" cm="1">
        <f t="array" aca="1" ref="E64:H64" ca="1">MMULT(MMULT(MMULT((B64:C64),MINVERSE(_xlfn.ANCHORARRAY($D$45))),$C$39:$F$40),MINVERSE($C$10:$F$13))</f>
        <v>#NAME?</v>
      </c>
      <c r="F64" t="e">
        <f ca="1"/>
        <v>#NAME?</v>
      </c>
      <c r="G64" t="e">
        <f ca="1"/>
        <v>#NAME?</v>
      </c>
      <c r="H64" t="e">
        <f ca="1"/>
        <v>#NAME?</v>
      </c>
      <c r="I64">
        <v>1</v>
      </c>
    </row>
    <row r="65" spans="2:9">
      <c r="B65">
        <v>4.4999999999999997E-3</v>
      </c>
      <c r="C65">
        <v>1</v>
      </c>
      <c r="D65" t="e" cm="1">
        <f t="array" aca="1" ref="D65" ca="1">MMULT(MMULT(B65:C65,MINVERSE(_xlfn.ANCHORARRAY($D$45))),TRANSPOSE(B65:C65))</f>
        <v>#NAME?</v>
      </c>
      <c r="E65" t="e" cm="1">
        <f t="array" aca="1" ref="E65:H65" ca="1">MMULT(MMULT(MMULT((B65:C65),MINVERSE(_xlfn.ANCHORARRAY($D$45))),$C$39:$F$40),MINVERSE($C$10:$F$13))</f>
        <v>#NAME?</v>
      </c>
      <c r="F65" t="e">
        <f ca="1"/>
        <v>#NAME?</v>
      </c>
      <c r="G65" t="e">
        <f ca="1"/>
        <v>#NAME?</v>
      </c>
      <c r="H65" t="e">
        <f ca="1"/>
        <v>#NAME?</v>
      </c>
      <c r="I65">
        <v>1</v>
      </c>
    </row>
    <row r="66" spans="2:9">
      <c r="B66">
        <v>5.0000000000000001E-3</v>
      </c>
      <c r="C66">
        <v>1</v>
      </c>
      <c r="D66" t="e" cm="1">
        <f t="array" aca="1" ref="D66" ca="1">MMULT(MMULT(B66:C66,MINVERSE(_xlfn.ANCHORARRAY($D$45))),TRANSPOSE(B66:C66))</f>
        <v>#NAME?</v>
      </c>
      <c r="E66" t="e" cm="1">
        <f t="array" aca="1" ref="E66:H66" ca="1">MMULT(MMULT(MMULT((B66:C66),MINVERSE(_xlfn.ANCHORARRAY($D$45))),$C$39:$F$40),MINVERSE($C$10:$F$13))</f>
        <v>#NAME?</v>
      </c>
      <c r="F66" t="e">
        <f ca="1"/>
        <v>#NAME?</v>
      </c>
      <c r="G66" t="e">
        <f ca="1"/>
        <v>#NAME?</v>
      </c>
      <c r="H66" t="e">
        <f ca="1"/>
        <v>#NAME?</v>
      </c>
      <c r="I66">
        <v>1</v>
      </c>
    </row>
    <row r="67" spans="2:9">
      <c r="B67">
        <v>5.4999999999999997E-3</v>
      </c>
      <c r="C67">
        <v>1</v>
      </c>
      <c r="D67" t="e" cm="1">
        <f t="array" aca="1" ref="D67" ca="1">MMULT(MMULT(B67:C67,MINVERSE(_xlfn.ANCHORARRAY($D$45))),TRANSPOSE(B67:C67))</f>
        <v>#NAME?</v>
      </c>
      <c r="E67" t="e" cm="1">
        <f t="array" aca="1" ref="E67:H67" ca="1">MMULT(MMULT(MMULT((B67:C67),MINVERSE(_xlfn.ANCHORARRAY($D$45))),$C$39:$F$40),MINVERSE($C$10:$F$13))</f>
        <v>#NAME?</v>
      </c>
      <c r="F67" t="e">
        <f ca="1"/>
        <v>#NAME?</v>
      </c>
      <c r="G67" t="e">
        <f ca="1"/>
        <v>#NAME?</v>
      </c>
      <c r="H67" t="e">
        <f ca="1"/>
        <v>#NAME?</v>
      </c>
      <c r="I67">
        <v>1</v>
      </c>
    </row>
    <row r="68" spans="2:9">
      <c r="B68">
        <v>6.0000000000000001E-3</v>
      </c>
      <c r="C68">
        <v>1</v>
      </c>
      <c r="D68" t="e" cm="1">
        <f t="array" aca="1" ref="D68" ca="1">MMULT(MMULT(B68:C68,MINVERSE(_xlfn.ANCHORARRAY($D$45))),TRANSPOSE(B68:C68))</f>
        <v>#NAME?</v>
      </c>
      <c r="E68" t="e" cm="1">
        <f t="array" aca="1" ref="E68:H68" ca="1">MMULT(MMULT(MMULT((B68:C68),MINVERSE(_xlfn.ANCHORARRAY($D$45))),$C$39:$F$40),MINVERSE($C$10:$F$13))</f>
        <v>#NAME?</v>
      </c>
      <c r="F68" t="e">
        <f ca="1"/>
        <v>#NAME?</v>
      </c>
      <c r="G68" t="e">
        <f ca="1"/>
        <v>#NAME?</v>
      </c>
      <c r="H68" t="e">
        <f ca="1"/>
        <v>#NAME?</v>
      </c>
      <c r="I68">
        <v>1</v>
      </c>
    </row>
    <row r="69" spans="2:9">
      <c r="B69">
        <v>6.4999999999999997E-3</v>
      </c>
      <c r="C69">
        <v>1</v>
      </c>
      <c r="D69" t="e" cm="1">
        <f t="array" aca="1" ref="D69" ca="1">MMULT(MMULT(B69:C69,MINVERSE(_xlfn.ANCHORARRAY($D$45))),TRANSPOSE(B69:C69))</f>
        <v>#NAME?</v>
      </c>
      <c r="E69" t="e" cm="1">
        <f t="array" aca="1" ref="E69:H69" ca="1">MMULT(MMULT(MMULT((B69:C69),MINVERSE(_xlfn.ANCHORARRAY($D$45))),$C$39:$F$40),MINVERSE($C$10:$F$13))</f>
        <v>#NAME?</v>
      </c>
      <c r="F69" t="e">
        <f ca="1"/>
        <v>#NAME?</v>
      </c>
      <c r="G69" t="e">
        <f ca="1"/>
        <v>#NAME?</v>
      </c>
      <c r="H69" t="e">
        <f ca="1"/>
        <v>#NAME?</v>
      </c>
      <c r="I69">
        <v>1</v>
      </c>
    </row>
    <row r="70" spans="2:9">
      <c r="B70">
        <v>7.0000000000000001E-3</v>
      </c>
      <c r="C70">
        <v>1</v>
      </c>
      <c r="D70" t="e" cm="1">
        <f t="array" aca="1" ref="D70" ca="1">MMULT(MMULT(B70:C70,MINVERSE(_xlfn.ANCHORARRAY($D$45))),TRANSPOSE(B70:C70))</f>
        <v>#NAME?</v>
      </c>
      <c r="E70" t="e" cm="1">
        <f t="array" aca="1" ref="E70:H70" ca="1">MMULT(MMULT(MMULT((B70:C70),MINVERSE(_xlfn.ANCHORARRAY($D$45))),$C$39:$F$40),MINVERSE($C$10:$F$13))</f>
        <v>#NAME?</v>
      </c>
      <c r="F70" t="e">
        <f ca="1"/>
        <v>#NAME?</v>
      </c>
      <c r="G70" t="e">
        <f ca="1"/>
        <v>#NAME?</v>
      </c>
      <c r="H70" t="e">
        <f ca="1"/>
        <v>#NAME?</v>
      </c>
      <c r="I70">
        <v>1</v>
      </c>
    </row>
    <row r="71" spans="2:9">
      <c r="B71">
        <v>7.4999999999999997E-3</v>
      </c>
      <c r="C71">
        <v>1</v>
      </c>
      <c r="D71" t="e" cm="1">
        <f t="array" aca="1" ref="D71" ca="1">MMULT(MMULT(B71:C71,MINVERSE(_xlfn.ANCHORARRAY($D$45))),TRANSPOSE(B71:C71))</f>
        <v>#NAME?</v>
      </c>
      <c r="E71" t="e" cm="1">
        <f t="array" aca="1" ref="E71:H71" ca="1">MMULT(MMULT(MMULT((B71:C71),MINVERSE(_xlfn.ANCHORARRAY($D$45))),$C$39:$F$40),MINVERSE($C$10:$F$13))</f>
        <v>#NAME?</v>
      </c>
      <c r="F71" t="e">
        <f ca="1"/>
        <v>#NAME?</v>
      </c>
      <c r="G71" t="e">
        <f ca="1"/>
        <v>#NAME?</v>
      </c>
      <c r="H71" t="e">
        <f ca="1"/>
        <v>#NAME?</v>
      </c>
      <c r="I71">
        <v>1</v>
      </c>
    </row>
    <row r="72" spans="2:9">
      <c r="B72">
        <v>8.0000000000000002E-3</v>
      </c>
      <c r="C72">
        <v>1</v>
      </c>
      <c r="D72" t="e" cm="1">
        <f t="array" aca="1" ref="D72" ca="1">MMULT(MMULT(B72:C72,MINVERSE(_xlfn.ANCHORARRAY($D$45))),TRANSPOSE(B72:C72))</f>
        <v>#NAME?</v>
      </c>
      <c r="E72" t="e" cm="1">
        <f t="array" aca="1" ref="E72:H72" ca="1">MMULT(MMULT(MMULT((B72:C72),MINVERSE(_xlfn.ANCHORARRAY($D$45))),$C$39:$F$40),MINVERSE($C$10:$F$13))</f>
        <v>#NAME?</v>
      </c>
      <c r="F72" t="e">
        <f ca="1"/>
        <v>#NAME?</v>
      </c>
      <c r="G72" t="e">
        <f ca="1"/>
        <v>#NAME?</v>
      </c>
      <c r="H72" t="e">
        <f ca="1"/>
        <v>#NAME?</v>
      </c>
      <c r="I72">
        <v>1</v>
      </c>
    </row>
    <row r="73" spans="2:9">
      <c r="B73">
        <v>8.5000000000000006E-3</v>
      </c>
      <c r="C73">
        <v>1</v>
      </c>
      <c r="D73" t="e" cm="1">
        <f t="array" aca="1" ref="D73" ca="1">MMULT(MMULT(B73:C73,MINVERSE(_xlfn.ANCHORARRAY($D$45))),TRANSPOSE(B73:C73))</f>
        <v>#NAME?</v>
      </c>
      <c r="E73" t="e" cm="1">
        <f t="array" aca="1" ref="E73:H73" ca="1">MMULT(MMULT(MMULT((B73:C73),MINVERSE(_xlfn.ANCHORARRAY($D$45))),$C$39:$F$40),MINVERSE($C$10:$F$13))</f>
        <v>#NAME?</v>
      </c>
      <c r="F73" t="e">
        <f ca="1"/>
        <v>#NAME?</v>
      </c>
      <c r="G73" t="e">
        <f ca="1"/>
        <v>#NAME?</v>
      </c>
      <c r="H73" t="e">
        <f ca="1"/>
        <v>#NAME?</v>
      </c>
      <c r="I73">
        <v>1</v>
      </c>
    </row>
    <row r="74" spans="2:9">
      <c r="B74">
        <v>8.9999999999999993E-3</v>
      </c>
      <c r="C74">
        <v>1</v>
      </c>
      <c r="D74" t="e" cm="1">
        <f t="array" aca="1" ref="D74" ca="1">MMULT(MMULT(B74:C74,MINVERSE(_xlfn.ANCHORARRAY($D$45))),TRANSPOSE(B74:C74))</f>
        <v>#NAME?</v>
      </c>
      <c r="E74" t="e" cm="1">
        <f t="array" aca="1" ref="E74:H74" ca="1">MMULT(MMULT(MMULT((B74:C74),MINVERSE(_xlfn.ANCHORARRAY($D$45))),$C$39:$F$40),MINVERSE($C$10:$F$13))</f>
        <v>#NAME?</v>
      </c>
      <c r="F74" t="e">
        <f ca="1"/>
        <v>#NAME?</v>
      </c>
      <c r="G74" t="e">
        <f ca="1"/>
        <v>#NAME?</v>
      </c>
      <c r="H74" t="e">
        <f ca="1"/>
        <v>#NAME?</v>
      </c>
      <c r="I74">
        <v>1</v>
      </c>
    </row>
    <row r="75" spans="2:9">
      <c r="B75">
        <v>9.4999999999999998E-3</v>
      </c>
      <c r="C75">
        <v>1</v>
      </c>
      <c r="D75" t="e" cm="1">
        <f t="array" aca="1" ref="D75" ca="1">MMULT(MMULT(B75:C75,MINVERSE(_xlfn.ANCHORARRAY($D$45))),TRANSPOSE(B75:C75))</f>
        <v>#NAME?</v>
      </c>
      <c r="E75" t="e" cm="1">
        <f t="array" aca="1" ref="E75:H75" ca="1">MMULT(MMULT(MMULT((B75:C75),MINVERSE(_xlfn.ANCHORARRAY($D$45))),$C$39:$F$40),MINVERSE($C$10:$F$13))</f>
        <v>#NAME?</v>
      </c>
      <c r="F75" t="e">
        <f ca="1"/>
        <v>#NAME?</v>
      </c>
      <c r="G75" t="e">
        <f ca="1"/>
        <v>#NAME?</v>
      </c>
      <c r="H75" t="e">
        <f ca="1"/>
        <v>#NAME?</v>
      </c>
      <c r="I75">
        <v>1</v>
      </c>
    </row>
    <row r="76" spans="2:9">
      <c r="B76">
        <v>0.01</v>
      </c>
      <c r="C76">
        <v>1</v>
      </c>
      <c r="D76" t="e" cm="1">
        <f t="array" aca="1" ref="D76" ca="1">MMULT(MMULT(B76:C76,MINVERSE(_xlfn.ANCHORARRAY($D$45))),TRANSPOSE(B76:C76))</f>
        <v>#NAME?</v>
      </c>
      <c r="E76" t="e" cm="1">
        <f t="array" aca="1" ref="E76:H76" ca="1">MMULT(MMULT(MMULT((B76:C76),MINVERSE(_xlfn.ANCHORARRAY($D$45))),$C$39:$F$40),MINVERSE($C$10:$F$13))</f>
        <v>#NAME?</v>
      </c>
      <c r="F76" t="e">
        <f ca="1"/>
        <v>#NAME?</v>
      </c>
      <c r="G76" t="e">
        <f ca="1"/>
        <v>#NAME?</v>
      </c>
      <c r="H76" t="e">
        <f ca="1"/>
        <v>#NAME?</v>
      </c>
      <c r="I76"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1770-2850-8046-B333-28B265591EC3}">
  <dimension ref="A1:S57"/>
  <sheetViews>
    <sheetView topLeftCell="B33" zoomScale="66" workbookViewId="0">
      <selection activeCell="E44" sqref="E44"/>
    </sheetView>
  </sheetViews>
  <sheetFormatPr defaultColWidth="10.90625" defaultRowHeight="17"/>
  <cols>
    <col min="2" max="2" width="47.7265625" bestFit="1" customWidth="1"/>
    <col min="3" max="3" width="14.1796875" bestFit="1" customWidth="1"/>
    <col min="4" max="4" width="13.1796875" bestFit="1" customWidth="1"/>
    <col min="5" max="5" width="12" bestFit="1" customWidth="1"/>
    <col min="6" max="7" width="13.81640625" bestFit="1" customWidth="1"/>
    <col min="8" max="9" width="11.81640625" bestFit="1" customWidth="1"/>
  </cols>
  <sheetData>
    <row r="1" spans="2:19">
      <c r="B1" t="s">
        <v>0</v>
      </c>
      <c r="J1" s="3"/>
      <c r="K1" s="3"/>
      <c r="L1" s="3"/>
      <c r="M1" s="3"/>
      <c r="N1" s="3"/>
      <c r="O1" s="3"/>
      <c r="P1" s="3"/>
      <c r="Q1" s="3"/>
      <c r="R1" s="3"/>
      <c r="S1" s="3"/>
    </row>
    <row r="2" spans="2:19" ht="17.5">
      <c r="E2" s="13"/>
      <c r="F2" s="13"/>
      <c r="J2" s="3"/>
      <c r="K2" s="3"/>
      <c r="L2" s="3"/>
      <c r="M2" s="3"/>
      <c r="N2" s="3"/>
      <c r="O2" s="3"/>
      <c r="P2" s="3"/>
      <c r="Q2" s="3"/>
      <c r="R2" s="3"/>
      <c r="S2" s="3"/>
    </row>
    <row r="3" spans="2:19">
      <c r="J3" s="3"/>
      <c r="K3" s="3"/>
      <c r="L3" s="3"/>
      <c r="M3" s="50"/>
      <c r="N3" s="50"/>
      <c r="O3" s="50"/>
      <c r="P3" s="50"/>
      <c r="Q3" s="50"/>
      <c r="R3" s="50"/>
      <c r="S3" s="3"/>
    </row>
    <row r="4" spans="2:19">
      <c r="B4" s="20" t="s">
        <v>1</v>
      </c>
      <c r="C4" s="28" t="s">
        <v>40</v>
      </c>
      <c r="D4" s="28" t="s">
        <v>38</v>
      </c>
      <c r="E4" s="28" t="s">
        <v>36</v>
      </c>
      <c r="F4" s="28" t="s">
        <v>32</v>
      </c>
      <c r="G4" s="29" t="s">
        <v>48</v>
      </c>
      <c r="J4" s="3"/>
      <c r="K4" s="3"/>
      <c r="L4" s="3"/>
      <c r="M4" s="17"/>
      <c r="N4" s="17"/>
      <c r="O4" s="17"/>
      <c r="P4" s="17"/>
      <c r="Q4" s="17"/>
      <c r="R4" s="17"/>
      <c r="S4" s="3"/>
    </row>
    <row r="5" spans="2:19">
      <c r="B5" s="30" t="s">
        <v>5</v>
      </c>
      <c r="C5" s="31">
        <v>1.4446072874493938E-3</v>
      </c>
      <c r="D5" s="31">
        <v>2.1401214574898807E-4</v>
      </c>
      <c r="E5" s="31">
        <v>8.4037651821862328E-4</v>
      </c>
      <c r="F5" s="31">
        <v>-9.8538866396761116E-4</v>
      </c>
      <c r="G5" s="32">
        <v>-2.7616194331983807E-4</v>
      </c>
      <c r="J5" s="3"/>
      <c r="K5" s="3"/>
      <c r="L5" s="3"/>
      <c r="M5" s="17"/>
      <c r="N5" s="17"/>
      <c r="O5" s="17"/>
      <c r="P5" s="17"/>
      <c r="Q5" s="17"/>
      <c r="R5" s="17"/>
      <c r="S5" s="3"/>
    </row>
    <row r="6" spans="2:19">
      <c r="B6" s="33" t="s">
        <v>6</v>
      </c>
      <c r="C6" s="34">
        <v>2.3353299685614039E-2</v>
      </c>
      <c r="D6" s="34">
        <v>1.6658661304964954E-2</v>
      </c>
      <c r="E6" s="34">
        <v>1.7469417138237103E-2</v>
      </c>
      <c r="F6" s="34">
        <v>1.7458011049614284E-2</v>
      </c>
      <c r="G6" s="35">
        <v>1.1080282217265956E-2</v>
      </c>
      <c r="J6" s="3"/>
      <c r="K6" s="3"/>
      <c r="L6" s="3"/>
      <c r="M6" s="17"/>
      <c r="N6" s="17"/>
      <c r="O6" s="17"/>
      <c r="P6" s="17"/>
      <c r="Q6" s="17"/>
      <c r="R6" s="17"/>
      <c r="S6" s="3"/>
    </row>
    <row r="7" spans="2:19">
      <c r="J7" s="3"/>
      <c r="K7" s="3"/>
      <c r="L7" s="3"/>
      <c r="M7" s="17"/>
      <c r="N7" s="17"/>
      <c r="O7" s="17"/>
      <c r="P7" s="17"/>
      <c r="Q7" s="17"/>
      <c r="R7" s="17"/>
      <c r="S7" s="3"/>
    </row>
    <row r="8" spans="2:19">
      <c r="B8" s="20" t="s">
        <v>7</v>
      </c>
      <c r="C8" s="21"/>
      <c r="D8" s="21"/>
      <c r="E8" s="21"/>
      <c r="F8" s="21"/>
      <c r="G8" s="22"/>
      <c r="J8" s="3"/>
      <c r="K8" s="3"/>
      <c r="L8" s="3"/>
      <c r="M8" s="17"/>
      <c r="N8" s="17"/>
      <c r="O8" s="17"/>
      <c r="P8" s="17"/>
      <c r="Q8" s="17"/>
      <c r="R8" s="17"/>
      <c r="S8" s="3"/>
    </row>
    <row r="9" spans="2:19" ht="19.5" thickBot="1">
      <c r="B9" s="23" t="s">
        <v>8</v>
      </c>
      <c r="C9" s="24" t="s">
        <v>40</v>
      </c>
      <c r="D9" s="24" t="s">
        <v>38</v>
      </c>
      <c r="E9" s="24" t="s">
        <v>36</v>
      </c>
      <c r="F9" s="24" t="s">
        <v>32</v>
      </c>
      <c r="G9" s="25" t="s">
        <v>48</v>
      </c>
      <c r="J9" s="3"/>
      <c r="K9" s="3"/>
      <c r="L9" s="3"/>
      <c r="M9" s="3"/>
      <c r="N9" s="3"/>
      <c r="O9" s="3"/>
      <c r="P9" s="3"/>
      <c r="Q9" s="3"/>
      <c r="R9" s="3"/>
      <c r="S9" s="3"/>
    </row>
    <row r="10" spans="2:19">
      <c r="B10" s="26" t="s">
        <v>40</v>
      </c>
      <c r="C10" s="39">
        <v>5.453766062061007E-4</v>
      </c>
      <c r="D10" s="37">
        <v>1.2389925766064018E-4</v>
      </c>
      <c r="E10" s="37">
        <v>7.9099299714665015E-5</v>
      </c>
      <c r="F10" s="37">
        <v>1.6263222403765012E-4</v>
      </c>
      <c r="G10" s="40">
        <v>8.133773170968214E-5</v>
      </c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2:19">
      <c r="B11" s="26" t="s">
        <v>38</v>
      </c>
      <c r="C11" s="41">
        <v>1.2389925766064018E-4</v>
      </c>
      <c r="D11" s="17">
        <v>2.7751099647353662E-4</v>
      </c>
      <c r="E11" s="17">
        <v>8.4552843274779107E-5</v>
      </c>
      <c r="F11" s="17">
        <v>1.3032848282253437E-4</v>
      </c>
      <c r="G11" s="42">
        <v>9.7333727912898128E-5</v>
      </c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2:19">
      <c r="B12" s="26" t="s">
        <v>36</v>
      </c>
      <c r="C12" s="41">
        <v>7.9099299714665015E-5</v>
      </c>
      <c r="D12" s="17">
        <v>8.4552843274779107E-5</v>
      </c>
      <c r="E12" s="17">
        <v>3.051805351497322E-4</v>
      </c>
      <c r="F12" s="17">
        <v>8.8097041846743918E-5</v>
      </c>
      <c r="G12" s="42">
        <v>5.3072370231015153E-5</v>
      </c>
      <c r="J12" s="3"/>
      <c r="K12" s="3"/>
      <c r="L12" s="3"/>
      <c r="M12" s="50"/>
      <c r="N12" s="50"/>
      <c r="O12" s="50"/>
      <c r="P12" s="50"/>
      <c r="Q12" s="50"/>
      <c r="R12" s="50"/>
      <c r="S12" s="3"/>
    </row>
    <row r="13" spans="2:19">
      <c r="B13" s="26" t="s">
        <v>32</v>
      </c>
      <c r="C13" s="41">
        <v>1.6263222403765012E-4</v>
      </c>
      <c r="D13" s="17">
        <v>1.3032848282253437E-4</v>
      </c>
      <c r="E13" s="17">
        <v>8.8097041846743918E-5</v>
      </c>
      <c r="F13" s="17">
        <v>3.0478214980845446E-4</v>
      </c>
      <c r="G13" s="42">
        <v>9.7165649143536215E-5</v>
      </c>
      <c r="J13" s="3"/>
      <c r="K13" s="3"/>
      <c r="L13" s="3"/>
      <c r="M13" s="17"/>
      <c r="N13" s="17"/>
      <c r="O13" s="17"/>
      <c r="P13" s="17"/>
      <c r="Q13" s="17"/>
      <c r="R13" s="17"/>
      <c r="S13" s="3"/>
    </row>
    <row r="14" spans="2:19" ht="17.5" thickBot="1">
      <c r="B14" s="27" t="s">
        <v>48</v>
      </c>
      <c r="C14" s="43">
        <v>8.133773170968214E-5</v>
      </c>
      <c r="D14" s="18">
        <v>9.7333727912898128E-5</v>
      </c>
      <c r="E14" s="18">
        <v>5.3072370231015153E-5</v>
      </c>
      <c r="F14" s="18">
        <v>9.7165649143536215E-5</v>
      </c>
      <c r="G14" s="44">
        <v>1.2277265401426014E-4</v>
      </c>
      <c r="J14" s="3"/>
      <c r="K14" s="3"/>
      <c r="L14" s="3"/>
      <c r="M14" s="17"/>
      <c r="N14" s="17"/>
      <c r="O14" s="17"/>
      <c r="P14" s="17"/>
      <c r="Q14" s="17"/>
      <c r="R14" s="17"/>
      <c r="S14" s="3"/>
    </row>
    <row r="15" spans="2:19">
      <c r="J15" s="3"/>
      <c r="K15" s="3"/>
      <c r="L15" s="3"/>
      <c r="M15" s="17"/>
      <c r="N15" s="17"/>
      <c r="O15" s="17"/>
      <c r="P15" s="17"/>
      <c r="Q15" s="17"/>
      <c r="R15" s="17"/>
      <c r="S15" s="3"/>
    </row>
    <row r="16" spans="2:19">
      <c r="J16" s="3"/>
      <c r="K16" s="3"/>
      <c r="L16" s="3"/>
      <c r="M16" s="17"/>
      <c r="N16" s="17"/>
      <c r="O16" s="17"/>
      <c r="P16" s="17"/>
      <c r="Q16" s="17"/>
      <c r="R16" s="17"/>
      <c r="S16" s="3"/>
    </row>
    <row r="17" spans="1:19">
      <c r="J17" s="3"/>
      <c r="K17" s="3"/>
      <c r="L17" s="3"/>
      <c r="M17" s="17"/>
      <c r="N17" s="17"/>
      <c r="O17" s="17"/>
      <c r="P17" s="17"/>
      <c r="Q17" s="17"/>
      <c r="R17" s="17"/>
      <c r="S17" s="3"/>
    </row>
    <row r="18" spans="1:19"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>
      <c r="J22" s="3"/>
      <c r="K22" s="3"/>
      <c r="L22" s="3"/>
      <c r="M22" s="50"/>
      <c r="N22" s="50"/>
      <c r="O22" s="50"/>
      <c r="P22" s="50"/>
      <c r="Q22" s="50"/>
      <c r="R22" s="50"/>
      <c r="S22" s="3"/>
    </row>
    <row r="23" spans="1:19">
      <c r="A23" t="s">
        <v>10</v>
      </c>
      <c r="B23" s="6" t="s">
        <v>11</v>
      </c>
      <c r="C23" s="31">
        <v>1.4446072874493938E-3</v>
      </c>
      <c r="D23" s="31">
        <v>2.1401214574898807E-4</v>
      </c>
      <c r="E23" s="31">
        <v>8.4037651821862328E-4</v>
      </c>
      <c r="F23" s="31">
        <v>-9.8538866396761116E-4</v>
      </c>
      <c r="G23" s="32">
        <v>-2.7616194331983807E-4</v>
      </c>
      <c r="J23" s="3"/>
      <c r="K23" s="3"/>
      <c r="L23" s="3"/>
      <c r="M23" s="17"/>
      <c r="N23" s="17"/>
      <c r="O23" s="17"/>
      <c r="P23" s="17"/>
      <c r="Q23" s="17"/>
      <c r="R23" s="17"/>
      <c r="S23" s="3"/>
    </row>
    <row r="24" spans="1:19">
      <c r="B24" s="6" t="s">
        <v>12</v>
      </c>
      <c r="C24">
        <v>1</v>
      </c>
      <c r="D24">
        <v>1</v>
      </c>
      <c r="E24">
        <v>1</v>
      </c>
      <c r="F24">
        <v>1</v>
      </c>
      <c r="G24">
        <v>1</v>
      </c>
      <c r="J24" s="3"/>
      <c r="K24" s="3"/>
      <c r="L24" s="3"/>
      <c r="M24" s="17"/>
      <c r="N24" s="17"/>
      <c r="O24" s="17"/>
      <c r="P24" s="17"/>
      <c r="Q24" s="17"/>
      <c r="R24" s="17"/>
      <c r="S24" s="3"/>
    </row>
    <row r="25" spans="1:19">
      <c r="J25" s="3"/>
      <c r="K25" s="3"/>
      <c r="L25" s="3"/>
      <c r="M25" s="17"/>
      <c r="N25" s="17"/>
      <c r="O25" s="17"/>
      <c r="P25" s="17"/>
      <c r="Q25" s="17"/>
      <c r="R25" s="17"/>
      <c r="S25" s="3"/>
    </row>
    <row r="26" spans="1:19">
      <c r="J26" s="3"/>
      <c r="K26" s="3"/>
      <c r="L26" s="3"/>
      <c r="M26" s="17"/>
      <c r="N26" s="17"/>
      <c r="O26" s="17"/>
      <c r="P26" s="17"/>
      <c r="Q26" s="17"/>
      <c r="R26" s="17"/>
      <c r="S26" s="3"/>
    </row>
    <row r="27" spans="1:19">
      <c r="A27" t="s">
        <v>14</v>
      </c>
      <c r="B27" s="6" t="s">
        <v>15</v>
      </c>
      <c r="C27" s="8" t="s">
        <v>25</v>
      </c>
      <c r="D27" s="9">
        <v>3.5728800000000001E-3</v>
      </c>
      <c r="E27">
        <v>1</v>
      </c>
      <c r="J27" s="3"/>
      <c r="K27" s="3"/>
      <c r="L27" s="3"/>
      <c r="M27" s="17"/>
      <c r="N27" s="17"/>
      <c r="O27" s="17"/>
      <c r="P27" s="17"/>
      <c r="Q27" s="17"/>
      <c r="R27" s="17"/>
      <c r="S27" s="3"/>
    </row>
    <row r="30" spans="1:19">
      <c r="A30" t="s">
        <v>16</v>
      </c>
      <c r="C30" s="8" t="s">
        <v>17</v>
      </c>
      <c r="D30" cm="1">
        <f t="array" ref="D30:E31">MMULT(MMULT(C23:G24,MINVERSE(C10:G14)),TRANSPOSE(C23:G24))</f>
        <v>1.6141654438476764E-2</v>
      </c>
      <c r="E30">
        <v>0.18804913856023919</v>
      </c>
    </row>
    <row r="31" spans="1:19">
      <c r="D31">
        <v>0.18804913856023719</v>
      </c>
      <c r="E31">
        <v>9475.8222756833256</v>
      </c>
    </row>
    <row r="34" spans="1:10">
      <c r="A34" t="s">
        <v>18</v>
      </c>
      <c r="B34" s="6" t="s">
        <v>19</v>
      </c>
      <c r="C34">
        <f t="array" ref="C34:G34">MMULT(MMULT(MMULT(D27:E27,MINVERSE((D30:E31))),C23:G24),MINVERSE(C10:G14))</f>
        <v>0.92690969695662584</v>
      </c>
      <c r="D34">
        <v>0.46129204350791564</v>
      </c>
      <c r="E34">
        <v>0.95888382101212077</v>
      </c>
      <c r="F34">
        <v>-1.3497801982033497</v>
      </c>
      <c r="G34">
        <v>2.6946367266992288E-3</v>
      </c>
    </row>
    <row r="37" spans="1:10" ht="18">
      <c r="A37" t="s">
        <v>20</v>
      </c>
      <c r="B37" s="11" t="s">
        <v>21</v>
      </c>
      <c r="C37">
        <f t="array" ref="C37">MMULT(MMULT(D27:E27,MINVERSE(D30:E31)),TRANSPOSE(D27:E27))</f>
        <v>8.8779206794719441E-4</v>
      </c>
    </row>
    <row r="42" spans="1:10">
      <c r="A42" t="s">
        <v>22</v>
      </c>
      <c r="B42" s="6" t="s">
        <v>23</v>
      </c>
      <c r="C42" s="6"/>
      <c r="D42" s="6"/>
    </row>
    <row r="43" spans="1:10" ht="18">
      <c r="B43" s="6" t="s">
        <v>24</v>
      </c>
      <c r="C43" s="6">
        <v>1</v>
      </c>
      <c r="D43" s="11" t="s">
        <v>21</v>
      </c>
      <c r="E43" s="45" t="s">
        <v>40</v>
      </c>
      <c r="F43" s="45" t="s">
        <v>38</v>
      </c>
      <c r="G43" s="45" t="s">
        <v>36</v>
      </c>
      <c r="H43" s="45" t="s">
        <v>32</v>
      </c>
      <c r="I43" s="46" t="s">
        <v>48</v>
      </c>
    </row>
    <row r="44" spans="1:10">
      <c r="B44" s="47">
        <v>-1E-3</v>
      </c>
      <c r="C44">
        <v>1</v>
      </c>
      <c r="D44">
        <f t="array" ref="D44">MMULT(MMULT(B44:C44,MINVERSE($D$30:$E$31)),TRANSPOSE(B44:C44))</f>
        <v>1.6998143039604786E-4</v>
      </c>
      <c r="E44">
        <f t="array" ref="E44:I44">MMULT(MMULT(MMULT(B44:C44,MINVERSE($D$30:$E$31)), $C$23:$G$24),MINVERSE($C$10:$G$14))</f>
        <v>-0.20954048037173678</v>
      </c>
      <c r="F44">
        <v>-7.0917607818170303E-2</v>
      </c>
      <c r="G44">
        <v>-2.5814246485307349E-2</v>
      </c>
      <c r="H44">
        <v>0.42254847972234771</v>
      </c>
      <c r="I44">
        <v>0.88372385495286365</v>
      </c>
      <c r="J44">
        <f>SUM(E44:I44)</f>
        <v>0.99999999999999689</v>
      </c>
    </row>
    <row r="45" spans="1:10">
      <c r="B45" s="47">
        <f>B44+0.0005</f>
        <v>-5.0000000000000001E-4</v>
      </c>
      <c r="C45">
        <v>1</v>
      </c>
      <c r="D45">
        <f t="array" ref="D45">MMULT(MMULT(B45:C45,MINVERSE($D$30:$E$31)),TRANSPOSE(B45:C45))</f>
        <v>1.2227732542308036E-4</v>
      </c>
      <c r="E45">
        <f t="array" ref="E45:I45">MMULT(MMULT(MMULT(B45:C45,MINVERSE(D30:E31)), $C$23:$G$24),MINVERSE($C$10:$G$14))</f>
        <v>-8.5280694708395222E-2</v>
      </c>
      <c r="F45">
        <v>-1.2725653149986915E-2</v>
      </c>
      <c r="G45">
        <v>8.1852920321762584E-2</v>
      </c>
      <c r="H45">
        <v>0.22876155792189623</v>
      </c>
      <c r="I45">
        <v>0.78739186961472174</v>
      </c>
      <c r="J45">
        <f t="shared" ref="J45:J57" si="0">SUM(E45:I45)</f>
        <v>0.99999999999999845</v>
      </c>
    </row>
    <row r="46" spans="1:10">
      <c r="B46" s="47">
        <f t="shared" ref="B46:B57" si="1">B45+0.0005</f>
        <v>0</v>
      </c>
      <c r="C46">
        <v>1</v>
      </c>
      <c r="D46">
        <f t="array" ref="D46">MMULT(MMULT(B46:C46,MINVERSE($D$30:$E$31)),TRANSPOSE(B46:C46))</f>
        <v>1.0555614267492602E-4</v>
      </c>
      <c r="E46">
        <f t="array" ref="E46:I46">MMULT(MMULT(MMULT(B46:C46,MINVERSE($D$30:$E$31)), $C$23:$G$24),MINVERSE($C$10:$G$14))</f>
        <v>3.8979090954946297E-2</v>
      </c>
      <c r="F46">
        <v>4.5466301518196528E-2</v>
      </c>
      <c r="G46">
        <v>0.18952008712883259</v>
      </c>
      <c r="H46">
        <v>3.4974636121444636E-2</v>
      </c>
      <c r="I46">
        <v>0.69105988427657972</v>
      </c>
      <c r="J46">
        <f t="shared" si="0"/>
        <v>0.99999999999999978</v>
      </c>
    </row>
    <row r="47" spans="1:10">
      <c r="B47" s="47">
        <f t="shared" si="1"/>
        <v>5.0000000000000001E-4</v>
      </c>
      <c r="C47">
        <v>1</v>
      </c>
      <c r="D47">
        <f t="array" ref="D47">MMULT(MMULT(B47:C47,MINVERSE($D$30:$E$31)),TRANSPOSE(B47:C47))</f>
        <v>1.1981788215158486E-4</v>
      </c>
      <c r="E47">
        <f t="array" ref="E47:I47">MMULT(MMULT(MMULT(B47:C47,MINVERSE($D$30:$E$31)), $C$23:$G$24),MINVERSE($C$10:$G$14))</f>
        <v>0.16323887661828784</v>
      </c>
      <c r="F47">
        <v>0.10365825618638014</v>
      </c>
      <c r="G47">
        <v>0.29718725393590256</v>
      </c>
      <c r="H47">
        <v>-0.15881228567900693</v>
      </c>
      <c r="I47">
        <v>0.59472789893843792</v>
      </c>
      <c r="J47">
        <f t="shared" si="0"/>
        <v>1.0000000000000013</v>
      </c>
    </row>
    <row r="48" spans="1:10">
      <c r="B48" s="47">
        <f t="shared" si="1"/>
        <v>1E-3</v>
      </c>
      <c r="C48">
        <v>1</v>
      </c>
      <c r="D48">
        <f t="array" ref="D48">MMULT(MMULT(B48:C48,MINVERSE($D$30:$E$31)),TRANSPOSE(B48:C48))</f>
        <v>1.6506254385305683E-4</v>
      </c>
      <c r="E48">
        <f t="array" ref="E48:I48">MMULT(MMULT(MMULT(B48:C48,MINVERSE($D$30:$E$31)), $C$23:$G$24),MINVERSE($C$10:$G$14))</f>
        <v>0.28749866228162946</v>
      </c>
      <c r="F48">
        <v>0.16185021085456369</v>
      </c>
      <c r="G48">
        <v>0.40485442074297245</v>
      </c>
      <c r="H48">
        <v>-0.35259920747945839</v>
      </c>
      <c r="I48">
        <v>0.49839591360029623</v>
      </c>
      <c r="J48">
        <f t="shared" si="0"/>
        <v>1.0000000000000036</v>
      </c>
    </row>
    <row r="49" spans="2:10">
      <c r="B49" s="47">
        <f t="shared" si="1"/>
        <v>1.5E-3</v>
      </c>
      <c r="C49">
        <v>1</v>
      </c>
      <c r="D49">
        <f t="array" ref="D49">MMULT(MMULT(B49:C49,MINVERSE($D$30:$E$31)),TRANSPOSE(B49:C49))</f>
        <v>2.4129012777934197E-4</v>
      </c>
      <c r="E49">
        <f t="array" ref="E49:I49">MMULT(MMULT(MMULT(B49:C49,MINVERSE($D$30:$E$31)), $C$23:$G$24),MINVERSE($C$10:$G$14))</f>
        <v>0.41175844794497091</v>
      </c>
      <c r="F49">
        <v>0.22004216552274716</v>
      </c>
      <c r="G49">
        <v>0.5125215875500424</v>
      </c>
      <c r="H49">
        <v>-0.54638612927990993</v>
      </c>
      <c r="I49">
        <v>0.4020639282621542</v>
      </c>
      <c r="J49">
        <f t="shared" si="0"/>
        <v>1.0000000000000049</v>
      </c>
    </row>
    <row r="50" spans="2:10">
      <c r="B50" s="47">
        <f t="shared" si="1"/>
        <v>2E-3</v>
      </c>
      <c r="C50">
        <v>1</v>
      </c>
      <c r="D50">
        <f t="array" ref="D50">MMULT(MMULT(B50:C50,MINVERSE($D$30:$E$31)),TRANSPOSE(B50:C50))</f>
        <v>3.4850063393044033E-4</v>
      </c>
      <c r="E50">
        <f t="array" ref="E50:I50">MMULT(MMULT(MMULT(B50:C50,MINVERSE($D$30:$E$31)), $C$23:$G$24),MINVERSE($C$10:$G$14))</f>
        <v>0.53601823360831236</v>
      </c>
      <c r="F50">
        <v>0.27823412019093074</v>
      </c>
      <c r="G50">
        <v>0.62018875435711251</v>
      </c>
      <c r="H50">
        <v>-0.74017305108036147</v>
      </c>
      <c r="I50">
        <v>0.30573194292401251</v>
      </c>
      <c r="J50">
        <f t="shared" si="0"/>
        <v>1.0000000000000067</v>
      </c>
    </row>
    <row r="51" spans="2:10">
      <c r="B51" s="47">
        <f t="shared" si="1"/>
        <v>2.5000000000000001E-3</v>
      </c>
      <c r="C51">
        <v>1</v>
      </c>
      <c r="D51">
        <f t="array" ref="D51">MMULT(MMULT(B51:C51,MINVERSE($D$30:$E$31)),TRANSPOSE(B51:C51))</f>
        <v>4.8669406230635178E-4</v>
      </c>
      <c r="E51">
        <f t="array" ref="E51:I51">MMULT(MMULT(MMULT(B51:C51,MINVERSE($D$30:$E$31)), $C$23:$G$24),MINVERSE($C$10:$G$14))</f>
        <v>0.66027801927165419</v>
      </c>
      <c r="F51">
        <v>0.33642607485911413</v>
      </c>
      <c r="G51">
        <v>0.72785592116418218</v>
      </c>
      <c r="H51">
        <v>-0.93395997288081289</v>
      </c>
      <c r="I51">
        <v>0.20939995758587049</v>
      </c>
      <c r="J51">
        <f t="shared" si="0"/>
        <v>1.000000000000008</v>
      </c>
    </row>
    <row r="52" spans="2:10">
      <c r="B52" s="47">
        <f t="shared" si="1"/>
        <v>3.0000000000000001E-3</v>
      </c>
      <c r="C52">
        <v>1</v>
      </c>
      <c r="D52">
        <f t="array" ref="D52">MMULT(MMULT(B52:C52,MINVERSE($D$30:$E$31)),TRANSPOSE(B52:C52))</f>
        <v>6.5587041290707639E-4</v>
      </c>
      <c r="E52">
        <f t="array" ref="E52:I52">MMULT(MMULT(MMULT(B52:C52,MINVERSE($D$30:$E$31)), $C$23:$G$24),MINVERSE($C$10:$G$14))</f>
        <v>0.78453780493499559</v>
      </c>
      <c r="F52">
        <v>0.39461802952729769</v>
      </c>
      <c r="G52">
        <v>0.83552308797125241</v>
      </c>
      <c r="H52">
        <v>-1.1277468946812645</v>
      </c>
      <c r="I52">
        <v>0.11306797224772869</v>
      </c>
      <c r="J52">
        <f t="shared" si="0"/>
        <v>1.0000000000000098</v>
      </c>
    </row>
    <row r="53" spans="2:10">
      <c r="B53" s="47">
        <f t="shared" si="1"/>
        <v>3.5000000000000001E-3</v>
      </c>
      <c r="C53">
        <v>1</v>
      </c>
      <c r="D53">
        <f t="array" ref="D53">MMULT(MMULT(B53:C53,MINVERSE($D$30:$E$31)),TRANSPOSE(B53:C53))</f>
        <v>8.5602968573261415E-4</v>
      </c>
      <c r="E53">
        <f t="array" ref="E53:I53">MMULT(MMULT(MMULT(B53:C53,MINVERSE($D$30:$E$31)), $C$23:$G$24),MINVERSE($C$10:$G$14))</f>
        <v>0.9087975905983372</v>
      </c>
      <c r="F53">
        <v>0.4528099841954813</v>
      </c>
      <c r="G53">
        <v>0.9431902547783223</v>
      </c>
      <c r="H53">
        <v>-1.3215338164817161</v>
      </c>
      <c r="I53">
        <v>1.6735986909586775E-2</v>
      </c>
      <c r="J53">
        <f t="shared" si="0"/>
        <v>1.0000000000000115</v>
      </c>
    </row>
    <row r="54" spans="2:10">
      <c r="B54" s="47">
        <f t="shared" si="1"/>
        <v>4.0000000000000001E-3</v>
      </c>
      <c r="C54">
        <v>1</v>
      </c>
      <c r="D54">
        <f t="array" ref="D54">MMULT(MMULT(B54:C54,MINVERSE($D$30:$E$31)),TRANSPOSE(B54:C54))</f>
        <v>1.0871718807829653E-3</v>
      </c>
      <c r="E54">
        <f t="array" ref="E54:I54">MMULT(MMULT(MMULT(B54:C54,MINVERSE($D$30:$E$31)), $C$23:$G$24),MINVERSE($C$10:$G$14))</f>
        <v>1.0330573762616788</v>
      </c>
      <c r="F54">
        <v>0.51100193886366485</v>
      </c>
      <c r="G54">
        <v>1.0508574215853925</v>
      </c>
      <c r="H54">
        <v>-1.5153207382821676</v>
      </c>
      <c r="I54">
        <v>-7.9595998428555026E-2</v>
      </c>
      <c r="J54">
        <f t="shared" si="0"/>
        <v>1.0000000000000138</v>
      </c>
    </row>
    <row r="55" spans="2:10">
      <c r="B55" s="47">
        <f t="shared" si="1"/>
        <v>4.5000000000000005E-3</v>
      </c>
      <c r="C55">
        <v>1</v>
      </c>
      <c r="D55">
        <f t="array" ref="D55">MMULT(MMULT(B55:C55,MINVERSE($D$30:$E$31)),TRANSPOSE(B55:C55))</f>
        <v>1.3492969980581295E-3</v>
      </c>
      <c r="E55">
        <f t="array" ref="E55:I55">MMULT(MMULT(MMULT(B55:C55,MINVERSE($D$30:$E$31)), $C$23:$G$24),MINVERSE($C$10:$G$14))</f>
        <v>1.1573171619250198</v>
      </c>
      <c r="F55">
        <v>0.56919389353184824</v>
      </c>
      <c r="G55">
        <v>1.1585245883924624</v>
      </c>
      <c r="H55">
        <v>-1.7091076600826189</v>
      </c>
      <c r="I55">
        <v>-0.17592798376669672</v>
      </c>
      <c r="J55">
        <f t="shared" si="0"/>
        <v>1.0000000000000149</v>
      </c>
    </row>
    <row r="56" spans="2:10">
      <c r="B56" s="47">
        <f t="shared" si="1"/>
        <v>5.000000000000001E-3</v>
      </c>
      <c r="C56">
        <v>1</v>
      </c>
      <c r="D56">
        <f t="array" ref="D56">MMULT(MMULT(B56:C56,MINVERSE($D$30:$E$31)),TRANSPOSE(B56:C56))</f>
        <v>1.642405037558107E-3</v>
      </c>
      <c r="E56">
        <f t="array" ref="E56:I56">MMULT(MMULT(MMULT(B56:C56,MINVERSE($D$30:$E$31)), $C$23:$G$24),MINVERSE($C$10:$G$14))</f>
        <v>1.281576947588362</v>
      </c>
      <c r="F56">
        <v>0.62738584820003185</v>
      </c>
      <c r="G56">
        <v>1.2661917551995325</v>
      </c>
      <c r="H56">
        <v>-1.9028945818830707</v>
      </c>
      <c r="I56">
        <v>-0.27225996910483891</v>
      </c>
      <c r="J56">
        <f t="shared" si="0"/>
        <v>1.0000000000000169</v>
      </c>
    </row>
    <row r="57" spans="2:10">
      <c r="B57" s="47">
        <f t="shared" si="1"/>
        <v>5.5000000000000014E-3</v>
      </c>
      <c r="C57">
        <v>1</v>
      </c>
      <c r="D57">
        <f t="array" ref="D57">MMULT(MMULT(B57:C57,MINVERSE($D$30:$E$31)),TRANSPOSE(B57:C57))</f>
        <v>1.9664959992828977E-3</v>
      </c>
      <c r="E57">
        <f t="array" ref="E57:I57">MMULT(MMULT(MMULT(B57:C57,MINVERSE($D$30:$E$31)), $C$23:$G$24),MINVERSE($C$10:$G$14))</f>
        <v>1.4058367332517037</v>
      </c>
      <c r="F57">
        <v>0.68557780286821546</v>
      </c>
      <c r="G57">
        <v>1.3738589220066022</v>
      </c>
      <c r="H57">
        <v>-2.0966815036835222</v>
      </c>
      <c r="I57">
        <v>-0.36859195444298076</v>
      </c>
      <c r="J57">
        <f t="shared" si="0"/>
        <v>1.0000000000000184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9DF1-94EF-3F49-A65E-B3F90BC419A3}">
  <dimension ref="A1:Z74"/>
  <sheetViews>
    <sheetView tabSelected="1" topLeftCell="A60" workbookViewId="0">
      <selection activeCell="D61" sqref="D61"/>
    </sheetView>
  </sheetViews>
  <sheetFormatPr defaultColWidth="10.90625" defaultRowHeight="17"/>
  <cols>
    <col min="4" max="4" width="17.81640625" customWidth="1"/>
  </cols>
  <sheetData>
    <row r="1" spans="2:26">
      <c r="B1" t="s">
        <v>0</v>
      </c>
    </row>
    <row r="2" spans="2:26" ht="17.5">
      <c r="E2" s="13"/>
      <c r="F2" s="13"/>
    </row>
    <row r="4" spans="2:26">
      <c r="B4" s="20" t="s">
        <v>1</v>
      </c>
      <c r="C4" s="28" t="s">
        <v>40</v>
      </c>
      <c r="D4" s="28" t="s">
        <v>38</v>
      </c>
      <c r="E4" s="28" t="s">
        <v>36</v>
      </c>
      <c r="F4" s="28" t="s">
        <v>32</v>
      </c>
      <c r="G4" s="29" t="s">
        <v>48</v>
      </c>
      <c r="H4" s="16" t="s">
        <v>34</v>
      </c>
      <c r="I4" s="16" t="s">
        <v>46</v>
      </c>
      <c r="J4" s="16" t="s">
        <v>44</v>
      </c>
      <c r="K4" s="16" t="s">
        <v>42</v>
      </c>
      <c r="L4" s="16" t="s">
        <v>50</v>
      </c>
    </row>
    <row r="5" spans="2:26">
      <c r="B5" s="30" t="s">
        <v>5</v>
      </c>
      <c r="C5" s="31">
        <v>1.4446072874493938E-3</v>
      </c>
      <c r="D5" s="31">
        <v>2.1401214574898807E-4</v>
      </c>
      <c r="E5" s="31">
        <v>8.4037651821862328E-4</v>
      </c>
      <c r="F5" s="31">
        <v>-9.8538866396761116E-4</v>
      </c>
      <c r="G5" s="32">
        <v>-2.7616194331983807E-4</v>
      </c>
      <c r="H5">
        <v>-7.2437246963562649E-5</v>
      </c>
      <c r="I5">
        <v>8.4510526315789453E-4</v>
      </c>
      <c r="J5">
        <v>5.8657085020242877E-4</v>
      </c>
      <c r="K5">
        <v>1.0213360323886625E-4</v>
      </c>
      <c r="L5">
        <v>1.8897975708501995E-4</v>
      </c>
    </row>
    <row r="6" spans="2:26">
      <c r="B6" s="33" t="s">
        <v>6</v>
      </c>
      <c r="C6" s="34">
        <v>2.3353299685614039E-2</v>
      </c>
      <c r="D6" s="34">
        <v>1.6658661304964954E-2</v>
      </c>
      <c r="E6" s="34">
        <v>1.7469417138237103E-2</v>
      </c>
      <c r="F6" s="34">
        <v>1.7458011049614284E-2</v>
      </c>
      <c r="G6" s="35">
        <v>1.1080282217265956E-2</v>
      </c>
      <c r="H6">
        <v>1.8162271420305548E-2</v>
      </c>
      <c r="I6">
        <v>1.7990450482964916E-2</v>
      </c>
      <c r="J6">
        <v>1.7956247147934142E-2</v>
      </c>
      <c r="K6">
        <v>9.2392749537184623E-3</v>
      </c>
      <c r="L6">
        <v>6.0556701260639683E-3</v>
      </c>
    </row>
    <row r="8" spans="2:26" ht="17.5" thickBot="1">
      <c r="B8" s="20" t="s">
        <v>7</v>
      </c>
      <c r="C8" s="21"/>
      <c r="D8" s="21"/>
      <c r="E8" s="21"/>
      <c r="F8" s="21"/>
      <c r="G8" s="22"/>
    </row>
    <row r="9" spans="2:26">
      <c r="B9" s="19"/>
      <c r="C9" s="19" t="s">
        <v>40</v>
      </c>
      <c r="D9" s="19" t="s">
        <v>38</v>
      </c>
      <c r="E9" s="19" t="s">
        <v>36</v>
      </c>
      <c r="F9" s="19" t="s">
        <v>32</v>
      </c>
      <c r="G9" s="19" t="s">
        <v>48</v>
      </c>
      <c r="H9" s="19" t="s">
        <v>34</v>
      </c>
      <c r="I9" s="19" t="s">
        <v>46</v>
      </c>
      <c r="J9" s="19" t="s">
        <v>44</v>
      </c>
      <c r="K9" s="19" t="s">
        <v>42</v>
      </c>
      <c r="L9" s="19" t="s">
        <v>50</v>
      </c>
      <c r="P9" s="19"/>
      <c r="Q9" s="19" t="s">
        <v>40</v>
      </c>
      <c r="R9" s="19" t="s">
        <v>38</v>
      </c>
      <c r="S9" s="19" t="s">
        <v>36</v>
      </c>
      <c r="T9" s="19" t="s">
        <v>32</v>
      </c>
      <c r="U9" s="19" t="s">
        <v>48</v>
      </c>
      <c r="V9" s="19" t="s">
        <v>34</v>
      </c>
      <c r="W9" s="19" t="s">
        <v>46</v>
      </c>
      <c r="X9" s="19" t="s">
        <v>44</v>
      </c>
      <c r="Y9" s="19" t="s">
        <v>42</v>
      </c>
      <c r="Z9" s="19" t="s">
        <v>50</v>
      </c>
    </row>
    <row r="10" spans="2:26" ht="17.5" thickBot="1">
      <c r="B10" s="17" t="s">
        <v>40</v>
      </c>
      <c r="C10" s="48">
        <f>VARP(資料!$B$2:$B$248)</f>
        <v>5.453766062061007E-4</v>
      </c>
      <c r="D10" s="17">
        <v>1.2389925766064018E-4</v>
      </c>
      <c r="E10" s="17">
        <v>7.9099299714665015E-5</v>
      </c>
      <c r="F10" s="17">
        <v>1.6263222403765012E-4</v>
      </c>
      <c r="G10" s="17">
        <v>8.133773170968214E-5</v>
      </c>
      <c r="H10" s="17">
        <v>7.8378818961890898E-5</v>
      </c>
      <c r="I10" s="17">
        <v>1.1819639689154058E-4</v>
      </c>
      <c r="J10" s="17">
        <v>1.2057412439422051E-4</v>
      </c>
      <c r="K10" s="17">
        <v>7.5125954623317864E-5</v>
      </c>
      <c r="L10" s="18">
        <v>2.4689402307839823E-5</v>
      </c>
      <c r="P10" s="17" t="s">
        <v>40</v>
      </c>
      <c r="Q10" s="48">
        <f>VARP(資料!$B$2:$B$247)</f>
        <v>5.4719196394237876E-4</v>
      </c>
      <c r="R10" s="17">
        <v>3.1739557065238951E-5</v>
      </c>
      <c r="S10" s="17">
        <v>2.4193708394457674E-5</v>
      </c>
      <c r="T10" s="17">
        <v>4.75143602253123E-5</v>
      </c>
      <c r="U10" s="17">
        <v>2.43765310368828E-5</v>
      </c>
      <c r="V10" s="17">
        <v>2.0751802854798741E-5</v>
      </c>
      <c r="W10" s="17">
        <v>1.7874294024588539E-5</v>
      </c>
      <c r="X10" s="17">
        <v>1.8894315275927065E-5</v>
      </c>
      <c r="Y10" s="17">
        <v>2.3902867612581784E-5</v>
      </c>
      <c r="Z10" s="18">
        <v>1.7964793187190157E-5</v>
      </c>
    </row>
    <row r="11" spans="2:26" ht="17.5" thickBot="1">
      <c r="B11" s="17" t="s">
        <v>38</v>
      </c>
      <c r="C11" s="17">
        <v>1.2389925766064018E-4</v>
      </c>
      <c r="D11" s="48">
        <f>VARP(資料!$C$2:$C$248)</f>
        <v>2.7751099647353662E-4</v>
      </c>
      <c r="E11" s="17">
        <v>8.4552843274779107E-5</v>
      </c>
      <c r="F11" s="17">
        <v>1.3032848282253437E-4</v>
      </c>
      <c r="G11" s="17">
        <v>9.7333727912898128E-5</v>
      </c>
      <c r="H11" s="17">
        <v>5.3347307317051563E-5</v>
      </c>
      <c r="I11" s="17">
        <v>1.1350739318495631E-4</v>
      </c>
      <c r="J11" s="17">
        <v>1.0287605922788434E-4</v>
      </c>
      <c r="K11" s="17">
        <v>6.7160074747365145E-5</v>
      </c>
      <c r="L11" s="18">
        <v>1.9421245822108223E-5</v>
      </c>
      <c r="P11" s="17" t="s">
        <v>38</v>
      </c>
      <c r="Q11" s="17">
        <v>3.1739557065238951E-5</v>
      </c>
      <c r="R11" s="48">
        <f>VARP(資料!$C$2:$C$247)</f>
        <v>2.7814549100211498E-4</v>
      </c>
      <c r="S11" s="17">
        <v>4.4345403428415664E-5</v>
      </c>
      <c r="T11" s="17">
        <v>3.8121013812545457E-5</v>
      </c>
      <c r="U11" s="17">
        <v>4.1990575962522301E-5</v>
      </c>
      <c r="V11" s="17">
        <v>8.9818232018639676E-6</v>
      </c>
      <c r="W11" s="17">
        <v>8.2361731471015916E-6</v>
      </c>
      <c r="X11" s="17">
        <v>8.2361731471015916E-6</v>
      </c>
      <c r="Y11" s="17">
        <v>1.409289298949038E-5</v>
      </c>
      <c r="Z11" s="18">
        <v>9.0587588259633776E-6</v>
      </c>
    </row>
    <row r="12" spans="2:26" ht="17.5" thickBot="1">
      <c r="B12" s="17" t="s">
        <v>36</v>
      </c>
      <c r="C12" s="17">
        <v>7.9099299714665015E-5</v>
      </c>
      <c r="D12" s="17">
        <v>8.4552843274779107E-5</v>
      </c>
      <c r="E12" s="48">
        <f>VARP(資料!$D$2:$D$248)</f>
        <v>3.051805351497322E-4</v>
      </c>
      <c r="F12" s="17">
        <v>8.8097041846743918E-5</v>
      </c>
      <c r="G12" s="17">
        <v>5.3072370231015153E-5</v>
      </c>
      <c r="H12" s="17">
        <v>3.4676919245603097E-5</v>
      </c>
      <c r="I12" s="17">
        <v>3.970052830449606E-5</v>
      </c>
      <c r="J12" s="17">
        <v>5.0579365748627258E-5</v>
      </c>
      <c r="K12" s="17">
        <v>4.5884371642003613E-5</v>
      </c>
      <c r="L12" s="18">
        <v>3.0371786618957872E-5</v>
      </c>
      <c r="P12" s="17" t="s">
        <v>36</v>
      </c>
      <c r="Q12" s="17">
        <v>2.4193708394457674E-5</v>
      </c>
      <c r="R12" s="17">
        <v>4.4345403428415664E-5</v>
      </c>
      <c r="S12" s="48">
        <f>VARP(資料!$D$2:$D$247)</f>
        <v>3.0635431132573223E-4</v>
      </c>
      <c r="T12" s="17">
        <v>4.6231766763880624E-5</v>
      </c>
      <c r="U12" s="17">
        <v>2.2620289599940518E-5</v>
      </c>
      <c r="V12" s="17">
        <v>8.2722970274142337E-6</v>
      </c>
      <c r="W12" s="17">
        <v>1.9426018099147344E-5</v>
      </c>
      <c r="X12" s="17">
        <v>1.279625221961133E-5</v>
      </c>
      <c r="Y12" s="17">
        <v>1.5234640479922675E-5</v>
      </c>
      <c r="Z12" s="18">
        <v>1.2355590521911555E-5</v>
      </c>
    </row>
    <row r="13" spans="2:26" ht="17.5" thickBot="1">
      <c r="B13" s="17" t="s">
        <v>32</v>
      </c>
      <c r="C13" s="17">
        <v>1.6263222403765012E-4</v>
      </c>
      <c r="D13" s="17">
        <v>1.3032848282253437E-4</v>
      </c>
      <c r="E13" s="17">
        <v>8.8097041846743918E-5</v>
      </c>
      <c r="F13" s="48">
        <f>VARP(資料!$E$2:$E$248)</f>
        <v>3.0478214980845446E-4</v>
      </c>
      <c r="G13" s="17">
        <v>9.7165649143536215E-5</v>
      </c>
      <c r="H13" s="17">
        <v>4.7214509906980916E-5</v>
      </c>
      <c r="I13" s="17">
        <v>1.1260943421095248E-4</v>
      </c>
      <c r="J13" s="17">
        <v>1.1504096112470295E-4</v>
      </c>
      <c r="K13" s="17">
        <v>8.6349120274598816E-5</v>
      </c>
      <c r="L13" s="18">
        <v>2.008317178565456E-5</v>
      </c>
      <c r="P13" s="17" t="s">
        <v>32</v>
      </c>
      <c r="Q13" s="17">
        <v>4.75143602253123E-5</v>
      </c>
      <c r="R13" s="17">
        <v>3.8121013812545457E-5</v>
      </c>
      <c r="S13" s="17">
        <v>4.6231766763880624E-5</v>
      </c>
      <c r="T13" s="48">
        <f>VARP(資料!$E$2:$E$247)</f>
        <v>3.0386469607920224E-4</v>
      </c>
      <c r="U13" s="17">
        <v>2.2777805617192134E-5</v>
      </c>
      <c r="V13" s="17">
        <v>2.2938977983789411E-5</v>
      </c>
      <c r="W13" s="17">
        <v>3.6870607071353017E-5</v>
      </c>
      <c r="X13" s="17">
        <v>2.8388908898175679E-5</v>
      </c>
      <c r="Y13" s="17">
        <v>3.7910483590967666E-5</v>
      </c>
      <c r="Z13" s="18">
        <v>1.131225389655628E-5</v>
      </c>
    </row>
    <row r="14" spans="2:26" ht="17.5" thickBot="1">
      <c r="B14" s="17" t="s">
        <v>48</v>
      </c>
      <c r="C14" s="17">
        <v>8.133773170968214E-5</v>
      </c>
      <c r="D14" s="17">
        <v>9.7333727912898128E-5</v>
      </c>
      <c r="E14" s="17">
        <v>5.3072370231015153E-5</v>
      </c>
      <c r="F14" s="17">
        <v>9.7165649143536215E-5</v>
      </c>
      <c r="G14" s="48">
        <f>VARP(資料!$F$2:$F$248)</f>
        <v>1.2277265401426014E-4</v>
      </c>
      <c r="H14" s="17">
        <v>4.9750908427166501E-5</v>
      </c>
      <c r="I14" s="17">
        <v>9.7896845037289681E-5</v>
      </c>
      <c r="J14" s="17">
        <v>7.8779902768558719E-5</v>
      </c>
      <c r="K14" s="17">
        <v>5.0896349305036944E-5</v>
      </c>
      <c r="L14" s="18">
        <v>1.9804850008867561E-5</v>
      </c>
      <c r="P14" s="17" t="s">
        <v>48</v>
      </c>
      <c r="Q14" s="17">
        <v>2.43765310368828E-5</v>
      </c>
      <c r="R14" s="17">
        <v>4.1990575962522301E-5</v>
      </c>
      <c r="S14" s="17">
        <v>2.2620289599940518E-5</v>
      </c>
      <c r="T14" s="17">
        <v>2.2777805617192134E-5</v>
      </c>
      <c r="U14" s="48">
        <f>VARP(資料!$F$2:$F$247)</f>
        <v>1.2308849952422495E-4</v>
      </c>
      <c r="V14" s="17">
        <v>1.8389934206821327E-6</v>
      </c>
      <c r="W14" s="17">
        <v>2.3918918247075145E-5</v>
      </c>
      <c r="X14" s="17">
        <v>1.4981181626214556E-5</v>
      </c>
      <c r="Y14" s="17">
        <v>1.8020928833829095E-5</v>
      </c>
      <c r="Z14" s="18">
        <v>8.9807890600832881E-6</v>
      </c>
    </row>
    <row r="15" spans="2:26" ht="17.5" thickBot="1">
      <c r="B15" s="17" t="s">
        <v>34</v>
      </c>
      <c r="C15" s="17">
        <v>7.8378818961890898E-5</v>
      </c>
      <c r="D15" s="17">
        <v>5.3347307317051563E-5</v>
      </c>
      <c r="E15" s="17">
        <v>3.4676919245603097E-5</v>
      </c>
      <c r="F15" s="17">
        <v>4.7214509906980916E-5</v>
      </c>
      <c r="G15" s="17">
        <v>4.9750908427166501E-5</v>
      </c>
      <c r="H15" s="48">
        <f>VARP(資料!$G$2:$G$248)</f>
        <v>3.2986810314484768E-4</v>
      </c>
      <c r="I15" s="17">
        <v>3.880184982335393E-5</v>
      </c>
      <c r="J15" s="17">
        <v>6.1046161294136939E-5</v>
      </c>
      <c r="K15" s="17">
        <v>3.0086553613073464E-5</v>
      </c>
      <c r="L15" s="18">
        <v>8.5288299142257752E-6</v>
      </c>
      <c r="P15" s="17" t="s">
        <v>34</v>
      </c>
      <c r="Q15" s="17">
        <v>2.0751802854798741E-5</v>
      </c>
      <c r="R15" s="17">
        <v>8.9818232018639676E-6</v>
      </c>
      <c r="S15" s="17">
        <v>8.2722970274142337E-6</v>
      </c>
      <c r="T15" s="17">
        <v>2.2938977983789411E-5</v>
      </c>
      <c r="U15" s="17">
        <v>1.8389934206821327E-6</v>
      </c>
      <c r="V15" s="48">
        <f>VARP(資料!$G$2:$G$247)</f>
        <v>3.3047937472767554E-4</v>
      </c>
      <c r="W15" s="17">
        <v>2.7921802539262333E-5</v>
      </c>
      <c r="X15" s="17">
        <v>1.4108786340868538E-5</v>
      </c>
      <c r="Y15" s="17">
        <v>4.5462866753420531E-6</v>
      </c>
      <c r="Z15" s="18">
        <v>9.0353147221891742E-6</v>
      </c>
    </row>
    <row r="16" spans="2:26" ht="17.5" thickBot="1">
      <c r="B16" s="17" t="s">
        <v>46</v>
      </c>
      <c r="C16" s="17">
        <v>1.1819639689154058E-4</v>
      </c>
      <c r="D16" s="17">
        <v>1.1350739318495631E-4</v>
      </c>
      <c r="E16" s="17">
        <v>3.970052830449606E-5</v>
      </c>
      <c r="F16" s="17">
        <v>1.1260943421095248E-4</v>
      </c>
      <c r="G16" s="17">
        <v>9.7896845037289681E-5</v>
      </c>
      <c r="H16" s="17">
        <v>3.880184982335393E-5</v>
      </c>
      <c r="I16" s="48">
        <f>VARP(資料!$H$2:$H$248)</f>
        <v>3.2365630858001258E-4</v>
      </c>
      <c r="J16" s="17">
        <v>1.2248628393586188E-4</v>
      </c>
      <c r="K16" s="17">
        <v>6.098278451630084E-5</v>
      </c>
      <c r="L16" s="18">
        <v>1.2492647305774554E-5</v>
      </c>
      <c r="P16" s="17" t="s">
        <v>46</v>
      </c>
      <c r="Q16" s="17">
        <v>1.7874294024588539E-5</v>
      </c>
      <c r="R16" s="17">
        <v>8.2361731471015916E-6</v>
      </c>
      <c r="S16" s="17">
        <v>1.9426018099147344E-5</v>
      </c>
      <c r="T16" s="17">
        <v>3.6870607071353017E-5</v>
      </c>
      <c r="U16" s="17">
        <v>2.3918918247075145E-5</v>
      </c>
      <c r="V16" s="17">
        <v>2.7921802539262333E-5</v>
      </c>
      <c r="W16" s="48">
        <f>VARP(資料!$H$2:$H$247)</f>
        <v>3.2496906956542052E-4</v>
      </c>
      <c r="X16" s="17">
        <v>1.6275487875470958E-5</v>
      </c>
      <c r="Y16" s="17">
        <v>3.2935632022010698E-5</v>
      </c>
      <c r="Z16" s="18">
        <v>9.577675107806196E-6</v>
      </c>
    </row>
    <row r="17" spans="1:26" ht="17.5" thickBot="1">
      <c r="B17" s="17" t="s">
        <v>44</v>
      </c>
      <c r="C17" s="17">
        <v>1.2057412439422051E-4</v>
      </c>
      <c r="D17" s="17">
        <v>1.0287605922788434E-4</v>
      </c>
      <c r="E17" s="17">
        <v>5.0579365748627258E-5</v>
      </c>
      <c r="F17" s="17">
        <v>1.1504096112470295E-4</v>
      </c>
      <c r="G17" s="17">
        <v>7.8779902768558719E-5</v>
      </c>
      <c r="H17" s="17">
        <v>6.1046161294136939E-5</v>
      </c>
      <c r="I17" s="17">
        <v>1.2248628393586188E-4</v>
      </c>
      <c r="J17" s="48">
        <f>VARP(資料!$I$2:$I$248)</f>
        <v>3.2242681163769304E-4</v>
      </c>
      <c r="K17" s="17">
        <v>7.3013061069481585E-5</v>
      </c>
      <c r="L17" s="18">
        <v>2.3339341760543532E-5</v>
      </c>
      <c r="P17" s="17" t="s">
        <v>44</v>
      </c>
      <c r="Q17" s="17">
        <v>1.8894315275927065E-5</v>
      </c>
      <c r="R17" s="17">
        <v>8.2361731471015916E-6</v>
      </c>
      <c r="S17" s="17">
        <v>1.279625221961133E-5</v>
      </c>
      <c r="T17" s="17">
        <v>2.8388908898175679E-5</v>
      </c>
      <c r="U17" s="17">
        <v>1.4981181626214556E-5</v>
      </c>
      <c r="V17" s="17">
        <v>1.4108786340868538E-5</v>
      </c>
      <c r="W17" s="17">
        <v>1.6275487875470958E-5</v>
      </c>
      <c r="X17" s="48">
        <f>VARP(資料!$I$2:$I$247)</f>
        <v>3.2363284528033929E-4</v>
      </c>
      <c r="Y17" s="17">
        <v>1.99552788433472E-5</v>
      </c>
      <c r="Z17" s="18">
        <v>4.7457645340075376E-6</v>
      </c>
    </row>
    <row r="18" spans="1:26" ht="17.5" thickBot="1">
      <c r="B18" s="17" t="s">
        <v>42</v>
      </c>
      <c r="C18" s="17">
        <v>7.5125954623317864E-5</v>
      </c>
      <c r="D18" s="17">
        <v>6.7160074747365145E-5</v>
      </c>
      <c r="E18" s="17">
        <v>4.5884371642003613E-5</v>
      </c>
      <c r="F18" s="17">
        <v>8.6349120274598816E-5</v>
      </c>
      <c r="G18" s="17">
        <v>5.0896349305036944E-5</v>
      </c>
      <c r="H18" s="17">
        <v>3.0086553613073464E-5</v>
      </c>
      <c r="I18" s="17">
        <v>6.098278451630084E-5</v>
      </c>
      <c r="J18" s="17">
        <v>7.3013061069481585E-5</v>
      </c>
      <c r="K18" s="48">
        <f>VARP(資料!$J$2:$J$248)</f>
        <v>8.5364201670409299E-5</v>
      </c>
      <c r="L18" s="18">
        <v>1.3677354990558778E-5</v>
      </c>
      <c r="P18" s="17" t="s">
        <v>42</v>
      </c>
      <c r="Q18" s="17">
        <v>2.3902867612581784E-5</v>
      </c>
      <c r="R18" s="17">
        <v>1.409289298949038E-5</v>
      </c>
      <c r="S18" s="17">
        <v>1.5234640479922675E-5</v>
      </c>
      <c r="T18" s="17">
        <v>3.7910483590967666E-5</v>
      </c>
      <c r="U18" s="17">
        <v>1.8020928833829095E-5</v>
      </c>
      <c r="V18" s="17">
        <v>4.5462866753420531E-6</v>
      </c>
      <c r="W18" s="17">
        <v>3.2935632022010698E-5</v>
      </c>
      <c r="X18" s="17">
        <v>1.99552788433472E-5</v>
      </c>
      <c r="Y18" s="48">
        <f>VARP(資料!$J$2:$J$247)</f>
        <v>8.5081211005436587E-5</v>
      </c>
      <c r="Z18" s="18">
        <v>9.3063780951814321E-6</v>
      </c>
    </row>
    <row r="19" spans="1:26" ht="17.5" thickBot="1">
      <c r="B19" s="18" t="s">
        <v>50</v>
      </c>
      <c r="C19" s="18">
        <v>2.4689402307839823E-5</v>
      </c>
      <c r="D19" s="18">
        <v>1.9421245822108223E-5</v>
      </c>
      <c r="E19" s="18">
        <v>3.0371786618957872E-5</v>
      </c>
      <c r="F19" s="18">
        <v>2.008317178565456E-5</v>
      </c>
      <c r="G19" s="18">
        <v>1.9804850008867561E-5</v>
      </c>
      <c r="H19" s="18">
        <v>8.5288299142257752E-6</v>
      </c>
      <c r="I19" s="18">
        <v>1.2492647305774554E-5</v>
      </c>
      <c r="J19" s="18">
        <v>2.3339341760543532E-5</v>
      </c>
      <c r="K19" s="18">
        <v>1.3677354990558778E-5</v>
      </c>
      <c r="L19" s="49">
        <f>VARP(資料!$K$2:$K$248)</f>
        <v>3.6671140675703598E-5</v>
      </c>
      <c r="P19" s="18" t="s">
        <v>50</v>
      </c>
      <c r="Q19" s="18">
        <v>1.7964793187190157E-5</v>
      </c>
      <c r="R19" s="18">
        <v>9.0587588259633776E-6</v>
      </c>
      <c r="S19" s="18">
        <v>1.2355590521911555E-5</v>
      </c>
      <c r="T19" s="18">
        <v>1.131225389655628E-5</v>
      </c>
      <c r="U19" s="18">
        <v>8.9807890600832881E-6</v>
      </c>
      <c r="V19" s="18">
        <v>9.0353147221891742E-6</v>
      </c>
      <c r="W19" s="18">
        <v>9.577675107806196E-6</v>
      </c>
      <c r="X19" s="18">
        <v>4.7457645340075376E-6</v>
      </c>
      <c r="Y19" s="18">
        <v>9.3063780951814321E-6</v>
      </c>
      <c r="Z19" s="49">
        <f>VARP(資料!$K$2:$K$247)</f>
        <v>3.6820064586886122E-5</v>
      </c>
    </row>
    <row r="24" spans="1:26">
      <c r="A24" t="s">
        <v>10</v>
      </c>
      <c r="B24" s="6" t="s">
        <v>11</v>
      </c>
      <c r="C24" s="31">
        <v>1.4446072874493938E-3</v>
      </c>
      <c r="D24" s="31">
        <v>2.1401214574898807E-4</v>
      </c>
      <c r="E24" s="31">
        <v>8.4037651821862328E-4</v>
      </c>
      <c r="F24" s="31">
        <v>-9.8538866396761116E-4</v>
      </c>
      <c r="G24" s="32">
        <v>-2.7616194331983807E-4</v>
      </c>
      <c r="H24">
        <v>-7.2437246963562649E-5</v>
      </c>
      <c r="I24">
        <v>8.4510526315789453E-4</v>
      </c>
      <c r="J24">
        <v>5.8657085020242877E-4</v>
      </c>
      <c r="K24">
        <v>1.0213360323886625E-4</v>
      </c>
      <c r="L24">
        <v>1.8897975708501995E-4</v>
      </c>
    </row>
    <row r="25" spans="1:26">
      <c r="B25" s="6" t="s">
        <v>12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</row>
    <row r="28" spans="1:26">
      <c r="A28" t="s">
        <v>14</v>
      </c>
      <c r="B28" s="6" t="s">
        <v>15</v>
      </c>
      <c r="C28" s="8" t="s">
        <v>25</v>
      </c>
      <c r="D28" s="9">
        <v>3.5728800000000001E-3</v>
      </c>
      <c r="E28">
        <v>1</v>
      </c>
    </row>
    <row r="31" spans="1:26">
      <c r="A31" t="s">
        <v>16</v>
      </c>
      <c r="C31" s="8" t="s">
        <v>17</v>
      </c>
      <c r="D31">
        <f t="array" ref="D31:E32">MMULT(MMULT(C24:L25,MINVERSE(C10:L19)),TRANSPOSE(C24:L25))</f>
        <v>2.2386421200325753E-2</v>
      </c>
      <c r="E31">
        <v>5.1158717496702888</v>
      </c>
    </row>
    <row r="32" spans="1:26">
      <c r="D32">
        <v>5.115871749670287</v>
      </c>
      <c r="E32">
        <v>33947.229506444884</v>
      </c>
    </row>
    <row r="40" spans="2:7">
      <c r="B40" s="6"/>
      <c r="C40" s="31"/>
      <c r="D40" s="31"/>
      <c r="E40" s="31"/>
      <c r="F40" s="31"/>
      <c r="G40" s="32"/>
    </row>
    <row r="41" spans="2:7">
      <c r="B41" s="6"/>
    </row>
    <row r="44" spans="2:7">
      <c r="B44" s="6"/>
      <c r="C44" s="8"/>
      <c r="D44" s="9"/>
    </row>
    <row r="47" spans="2:7">
      <c r="C47" s="8"/>
    </row>
    <row r="51" spans="1:12">
      <c r="A51" t="s">
        <v>18</v>
      </c>
      <c r="B51" s="6" t="s">
        <v>19</v>
      </c>
      <c r="C51">
        <f t="array" ref="C51:L51">MMULT(MMULT(MMULT(D28:E28,MINVERSE((D31:E32))),C24:L25),MINVERSE(C10:L19))</f>
        <v>0.54463958556223202</v>
      </c>
      <c r="D51">
        <v>0.15389731568554577</v>
      </c>
      <c r="E51">
        <v>0.53369132426703925</v>
      </c>
      <c r="F51">
        <v>-1.1541365012388591</v>
      </c>
      <c r="G51">
        <v>-1.0330268117714272</v>
      </c>
      <c r="H51">
        <v>-8.5463923791656279E-2</v>
      </c>
      <c r="I51">
        <v>0.63497028119975241</v>
      </c>
      <c r="J51">
        <v>0.26764306820537664</v>
      </c>
      <c r="K51">
        <v>0.37677155954432701</v>
      </c>
      <c r="L51">
        <v>0.7610141023376702</v>
      </c>
    </row>
    <row r="54" spans="1:12" ht="18">
      <c r="A54" t="s">
        <v>20</v>
      </c>
      <c r="B54" s="11" t="s">
        <v>21</v>
      </c>
      <c r="C54">
        <f t="array" ref="C54">MMULT(MMULT(D28:E28,MINVERSE(D31:E32)),TRANSPOSE(D28:E28))</f>
        <v>5.712601301146148E-4</v>
      </c>
    </row>
    <row r="59" spans="1:12">
      <c r="A59" t="s">
        <v>22</v>
      </c>
      <c r="B59" s="6" t="s">
        <v>23</v>
      </c>
      <c r="C59" s="6"/>
      <c r="D59" s="6"/>
    </row>
    <row r="60" spans="1:12" ht="18">
      <c r="B60" s="6" t="s">
        <v>24</v>
      </c>
      <c r="C60" s="6">
        <v>1</v>
      </c>
      <c r="D60" s="11" t="s">
        <v>21</v>
      </c>
      <c r="E60" s="45" t="s">
        <v>40</v>
      </c>
      <c r="F60" s="45" t="s">
        <v>38</v>
      </c>
      <c r="G60" s="45" t="s">
        <v>36</v>
      </c>
      <c r="H60" s="45" t="s">
        <v>32</v>
      </c>
      <c r="I60" s="46" t="s">
        <v>48</v>
      </c>
    </row>
    <row r="61" spans="1:12">
      <c r="B61" s="47">
        <v>-1E-3</v>
      </c>
      <c r="C61">
        <v>1</v>
      </c>
      <c r="D61" s="47">
        <f t="array" ref="D61">MMULT(MMULT(B61:C61,MINVERSE($D$31:$E$32)),TRANSPOSE(B61:C61))</f>
        <v>9.0715140285447648E-5</v>
      </c>
      <c r="E61">
        <v>5.0562818664478718E-2</v>
      </c>
      <c r="F61">
        <v>5.0562818664478718E-2</v>
      </c>
      <c r="G61">
        <v>5.0562818664478718E-2</v>
      </c>
      <c r="H61">
        <v>0.40378422306272388</v>
      </c>
      <c r="I61">
        <v>0.44452832094383987</v>
      </c>
      <c r="J61">
        <f>SUM(E61:I61)</f>
        <v>1.0000009999999999</v>
      </c>
    </row>
    <row r="62" spans="1:12">
      <c r="B62" s="47">
        <f>B61+0.0005</f>
        <v>-5.0000000000000001E-4</v>
      </c>
      <c r="C62">
        <v>1</v>
      </c>
      <c r="D62" s="47">
        <f t="array" ref="D62">MMULT(MMULT(B62:C62,MINVERSE($D$31:$E$32)),TRANSPOSE(B62:C62))</f>
        <v>4.9045849180526565E-5</v>
      </c>
      <c r="E62" t="e" cm="1">
        <f t="array" aca="1" ref="E62" ca="1">MMULT( MMULT(MMULT(B62:C62,MINVERSE(_xlfn.ANCHORARRAY(#REF!))),#REF!),MINVERSE($C$10:$G$14))</f>
        <v>#NAME?</v>
      </c>
      <c r="J62" t="e">
        <f ca="1">SUM(_xlfn.ANCHORARRAY(E62))</f>
        <v>#NAME?</v>
      </c>
    </row>
    <row r="63" spans="1:12">
      <c r="B63" s="47">
        <f t="shared" ref="B63:B74" si="0">B62+0.0005</f>
        <v>0</v>
      </c>
      <c r="C63">
        <v>1</v>
      </c>
      <c r="D63" s="47">
        <f t="array" ref="D63">MMULT(MMULT(B63:C63,MINVERSE($D$31:$E$32)),TRANSPOSE(B63:C63))</f>
        <v>3.0508154633451087E-5</v>
      </c>
      <c r="E63" t="e" cm="1">
        <f t="array" aca="1" ref="E63" ca="1">MMULT( MMULT(MMULT(B63:C63,MINVERSE(_xlfn.ANCHORARRAY(#REF!))),#REF!),MINVERSE($C$10:$G$14))</f>
        <v>#NAME?</v>
      </c>
      <c r="J63" t="e">
        <f t="shared" ref="J63:J74" ca="1" si="1">SUM(_xlfn.ANCHORARRAY(E63))</f>
        <v>#NAME?</v>
      </c>
    </row>
    <row r="64" spans="1:12">
      <c r="B64" s="47">
        <f t="shared" si="0"/>
        <v>5.0000000000000001E-4</v>
      </c>
      <c r="C64">
        <v>1</v>
      </c>
      <c r="D64" s="47">
        <f t="array" ref="D64">MMULT(MMULT(B64:C64,MINVERSE($D$31:$E$32)),TRANSPOSE(B64:C64))</f>
        <v>3.5102056644221212E-5</v>
      </c>
      <c r="E64" t="e" cm="1">
        <f t="array" aca="1" ref="E64" ca="1">MMULT( MMULT(MMULT(B64:C64,MINVERSE(_xlfn.ANCHORARRAY(#REF!))),#REF!),MINVERSE($C$10:$G$14))</f>
        <v>#NAME?</v>
      </c>
      <c r="J64" t="e">
        <f t="shared" ca="1" si="1"/>
        <v>#NAME?</v>
      </c>
    </row>
    <row r="65" spans="2:10">
      <c r="B65" s="47">
        <f t="shared" si="0"/>
        <v>1E-3</v>
      </c>
      <c r="C65">
        <v>1</v>
      </c>
      <c r="D65" s="47">
        <f t="array" ref="D65">MMULT(MMULT(B65:C65,MINVERSE($D$31:$E$32)),TRANSPOSE(B65:C65))</f>
        <v>6.2827555212836928E-5</v>
      </c>
      <c r="E65" t="e" cm="1">
        <f t="array" aca="1" ref="E65" ca="1">MMULT( MMULT(MMULT(B65:C65,MINVERSE(_xlfn.ANCHORARRAY(#REF!))),#REF!),MINVERSE($C$10:$G$14))</f>
        <v>#NAME?</v>
      </c>
      <c r="J65" t="e">
        <f t="shared" ca="1" si="1"/>
        <v>#NAME?</v>
      </c>
    </row>
    <row r="66" spans="2:10">
      <c r="B66" s="47">
        <f t="shared" si="0"/>
        <v>1.5E-3</v>
      </c>
      <c r="C66">
        <v>1</v>
      </c>
      <c r="D66" s="47">
        <f t="array" ref="D66">MMULT(MMULT(B66:C66,MINVERSE($D$31:$E$32)),TRANSPOSE(B66:C66))</f>
        <v>1.1368465033929827E-4</v>
      </c>
      <c r="E66" t="e" cm="1">
        <f t="array" aca="1" ref="E66" ca="1">MMULT( MMULT(MMULT(B66:C66,MINVERSE(_xlfn.ANCHORARRAY(#REF!))),#REF!),MINVERSE($C$10:$G$14))</f>
        <v>#NAME?</v>
      </c>
      <c r="J66" t="e">
        <f t="shared" ca="1" si="1"/>
        <v>#NAME?</v>
      </c>
    </row>
    <row r="67" spans="2:10">
      <c r="B67" s="47">
        <f t="shared" si="0"/>
        <v>2E-3</v>
      </c>
      <c r="C67">
        <v>1</v>
      </c>
      <c r="D67" s="47">
        <f t="array" ref="D67">MMULT(MMULT(B67:C67,MINVERSE($D$31:$E$32)),TRANSPOSE(B67:C67))</f>
        <v>1.876733420236052E-4</v>
      </c>
      <c r="E67" t="e" cm="1">
        <f t="array" aca="1" ref="E67" ca="1">MMULT( MMULT(MMULT(B67:C67,MINVERSE(_xlfn.ANCHORARRAY(#REF!))),#REF!),MINVERSE($C$10:$G$14))</f>
        <v>#NAME?</v>
      </c>
      <c r="J67" t="e">
        <f t="shared" ca="1" si="1"/>
        <v>#NAME?</v>
      </c>
    </row>
    <row r="68" spans="2:10">
      <c r="B68" s="47">
        <f t="shared" si="0"/>
        <v>2.5000000000000001E-3</v>
      </c>
      <c r="C68">
        <v>1</v>
      </c>
      <c r="D68" s="47">
        <f t="array" ref="D68">MMULT(MMULT(B68:C68,MINVERSE($D$31:$E$32)),TRANSPOSE(B68:C68))</f>
        <v>2.8479363026575775E-4</v>
      </c>
      <c r="E68" t="e" cm="1">
        <f t="array" aca="1" ref="E68" ca="1">MMULT( MMULT(MMULT(B68:C68,MINVERSE(_xlfn.ANCHORARRAY(#REF!))),#REF!),MINVERSE($C$10:$G$14))</f>
        <v>#NAME?</v>
      </c>
      <c r="J68" t="e">
        <f t="shared" ca="1" si="1"/>
        <v>#NAME?</v>
      </c>
    </row>
    <row r="69" spans="2:10">
      <c r="B69" s="47">
        <f t="shared" si="0"/>
        <v>3.0000000000000001E-3</v>
      </c>
      <c r="C69">
        <v>1</v>
      </c>
      <c r="D69" s="47">
        <f t="array" ref="D69">MMULT(MMULT(B69:C69,MINVERSE($D$31:$E$32)),TRANSPOSE(B69:C69))</f>
        <v>4.0504551506575587E-4</v>
      </c>
      <c r="E69" t="e" cm="1">
        <f t="array" aca="1" ref="E69" ca="1">MMULT( MMULT(MMULT(B69:C69,MINVERSE(_xlfn.ANCHORARRAY(#REF!))),#REF!),MINVERSE($C$10:$G$14))</f>
        <v>#NAME?</v>
      </c>
      <c r="J69" t="e">
        <f t="shared" ca="1" si="1"/>
        <v>#NAME?</v>
      </c>
    </row>
    <row r="70" spans="2:10">
      <c r="B70" s="47">
        <f t="shared" si="0"/>
        <v>3.5000000000000001E-3</v>
      </c>
      <c r="C70">
        <v>1</v>
      </c>
      <c r="D70" s="47">
        <f t="array" ref="D70">MMULT(MMULT(B70:C70,MINVERSE($D$31:$E$32)),TRANSPOSE(B70:C70))</f>
        <v>5.4842899642359956E-4</v>
      </c>
      <c r="E70" t="e" cm="1">
        <f t="array" aca="1" ref="E70" ca="1">MMULT( MMULT(MMULT(B70:C70,MINVERSE(_xlfn.ANCHORARRAY(#REF!))),#REF!),MINVERSE($C$10:$G$14))</f>
        <v>#NAME?</v>
      </c>
      <c r="J70" t="e">
        <f t="shared" ca="1" si="1"/>
        <v>#NAME?</v>
      </c>
    </row>
    <row r="71" spans="2:10">
      <c r="B71" s="47">
        <f t="shared" si="0"/>
        <v>4.0000000000000001E-3</v>
      </c>
      <c r="C71">
        <v>1</v>
      </c>
      <c r="D71" s="47">
        <f t="array" ref="D71">MMULT(MMULT(B71:C71,MINVERSE($D$31:$E$32)),TRANSPOSE(B71:C71))</f>
        <v>7.1494407433928897E-4</v>
      </c>
      <c r="E71" t="e" cm="1">
        <f t="array" aca="1" ref="E71" ca="1">MMULT( MMULT(MMULT(B71:C71,MINVERSE(_xlfn.ANCHORARRAY(#REF!))),#REF!),MINVERSE($C$10:$G$14))</f>
        <v>#NAME?</v>
      </c>
      <c r="J71" t="e">
        <f t="shared" ca="1" si="1"/>
        <v>#NAME?</v>
      </c>
    </row>
    <row r="72" spans="2:10">
      <c r="B72" s="47">
        <f t="shared" si="0"/>
        <v>4.5000000000000005E-3</v>
      </c>
      <c r="C72">
        <v>1</v>
      </c>
      <c r="D72" s="47">
        <f t="array" ref="D72">MMULT(MMULT(B72:C72,MINVERSE($D$31:$E$32)),TRANSPOSE(B72:C72))</f>
        <v>9.0459074881282407E-4</v>
      </c>
      <c r="E72" t="e" cm="1">
        <f t="array" aca="1" ref="E72" ca="1">MMULT( MMULT(MMULT(B72:C72,MINVERSE(_xlfn.ANCHORARRAY(#REF!))),#REF!),MINVERSE($C$10:$G$14))</f>
        <v>#NAME?</v>
      </c>
      <c r="J72" t="e">
        <f t="shared" ca="1" si="1"/>
        <v>#NAME?</v>
      </c>
    </row>
    <row r="73" spans="2:10">
      <c r="B73" s="47">
        <f t="shared" si="0"/>
        <v>5.000000000000001E-3</v>
      </c>
      <c r="C73">
        <v>1</v>
      </c>
      <c r="D73" s="47">
        <f t="array" ref="D73">MMULT(MMULT(B73:C73,MINVERSE($D$31:$E$32)),TRANSPOSE(B73:C73))</f>
        <v>1.1173690198442048E-3</v>
      </c>
      <c r="E73" t="e" cm="1">
        <f t="array" aca="1" ref="E73" ca="1">MMULT( MMULT(MMULT(B73:C73,MINVERSE(_xlfn.ANCHORARRAY(#REF!))),#REF!),MINVERSE($C$10:$G$14))</f>
        <v>#NAME?</v>
      </c>
      <c r="J73" t="e">
        <f t="shared" ca="1" si="1"/>
        <v>#NAME?</v>
      </c>
    </row>
    <row r="74" spans="2:10">
      <c r="B74" s="47">
        <f t="shared" si="0"/>
        <v>5.5000000000000014E-3</v>
      </c>
      <c r="C74">
        <v>1</v>
      </c>
      <c r="D74" s="47">
        <f t="array" ref="D74">MMULT(MMULT(B74:C74,MINVERSE($D$31:$E$32)),TRANSPOSE(B74:C74))</f>
        <v>1.3532788874334311E-3</v>
      </c>
      <c r="E74" t="e" cm="1">
        <f t="array" aca="1" ref="E74" ca="1">MMULT( MMULT(MMULT(B74:C74,MINVERSE(_xlfn.ANCHORARRAY(#REF!))),#REF!),MINVERSE($C$10:$G$14))</f>
        <v>#NAME?</v>
      </c>
      <c r="J74" t="e">
        <f t="shared" ca="1" si="1"/>
        <v>#NAME?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0C18-BF06-C44D-8A56-447A6F3D09F1}">
  <dimension ref="A1:W248"/>
  <sheetViews>
    <sheetView topLeftCell="I3" zoomScale="85" workbookViewId="0">
      <selection activeCell="N12" sqref="N12:R16"/>
    </sheetView>
  </sheetViews>
  <sheetFormatPr defaultColWidth="10.90625" defaultRowHeight="17"/>
  <cols>
    <col min="15" max="15" width="13.1796875" bestFit="1" customWidth="1"/>
  </cols>
  <sheetData>
    <row r="1" spans="1:23">
      <c r="A1" s="10" t="s">
        <v>31</v>
      </c>
      <c r="B1" s="12" t="s">
        <v>41</v>
      </c>
      <c r="C1" s="12" t="s">
        <v>39</v>
      </c>
      <c r="D1" s="12" t="s">
        <v>37</v>
      </c>
      <c r="E1" s="12" t="s">
        <v>33</v>
      </c>
      <c r="F1" s="12" t="s">
        <v>49</v>
      </c>
      <c r="G1" s="14" t="s">
        <v>35</v>
      </c>
      <c r="H1" s="14" t="s">
        <v>47</v>
      </c>
      <c r="I1" s="14" t="s">
        <v>45</v>
      </c>
      <c r="J1" s="14" t="s">
        <v>43</v>
      </c>
      <c r="K1" s="14" t="s">
        <v>51</v>
      </c>
    </row>
    <row r="2" spans="1:23">
      <c r="A2">
        <v>20180102</v>
      </c>
      <c r="B2">
        <v>7.3800000000000003E-3</v>
      </c>
      <c r="C2">
        <v>1.3072E-2</v>
      </c>
      <c r="D2">
        <v>1.2324E-2</v>
      </c>
      <c r="E2">
        <v>1.4124000000000001E-2</v>
      </c>
      <c r="F2">
        <v>1.3084E-2</v>
      </c>
      <c r="G2">
        <v>2.1635000000000001E-2</v>
      </c>
      <c r="H2">
        <v>1.1547E-2</v>
      </c>
      <c r="I2">
        <v>2.7429999999999998E-3</v>
      </c>
      <c r="J2">
        <v>-2.0200000000000001E-3</v>
      </c>
      <c r="K2">
        <v>4.6510000000000006E-3</v>
      </c>
    </row>
    <row r="3" spans="1:23">
      <c r="A3">
        <v>20180103</v>
      </c>
      <c r="B3">
        <v>0</v>
      </c>
      <c r="C3">
        <v>1.9355000000000001E-2</v>
      </c>
      <c r="D3">
        <v>-1.0435000000000002E-2</v>
      </c>
      <c r="E3">
        <v>5.5710000000000004E-3</v>
      </c>
      <c r="F3">
        <v>1.8450000000000001E-2</v>
      </c>
      <c r="G3">
        <v>1.8824E-2</v>
      </c>
      <c r="H3">
        <v>3.4250000000000005E-3</v>
      </c>
      <c r="I3">
        <v>2.1888000000000001E-2</v>
      </c>
      <c r="J3">
        <v>8.097E-3</v>
      </c>
      <c r="K3">
        <v>4.6300000000000004E-3</v>
      </c>
      <c r="M3" t="s">
        <v>52</v>
      </c>
      <c r="N3" s="15" t="s">
        <v>40</v>
      </c>
      <c r="O3" s="15" t="s">
        <v>38</v>
      </c>
      <c r="P3" s="15" t="s">
        <v>36</v>
      </c>
      <c r="Q3" s="15" t="s">
        <v>32</v>
      </c>
      <c r="R3" s="15" t="s">
        <v>48</v>
      </c>
      <c r="S3" s="16" t="s">
        <v>34</v>
      </c>
      <c r="T3" s="16" t="s">
        <v>46</v>
      </c>
      <c r="U3" s="16" t="s">
        <v>44</v>
      </c>
      <c r="V3" s="16" t="s">
        <v>42</v>
      </c>
      <c r="W3" s="16" t="s">
        <v>50</v>
      </c>
    </row>
    <row r="4" spans="1:23">
      <c r="A4">
        <v>20180104</v>
      </c>
      <c r="B4">
        <v>3.663E-3</v>
      </c>
      <c r="C4">
        <v>1.0548999999999999E-2</v>
      </c>
      <c r="D4">
        <v>3.5149999999999999E-3</v>
      </c>
      <c r="E4">
        <v>-2.0775999999999999E-2</v>
      </c>
      <c r="F4">
        <v>3.6230000000000004E-3</v>
      </c>
      <c r="G4">
        <v>1.1547E-2</v>
      </c>
      <c r="H4">
        <v>2.3890999999999999E-2</v>
      </c>
      <c r="I4">
        <v>-4.0160000000000005E-3</v>
      </c>
      <c r="J4">
        <v>-4.0160000000000005E-3</v>
      </c>
      <c r="K4">
        <v>0</v>
      </c>
      <c r="N4">
        <f>AVERAGE(B2:B248)</f>
        <v>1.4446072874493938E-3</v>
      </c>
      <c r="O4">
        <f>AVERAGE(C2:C248)</f>
        <v>2.1401214574898807E-4</v>
      </c>
      <c r="P4">
        <f>AVERAGE(D2:D248)</f>
        <v>8.4037651821862328E-4</v>
      </c>
      <c r="Q4">
        <f t="shared" ref="O4:W4" si="0">AVERAGE(E2:E248)</f>
        <v>-9.8538866396761116E-4</v>
      </c>
      <c r="R4">
        <f>AVERAGE(F2:F248)</f>
        <v>-2.7616194331983807E-4</v>
      </c>
      <c r="S4">
        <f>AVERAGE(G2:G248)</f>
        <v>-7.2437246963562649E-5</v>
      </c>
      <c r="T4">
        <f t="shared" si="0"/>
        <v>8.4510526315789453E-4</v>
      </c>
      <c r="U4">
        <f>AVERAGE(I2:I248)</f>
        <v>5.8657085020242877E-4</v>
      </c>
      <c r="V4">
        <f t="shared" si="0"/>
        <v>1.0213360323886625E-4</v>
      </c>
      <c r="W4">
        <f>AVERAGE(K2:K248)</f>
        <v>1.8897975708501995E-4</v>
      </c>
    </row>
    <row r="5" spans="1:23">
      <c r="A5">
        <v>20180105</v>
      </c>
      <c r="B5">
        <v>0</v>
      </c>
      <c r="C5">
        <v>2.088E-3</v>
      </c>
      <c r="D5">
        <v>-8.7569999999999992E-3</v>
      </c>
      <c r="E5">
        <v>-2.8289999999999999E-3</v>
      </c>
      <c r="F5">
        <v>5.4149999999999997E-3</v>
      </c>
      <c r="G5">
        <v>-2.2829999999999999E-3</v>
      </c>
      <c r="H5">
        <v>0.04</v>
      </c>
      <c r="I5">
        <v>2.6879999999999999E-3</v>
      </c>
      <c r="J5">
        <v>6.0480000000000004E-3</v>
      </c>
      <c r="K5">
        <v>0</v>
      </c>
      <c r="M5" t="s">
        <v>53</v>
      </c>
      <c r="N5">
        <f>_xlfn.STDEV.P(B2:B248)</f>
        <v>2.3353299685614039E-2</v>
      </c>
      <c r="O5">
        <f>_xlfn.STDEV.P(C2:C248)</f>
        <v>1.6658661304964954E-2</v>
      </c>
      <c r="P5">
        <f>_xlfn.STDEV.P(D2:D248)</f>
        <v>1.7469417138237103E-2</v>
      </c>
      <c r="Q5">
        <f>_xlfn.STDEV.P(E2:E248)</f>
        <v>1.7458011049614284E-2</v>
      </c>
      <c r="R5">
        <f>_xlfn.STDEV.P(F2:F248)</f>
        <v>1.1080282217265956E-2</v>
      </c>
      <c r="S5">
        <f>_xlfn.STDEV.P(G2:G248)</f>
        <v>1.8162271420305548E-2</v>
      </c>
      <c r="T5">
        <f>_xlfn.STDEV.P(H2:H248)</f>
        <v>1.7990450482964916E-2</v>
      </c>
      <c r="U5">
        <f>_xlfn.STDEV.P(I2:I248)</f>
        <v>1.7956247147934142E-2</v>
      </c>
      <c r="V5">
        <f>_xlfn.STDEV.P(J2:J248)</f>
        <v>9.2392749537184623E-3</v>
      </c>
      <c r="W5">
        <f>_xlfn.STDEV.P(K2:K248)</f>
        <v>6.0556701260639683E-3</v>
      </c>
    </row>
    <row r="6" spans="1:23">
      <c r="A6">
        <v>20180108</v>
      </c>
      <c r="B6">
        <v>3.65E-3</v>
      </c>
      <c r="C6">
        <v>8.3330000000000001E-3</v>
      </c>
      <c r="D6">
        <v>1.4134000000000001E-2</v>
      </c>
      <c r="E6">
        <v>1.5603000000000001E-2</v>
      </c>
      <c r="F6">
        <v>0</v>
      </c>
      <c r="G6">
        <v>6.8650000000000004E-3</v>
      </c>
      <c r="H6">
        <v>-1.0680000000000002E-3</v>
      </c>
      <c r="I6">
        <v>2.4129000000000001E-2</v>
      </c>
      <c r="J6">
        <v>1.2024E-2</v>
      </c>
      <c r="K6">
        <v>1.3825E-2</v>
      </c>
    </row>
    <row r="7" spans="1:23">
      <c r="A7">
        <v>20180109</v>
      </c>
      <c r="B7">
        <v>7.273E-3</v>
      </c>
      <c r="C7">
        <v>0</v>
      </c>
      <c r="D7">
        <v>-1.7420000000000001E-3</v>
      </c>
      <c r="E7">
        <v>-5.587E-3</v>
      </c>
      <c r="F7">
        <v>1.7949999999999999E-3</v>
      </c>
      <c r="G7">
        <v>0</v>
      </c>
      <c r="H7">
        <v>7.4870000000000006E-3</v>
      </c>
      <c r="I7">
        <v>2.6179999999999997E-3</v>
      </c>
      <c r="J7">
        <v>0</v>
      </c>
      <c r="K7">
        <v>9.0910000000000001E-3</v>
      </c>
    </row>
    <row r="8" spans="1:23">
      <c r="A8">
        <v>20180110</v>
      </c>
      <c r="B8">
        <v>7.2199999999999999E-3</v>
      </c>
      <c r="C8">
        <v>-2.2727000000000001E-2</v>
      </c>
      <c r="D8">
        <v>-1.2216000000000001E-2</v>
      </c>
      <c r="E8">
        <v>-2.8089999999999999E-3</v>
      </c>
      <c r="F8">
        <v>-3.5839999999999999E-3</v>
      </c>
      <c r="G8">
        <v>0</v>
      </c>
      <c r="H8">
        <v>-1.4862E-2</v>
      </c>
      <c r="I8">
        <v>3.9160000000000002E-3</v>
      </c>
      <c r="J8">
        <v>1.98E-3</v>
      </c>
      <c r="K8">
        <v>-9.0090000000000014E-3</v>
      </c>
    </row>
    <row r="9" spans="1:23">
      <c r="A9">
        <v>20180111</v>
      </c>
      <c r="B9">
        <v>0</v>
      </c>
      <c r="C9">
        <v>-6.3420000000000004E-3</v>
      </c>
      <c r="D9">
        <v>3.5339999999999998E-3</v>
      </c>
      <c r="E9">
        <v>-9.8589999999999997E-3</v>
      </c>
      <c r="F9">
        <v>-3.5970000000000004E-3</v>
      </c>
      <c r="G9">
        <v>-2.0455000000000001E-2</v>
      </c>
      <c r="H9">
        <v>2.9094999999999999E-2</v>
      </c>
      <c r="I9">
        <v>-2.4707E-2</v>
      </c>
      <c r="J9">
        <v>0</v>
      </c>
      <c r="K9">
        <v>9.0910000000000001E-3</v>
      </c>
    </row>
    <row r="10" spans="1:23" ht="17.5" thickBot="1">
      <c r="A10">
        <v>20180112</v>
      </c>
      <c r="B10">
        <v>7.1679999999999999E-3</v>
      </c>
      <c r="C10">
        <v>8.5109999999999995E-3</v>
      </c>
      <c r="D10">
        <v>1.7610000000000002E-3</v>
      </c>
      <c r="E10">
        <v>1.4219999999999999E-3</v>
      </c>
      <c r="F10">
        <v>3.6099999999999999E-3</v>
      </c>
      <c r="G10">
        <v>-1.6241000000000002E-2</v>
      </c>
      <c r="H10">
        <v>-5.2359999999999993E-3</v>
      </c>
      <c r="I10">
        <v>2.6670000000000001E-3</v>
      </c>
      <c r="J10">
        <v>1.9759999999999999E-3</v>
      </c>
      <c r="K10">
        <v>0</v>
      </c>
    </row>
    <row r="11" spans="1:23">
      <c r="A11">
        <v>20180115</v>
      </c>
      <c r="B11">
        <v>0</v>
      </c>
      <c r="C11">
        <v>1.2658000000000001E-2</v>
      </c>
      <c r="D11">
        <v>5.2719999999999998E-3</v>
      </c>
      <c r="E11">
        <v>2.8410000000000002E-3</v>
      </c>
      <c r="F11">
        <v>1.6187E-2</v>
      </c>
      <c r="G11">
        <v>9.4339999999999997E-3</v>
      </c>
      <c r="H11">
        <v>6.3160000000000004E-3</v>
      </c>
      <c r="I11">
        <v>6.6490000000000004E-3</v>
      </c>
      <c r="J11">
        <v>-9.8619999999999992E-3</v>
      </c>
      <c r="K11">
        <v>9.0090000000000014E-3</v>
      </c>
      <c r="M11" s="19"/>
      <c r="N11" s="19" t="s">
        <v>40</v>
      </c>
      <c r="O11" s="19" t="s">
        <v>38</v>
      </c>
      <c r="P11" s="19" t="s">
        <v>36</v>
      </c>
      <c r="Q11" s="19" t="s">
        <v>32</v>
      </c>
      <c r="R11" s="19" t="s">
        <v>48</v>
      </c>
    </row>
    <row r="12" spans="1:23" ht="17.5" thickBot="1">
      <c r="A12">
        <v>20180116</v>
      </c>
      <c r="B12">
        <v>-1.0676000000000001E-2</v>
      </c>
      <c r="C12">
        <v>2.0830000000000002E-3</v>
      </c>
      <c r="D12">
        <v>-3.4970000000000001E-3</v>
      </c>
      <c r="E12">
        <v>1.983E-2</v>
      </c>
      <c r="F12">
        <v>1.7699999999999999E-3</v>
      </c>
      <c r="G12">
        <v>2.3363999999999999E-2</v>
      </c>
      <c r="H12">
        <v>-1.8828000000000001E-2</v>
      </c>
      <c r="I12">
        <v>6.6049999999999998E-3</v>
      </c>
      <c r="J12">
        <v>3.9839999999999997E-3</v>
      </c>
      <c r="K12">
        <v>-8.9290000000000012E-3</v>
      </c>
      <c r="M12" s="17" t="s">
        <v>40</v>
      </c>
      <c r="N12" s="17">
        <f>VARP(資料!$B$2:$B$248)</f>
        <v>5.453766062061007E-4</v>
      </c>
      <c r="O12" s="17">
        <v>1.2389925766064018E-4</v>
      </c>
      <c r="P12" s="17">
        <v>7.9099299714665015E-5</v>
      </c>
      <c r="Q12" s="17">
        <v>1.6263222403765012E-4</v>
      </c>
      <c r="R12" s="18">
        <v>8.133773170968214E-5</v>
      </c>
    </row>
    <row r="13" spans="1:23" ht="17.5" thickBot="1">
      <c r="A13">
        <v>20180117</v>
      </c>
      <c r="B13">
        <v>-1.0791E-2</v>
      </c>
      <c r="C13">
        <v>6.2370000000000004E-3</v>
      </c>
      <c r="D13">
        <v>1.0526000000000001E-2</v>
      </c>
      <c r="E13">
        <v>1.6667000000000001E-2</v>
      </c>
      <c r="F13">
        <v>-5.3E-3</v>
      </c>
      <c r="G13">
        <v>-1.1415999999999999E-2</v>
      </c>
      <c r="H13">
        <v>3.0917E-2</v>
      </c>
      <c r="I13">
        <v>1.0499000000000001E-2</v>
      </c>
      <c r="J13">
        <v>-1.9840000000000001E-3</v>
      </c>
      <c r="K13">
        <v>0</v>
      </c>
      <c r="M13" s="17" t="s">
        <v>38</v>
      </c>
      <c r="N13" s="17">
        <v>1.2389925766064018E-4</v>
      </c>
      <c r="O13" s="17">
        <f>VARP(資料!$C$2:$C$248)</f>
        <v>2.7751099647353662E-4</v>
      </c>
      <c r="P13" s="17">
        <v>8.4552843274779107E-5</v>
      </c>
      <c r="Q13" s="17">
        <v>1.3032848282253437E-4</v>
      </c>
      <c r="R13" s="18">
        <v>9.7333727912898128E-5</v>
      </c>
    </row>
    <row r="14" spans="1:23" ht="17.5" thickBot="1">
      <c r="A14">
        <v>20180118</v>
      </c>
      <c r="B14">
        <v>7.273E-3</v>
      </c>
      <c r="C14">
        <v>2.6859999999999998E-2</v>
      </c>
      <c r="D14">
        <v>1.0417000000000001E-2</v>
      </c>
      <c r="E14">
        <v>5.4640000000000001E-3</v>
      </c>
      <c r="F14">
        <v>-7.1050000000000002E-3</v>
      </c>
      <c r="G14">
        <v>-9.2379999999999997E-3</v>
      </c>
      <c r="H14">
        <v>1.034E-3</v>
      </c>
      <c r="I14">
        <v>-1.6882999999999999E-2</v>
      </c>
      <c r="J14">
        <v>0</v>
      </c>
      <c r="K14">
        <v>-1.3514E-2</v>
      </c>
      <c r="M14" s="17" t="s">
        <v>36</v>
      </c>
      <c r="N14" s="17">
        <v>7.9099299714665015E-5</v>
      </c>
      <c r="O14" s="17">
        <v>8.4552843274779107E-5</v>
      </c>
      <c r="P14" s="17">
        <f>VARP(資料!$D$2:$D$248)</f>
        <v>3.051805351497322E-4</v>
      </c>
      <c r="Q14" s="17">
        <v>8.8097041846743918E-5</v>
      </c>
      <c r="R14" s="18">
        <v>5.3072370231015153E-5</v>
      </c>
    </row>
    <row r="15" spans="1:23" ht="17.5" thickBot="1">
      <c r="A15">
        <v>20180119</v>
      </c>
      <c r="B15">
        <v>-1.0829999999999999E-2</v>
      </c>
      <c r="C15">
        <v>2.8169E-2</v>
      </c>
      <c r="D15">
        <v>-1.2027000000000001E-2</v>
      </c>
      <c r="E15">
        <v>4.0760000000000006E-3</v>
      </c>
      <c r="F15">
        <v>1.789E-3</v>
      </c>
      <c r="G15">
        <v>2.3310000000000002E-3</v>
      </c>
      <c r="H15">
        <v>-1.2397E-2</v>
      </c>
      <c r="I15">
        <v>1.3209999999999999E-3</v>
      </c>
      <c r="J15">
        <v>-1.9880000000000002E-3</v>
      </c>
      <c r="K15">
        <v>0</v>
      </c>
      <c r="M15" s="17" t="s">
        <v>32</v>
      </c>
      <c r="N15" s="17">
        <v>1.6263222403765012E-4</v>
      </c>
      <c r="O15" s="17">
        <v>1.3032848282253437E-4</v>
      </c>
      <c r="P15" s="17">
        <v>8.8097041846743918E-5</v>
      </c>
      <c r="Q15" s="17">
        <f>VARP(資料!$E$2:$E$248)</f>
        <v>3.0478214980845446E-4</v>
      </c>
      <c r="R15" s="18">
        <v>9.7165649143536215E-5</v>
      </c>
    </row>
    <row r="16" spans="1:23" ht="17.5" thickBot="1">
      <c r="A16">
        <v>20180122</v>
      </c>
      <c r="B16">
        <v>3.2847000000000001E-2</v>
      </c>
      <c r="C16">
        <v>2.3483E-2</v>
      </c>
      <c r="D16">
        <v>-1.7390000000000001E-3</v>
      </c>
      <c r="E16">
        <v>-4.0600000000000002E-3</v>
      </c>
      <c r="F16">
        <v>-7.1430000000000009E-3</v>
      </c>
      <c r="G16">
        <v>-4.6510000000000006E-3</v>
      </c>
      <c r="H16">
        <v>-5.2300000000000003E-3</v>
      </c>
      <c r="I16">
        <v>-1.3189999999999999E-3</v>
      </c>
      <c r="J16">
        <v>-1.9919999999999998E-3</v>
      </c>
      <c r="K16">
        <v>0</v>
      </c>
      <c r="M16" s="18" t="s">
        <v>48</v>
      </c>
      <c r="N16" s="18">
        <v>8.133773170968214E-5</v>
      </c>
      <c r="O16" s="18">
        <v>9.7333727912898128E-5</v>
      </c>
      <c r="P16" s="18">
        <v>5.3072370231015153E-5</v>
      </c>
      <c r="Q16" s="18">
        <v>9.7165649143536215E-5</v>
      </c>
      <c r="R16" s="18">
        <f>VARP(資料!$F$2:$F$248)</f>
        <v>1.2277265401426014E-4</v>
      </c>
    </row>
    <row r="17" spans="1:23">
      <c r="A17">
        <v>20180123</v>
      </c>
      <c r="B17">
        <v>3.5339999999999998E-3</v>
      </c>
      <c r="C17">
        <v>1.7208000000000001E-2</v>
      </c>
      <c r="D17">
        <v>5.2259999999999997E-3</v>
      </c>
      <c r="E17">
        <v>1.0869999999999999E-2</v>
      </c>
      <c r="F17">
        <v>7.1940000000000007E-3</v>
      </c>
      <c r="G17">
        <v>1.4019E-2</v>
      </c>
      <c r="H17">
        <v>3.1550000000000003E-3</v>
      </c>
      <c r="I17">
        <v>-1.4531000000000001E-2</v>
      </c>
      <c r="J17">
        <v>-1.9959999999999999E-3</v>
      </c>
      <c r="K17">
        <v>0</v>
      </c>
    </row>
    <row r="18" spans="1:23" ht="17.5" thickBot="1">
      <c r="A18">
        <v>20180124</v>
      </c>
      <c r="B18">
        <v>3.5210000000000003E-3</v>
      </c>
      <c r="C18">
        <v>-3.0074999999999998E-2</v>
      </c>
      <c r="D18">
        <v>-5.1990000000000005E-3</v>
      </c>
      <c r="E18">
        <v>-1.4785E-2</v>
      </c>
      <c r="F18">
        <v>-5.3569999999999998E-3</v>
      </c>
      <c r="G18">
        <v>-6.9120000000000006E-3</v>
      </c>
      <c r="H18">
        <v>1.8867999999999999E-2</v>
      </c>
      <c r="I18">
        <v>0</v>
      </c>
      <c r="J18">
        <v>0</v>
      </c>
      <c r="K18">
        <v>4.5659999999999997E-3</v>
      </c>
    </row>
    <row r="19" spans="1:23">
      <c r="A19">
        <v>20180125</v>
      </c>
      <c r="B19">
        <v>3.8595999999999998E-2</v>
      </c>
      <c r="C19">
        <v>0</v>
      </c>
      <c r="D19">
        <v>1.3937E-2</v>
      </c>
      <c r="E19">
        <v>5.8663E-2</v>
      </c>
      <c r="F19">
        <v>-1.7949999999999999E-3</v>
      </c>
      <c r="G19">
        <v>1.3920999999999999E-2</v>
      </c>
      <c r="H19">
        <v>3.3951000000000002E-2</v>
      </c>
      <c r="I19">
        <v>8.0429999999999998E-3</v>
      </c>
      <c r="J19">
        <v>4.0000000000000001E-3</v>
      </c>
      <c r="K19">
        <v>0</v>
      </c>
      <c r="M19" s="19"/>
      <c r="N19" s="19" t="s">
        <v>40</v>
      </c>
      <c r="O19" s="19" t="s">
        <v>38</v>
      </c>
      <c r="P19" s="19" t="s">
        <v>36</v>
      </c>
      <c r="Q19" s="19" t="s">
        <v>32</v>
      </c>
      <c r="R19" s="19" t="s">
        <v>48</v>
      </c>
      <c r="S19" s="19" t="s">
        <v>34</v>
      </c>
      <c r="T19" s="19" t="s">
        <v>46</v>
      </c>
      <c r="U19" s="19" t="s">
        <v>44</v>
      </c>
      <c r="V19" s="19" t="s">
        <v>42</v>
      </c>
      <c r="W19" s="19" t="s">
        <v>50</v>
      </c>
    </row>
    <row r="20" spans="1:23" ht="17.5" thickBot="1">
      <c r="A20">
        <v>20180126</v>
      </c>
      <c r="B20">
        <v>-1.0135000000000002E-2</v>
      </c>
      <c r="C20">
        <v>-1.1628000000000001E-2</v>
      </c>
      <c r="D20">
        <v>-8.5909999999999997E-3</v>
      </c>
      <c r="E20">
        <v>-7.7320000000000002E-3</v>
      </c>
      <c r="F20">
        <v>-1.6187E-2</v>
      </c>
      <c r="G20">
        <v>-2.2880000000000001E-3</v>
      </c>
      <c r="H20">
        <v>-1.2935000000000002E-2</v>
      </c>
      <c r="I20">
        <v>1.5956999999999999E-2</v>
      </c>
      <c r="J20">
        <v>0</v>
      </c>
      <c r="K20">
        <v>4.5450000000000004E-3</v>
      </c>
      <c r="M20" s="17" t="s">
        <v>40</v>
      </c>
      <c r="N20" s="48">
        <f>VARP(資料!$B$2:$B$248)</f>
        <v>5.453766062061007E-4</v>
      </c>
      <c r="O20" s="17">
        <v>1.2389925766064018E-4</v>
      </c>
      <c r="P20" s="17">
        <v>7.9099299714665015E-5</v>
      </c>
      <c r="Q20" s="17">
        <v>1.6263222403765012E-4</v>
      </c>
      <c r="R20" s="17">
        <v>8.133773170968214E-5</v>
      </c>
      <c r="S20" s="17">
        <v>7.8378818961890898E-5</v>
      </c>
      <c r="T20" s="17">
        <v>1.1819639689154058E-4</v>
      </c>
      <c r="U20" s="17">
        <v>1.2057412439422051E-4</v>
      </c>
      <c r="V20" s="17">
        <v>7.5125954623317864E-5</v>
      </c>
      <c r="W20" s="18">
        <v>2.4689402307839823E-5</v>
      </c>
    </row>
    <row r="21" spans="1:23" ht="17.5" thickBot="1">
      <c r="A21">
        <v>20180129</v>
      </c>
      <c r="B21">
        <v>-2.7303999999999998E-2</v>
      </c>
      <c r="C21">
        <v>1.3725000000000001E-2</v>
      </c>
      <c r="D21">
        <v>1.0399E-2</v>
      </c>
      <c r="E21">
        <v>-1.2989999999999998E-3</v>
      </c>
      <c r="F21">
        <v>9.1409999999999998E-3</v>
      </c>
      <c r="G21">
        <v>-4.3577999999999999E-2</v>
      </c>
      <c r="H21">
        <v>-1.6129000000000001E-2</v>
      </c>
      <c r="I21">
        <v>-6.5449999999999996E-3</v>
      </c>
      <c r="J21">
        <v>1.9919999999999998E-3</v>
      </c>
      <c r="K21">
        <v>9.0500000000000008E-3</v>
      </c>
      <c r="M21" s="17" t="s">
        <v>38</v>
      </c>
      <c r="N21" s="17">
        <v>1.2389925766064018E-4</v>
      </c>
      <c r="O21" s="48">
        <f>VARP(資料!$C$2:$C$248)</f>
        <v>2.7751099647353662E-4</v>
      </c>
      <c r="P21" s="17">
        <v>8.4552843274779107E-5</v>
      </c>
      <c r="Q21" s="17">
        <v>1.3032848282253437E-4</v>
      </c>
      <c r="R21" s="17">
        <v>9.7333727912898128E-5</v>
      </c>
      <c r="S21" s="17">
        <v>5.3347307317051563E-5</v>
      </c>
      <c r="T21" s="17">
        <v>1.1350739318495631E-4</v>
      </c>
      <c r="U21" s="17">
        <v>1.0287605922788434E-4</v>
      </c>
      <c r="V21" s="17">
        <v>6.7160074747365145E-5</v>
      </c>
      <c r="W21" s="18">
        <v>1.9421245822108223E-5</v>
      </c>
    </row>
    <row r="22" spans="1:23" ht="17.5" thickBot="1">
      <c r="A22">
        <v>20180130</v>
      </c>
      <c r="B22">
        <v>-2.4561000000000003E-2</v>
      </c>
      <c r="C22">
        <v>-2.1277000000000001E-2</v>
      </c>
      <c r="D22">
        <v>-1.8867999999999999E-2</v>
      </c>
      <c r="E22">
        <v>-2.9908999999999998E-2</v>
      </c>
      <c r="F22">
        <v>-1.4493000000000001E-2</v>
      </c>
      <c r="G22">
        <v>7.1940000000000007E-3</v>
      </c>
      <c r="H22">
        <v>2.049E-3</v>
      </c>
      <c r="I22">
        <v>-1.3179999999999999E-3</v>
      </c>
      <c r="J22">
        <v>-9.9400000000000009E-3</v>
      </c>
      <c r="K22">
        <v>-4.4840000000000001E-3</v>
      </c>
      <c r="M22" s="17" t="s">
        <v>36</v>
      </c>
      <c r="N22" s="17">
        <v>7.9099299714665015E-5</v>
      </c>
      <c r="O22" s="17">
        <v>8.4552843274779107E-5</v>
      </c>
      <c r="P22" s="48">
        <f>VARP(資料!$D$2:$D$248)</f>
        <v>3.051805351497322E-4</v>
      </c>
      <c r="Q22" s="17">
        <v>8.8097041846743918E-5</v>
      </c>
      <c r="R22" s="17">
        <v>5.3072370231015153E-5</v>
      </c>
      <c r="S22" s="17">
        <v>3.4676919245603097E-5</v>
      </c>
      <c r="T22" s="17">
        <v>3.970052830449606E-5</v>
      </c>
      <c r="U22" s="17">
        <v>5.0579365748627258E-5</v>
      </c>
      <c r="V22" s="17">
        <v>4.5884371642003613E-5</v>
      </c>
      <c r="W22" s="18">
        <v>3.0371786618957872E-5</v>
      </c>
    </row>
    <row r="23" spans="1:23" ht="17.5" thickBot="1">
      <c r="A23">
        <v>20180131</v>
      </c>
      <c r="B23">
        <v>-7.1940000000000007E-3</v>
      </c>
      <c r="C23">
        <v>7.9050000000000006E-3</v>
      </c>
      <c r="D23">
        <v>8.7410000000000005E-3</v>
      </c>
      <c r="E23">
        <v>1.7426000000000001E-2</v>
      </c>
      <c r="F23">
        <v>3.676E-3</v>
      </c>
      <c r="G23">
        <v>9.5240000000000012E-3</v>
      </c>
      <c r="H23">
        <v>3.0669999999999998E-3</v>
      </c>
      <c r="I23">
        <v>-6.5959999999999994E-3</v>
      </c>
      <c r="J23">
        <v>0</v>
      </c>
      <c r="K23">
        <v>4.5050000000000003E-3</v>
      </c>
      <c r="M23" s="17" t="s">
        <v>32</v>
      </c>
      <c r="N23" s="17">
        <v>1.6263222403765012E-4</v>
      </c>
      <c r="O23" s="17">
        <v>1.3032848282253437E-4</v>
      </c>
      <c r="P23" s="17">
        <v>8.8097041846743918E-5</v>
      </c>
      <c r="Q23" s="48">
        <f>VARP(資料!$E$2:$E$248)</f>
        <v>3.0478214980845446E-4</v>
      </c>
      <c r="R23" s="17">
        <v>9.7165649143536215E-5</v>
      </c>
      <c r="S23" s="17">
        <v>4.7214509906980916E-5</v>
      </c>
      <c r="T23" s="17">
        <v>1.1260943421095248E-4</v>
      </c>
      <c r="U23" s="17">
        <v>1.1504096112470295E-4</v>
      </c>
      <c r="V23" s="17">
        <v>8.6349120274598816E-5</v>
      </c>
      <c r="W23" s="18">
        <v>2.008317178565456E-5</v>
      </c>
    </row>
    <row r="24" spans="1:23" ht="17.5" thickBot="1">
      <c r="A24">
        <v>20180201</v>
      </c>
      <c r="B24">
        <v>-1.0869999999999999E-2</v>
      </c>
      <c r="C24">
        <v>1.7646999999999999E-2</v>
      </c>
      <c r="D24">
        <v>1.0399E-2</v>
      </c>
      <c r="E24">
        <v>-1.8445E-2</v>
      </c>
      <c r="F24">
        <v>3.663E-3</v>
      </c>
      <c r="G24">
        <v>-1.8867999999999999E-2</v>
      </c>
      <c r="H24">
        <v>3.0580000000000004E-3</v>
      </c>
      <c r="I24">
        <v>6.6400000000000001E-3</v>
      </c>
      <c r="J24">
        <v>-2.0080000000000002E-3</v>
      </c>
      <c r="K24">
        <v>0</v>
      </c>
      <c r="M24" s="17" t="s">
        <v>48</v>
      </c>
      <c r="N24" s="17">
        <v>8.133773170968214E-5</v>
      </c>
      <c r="O24" s="17">
        <v>9.7333727912898128E-5</v>
      </c>
      <c r="P24" s="17">
        <v>5.3072370231015153E-5</v>
      </c>
      <c r="Q24" s="17">
        <v>9.7165649143536215E-5</v>
      </c>
      <c r="R24" s="48">
        <f>VARP(資料!$F$2:$F$248)</f>
        <v>1.2277265401426014E-4</v>
      </c>
      <c r="S24" s="17">
        <v>4.9750908427166501E-5</v>
      </c>
      <c r="T24" s="17">
        <v>9.7896845037289681E-5</v>
      </c>
      <c r="U24" s="17">
        <v>7.8779902768558719E-5</v>
      </c>
      <c r="V24" s="17">
        <v>5.0896349305036944E-5</v>
      </c>
      <c r="W24" s="18">
        <v>1.9804850008867561E-5</v>
      </c>
    </row>
    <row r="25" spans="1:23" ht="17.5" thickBot="1">
      <c r="A25">
        <v>20180202</v>
      </c>
      <c r="B25">
        <v>-1.0989000000000001E-2</v>
      </c>
      <c r="C25">
        <v>0</v>
      </c>
      <c r="D25">
        <v>-1.7150000000000002E-3</v>
      </c>
      <c r="E25">
        <v>-6.7110000000000008E-3</v>
      </c>
      <c r="F25">
        <v>-1.825E-3</v>
      </c>
      <c r="G25">
        <v>1.6827000000000002E-2</v>
      </c>
      <c r="H25">
        <v>-2.2357999999999999E-2</v>
      </c>
      <c r="I25">
        <v>0</v>
      </c>
      <c r="J25">
        <v>-2.0119999999999999E-3</v>
      </c>
      <c r="K25">
        <v>-2.2422000000000001E-2</v>
      </c>
      <c r="M25" s="17" t="s">
        <v>34</v>
      </c>
      <c r="N25" s="17">
        <v>7.8378818961890898E-5</v>
      </c>
      <c r="O25" s="17">
        <v>5.3347307317051563E-5</v>
      </c>
      <c r="P25" s="17">
        <v>3.4676919245603097E-5</v>
      </c>
      <c r="Q25" s="17">
        <v>4.7214509906980916E-5</v>
      </c>
      <c r="R25" s="17">
        <v>4.9750908427166501E-5</v>
      </c>
      <c r="S25" s="48">
        <f>VARP(資料!$G$2:$G$248)</f>
        <v>3.2986810314484768E-4</v>
      </c>
      <c r="T25" s="17">
        <v>3.880184982335393E-5</v>
      </c>
      <c r="U25" s="17">
        <v>6.1046161294136939E-5</v>
      </c>
      <c r="V25" s="17">
        <v>3.0086553613073464E-5</v>
      </c>
      <c r="W25" s="18">
        <v>8.5288299142257752E-6</v>
      </c>
    </row>
    <row r="26" spans="1:23" ht="17.5" thickBot="1">
      <c r="A26">
        <v>20180205</v>
      </c>
      <c r="B26">
        <v>0</v>
      </c>
      <c r="C26">
        <v>-2.5048000000000001E-2</v>
      </c>
      <c r="D26">
        <v>-8.5909999999999997E-3</v>
      </c>
      <c r="E26">
        <v>8.1080000000000006E-3</v>
      </c>
      <c r="F26">
        <v>-1.0969E-2</v>
      </c>
      <c r="G26">
        <v>-1.1819999999999999E-2</v>
      </c>
      <c r="H26">
        <v>-2.5988000000000004E-2</v>
      </c>
      <c r="I26">
        <v>-2.6390000000000003E-3</v>
      </c>
      <c r="J26">
        <v>-1.2097E-2</v>
      </c>
      <c r="K26">
        <v>0</v>
      </c>
      <c r="M26" s="17" t="s">
        <v>46</v>
      </c>
      <c r="N26" s="17">
        <v>1.1819639689154058E-4</v>
      </c>
      <c r="O26" s="17">
        <v>1.1350739318495631E-4</v>
      </c>
      <c r="P26" s="17">
        <v>3.970052830449606E-5</v>
      </c>
      <c r="Q26" s="17">
        <v>1.1260943421095248E-4</v>
      </c>
      <c r="R26" s="17">
        <v>9.7896845037289681E-5</v>
      </c>
      <c r="S26" s="17">
        <v>3.880184982335393E-5</v>
      </c>
      <c r="T26" s="48">
        <f>VARP(資料!$H$2:$H$248)</f>
        <v>3.2365630858001258E-4</v>
      </c>
      <c r="U26" s="17">
        <v>1.2248628393586188E-4</v>
      </c>
      <c r="V26" s="17">
        <v>6.098278451630084E-5</v>
      </c>
      <c r="W26" s="18">
        <v>1.2492647305774554E-5</v>
      </c>
    </row>
    <row r="27" spans="1:23" ht="17.5" thickBot="1">
      <c r="A27">
        <v>20180206</v>
      </c>
      <c r="B27">
        <v>-7.4074000000000001E-2</v>
      </c>
      <c r="C27">
        <v>-5.5335999999999996E-2</v>
      </c>
      <c r="D27">
        <v>-4.1593999999999999E-2</v>
      </c>
      <c r="E27">
        <v>-8.5791000000000006E-2</v>
      </c>
      <c r="F27">
        <v>-6.0998000000000004E-2</v>
      </c>
      <c r="G27">
        <v>-5.5023999999999997E-2</v>
      </c>
      <c r="H27">
        <v>-3.7353000000000004E-2</v>
      </c>
      <c r="I27">
        <v>-6.0846999999999998E-2</v>
      </c>
      <c r="J27">
        <v>-3.6735000000000004E-2</v>
      </c>
      <c r="K27">
        <v>-2.7522999999999999E-2</v>
      </c>
      <c r="M27" s="17" t="s">
        <v>44</v>
      </c>
      <c r="N27" s="17">
        <v>1.2057412439422051E-4</v>
      </c>
      <c r="O27" s="17">
        <v>1.0287605922788434E-4</v>
      </c>
      <c r="P27" s="17">
        <v>5.0579365748627258E-5</v>
      </c>
      <c r="Q27" s="17">
        <v>1.1504096112470295E-4</v>
      </c>
      <c r="R27" s="17">
        <v>7.8779902768558719E-5</v>
      </c>
      <c r="S27" s="17">
        <v>6.1046161294136939E-5</v>
      </c>
      <c r="T27" s="17">
        <v>1.2248628393586188E-4</v>
      </c>
      <c r="U27" s="48">
        <f>VARP(資料!$I$2:$I$248)</f>
        <v>3.2242681163769304E-4</v>
      </c>
      <c r="V27" s="17">
        <v>7.3013061069481585E-5</v>
      </c>
      <c r="W27" s="18">
        <v>2.3339341760543532E-5</v>
      </c>
    </row>
    <row r="28" spans="1:23" ht="17.5" thickBot="1">
      <c r="A28">
        <v>20180207</v>
      </c>
      <c r="B28">
        <v>2.7999999999999997E-2</v>
      </c>
      <c r="C28">
        <v>4.1840000000000002E-3</v>
      </c>
      <c r="D28">
        <v>1.2658000000000001E-2</v>
      </c>
      <c r="E28">
        <v>-1.0264000000000001E-2</v>
      </c>
      <c r="F28">
        <v>3.7402000000000005E-2</v>
      </c>
      <c r="G28">
        <v>3.7975000000000002E-2</v>
      </c>
      <c r="H28">
        <v>4.4350000000000006E-3</v>
      </c>
      <c r="I28">
        <v>2.5352000000000003E-2</v>
      </c>
      <c r="J28">
        <v>0</v>
      </c>
      <c r="K28">
        <v>1.8867999999999999E-2</v>
      </c>
      <c r="M28" s="17" t="s">
        <v>42</v>
      </c>
      <c r="N28" s="17">
        <v>7.5125954623317864E-5</v>
      </c>
      <c r="O28" s="17">
        <v>6.7160074747365145E-5</v>
      </c>
      <c r="P28" s="17">
        <v>4.5884371642003613E-5</v>
      </c>
      <c r="Q28" s="17">
        <v>8.6349120274598816E-5</v>
      </c>
      <c r="R28" s="17">
        <v>5.0896349305036944E-5</v>
      </c>
      <c r="S28" s="17">
        <v>3.0086553613073464E-5</v>
      </c>
      <c r="T28" s="17">
        <v>6.098278451630084E-5</v>
      </c>
      <c r="U28" s="17">
        <v>7.3013061069481585E-5</v>
      </c>
      <c r="V28" s="48">
        <f>VARP(資料!$J$2:$J$248)</f>
        <v>8.5364201670409299E-5</v>
      </c>
      <c r="W28" s="18">
        <v>1.3677354990558778E-5</v>
      </c>
    </row>
    <row r="29" spans="1:23" ht="17.5" thickBot="1">
      <c r="A29">
        <v>20180208</v>
      </c>
      <c r="B29">
        <v>3.8909999999999999E-3</v>
      </c>
      <c r="C29">
        <v>-6.2500000000000003E-3</v>
      </c>
      <c r="D29">
        <v>-1.4286000000000002E-2</v>
      </c>
      <c r="E29">
        <v>8.8890000000000011E-3</v>
      </c>
      <c r="F29">
        <v>1.1385000000000001E-2</v>
      </c>
      <c r="G29">
        <v>-1.7073000000000001E-2</v>
      </c>
      <c r="H29">
        <v>2.649E-2</v>
      </c>
      <c r="I29">
        <v>9.6150000000000003E-3</v>
      </c>
      <c r="J29">
        <v>6.3560000000000005E-3</v>
      </c>
      <c r="K29">
        <v>-9.2589999999999999E-3</v>
      </c>
      <c r="M29" s="18" t="s">
        <v>50</v>
      </c>
      <c r="N29" s="18">
        <v>2.4689402307839823E-5</v>
      </c>
      <c r="O29" s="18">
        <v>1.9421245822108223E-5</v>
      </c>
      <c r="P29" s="18">
        <v>3.0371786618957872E-5</v>
      </c>
      <c r="Q29" s="18">
        <v>2.008317178565456E-5</v>
      </c>
      <c r="R29" s="18">
        <v>1.9804850008867561E-5</v>
      </c>
      <c r="S29" s="18">
        <v>8.5288299142257752E-6</v>
      </c>
      <c r="T29" s="18">
        <v>1.2492647305774554E-5</v>
      </c>
      <c r="U29" s="18">
        <v>2.3339341760543532E-5</v>
      </c>
      <c r="V29" s="18">
        <v>1.3677354990558778E-5</v>
      </c>
      <c r="W29" s="49">
        <f>VARP(資料!$K$2:$K$248)</f>
        <v>3.6671140675703598E-5</v>
      </c>
    </row>
    <row r="30" spans="1:23">
      <c r="A30">
        <v>20180209</v>
      </c>
      <c r="B30">
        <v>-2.7132E-2</v>
      </c>
      <c r="C30">
        <v>-2.5156999999999999E-2</v>
      </c>
      <c r="D30">
        <v>-1.0869999999999999E-2</v>
      </c>
      <c r="E30">
        <v>-2.4963000000000003E-2</v>
      </c>
      <c r="F30">
        <v>-9.3810000000000004E-3</v>
      </c>
      <c r="G30">
        <v>-4.9630000000000004E-3</v>
      </c>
      <c r="H30">
        <v>-3.1183000000000002E-2</v>
      </c>
      <c r="I30">
        <v>-3.1293000000000001E-2</v>
      </c>
      <c r="J30">
        <v>0</v>
      </c>
      <c r="K30">
        <v>0</v>
      </c>
    </row>
    <row r="31" spans="1:23">
      <c r="A31">
        <v>20180212</v>
      </c>
      <c r="B31">
        <v>1.992E-2</v>
      </c>
      <c r="C31">
        <v>1.7204000000000001E-2</v>
      </c>
      <c r="D31">
        <v>1.8320000000000001E-3</v>
      </c>
      <c r="E31">
        <v>-1.8072000000000001E-2</v>
      </c>
      <c r="F31">
        <v>3.7880000000000001E-3</v>
      </c>
      <c r="G31">
        <v>-2.4940000000000001E-3</v>
      </c>
      <c r="H31">
        <v>2.2200000000000002E-3</v>
      </c>
      <c r="I31">
        <v>9.8309999999999995E-3</v>
      </c>
      <c r="J31">
        <v>-4.2109999999999995E-3</v>
      </c>
      <c r="K31">
        <v>4.6730000000000001E-3</v>
      </c>
    </row>
    <row r="32" spans="1:23">
      <c r="A32">
        <v>20180221</v>
      </c>
      <c r="B32">
        <v>4.2969E-2</v>
      </c>
      <c r="C32">
        <v>2.537E-2</v>
      </c>
      <c r="D32">
        <v>2.5594000000000002E-2</v>
      </c>
      <c r="E32">
        <v>3.3742000000000001E-2</v>
      </c>
      <c r="F32">
        <v>1.8867999999999999E-2</v>
      </c>
      <c r="G32">
        <v>0.01</v>
      </c>
      <c r="H32">
        <v>4.9833999999999996E-2</v>
      </c>
      <c r="I32">
        <v>3.4771000000000003E-2</v>
      </c>
      <c r="J32">
        <v>3.5941000000000001E-2</v>
      </c>
      <c r="K32">
        <v>4.6510000000000006E-3</v>
      </c>
    </row>
    <row r="33" spans="1:11">
      <c r="A33">
        <v>20180222</v>
      </c>
      <c r="B33">
        <v>-3.7450000000000001E-3</v>
      </c>
      <c r="C33">
        <v>-1.2371000000000002E-2</v>
      </c>
      <c r="D33">
        <v>5.3480000000000003E-3</v>
      </c>
      <c r="E33">
        <v>-2.3739E-2</v>
      </c>
      <c r="F33">
        <v>3.7040000000000003E-3</v>
      </c>
      <c r="G33">
        <v>2.4752E-2</v>
      </c>
      <c r="H33">
        <v>3.0591E-2</v>
      </c>
      <c r="I33">
        <v>-1.8817E-2</v>
      </c>
      <c r="J33">
        <v>-8.1630000000000001E-3</v>
      </c>
      <c r="K33">
        <v>-9.2589999999999999E-3</v>
      </c>
    </row>
    <row r="34" spans="1:11">
      <c r="A34">
        <v>20180223</v>
      </c>
      <c r="B34">
        <v>1.1278E-2</v>
      </c>
      <c r="C34">
        <v>2.2964999999999999E-2</v>
      </c>
      <c r="D34">
        <v>1.7729999999999999E-2</v>
      </c>
      <c r="E34">
        <v>2.1277000000000001E-2</v>
      </c>
      <c r="F34">
        <v>9.2250000000000006E-3</v>
      </c>
      <c r="G34">
        <v>7.2460000000000007E-3</v>
      </c>
      <c r="H34">
        <v>-9.2119999999999997E-3</v>
      </c>
      <c r="I34">
        <v>9.5890000000000003E-3</v>
      </c>
      <c r="J34">
        <v>8.2299999999999995E-3</v>
      </c>
      <c r="K34">
        <v>4.6730000000000001E-3</v>
      </c>
    </row>
    <row r="35" spans="1:11">
      <c r="A35">
        <v>20180226</v>
      </c>
      <c r="B35">
        <v>1.1152E-2</v>
      </c>
      <c r="C35">
        <v>6.1219999999999998E-3</v>
      </c>
      <c r="D35">
        <v>5.7491000000000007E-2</v>
      </c>
      <c r="E35">
        <v>-2.0833000000000001E-2</v>
      </c>
      <c r="F35">
        <v>-7.3130000000000001E-3</v>
      </c>
      <c r="G35">
        <v>2.3980000000000004E-3</v>
      </c>
      <c r="H35">
        <v>4.1320000000000003E-3</v>
      </c>
      <c r="I35">
        <v>-8.1410000000000007E-3</v>
      </c>
      <c r="J35">
        <v>-1.2244999999999999E-2</v>
      </c>
      <c r="K35">
        <v>0</v>
      </c>
    </row>
    <row r="36" spans="1:11">
      <c r="A36">
        <v>20180227</v>
      </c>
      <c r="B36">
        <v>2.2059000000000002E-2</v>
      </c>
      <c r="C36">
        <v>-2.0280000000000003E-3</v>
      </c>
      <c r="D36">
        <v>-2.9654E-2</v>
      </c>
      <c r="E36">
        <v>-1.0638000000000002E-2</v>
      </c>
      <c r="F36">
        <v>3.6830000000000001E-3</v>
      </c>
      <c r="G36">
        <v>3.3493000000000002E-2</v>
      </c>
      <c r="H36">
        <v>1.0288E-2</v>
      </c>
      <c r="I36">
        <v>1.2312000000000002E-2</v>
      </c>
      <c r="J36">
        <v>-4.1320000000000003E-3</v>
      </c>
      <c r="K36">
        <v>0</v>
      </c>
    </row>
    <row r="37" spans="1:11">
      <c r="A37">
        <v>20180301</v>
      </c>
      <c r="B37">
        <v>-2.8777E-2</v>
      </c>
      <c r="C37">
        <v>-1.2195000000000001E-2</v>
      </c>
      <c r="D37">
        <v>0</v>
      </c>
      <c r="E37">
        <v>7.6800000000000002E-3</v>
      </c>
      <c r="F37">
        <v>-1.1009E-2</v>
      </c>
      <c r="G37">
        <v>9.2589999999999999E-3</v>
      </c>
      <c r="H37">
        <v>1.0182999999999999E-2</v>
      </c>
      <c r="I37">
        <v>0</v>
      </c>
      <c r="J37">
        <v>1.2447999999999999E-2</v>
      </c>
      <c r="K37">
        <v>-9.3020000000000012E-3</v>
      </c>
    </row>
    <row r="38" spans="1:11">
      <c r="A38">
        <v>20180302</v>
      </c>
      <c r="B38">
        <v>-1.8519000000000001E-2</v>
      </c>
      <c r="C38">
        <v>-1.2345999999999999E-2</v>
      </c>
      <c r="D38">
        <v>-1.3582E-2</v>
      </c>
      <c r="E38">
        <v>-7.6220000000000003E-3</v>
      </c>
      <c r="F38">
        <v>-1.1132E-2</v>
      </c>
      <c r="G38">
        <v>-1.1468000000000001E-2</v>
      </c>
      <c r="H38">
        <v>-2.6210000000000001E-2</v>
      </c>
      <c r="I38">
        <v>-2.7030000000000001E-3</v>
      </c>
      <c r="J38">
        <v>-1.8443000000000001E-2</v>
      </c>
      <c r="K38">
        <v>4.6949999999999995E-3</v>
      </c>
    </row>
    <row r="39" spans="1:11">
      <c r="A39">
        <v>20180305</v>
      </c>
      <c r="B39">
        <v>7.5470000000000008E-3</v>
      </c>
      <c r="C39">
        <v>6.2500000000000003E-3</v>
      </c>
      <c r="D39">
        <v>-8.6060000000000008E-3</v>
      </c>
      <c r="E39">
        <v>-6.1439999999999993E-3</v>
      </c>
      <c r="F39">
        <v>-1.3132999999999999E-2</v>
      </c>
      <c r="G39">
        <v>6.961000000000001E-3</v>
      </c>
      <c r="H39">
        <v>7.2460000000000007E-3</v>
      </c>
      <c r="I39">
        <v>-1.626E-2</v>
      </c>
      <c r="J39">
        <v>-1.4614E-2</v>
      </c>
      <c r="K39">
        <v>-4.6730000000000001E-3</v>
      </c>
    </row>
    <row r="40" spans="1:11">
      <c r="A40">
        <v>20180306</v>
      </c>
      <c r="B40">
        <v>-1.1235999999999999E-2</v>
      </c>
      <c r="C40">
        <v>3.5196999999999999E-2</v>
      </c>
      <c r="D40">
        <v>-1.7360000000000001E-3</v>
      </c>
      <c r="E40">
        <v>1.2364999999999999E-2</v>
      </c>
      <c r="F40">
        <v>3.8019999999999998E-3</v>
      </c>
      <c r="G40">
        <v>9.2169999999999995E-3</v>
      </c>
      <c r="H40">
        <v>-9.2500000000000013E-3</v>
      </c>
      <c r="I40">
        <v>5.5100000000000001E-3</v>
      </c>
      <c r="J40">
        <v>4.2370000000000003E-3</v>
      </c>
      <c r="K40">
        <v>9.389999999999999E-3</v>
      </c>
    </row>
    <row r="41" spans="1:11">
      <c r="A41">
        <v>20180307</v>
      </c>
      <c r="B41">
        <v>1.1364000000000001E-2</v>
      </c>
      <c r="C41">
        <v>-1.2E-2</v>
      </c>
      <c r="D41">
        <v>1.7390000000000001E-3</v>
      </c>
      <c r="E41">
        <v>-2.2900999999999998E-2</v>
      </c>
      <c r="F41">
        <v>-5.6820000000000004E-3</v>
      </c>
      <c r="G41">
        <v>4.5662000000000001E-2</v>
      </c>
      <c r="H41">
        <v>-7.2610000000000001E-3</v>
      </c>
      <c r="I41">
        <v>-2.7400000000000002E-3</v>
      </c>
      <c r="J41">
        <v>-8.4390000000000003E-3</v>
      </c>
      <c r="K41">
        <v>-4.6510000000000006E-3</v>
      </c>
    </row>
    <row r="42" spans="1:11">
      <c r="A42">
        <v>20180308</v>
      </c>
      <c r="B42">
        <v>1.1235999999999999E-2</v>
      </c>
      <c r="C42">
        <v>1.0121E-2</v>
      </c>
      <c r="D42">
        <v>-3.4720000000000003E-3</v>
      </c>
      <c r="E42">
        <v>-2.0312E-2</v>
      </c>
      <c r="F42">
        <v>-1.905E-3</v>
      </c>
      <c r="G42">
        <v>2.6200999999999999E-2</v>
      </c>
      <c r="H42">
        <v>2.0899999999999998E-3</v>
      </c>
      <c r="I42">
        <v>0</v>
      </c>
      <c r="J42">
        <v>0</v>
      </c>
      <c r="K42">
        <v>0</v>
      </c>
    </row>
    <row r="43" spans="1:11">
      <c r="A43">
        <v>20180309</v>
      </c>
      <c r="B43">
        <v>0</v>
      </c>
      <c r="C43">
        <v>4.0080000000000003E-3</v>
      </c>
      <c r="D43">
        <v>1.3937E-2</v>
      </c>
      <c r="E43">
        <v>0</v>
      </c>
      <c r="F43">
        <v>-7.6340000000000002E-3</v>
      </c>
      <c r="G43">
        <v>1.7021000000000001E-2</v>
      </c>
      <c r="H43">
        <v>1.2513000000000002E-2</v>
      </c>
      <c r="I43">
        <v>6.868E-3</v>
      </c>
      <c r="J43">
        <v>4.2550000000000001E-3</v>
      </c>
      <c r="K43">
        <v>-4.6730000000000001E-3</v>
      </c>
    </row>
    <row r="44" spans="1:11">
      <c r="A44">
        <v>20180312</v>
      </c>
      <c r="B44">
        <v>-7.4070000000000004E-3</v>
      </c>
      <c r="C44">
        <v>1.3972E-2</v>
      </c>
      <c r="D44">
        <v>6.8730000000000006E-3</v>
      </c>
      <c r="E44">
        <v>7.9740000000000002E-3</v>
      </c>
      <c r="F44">
        <v>4.8076999999999995E-2</v>
      </c>
      <c r="G44">
        <v>6.2760000000000003E-3</v>
      </c>
      <c r="H44">
        <v>8.6509000000000003E-2</v>
      </c>
      <c r="I44">
        <v>1.5007E-2</v>
      </c>
      <c r="J44">
        <v>4.2370000000000003E-3</v>
      </c>
      <c r="K44">
        <v>-4.6949999999999995E-3</v>
      </c>
    </row>
    <row r="45" spans="1:11">
      <c r="A45">
        <v>20180313</v>
      </c>
      <c r="B45">
        <v>0</v>
      </c>
      <c r="C45">
        <v>1.9685000000000001E-2</v>
      </c>
      <c r="D45">
        <v>8.5319999999999997E-3</v>
      </c>
      <c r="E45">
        <v>6.3290000000000004E-3</v>
      </c>
      <c r="F45">
        <v>-1.1009E-2</v>
      </c>
      <c r="G45">
        <v>0</v>
      </c>
      <c r="H45">
        <v>-1.8956999999999998E-2</v>
      </c>
      <c r="I45">
        <v>8.0649999999999993E-3</v>
      </c>
      <c r="J45">
        <v>6.3290000000000004E-3</v>
      </c>
      <c r="K45">
        <v>0</v>
      </c>
    </row>
    <row r="46" spans="1:11">
      <c r="A46">
        <v>20180314</v>
      </c>
      <c r="B46">
        <v>-3.7309999999999999E-3</v>
      </c>
      <c r="C46">
        <v>-7.7220000000000006E-3</v>
      </c>
      <c r="D46">
        <v>-1.1843999999999999E-2</v>
      </c>
      <c r="E46">
        <v>-3.1450000000000002E-3</v>
      </c>
      <c r="F46">
        <v>0</v>
      </c>
      <c r="G46">
        <v>1.4553E-2</v>
      </c>
      <c r="H46">
        <v>-1.9324000000000001E-2</v>
      </c>
      <c r="I46">
        <v>0</v>
      </c>
      <c r="J46">
        <v>0</v>
      </c>
      <c r="K46">
        <v>0</v>
      </c>
    </row>
    <row r="47" spans="1:11">
      <c r="A47">
        <v>20180315</v>
      </c>
      <c r="B47">
        <v>-7.4910000000000003E-3</v>
      </c>
      <c r="C47">
        <v>-7.7819999999999999E-3</v>
      </c>
      <c r="D47">
        <v>5.1370000000000009E-3</v>
      </c>
      <c r="E47">
        <v>-1.8926999999999999E-2</v>
      </c>
      <c r="F47">
        <v>-9.2759999999999995E-3</v>
      </c>
      <c r="G47">
        <v>8.1969999999999994E-3</v>
      </c>
      <c r="H47">
        <v>9.8519999999999996E-3</v>
      </c>
      <c r="I47">
        <v>2.6670000000000001E-3</v>
      </c>
      <c r="J47">
        <v>-4.1930000000000005E-3</v>
      </c>
      <c r="K47">
        <v>0</v>
      </c>
    </row>
    <row r="48" spans="1:11">
      <c r="A48">
        <v>20180316</v>
      </c>
      <c r="B48">
        <v>-1.1321000000000001E-2</v>
      </c>
      <c r="C48">
        <v>0</v>
      </c>
      <c r="D48">
        <v>2.8961000000000001E-2</v>
      </c>
      <c r="E48">
        <v>-2.7330999999999998E-2</v>
      </c>
      <c r="F48">
        <v>0</v>
      </c>
      <c r="G48">
        <v>1.626E-2</v>
      </c>
      <c r="H48">
        <v>4.3902000000000004E-2</v>
      </c>
      <c r="I48">
        <v>0</v>
      </c>
      <c r="J48">
        <v>-2.1050000000000001E-3</v>
      </c>
      <c r="K48">
        <v>-4.7169999999999998E-3</v>
      </c>
    </row>
    <row r="49" spans="1:11">
      <c r="A49">
        <v>20180319</v>
      </c>
      <c r="B49">
        <v>-3.8170000000000001E-3</v>
      </c>
      <c r="C49">
        <v>0</v>
      </c>
      <c r="D49">
        <v>-1.3245E-2</v>
      </c>
      <c r="E49">
        <v>-1.8182E-2</v>
      </c>
      <c r="F49">
        <v>3.7450000000000001E-3</v>
      </c>
      <c r="G49">
        <v>-2.7999999999999997E-2</v>
      </c>
      <c r="H49">
        <v>0</v>
      </c>
      <c r="I49">
        <v>-1.33E-3</v>
      </c>
      <c r="J49">
        <v>8.4390000000000003E-3</v>
      </c>
      <c r="K49">
        <v>4.7390000000000002E-3</v>
      </c>
    </row>
    <row r="50" spans="1:11">
      <c r="A50">
        <v>20180320</v>
      </c>
      <c r="B50">
        <v>1.1494000000000001E-2</v>
      </c>
      <c r="C50">
        <v>-7.8429999999999993E-3</v>
      </c>
      <c r="D50">
        <v>1.678E-3</v>
      </c>
      <c r="E50">
        <v>5.0509999999999999E-3</v>
      </c>
      <c r="F50">
        <v>-7.463E-3</v>
      </c>
      <c r="G50">
        <v>8.2299999999999995E-3</v>
      </c>
      <c r="H50">
        <v>-1.8692E-2</v>
      </c>
      <c r="I50">
        <v>-5.326E-3</v>
      </c>
      <c r="J50">
        <v>-6.2760000000000003E-3</v>
      </c>
      <c r="K50">
        <v>0</v>
      </c>
    </row>
    <row r="51" spans="1:11">
      <c r="A51">
        <v>20180321</v>
      </c>
      <c r="B51">
        <v>-1.1364000000000001E-2</v>
      </c>
      <c r="C51">
        <v>-1.9759999999999999E-3</v>
      </c>
      <c r="D51">
        <v>3.3500000000000001E-3</v>
      </c>
      <c r="E51">
        <v>1.005E-2</v>
      </c>
      <c r="F51">
        <v>3.7590000000000002E-3</v>
      </c>
      <c r="G51">
        <v>0</v>
      </c>
      <c r="H51">
        <v>1.9048000000000002E-2</v>
      </c>
      <c r="I51">
        <v>0</v>
      </c>
      <c r="J51">
        <v>0</v>
      </c>
      <c r="K51">
        <v>9.4339999999999997E-3</v>
      </c>
    </row>
    <row r="52" spans="1:11">
      <c r="A52">
        <v>20180322</v>
      </c>
      <c r="B52">
        <v>1.1494000000000001E-2</v>
      </c>
      <c r="C52">
        <v>-3.96E-3</v>
      </c>
      <c r="D52">
        <v>-1.6694000000000001E-2</v>
      </c>
      <c r="E52">
        <v>-1.9900000000000001E-2</v>
      </c>
      <c r="F52">
        <v>0</v>
      </c>
      <c r="G52">
        <v>4.0820000000000006E-3</v>
      </c>
      <c r="H52">
        <v>-3.7383E-2</v>
      </c>
      <c r="I52">
        <v>5.3549999999999995E-3</v>
      </c>
      <c r="J52">
        <v>4.2109999999999995E-3</v>
      </c>
      <c r="K52">
        <v>9.3460000000000001E-3</v>
      </c>
    </row>
    <row r="53" spans="1:11">
      <c r="A53">
        <v>20180323</v>
      </c>
      <c r="B53">
        <v>0</v>
      </c>
      <c r="C53">
        <v>-2.5845E-2</v>
      </c>
      <c r="D53">
        <v>-5.0929999999999994E-3</v>
      </c>
      <c r="E53">
        <v>3.3839999999999999E-3</v>
      </c>
      <c r="F53">
        <v>-2.2471999999999999E-2</v>
      </c>
      <c r="G53">
        <v>-2.0325000000000003E-2</v>
      </c>
      <c r="H53">
        <v>-1.4563E-2</v>
      </c>
      <c r="I53">
        <v>-1.4646999999999999E-2</v>
      </c>
      <c r="J53">
        <v>-1.4675000000000001E-2</v>
      </c>
      <c r="K53">
        <v>-9.2589999999999999E-3</v>
      </c>
    </row>
    <row r="54" spans="1:11">
      <c r="A54">
        <v>20180326</v>
      </c>
      <c r="B54">
        <v>-1.1364000000000001E-2</v>
      </c>
      <c r="C54">
        <v>-6.1219999999999998E-3</v>
      </c>
      <c r="D54">
        <v>6.8259999999999996E-3</v>
      </c>
      <c r="E54">
        <v>-6.7450000000000001E-3</v>
      </c>
      <c r="F54">
        <v>1.1494000000000001E-2</v>
      </c>
      <c r="G54">
        <v>1.4522999999999999E-2</v>
      </c>
      <c r="H54">
        <v>1.4777999999999999E-2</v>
      </c>
      <c r="I54">
        <v>-1.0810999999999999E-2</v>
      </c>
      <c r="J54">
        <v>-2.1280000000000001E-3</v>
      </c>
      <c r="K54">
        <v>9.3460000000000001E-3</v>
      </c>
    </row>
    <row r="55" spans="1:11">
      <c r="A55">
        <v>20180327</v>
      </c>
      <c r="B55">
        <v>1.1494000000000001E-2</v>
      </c>
      <c r="C55">
        <v>3.0800999999999999E-2</v>
      </c>
      <c r="D55">
        <v>6.7800000000000004E-3</v>
      </c>
      <c r="E55">
        <v>1.8675999999999998E-2</v>
      </c>
      <c r="F55">
        <v>9.4699999999999993E-3</v>
      </c>
      <c r="G55">
        <v>1.4315E-2</v>
      </c>
      <c r="H55">
        <v>0</v>
      </c>
      <c r="I55">
        <v>1.5027E-2</v>
      </c>
      <c r="J55">
        <v>4.2640000000000004E-3</v>
      </c>
      <c r="K55">
        <v>4.6300000000000004E-3</v>
      </c>
    </row>
    <row r="56" spans="1:11">
      <c r="A56">
        <v>20180328</v>
      </c>
      <c r="B56">
        <v>3.7880000000000001E-3</v>
      </c>
      <c r="C56">
        <v>-2.3904000000000002E-2</v>
      </c>
      <c r="D56">
        <v>0</v>
      </c>
      <c r="E56">
        <v>-1.1667E-2</v>
      </c>
      <c r="F56">
        <v>-1.5009E-2</v>
      </c>
      <c r="G56">
        <v>8.0649999999999993E-3</v>
      </c>
      <c r="H56">
        <v>0</v>
      </c>
      <c r="I56">
        <v>-4.0379999999999999E-3</v>
      </c>
      <c r="J56">
        <v>-6.3690000000000005E-3</v>
      </c>
      <c r="K56">
        <v>0</v>
      </c>
    </row>
    <row r="57" spans="1:11">
      <c r="A57">
        <v>20180329</v>
      </c>
      <c r="B57">
        <v>0</v>
      </c>
      <c r="C57">
        <v>-4.0820000000000006E-3</v>
      </c>
      <c r="D57">
        <v>-1.3468000000000001E-2</v>
      </c>
      <c r="E57">
        <v>-2.0236000000000001E-2</v>
      </c>
      <c r="F57">
        <v>-1.3332999999999999E-2</v>
      </c>
      <c r="G57">
        <v>2.4E-2</v>
      </c>
      <c r="H57">
        <v>-2.9125999999999999E-2</v>
      </c>
      <c r="I57">
        <v>-1.2161999999999999E-2</v>
      </c>
      <c r="J57">
        <v>-8.5470000000000008E-3</v>
      </c>
      <c r="K57">
        <v>4.6080000000000001E-3</v>
      </c>
    </row>
    <row r="58" spans="1:11">
      <c r="A58">
        <v>20180330</v>
      </c>
      <c r="B58">
        <v>3.774E-3</v>
      </c>
      <c r="C58">
        <v>8.1969999999999994E-3</v>
      </c>
      <c r="D58">
        <v>1.0239E-2</v>
      </c>
      <c r="E58">
        <v>1.3769E-2</v>
      </c>
      <c r="F58">
        <v>1.931E-3</v>
      </c>
      <c r="G58">
        <v>-1.7578E-2</v>
      </c>
      <c r="H58">
        <v>0.03</v>
      </c>
      <c r="I58">
        <v>1.3680000000000001E-3</v>
      </c>
      <c r="J58">
        <v>1.2931E-2</v>
      </c>
      <c r="K58">
        <v>4.5869999999999999E-3</v>
      </c>
    </row>
    <row r="59" spans="1:11">
      <c r="A59">
        <v>20180331</v>
      </c>
      <c r="B59">
        <v>-1.8797000000000001E-2</v>
      </c>
      <c r="C59">
        <v>6.0980000000000001E-3</v>
      </c>
      <c r="D59">
        <v>-6.757E-3</v>
      </c>
      <c r="E59">
        <v>1.6980000000000001E-3</v>
      </c>
      <c r="F59">
        <v>1.1561E-2</v>
      </c>
      <c r="G59">
        <v>-1.1928000000000001E-2</v>
      </c>
      <c r="H59">
        <v>4.8539999999999998E-3</v>
      </c>
      <c r="I59">
        <v>-1.366E-3</v>
      </c>
      <c r="J59">
        <v>-2.1280000000000001E-3</v>
      </c>
      <c r="K59">
        <v>4.5659999999999997E-3</v>
      </c>
    </row>
    <row r="60" spans="1:11">
      <c r="A60">
        <v>20180402</v>
      </c>
      <c r="B60">
        <v>1.9157E-2</v>
      </c>
      <c r="C60">
        <v>-4.0400000000000002E-3</v>
      </c>
      <c r="D60">
        <v>5.1019999999999998E-3</v>
      </c>
      <c r="E60">
        <v>-1.1864E-2</v>
      </c>
      <c r="F60">
        <v>0</v>
      </c>
      <c r="G60">
        <v>0</v>
      </c>
      <c r="H60">
        <v>-4.8310000000000002E-3</v>
      </c>
      <c r="I60">
        <v>2.7360000000000002E-3</v>
      </c>
      <c r="J60">
        <v>2.1320000000000002E-3</v>
      </c>
      <c r="K60">
        <v>0</v>
      </c>
    </row>
    <row r="61" spans="1:11">
      <c r="A61">
        <v>20180403</v>
      </c>
      <c r="B61">
        <v>-1.1278E-2</v>
      </c>
      <c r="C61">
        <v>-1.0142E-2</v>
      </c>
      <c r="D61">
        <v>8.4600000000000005E-3</v>
      </c>
      <c r="E61">
        <v>-1.7150000000000002E-3</v>
      </c>
      <c r="F61">
        <v>-9.5240000000000012E-3</v>
      </c>
      <c r="G61">
        <v>6.0360000000000006E-3</v>
      </c>
      <c r="H61">
        <v>-2.4272000000000002E-2</v>
      </c>
      <c r="I61">
        <v>8.1860000000000006E-3</v>
      </c>
      <c r="J61">
        <v>-6.3829999999999998E-3</v>
      </c>
      <c r="K61">
        <v>-4.5450000000000004E-3</v>
      </c>
    </row>
    <row r="62" spans="1:11">
      <c r="A62">
        <v>20180409</v>
      </c>
      <c r="B62">
        <v>3.8019999999999998E-3</v>
      </c>
      <c r="C62">
        <v>4.0980000000000001E-3</v>
      </c>
      <c r="D62">
        <v>5.0339999999999994E-3</v>
      </c>
      <c r="E62">
        <v>1.5464E-2</v>
      </c>
      <c r="F62">
        <v>1.9231000000000002E-2</v>
      </c>
      <c r="G62">
        <v>5.2000000000000005E-2</v>
      </c>
      <c r="H62">
        <v>-5.9699999999999996E-3</v>
      </c>
      <c r="I62">
        <v>1.0825E-2</v>
      </c>
      <c r="J62">
        <v>1.9272000000000001E-2</v>
      </c>
      <c r="K62">
        <v>4.5659999999999997E-3</v>
      </c>
    </row>
    <row r="63" spans="1:11">
      <c r="A63">
        <v>20180410</v>
      </c>
      <c r="B63">
        <v>7.5760000000000003E-3</v>
      </c>
      <c r="C63">
        <v>2.0410000000000003E-3</v>
      </c>
      <c r="D63">
        <v>1.0017E-2</v>
      </c>
      <c r="E63">
        <v>-1.8613000000000001E-2</v>
      </c>
      <c r="F63">
        <v>0</v>
      </c>
      <c r="G63">
        <v>7.6049999999999998E-3</v>
      </c>
      <c r="H63">
        <v>3.6036000000000006E-2</v>
      </c>
      <c r="I63">
        <v>2.2757999999999997E-2</v>
      </c>
      <c r="J63">
        <v>-2.101E-3</v>
      </c>
      <c r="K63">
        <v>0</v>
      </c>
    </row>
    <row r="64" spans="1:11">
      <c r="A64">
        <v>20180411</v>
      </c>
      <c r="B64">
        <v>1.5038000000000001E-2</v>
      </c>
      <c r="C64">
        <v>1.0182999999999999E-2</v>
      </c>
      <c r="D64">
        <v>-6.6119999999999998E-3</v>
      </c>
      <c r="E64">
        <v>2.2414E-2</v>
      </c>
      <c r="F64">
        <v>5.6599999999999992E-3</v>
      </c>
      <c r="G64">
        <v>-2.6415000000000001E-2</v>
      </c>
      <c r="H64">
        <v>1.4493000000000001E-2</v>
      </c>
      <c r="I64">
        <v>6.5449999999999996E-3</v>
      </c>
      <c r="J64">
        <v>-6.3160000000000004E-3</v>
      </c>
      <c r="K64">
        <v>0</v>
      </c>
    </row>
    <row r="65" spans="1:11">
      <c r="A65">
        <v>20180412</v>
      </c>
      <c r="B65">
        <v>3.7040000000000003E-3</v>
      </c>
      <c r="C65">
        <v>-1.2097E-2</v>
      </c>
      <c r="D65">
        <v>3.3279999999999998E-3</v>
      </c>
      <c r="E65">
        <v>1.686E-3</v>
      </c>
      <c r="F65">
        <v>0</v>
      </c>
      <c r="G65">
        <v>1.1628000000000001E-2</v>
      </c>
      <c r="H65">
        <v>1.4286000000000002E-2</v>
      </c>
      <c r="I65">
        <v>-9.103E-3</v>
      </c>
      <c r="J65">
        <v>0</v>
      </c>
      <c r="K65">
        <v>-4.5450000000000004E-3</v>
      </c>
    </row>
    <row r="66" spans="1:11">
      <c r="A66">
        <v>20180413</v>
      </c>
      <c r="B66">
        <v>-1.8450000000000001E-2</v>
      </c>
      <c r="C66">
        <v>-2.0410000000000003E-3</v>
      </c>
      <c r="D66">
        <v>4.9750000000000003E-3</v>
      </c>
      <c r="E66">
        <v>-6.7340000000000004E-3</v>
      </c>
      <c r="F66">
        <v>-9.3810000000000004E-3</v>
      </c>
      <c r="G66">
        <v>3.8310000000000002E-3</v>
      </c>
      <c r="H66">
        <v>-1.8779000000000001E-2</v>
      </c>
      <c r="I66">
        <v>2.6250000000000002E-3</v>
      </c>
      <c r="J66">
        <v>-6.3560000000000005E-3</v>
      </c>
      <c r="K66">
        <v>-4.5659999999999997E-3</v>
      </c>
    </row>
    <row r="67" spans="1:11">
      <c r="A67">
        <v>20180416</v>
      </c>
      <c r="B67">
        <v>4.5113000000000007E-2</v>
      </c>
      <c r="C67">
        <v>-4.0899999999999999E-3</v>
      </c>
      <c r="D67">
        <v>-8.2509999999999997E-3</v>
      </c>
      <c r="E67">
        <v>0</v>
      </c>
      <c r="F67">
        <v>-5.6820000000000004E-3</v>
      </c>
      <c r="G67">
        <v>1.908E-3</v>
      </c>
      <c r="H67">
        <v>4.7850000000000002E-3</v>
      </c>
      <c r="I67">
        <v>1.3089999999999998E-3</v>
      </c>
      <c r="J67">
        <v>0</v>
      </c>
      <c r="K67">
        <v>1.3761000000000001E-2</v>
      </c>
    </row>
    <row r="68" spans="1:11">
      <c r="A68">
        <v>20180417</v>
      </c>
      <c r="B68">
        <v>3.5970000000000004E-3</v>
      </c>
      <c r="C68">
        <v>-2.2587000000000003E-2</v>
      </c>
      <c r="D68">
        <v>3.3279999999999998E-3</v>
      </c>
      <c r="E68">
        <v>1.6950000000000001E-3</v>
      </c>
      <c r="F68">
        <v>-1.7142999999999999E-2</v>
      </c>
      <c r="G68">
        <v>-2.6667E-2</v>
      </c>
      <c r="H68">
        <v>-2.8570999999999999E-2</v>
      </c>
      <c r="I68">
        <v>-6.5360000000000001E-3</v>
      </c>
      <c r="J68">
        <v>-6.3970000000000008E-3</v>
      </c>
      <c r="K68">
        <v>-9.0500000000000008E-3</v>
      </c>
    </row>
    <row r="69" spans="1:11">
      <c r="A69">
        <v>20180418</v>
      </c>
      <c r="B69">
        <v>-2.5090000000000001E-2</v>
      </c>
      <c r="C69">
        <v>0</v>
      </c>
      <c r="D69">
        <v>3.3170000000000001E-3</v>
      </c>
      <c r="E69">
        <v>5.0760000000000007E-3</v>
      </c>
      <c r="F69">
        <v>7.7520000000000002E-3</v>
      </c>
      <c r="G69">
        <v>1.5656E-2</v>
      </c>
      <c r="H69">
        <v>0</v>
      </c>
      <c r="I69">
        <v>5.2630000000000003E-3</v>
      </c>
      <c r="J69">
        <v>4.2920000000000007E-3</v>
      </c>
      <c r="K69">
        <v>4.5659999999999997E-3</v>
      </c>
    </row>
    <row r="70" spans="1:11">
      <c r="A70">
        <v>20180419</v>
      </c>
      <c r="B70">
        <v>1.4705999999999999E-2</v>
      </c>
      <c r="C70">
        <v>2.7311000000000002E-2</v>
      </c>
      <c r="D70">
        <v>9.9170000000000005E-3</v>
      </c>
      <c r="E70">
        <v>-8.4180000000000001E-3</v>
      </c>
      <c r="F70">
        <v>1.7308E-2</v>
      </c>
      <c r="G70">
        <v>2.8902000000000001E-2</v>
      </c>
      <c r="H70">
        <v>9.8040000000000002E-3</v>
      </c>
      <c r="I70">
        <v>2.0941999999999999E-2</v>
      </c>
      <c r="J70">
        <v>1.2821000000000001E-2</v>
      </c>
      <c r="K70">
        <v>0</v>
      </c>
    </row>
    <row r="71" spans="1:11">
      <c r="A71">
        <v>20180420</v>
      </c>
      <c r="B71">
        <v>0</v>
      </c>
      <c r="C71">
        <v>-6.3395000000000007E-2</v>
      </c>
      <c r="D71">
        <v>-6.5469999999999999E-3</v>
      </c>
      <c r="E71">
        <v>1.6978E-2</v>
      </c>
      <c r="F71">
        <v>-7.561E-3</v>
      </c>
      <c r="G71">
        <v>1.6854000000000001E-2</v>
      </c>
      <c r="H71">
        <v>1.4563E-2</v>
      </c>
      <c r="I71">
        <v>-6.4099999999999999E-3</v>
      </c>
      <c r="J71">
        <v>-2.1099999999999999E-3</v>
      </c>
      <c r="K71">
        <v>0</v>
      </c>
    </row>
    <row r="72" spans="1:11">
      <c r="A72">
        <v>20180423</v>
      </c>
      <c r="B72">
        <v>-2.1739000000000001E-2</v>
      </c>
      <c r="C72">
        <v>-1.0917E-2</v>
      </c>
      <c r="D72">
        <v>-2.8007000000000001E-2</v>
      </c>
      <c r="E72">
        <v>-8.3470000000000003E-3</v>
      </c>
      <c r="F72">
        <v>0</v>
      </c>
      <c r="G72">
        <v>-2.3941E-2</v>
      </c>
      <c r="H72">
        <v>-4.7850000000000002E-3</v>
      </c>
      <c r="I72">
        <v>3.8709999999999999E-3</v>
      </c>
      <c r="J72">
        <v>-2.114E-3</v>
      </c>
      <c r="K72">
        <v>0</v>
      </c>
    </row>
    <row r="73" spans="1:11">
      <c r="A73">
        <v>20180424</v>
      </c>
      <c r="B73">
        <v>-2.963E-2</v>
      </c>
      <c r="C73">
        <v>2.2079999999999999E-3</v>
      </c>
      <c r="D73">
        <v>0</v>
      </c>
      <c r="E73">
        <v>-6.7340000000000004E-3</v>
      </c>
      <c r="F73">
        <v>0</v>
      </c>
      <c r="G73">
        <v>-3.0189000000000001E-2</v>
      </c>
      <c r="H73">
        <v>4.8079999999999998E-3</v>
      </c>
      <c r="I73">
        <v>5.0129E-2</v>
      </c>
      <c r="J73">
        <v>-1.2712000000000001E-2</v>
      </c>
      <c r="K73">
        <v>-9.0910000000000001E-3</v>
      </c>
    </row>
    <row r="74" spans="1:11">
      <c r="A74">
        <v>20180425</v>
      </c>
      <c r="B74">
        <v>7.6340000000000002E-3</v>
      </c>
      <c r="C74">
        <v>-8.8109999999999994E-3</v>
      </c>
      <c r="D74">
        <v>0</v>
      </c>
      <c r="E74">
        <v>-1.0168999999999999E-2</v>
      </c>
      <c r="F74">
        <v>-5.7140000000000003E-3</v>
      </c>
      <c r="G74">
        <v>-3.8911000000000001E-2</v>
      </c>
      <c r="H74">
        <v>0</v>
      </c>
      <c r="I74">
        <v>-1.5911999999999999E-2</v>
      </c>
      <c r="J74">
        <v>4.2920000000000007E-3</v>
      </c>
      <c r="K74">
        <v>-4.5869999999999999E-3</v>
      </c>
    </row>
    <row r="75" spans="1:11">
      <c r="A75">
        <v>20180426</v>
      </c>
      <c r="B75">
        <v>7.5760000000000003E-3</v>
      </c>
      <c r="C75">
        <v>-1.3332999999999999E-2</v>
      </c>
      <c r="D75">
        <v>-6.7800000000000004E-3</v>
      </c>
      <c r="E75">
        <v>-3.4250000000000005E-3</v>
      </c>
      <c r="F75">
        <v>1.1494000000000001E-2</v>
      </c>
      <c r="G75">
        <v>-6.0729999999999994E-3</v>
      </c>
      <c r="H75">
        <v>0</v>
      </c>
      <c r="I75">
        <v>7.463E-3</v>
      </c>
      <c r="J75">
        <v>-2.137E-3</v>
      </c>
      <c r="K75">
        <v>4.6080000000000001E-3</v>
      </c>
    </row>
    <row r="76" spans="1:11">
      <c r="A76">
        <v>20180427</v>
      </c>
      <c r="B76">
        <v>3.7590000000000002E-3</v>
      </c>
      <c r="C76">
        <v>6.757E-3</v>
      </c>
      <c r="D76">
        <v>-1.7060000000000001E-3</v>
      </c>
      <c r="E76">
        <v>-1.7180000000000001E-3</v>
      </c>
      <c r="F76">
        <v>1.3258000000000001E-2</v>
      </c>
      <c r="G76">
        <v>3.4623000000000001E-2</v>
      </c>
      <c r="H76">
        <v>2.3923E-2</v>
      </c>
      <c r="I76">
        <v>-4.9380000000000005E-3</v>
      </c>
      <c r="J76">
        <v>2.1410000000000001E-3</v>
      </c>
      <c r="K76">
        <v>0</v>
      </c>
    </row>
    <row r="77" spans="1:11">
      <c r="A77">
        <v>20180430</v>
      </c>
      <c r="B77">
        <v>1.1235999999999999E-2</v>
      </c>
      <c r="C77">
        <v>1.566E-2</v>
      </c>
      <c r="D77">
        <v>0</v>
      </c>
      <c r="E77">
        <v>3.4420000000000002E-3</v>
      </c>
      <c r="F77">
        <v>0</v>
      </c>
      <c r="G77">
        <v>-1.9685000000000001E-2</v>
      </c>
      <c r="H77">
        <v>1.8692E-2</v>
      </c>
      <c r="I77">
        <v>1.3648E-2</v>
      </c>
      <c r="J77">
        <v>4.274E-3</v>
      </c>
      <c r="K77">
        <v>4.5869999999999999E-3</v>
      </c>
    </row>
    <row r="78" spans="1:11">
      <c r="A78">
        <v>20180502</v>
      </c>
      <c r="B78">
        <v>-1.4815E-2</v>
      </c>
      <c r="C78">
        <v>-1.7621000000000001E-2</v>
      </c>
      <c r="D78">
        <v>6.8379999999999995E-3</v>
      </c>
      <c r="E78">
        <v>5.1459999999999995E-3</v>
      </c>
      <c r="F78">
        <v>0</v>
      </c>
      <c r="G78">
        <v>-2.0080000000000002E-3</v>
      </c>
      <c r="H78">
        <v>-4.5869999999999999E-3</v>
      </c>
      <c r="I78">
        <v>0</v>
      </c>
      <c r="J78">
        <v>6.3829999999999998E-3</v>
      </c>
      <c r="K78">
        <v>1.3698999999999999E-2</v>
      </c>
    </row>
    <row r="79" spans="1:11">
      <c r="A79">
        <v>20180503</v>
      </c>
      <c r="B79">
        <v>-7.5190000000000005E-3</v>
      </c>
      <c r="C79">
        <v>-1.1211E-2</v>
      </c>
      <c r="D79">
        <v>-6.7910000000000002E-3</v>
      </c>
      <c r="E79">
        <v>-8.5319999999999997E-3</v>
      </c>
      <c r="F79">
        <v>-1.1214999999999999E-2</v>
      </c>
      <c r="G79">
        <v>1.2072000000000001E-2</v>
      </c>
      <c r="H79">
        <v>-2.7650000000000001E-2</v>
      </c>
      <c r="I79">
        <v>-3.5496E-2</v>
      </c>
      <c r="J79">
        <v>-1.6913000000000001E-2</v>
      </c>
      <c r="K79">
        <v>-9.0090000000000014E-3</v>
      </c>
    </row>
    <row r="80" spans="1:11">
      <c r="A80">
        <v>20180504</v>
      </c>
      <c r="B80">
        <v>-3.7880000000000001E-3</v>
      </c>
      <c r="C80">
        <v>1.1337999999999999E-2</v>
      </c>
      <c r="D80">
        <v>-6.8379999999999995E-3</v>
      </c>
      <c r="E80">
        <v>-1.8933000000000002E-2</v>
      </c>
      <c r="F80">
        <v>-1.89E-3</v>
      </c>
      <c r="G80">
        <v>-1.3916999999999999E-2</v>
      </c>
      <c r="H80">
        <v>4.7390000000000002E-3</v>
      </c>
      <c r="I80">
        <v>3.8070000000000001E-3</v>
      </c>
      <c r="J80">
        <v>0</v>
      </c>
      <c r="K80">
        <v>-4.5450000000000004E-3</v>
      </c>
    </row>
    <row r="81" spans="1:11">
      <c r="A81">
        <v>20180507</v>
      </c>
      <c r="B81">
        <v>7.6049999999999998E-3</v>
      </c>
      <c r="C81">
        <v>2.2420000000000001E-3</v>
      </c>
      <c r="D81">
        <v>0</v>
      </c>
      <c r="E81">
        <v>8.7720000000000003E-3</v>
      </c>
      <c r="F81">
        <v>3.7880000000000001E-3</v>
      </c>
      <c r="G81">
        <v>0</v>
      </c>
      <c r="H81">
        <v>9.4339999999999997E-3</v>
      </c>
      <c r="I81">
        <v>2.1492000000000001E-2</v>
      </c>
      <c r="J81">
        <v>0</v>
      </c>
      <c r="K81">
        <v>-4.5659999999999997E-3</v>
      </c>
    </row>
    <row r="82" spans="1:11">
      <c r="A82">
        <v>20180508</v>
      </c>
      <c r="B82">
        <v>-3.774E-3</v>
      </c>
      <c r="C82">
        <v>2.0133999999999999E-2</v>
      </c>
      <c r="D82">
        <v>1.0326999999999999E-2</v>
      </c>
      <c r="E82">
        <v>-1.7390000000000001E-3</v>
      </c>
      <c r="F82">
        <v>9.4339999999999997E-3</v>
      </c>
      <c r="G82">
        <v>1.6129000000000001E-2</v>
      </c>
      <c r="H82">
        <v>9.3460000000000001E-3</v>
      </c>
      <c r="I82">
        <v>9.9010000000000001E-3</v>
      </c>
      <c r="J82">
        <v>6.4520000000000003E-3</v>
      </c>
      <c r="K82">
        <v>9.1739999999999999E-3</v>
      </c>
    </row>
    <row r="83" spans="1:11">
      <c r="A83">
        <v>20180509</v>
      </c>
      <c r="B83">
        <v>1.5152000000000001E-2</v>
      </c>
      <c r="C83">
        <v>6.5790000000000006E-3</v>
      </c>
      <c r="D83">
        <v>-1.3629E-2</v>
      </c>
      <c r="E83">
        <v>1.2195000000000001E-2</v>
      </c>
      <c r="F83">
        <v>1.8690000000000002E-3</v>
      </c>
      <c r="G83">
        <v>-2.7778000000000001E-2</v>
      </c>
      <c r="H83">
        <v>1.3889E-2</v>
      </c>
      <c r="I83">
        <v>-4.9020000000000001E-3</v>
      </c>
      <c r="J83">
        <v>2.137E-3</v>
      </c>
      <c r="K83">
        <v>-1.3635999999999999E-2</v>
      </c>
    </row>
    <row r="84" spans="1:11">
      <c r="A84">
        <v>20180510</v>
      </c>
      <c r="B84">
        <v>-1.4924999999999999E-2</v>
      </c>
      <c r="C84">
        <v>0</v>
      </c>
      <c r="D84">
        <v>3.9724000000000002E-2</v>
      </c>
      <c r="E84">
        <v>-1.0326999999999999E-2</v>
      </c>
      <c r="F84">
        <v>-5.5969999999999995E-3</v>
      </c>
      <c r="G84">
        <v>0</v>
      </c>
      <c r="H84">
        <v>-4.5659999999999997E-3</v>
      </c>
      <c r="I84">
        <v>1.2315000000000001E-2</v>
      </c>
      <c r="J84">
        <v>0</v>
      </c>
      <c r="K84">
        <v>-4.6080000000000001E-3</v>
      </c>
    </row>
    <row r="85" spans="1:11">
      <c r="A85">
        <v>20180511</v>
      </c>
      <c r="B85">
        <v>7.5760000000000003E-3</v>
      </c>
      <c r="C85">
        <v>1.5250999999999999E-2</v>
      </c>
      <c r="D85">
        <v>6.6449999999999999E-3</v>
      </c>
      <c r="E85">
        <v>1.7390000000000001E-3</v>
      </c>
      <c r="F85">
        <v>2.4390000000000002E-2</v>
      </c>
      <c r="G85">
        <v>-1.8367000000000001E-2</v>
      </c>
      <c r="H85">
        <v>2.7522999999999999E-2</v>
      </c>
      <c r="I85">
        <v>3.65E-3</v>
      </c>
      <c r="J85">
        <v>4.2640000000000004E-3</v>
      </c>
      <c r="K85">
        <v>-9.2589999999999999E-3</v>
      </c>
    </row>
    <row r="86" spans="1:11">
      <c r="A86">
        <v>20180514</v>
      </c>
      <c r="B86">
        <v>3.7590000000000002E-3</v>
      </c>
      <c r="C86">
        <v>0</v>
      </c>
      <c r="D86">
        <v>-3.3000000000000004E-3</v>
      </c>
      <c r="E86">
        <v>1.7360000000000001E-3</v>
      </c>
      <c r="F86">
        <v>7.326E-3</v>
      </c>
      <c r="G86">
        <v>-3.3264000000000002E-2</v>
      </c>
      <c r="H86">
        <v>4.4640000000000001E-3</v>
      </c>
      <c r="I86">
        <v>4.6060999999999998E-2</v>
      </c>
      <c r="J86">
        <v>-2.1229999999999999E-3</v>
      </c>
      <c r="K86">
        <v>0</v>
      </c>
    </row>
    <row r="87" spans="1:11">
      <c r="A87">
        <v>20180515</v>
      </c>
      <c r="B87">
        <v>-1.8727000000000001E-2</v>
      </c>
      <c r="C87">
        <v>-1.073E-2</v>
      </c>
      <c r="D87">
        <v>1.4900999999999999E-2</v>
      </c>
      <c r="E87">
        <v>-5.1990000000000005E-3</v>
      </c>
      <c r="F87">
        <v>-1.8182E-2</v>
      </c>
      <c r="G87">
        <v>2.1505E-2</v>
      </c>
      <c r="H87">
        <v>-2.2221999999999999E-2</v>
      </c>
      <c r="I87">
        <v>8.1110000000000002E-3</v>
      </c>
      <c r="J87">
        <v>-6.3829999999999998E-3</v>
      </c>
      <c r="K87">
        <v>0</v>
      </c>
    </row>
    <row r="88" spans="1:11">
      <c r="A88">
        <v>20180516</v>
      </c>
      <c r="B88">
        <v>2.2900999999999998E-2</v>
      </c>
      <c r="C88">
        <v>0</v>
      </c>
      <c r="D88">
        <v>3.2629999999999998E-3</v>
      </c>
      <c r="E88">
        <v>-1.7420000000000001E-3</v>
      </c>
      <c r="F88">
        <v>1.6667000000000001E-2</v>
      </c>
      <c r="G88">
        <v>-1.6841999999999999E-2</v>
      </c>
      <c r="H88">
        <v>0</v>
      </c>
      <c r="I88">
        <v>5.5171999999999999E-2</v>
      </c>
      <c r="J88">
        <v>6.424E-3</v>
      </c>
      <c r="K88">
        <v>4.6730000000000001E-3</v>
      </c>
    </row>
    <row r="89" spans="1:11">
      <c r="A89">
        <v>20180517</v>
      </c>
      <c r="B89">
        <v>-1.4924999999999999E-2</v>
      </c>
      <c r="C89">
        <v>-1.7354000000000001E-2</v>
      </c>
      <c r="D89">
        <v>-8.1300000000000001E-3</v>
      </c>
      <c r="E89">
        <v>-2.0941999999999999E-2</v>
      </c>
      <c r="F89">
        <v>0</v>
      </c>
      <c r="G89">
        <v>-3.4261E-2</v>
      </c>
      <c r="H89">
        <v>-1.8182E-2</v>
      </c>
      <c r="I89">
        <v>-5.4469999999999996E-3</v>
      </c>
      <c r="J89">
        <v>-6.3829999999999998E-3</v>
      </c>
      <c r="K89">
        <v>0</v>
      </c>
    </row>
    <row r="90" spans="1:11">
      <c r="A90">
        <v>20180518</v>
      </c>
      <c r="B90">
        <v>1.8939000000000001E-2</v>
      </c>
      <c r="C90">
        <v>-1.3245E-2</v>
      </c>
      <c r="D90">
        <v>2.2951000000000003E-2</v>
      </c>
      <c r="E90">
        <v>1.7829999999999999E-3</v>
      </c>
      <c r="F90">
        <v>-9.1070000000000005E-3</v>
      </c>
      <c r="G90">
        <v>3.1042E-2</v>
      </c>
      <c r="H90">
        <v>-1.8519000000000001E-2</v>
      </c>
      <c r="I90">
        <v>-2.1909999999999998E-3</v>
      </c>
      <c r="J90">
        <v>2.1410000000000001E-3</v>
      </c>
      <c r="K90">
        <v>9.3020000000000012E-3</v>
      </c>
    </row>
    <row r="91" spans="1:11">
      <c r="A91">
        <v>20180521</v>
      </c>
      <c r="B91">
        <v>-1.1152E-2</v>
      </c>
      <c r="C91">
        <v>2.4609000000000002E-2</v>
      </c>
      <c r="D91">
        <v>-4.8079999999999998E-3</v>
      </c>
      <c r="E91">
        <v>-1.779E-3</v>
      </c>
      <c r="F91">
        <v>1.1029000000000001E-2</v>
      </c>
      <c r="G91">
        <v>1.2903E-2</v>
      </c>
      <c r="H91">
        <v>9.4339999999999997E-3</v>
      </c>
      <c r="I91">
        <v>9.8790000000000006E-3</v>
      </c>
      <c r="J91">
        <v>0</v>
      </c>
      <c r="K91">
        <v>0</v>
      </c>
    </row>
    <row r="92" spans="1:11">
      <c r="A92">
        <v>20180522</v>
      </c>
      <c r="B92">
        <v>-3.7590000000000002E-3</v>
      </c>
      <c r="C92">
        <v>0</v>
      </c>
      <c r="D92">
        <v>-1.6102999999999999E-2</v>
      </c>
      <c r="E92">
        <v>7.1300000000000001E-3</v>
      </c>
      <c r="F92">
        <v>-5.4549999999999998E-3</v>
      </c>
      <c r="G92">
        <v>-1.4862E-2</v>
      </c>
      <c r="H92">
        <v>4.6730000000000001E-3</v>
      </c>
      <c r="I92">
        <v>-8.6960000000000006E-3</v>
      </c>
      <c r="J92">
        <v>-4.274E-3</v>
      </c>
      <c r="K92">
        <v>0</v>
      </c>
    </row>
    <row r="93" spans="1:11">
      <c r="A93">
        <v>20180523</v>
      </c>
      <c r="B93">
        <v>0</v>
      </c>
      <c r="C93">
        <v>-2.183E-3</v>
      </c>
      <c r="D93">
        <v>6.5469999999999999E-3</v>
      </c>
      <c r="E93">
        <v>-1.9469E-2</v>
      </c>
      <c r="F93">
        <v>-1.2797000000000001E-2</v>
      </c>
      <c r="G93">
        <v>0</v>
      </c>
      <c r="H93">
        <v>9.3020000000000012E-3</v>
      </c>
      <c r="I93">
        <v>-3.2895000000000001E-2</v>
      </c>
      <c r="J93">
        <v>-4.2920000000000007E-3</v>
      </c>
      <c r="K93">
        <v>0</v>
      </c>
    </row>
    <row r="94" spans="1:11">
      <c r="A94">
        <v>20180524</v>
      </c>
      <c r="B94">
        <v>3.774E-3</v>
      </c>
      <c r="C94">
        <v>2.1879999999999998E-3</v>
      </c>
      <c r="D94">
        <v>1.1382000000000001E-2</v>
      </c>
      <c r="E94">
        <v>3.6099999999999999E-3</v>
      </c>
      <c r="F94">
        <v>3.7040000000000003E-3</v>
      </c>
      <c r="G94">
        <v>4.3102999999999995E-2</v>
      </c>
      <c r="H94">
        <v>-4.6080000000000001E-3</v>
      </c>
      <c r="I94">
        <v>1.4739E-2</v>
      </c>
      <c r="J94">
        <v>2.1550000000000002E-3</v>
      </c>
      <c r="K94">
        <v>4.6080000000000001E-3</v>
      </c>
    </row>
    <row r="95" spans="1:11">
      <c r="A95">
        <v>20180525</v>
      </c>
      <c r="B95">
        <v>-1.1278E-2</v>
      </c>
      <c r="C95">
        <v>-2.183E-3</v>
      </c>
      <c r="D95">
        <v>-9.6460000000000001E-3</v>
      </c>
      <c r="E95">
        <v>-1.799E-3</v>
      </c>
      <c r="F95">
        <v>-5.535E-3</v>
      </c>
      <c r="G95">
        <v>-1.6529000000000002E-2</v>
      </c>
      <c r="H95">
        <v>9.2589999999999999E-3</v>
      </c>
      <c r="I95">
        <v>-1.8994E-2</v>
      </c>
      <c r="J95">
        <v>4.3010000000000001E-3</v>
      </c>
      <c r="K95">
        <v>4.5869999999999999E-3</v>
      </c>
    </row>
    <row r="96" spans="1:11">
      <c r="A96">
        <v>20180528</v>
      </c>
      <c r="B96">
        <v>3.8019999999999998E-3</v>
      </c>
      <c r="C96">
        <v>-6.5649999999999997E-3</v>
      </c>
      <c r="D96">
        <v>-3.2469999999999999E-3</v>
      </c>
      <c r="E96">
        <v>-7.2069999999999999E-3</v>
      </c>
      <c r="F96">
        <v>3.7109999999999999E-3</v>
      </c>
      <c r="G96">
        <v>-8.4030000000000007E-3</v>
      </c>
      <c r="H96">
        <v>-4.5869999999999999E-3</v>
      </c>
      <c r="I96">
        <v>1.139E-3</v>
      </c>
      <c r="J96">
        <v>2.1410000000000001E-3</v>
      </c>
      <c r="K96">
        <v>4.5659999999999997E-3</v>
      </c>
    </row>
    <row r="97" spans="1:11">
      <c r="A97">
        <v>20180529</v>
      </c>
      <c r="B97">
        <v>7.5760000000000003E-3</v>
      </c>
      <c r="C97">
        <v>-8.8109999999999994E-3</v>
      </c>
      <c r="D97">
        <v>6.515E-3</v>
      </c>
      <c r="E97">
        <v>1.0888999999999999E-2</v>
      </c>
      <c r="F97">
        <v>0</v>
      </c>
      <c r="G97">
        <v>-1.2712000000000001E-2</v>
      </c>
      <c r="H97">
        <v>-1.3825E-2</v>
      </c>
      <c r="I97">
        <v>-1.2514000000000001E-2</v>
      </c>
      <c r="J97">
        <v>0</v>
      </c>
      <c r="K97">
        <v>0</v>
      </c>
    </row>
    <row r="98" spans="1:11">
      <c r="A98">
        <v>20180530</v>
      </c>
      <c r="B98">
        <v>-1.8797000000000001E-2</v>
      </c>
      <c r="C98">
        <v>-1.7778000000000002E-2</v>
      </c>
      <c r="D98">
        <v>-1.2945E-2</v>
      </c>
      <c r="E98">
        <v>-3.5907000000000001E-2</v>
      </c>
      <c r="F98">
        <v>-2.2181000000000003E-2</v>
      </c>
      <c r="G98">
        <v>-1.7166999999999998E-2</v>
      </c>
      <c r="H98">
        <v>-1.8692E-2</v>
      </c>
      <c r="I98">
        <v>8.0649999999999993E-3</v>
      </c>
      <c r="J98">
        <v>-8.5470000000000008E-3</v>
      </c>
      <c r="K98">
        <v>-4.5450000000000004E-3</v>
      </c>
    </row>
    <row r="99" spans="1:11">
      <c r="A99">
        <v>20180531</v>
      </c>
      <c r="B99">
        <v>1.9157E-2</v>
      </c>
      <c r="C99">
        <v>1.3575E-2</v>
      </c>
      <c r="D99">
        <v>6.5569999999999995E-3</v>
      </c>
      <c r="E99">
        <v>1.8622E-2</v>
      </c>
      <c r="F99">
        <v>1.3233E-2</v>
      </c>
      <c r="G99">
        <v>8.7340000000000004E-3</v>
      </c>
      <c r="H99">
        <v>1.9048000000000002E-2</v>
      </c>
      <c r="I99">
        <v>-3.4289999999999998E-3</v>
      </c>
      <c r="J99">
        <v>1.7240999999999999E-2</v>
      </c>
      <c r="K99">
        <v>4.5659999999999997E-3</v>
      </c>
    </row>
    <row r="100" spans="1:11">
      <c r="A100">
        <v>20180601</v>
      </c>
      <c r="B100">
        <v>3.7590000000000002E-3</v>
      </c>
      <c r="C100">
        <v>0</v>
      </c>
      <c r="D100">
        <v>1.6286999999999999E-2</v>
      </c>
      <c r="E100">
        <v>-2.0110000000000003E-2</v>
      </c>
      <c r="F100">
        <v>-1.8659999999999998E-3</v>
      </c>
      <c r="G100">
        <v>5.6277000000000001E-2</v>
      </c>
      <c r="H100">
        <v>1.8692E-2</v>
      </c>
      <c r="I100">
        <v>3.4399999999999999E-3</v>
      </c>
      <c r="J100">
        <v>6.3560000000000005E-3</v>
      </c>
      <c r="K100">
        <v>4.5450000000000004E-3</v>
      </c>
    </row>
    <row r="101" spans="1:11">
      <c r="A101">
        <v>20180604</v>
      </c>
      <c r="B101">
        <v>3.7450000000000001E-3</v>
      </c>
      <c r="C101">
        <v>2.2321000000000001E-2</v>
      </c>
      <c r="D101">
        <v>9.6150000000000003E-3</v>
      </c>
      <c r="E101">
        <v>2.2387999999999998E-2</v>
      </c>
      <c r="F101">
        <v>9.3460000000000001E-3</v>
      </c>
      <c r="G101">
        <v>-4.0980000000000001E-3</v>
      </c>
      <c r="H101">
        <v>0</v>
      </c>
      <c r="I101">
        <v>4.3429000000000002E-2</v>
      </c>
      <c r="J101">
        <v>1.8947000000000002E-2</v>
      </c>
      <c r="K101">
        <v>0</v>
      </c>
    </row>
    <row r="102" spans="1:11">
      <c r="A102">
        <v>20180605</v>
      </c>
      <c r="B102">
        <v>1.1193999999999999E-2</v>
      </c>
      <c r="C102">
        <v>0</v>
      </c>
      <c r="D102">
        <v>2.3809999999999998E-2</v>
      </c>
      <c r="E102">
        <v>3.1021999999999997E-2</v>
      </c>
      <c r="F102">
        <v>5.5560000000000002E-3</v>
      </c>
      <c r="G102">
        <v>-1.8519000000000001E-2</v>
      </c>
      <c r="H102">
        <v>9.1739999999999999E-3</v>
      </c>
      <c r="I102">
        <v>-9.8580000000000004E-3</v>
      </c>
      <c r="J102">
        <v>4.1320000000000003E-3</v>
      </c>
      <c r="K102">
        <v>-4.5250000000000004E-3</v>
      </c>
    </row>
    <row r="103" spans="1:11">
      <c r="A103">
        <v>20180606</v>
      </c>
      <c r="B103">
        <v>1.8450000000000001E-2</v>
      </c>
      <c r="C103">
        <v>4.3670000000000002E-3</v>
      </c>
      <c r="D103">
        <v>-1.0853E-2</v>
      </c>
      <c r="E103">
        <v>0</v>
      </c>
      <c r="F103">
        <v>1.1050000000000001E-2</v>
      </c>
      <c r="G103">
        <v>6.2890000000000003E-3</v>
      </c>
      <c r="H103">
        <v>0</v>
      </c>
      <c r="I103">
        <v>-8.8500000000000002E-3</v>
      </c>
      <c r="J103">
        <v>-2.0579999999999999E-3</v>
      </c>
      <c r="K103">
        <v>-4.5450000000000004E-3</v>
      </c>
    </row>
    <row r="104" spans="1:11">
      <c r="A104">
        <v>20180607</v>
      </c>
      <c r="B104">
        <v>7.2460000000000007E-3</v>
      </c>
      <c r="C104">
        <v>0</v>
      </c>
      <c r="D104">
        <v>-1.4107000000000001E-2</v>
      </c>
      <c r="E104">
        <v>1.2388999999999999E-2</v>
      </c>
      <c r="F104">
        <v>1.8210000000000001E-3</v>
      </c>
      <c r="G104">
        <v>-2.0833000000000001E-2</v>
      </c>
      <c r="H104">
        <v>1.8182E-2</v>
      </c>
      <c r="I104">
        <v>-1.116E-3</v>
      </c>
      <c r="J104">
        <v>6.1860000000000005E-3</v>
      </c>
      <c r="K104">
        <v>9.1319999999999995E-3</v>
      </c>
    </row>
    <row r="105" spans="1:11">
      <c r="A105">
        <v>20180608</v>
      </c>
      <c r="B105">
        <v>7.1940000000000007E-3</v>
      </c>
      <c r="C105">
        <v>-1.3043000000000001E-2</v>
      </c>
      <c r="D105">
        <v>4.7689999999999998E-3</v>
      </c>
      <c r="E105">
        <v>-1.9231000000000002E-2</v>
      </c>
      <c r="F105">
        <v>0</v>
      </c>
      <c r="G105">
        <v>1.0638000000000002E-2</v>
      </c>
      <c r="H105">
        <v>-8.9290000000000012E-3</v>
      </c>
      <c r="I105">
        <v>5.587E-3</v>
      </c>
      <c r="J105">
        <v>0</v>
      </c>
      <c r="K105">
        <v>0</v>
      </c>
    </row>
    <row r="106" spans="1:11">
      <c r="A106">
        <v>20180611</v>
      </c>
      <c r="B106">
        <v>-3.571E-3</v>
      </c>
      <c r="C106">
        <v>-4.4050000000000001E-3</v>
      </c>
      <c r="D106">
        <v>-1.5820000000000001E-3</v>
      </c>
      <c r="E106">
        <v>1.7825000000000001E-2</v>
      </c>
      <c r="F106">
        <v>7.273E-3</v>
      </c>
      <c r="G106">
        <v>-1.8947000000000002E-2</v>
      </c>
      <c r="H106">
        <v>1.3514E-2</v>
      </c>
      <c r="I106">
        <v>-8.8890000000000011E-3</v>
      </c>
      <c r="J106">
        <v>-1.2295E-2</v>
      </c>
      <c r="K106">
        <v>-4.5250000000000004E-3</v>
      </c>
    </row>
    <row r="107" spans="1:11">
      <c r="A107">
        <v>20180612</v>
      </c>
      <c r="B107">
        <v>-3.5839999999999999E-3</v>
      </c>
      <c r="C107">
        <v>1.3273999999999999E-2</v>
      </c>
      <c r="D107">
        <v>6.339E-3</v>
      </c>
      <c r="E107">
        <v>8.7570000000000009E-3</v>
      </c>
      <c r="F107">
        <v>-5.4149999999999997E-3</v>
      </c>
      <c r="G107">
        <v>-1.9313E-2</v>
      </c>
      <c r="H107">
        <v>-2.2221999999999999E-2</v>
      </c>
      <c r="I107">
        <v>-2.2420000000000001E-3</v>
      </c>
      <c r="J107">
        <v>2.075E-3</v>
      </c>
      <c r="K107">
        <v>4.5450000000000004E-3</v>
      </c>
    </row>
    <row r="108" spans="1:11">
      <c r="A108">
        <v>20180613</v>
      </c>
      <c r="B108">
        <v>-1.0791E-2</v>
      </c>
      <c r="C108">
        <v>1.3100000000000001E-2</v>
      </c>
      <c r="D108">
        <v>4.7239999999999999E-3</v>
      </c>
      <c r="E108">
        <v>3.4720000000000003E-3</v>
      </c>
      <c r="F108">
        <v>7.26E-3</v>
      </c>
      <c r="G108">
        <v>-1.3129E-2</v>
      </c>
      <c r="H108">
        <v>-9.0910000000000001E-3</v>
      </c>
      <c r="I108">
        <v>2.1347999999999999E-2</v>
      </c>
      <c r="J108">
        <v>-4.1410000000000006E-3</v>
      </c>
      <c r="K108">
        <v>4.5250000000000004E-3</v>
      </c>
    </row>
    <row r="109" spans="1:11">
      <c r="A109">
        <v>20180614</v>
      </c>
      <c r="B109">
        <v>-7.273E-3</v>
      </c>
      <c r="C109">
        <v>-2.3706999999999999E-2</v>
      </c>
      <c r="D109">
        <v>-1.7240999999999999E-2</v>
      </c>
      <c r="E109">
        <v>-2.9411999999999997E-2</v>
      </c>
      <c r="F109">
        <v>-1.8018000000000003E-2</v>
      </c>
      <c r="G109">
        <v>6.6519999999999999E-3</v>
      </c>
      <c r="H109">
        <v>-2.2936000000000002E-2</v>
      </c>
      <c r="I109">
        <v>-1.2101000000000001E-2</v>
      </c>
      <c r="J109">
        <v>-1.4553E-2</v>
      </c>
      <c r="K109">
        <v>-9.0090000000000014E-3</v>
      </c>
    </row>
    <row r="110" spans="1:11">
      <c r="A110">
        <v>20180615</v>
      </c>
      <c r="B110">
        <v>2.5640999999999997E-2</v>
      </c>
      <c r="C110">
        <v>1.9868E-2</v>
      </c>
      <c r="D110">
        <v>-1.5950000000000001E-3</v>
      </c>
      <c r="E110">
        <v>2.4954999999999998E-2</v>
      </c>
      <c r="F110">
        <v>1.4678999999999999E-2</v>
      </c>
      <c r="G110">
        <v>1.7621000000000001E-2</v>
      </c>
      <c r="H110">
        <v>9.389999999999999E-3</v>
      </c>
      <c r="I110">
        <v>7.7949999999999998E-3</v>
      </c>
      <c r="J110">
        <v>-2.1099999999999999E-3</v>
      </c>
      <c r="K110">
        <v>-4.5450000000000004E-3</v>
      </c>
    </row>
    <row r="111" spans="1:11">
      <c r="A111">
        <v>20180619</v>
      </c>
      <c r="B111">
        <v>-3.9286000000000001E-2</v>
      </c>
      <c r="C111">
        <v>-2.5974000000000001E-2</v>
      </c>
      <c r="D111">
        <v>2.8754000000000002E-2</v>
      </c>
      <c r="E111">
        <v>-3.3043000000000003E-2</v>
      </c>
      <c r="F111">
        <v>-5.4250000000000001E-3</v>
      </c>
      <c r="G111">
        <v>-1.9480999999999998E-2</v>
      </c>
      <c r="H111">
        <v>-2.7907000000000001E-2</v>
      </c>
      <c r="I111">
        <v>-3.0939000000000001E-2</v>
      </c>
      <c r="J111">
        <v>-1.0570999999999999E-2</v>
      </c>
      <c r="K111">
        <v>0</v>
      </c>
    </row>
    <row r="112" spans="1:11">
      <c r="A112">
        <v>20180620</v>
      </c>
      <c r="B112">
        <v>3.7175E-2</v>
      </c>
      <c r="C112">
        <v>4.444E-3</v>
      </c>
      <c r="D112">
        <v>3.1059999999999998E-3</v>
      </c>
      <c r="E112">
        <v>1.9784E-2</v>
      </c>
      <c r="F112">
        <v>9.0910000000000001E-3</v>
      </c>
      <c r="G112">
        <v>2.2079999999999999E-3</v>
      </c>
      <c r="H112">
        <v>-1.4354E-2</v>
      </c>
      <c r="I112">
        <v>2.0525000000000002E-2</v>
      </c>
      <c r="J112">
        <v>1.7094000000000002E-2</v>
      </c>
      <c r="K112">
        <v>4.5659999999999997E-3</v>
      </c>
    </row>
    <row r="113" spans="1:11">
      <c r="A113">
        <v>20180621</v>
      </c>
      <c r="B113">
        <v>-1.0752999999999999E-2</v>
      </c>
      <c r="C113">
        <v>2.212E-3</v>
      </c>
      <c r="D113">
        <v>3.4056000000000003E-2</v>
      </c>
      <c r="E113">
        <v>-1.9400000000000001E-2</v>
      </c>
      <c r="F113">
        <v>7.2069999999999999E-3</v>
      </c>
      <c r="G113">
        <v>6.608000000000001E-3</v>
      </c>
      <c r="H113">
        <v>1.4563E-2</v>
      </c>
      <c r="I113">
        <v>0</v>
      </c>
      <c r="J113">
        <v>-6.3029999999999996E-3</v>
      </c>
      <c r="K113">
        <v>9.0910000000000001E-3</v>
      </c>
    </row>
    <row r="114" spans="1:11">
      <c r="A114">
        <v>20180622</v>
      </c>
      <c r="B114">
        <v>-1.8116E-2</v>
      </c>
      <c r="C114">
        <v>4.4150000000000005E-3</v>
      </c>
      <c r="D114">
        <v>-8.9820000000000004E-3</v>
      </c>
      <c r="E114">
        <v>-3.5970000000000004E-3</v>
      </c>
      <c r="F114">
        <v>1.789E-3</v>
      </c>
      <c r="G114">
        <v>-1.5317000000000001E-2</v>
      </c>
      <c r="H114">
        <v>4.7850000000000002E-3</v>
      </c>
      <c r="I114">
        <v>-3.3519999999999999E-3</v>
      </c>
      <c r="J114">
        <v>2.114E-3</v>
      </c>
      <c r="K114">
        <v>0</v>
      </c>
    </row>
    <row r="115" spans="1:11">
      <c r="A115">
        <v>20180625</v>
      </c>
      <c r="B115">
        <v>3.6900000000000001E-3</v>
      </c>
      <c r="C115">
        <v>-6.5929999999999999E-3</v>
      </c>
      <c r="D115">
        <v>1.2084999999999999E-2</v>
      </c>
      <c r="E115">
        <v>-2.3466000000000001E-2</v>
      </c>
      <c r="F115">
        <v>-7.1430000000000009E-3</v>
      </c>
      <c r="G115">
        <v>0</v>
      </c>
      <c r="H115">
        <v>-1.9048000000000002E-2</v>
      </c>
      <c r="I115">
        <v>2.2420000000000001E-3</v>
      </c>
      <c r="J115">
        <v>-1.2658000000000001E-2</v>
      </c>
      <c r="K115">
        <v>-4.5050000000000003E-3</v>
      </c>
    </row>
    <row r="116" spans="1:11">
      <c r="A116">
        <v>20180626</v>
      </c>
      <c r="B116">
        <v>2.9411999999999997E-2</v>
      </c>
      <c r="C116">
        <v>-1.6055E-2</v>
      </c>
      <c r="D116">
        <v>4.1791000000000002E-2</v>
      </c>
      <c r="E116">
        <v>-1.848E-3</v>
      </c>
      <c r="F116">
        <v>-1.799E-3</v>
      </c>
      <c r="G116">
        <v>1.1110999999999999E-2</v>
      </c>
      <c r="H116">
        <v>-1.9417E-2</v>
      </c>
      <c r="I116">
        <v>-2.2370999999999999E-2</v>
      </c>
      <c r="J116">
        <v>0</v>
      </c>
      <c r="K116">
        <v>0</v>
      </c>
    </row>
    <row r="117" spans="1:11">
      <c r="A117">
        <v>20180627</v>
      </c>
      <c r="B117">
        <v>7.1430000000000009E-3</v>
      </c>
      <c r="C117">
        <v>-6.9930000000000001E-3</v>
      </c>
      <c r="D117">
        <v>-2.4355000000000002E-2</v>
      </c>
      <c r="E117">
        <v>-1.1110999999999999E-2</v>
      </c>
      <c r="F117">
        <v>-3.774E-3</v>
      </c>
      <c r="G117">
        <v>2.4176000000000003E-2</v>
      </c>
      <c r="H117">
        <v>0</v>
      </c>
      <c r="I117">
        <v>-1.6017999999999998E-2</v>
      </c>
      <c r="J117">
        <v>-6.4099999999999999E-3</v>
      </c>
      <c r="K117">
        <v>0</v>
      </c>
    </row>
    <row r="118" spans="1:11">
      <c r="A118">
        <v>20180628</v>
      </c>
      <c r="B118">
        <v>-1.0638000000000002E-2</v>
      </c>
      <c r="C118">
        <v>-4.6949999999999995E-3</v>
      </c>
      <c r="D118">
        <v>1.4680000000000001E-3</v>
      </c>
      <c r="E118">
        <v>0</v>
      </c>
      <c r="F118">
        <v>3.7880000000000001E-3</v>
      </c>
      <c r="G118">
        <v>-3.0043000000000004E-2</v>
      </c>
      <c r="H118">
        <v>-1.9802E-2</v>
      </c>
      <c r="I118">
        <v>-1.3953E-2</v>
      </c>
      <c r="J118">
        <v>0</v>
      </c>
      <c r="K118">
        <v>4.5250000000000004E-3</v>
      </c>
    </row>
    <row r="119" spans="1:11">
      <c r="A119">
        <v>20180629</v>
      </c>
      <c r="B119">
        <v>9.6774000000000013E-2</v>
      </c>
      <c r="C119">
        <v>2.1225999999999998E-2</v>
      </c>
      <c r="D119">
        <v>1.3196000000000001E-2</v>
      </c>
      <c r="E119">
        <v>5.6179999999999997E-3</v>
      </c>
      <c r="F119">
        <v>1.5094000000000002E-2</v>
      </c>
      <c r="G119">
        <v>1.7698999999999999E-2</v>
      </c>
      <c r="H119">
        <v>1.0101000000000001E-2</v>
      </c>
      <c r="I119">
        <v>-1.1790000000000001E-3</v>
      </c>
      <c r="J119">
        <v>1.9355000000000001E-2</v>
      </c>
      <c r="K119">
        <v>-4.5050000000000003E-3</v>
      </c>
    </row>
    <row r="120" spans="1:11">
      <c r="A120">
        <v>20180702</v>
      </c>
      <c r="B120">
        <v>0</v>
      </c>
      <c r="C120">
        <v>-1.1547E-2</v>
      </c>
      <c r="D120">
        <v>-2.0259999999999997E-2</v>
      </c>
      <c r="E120">
        <v>-1.1173000000000001E-2</v>
      </c>
      <c r="F120">
        <v>-1.1152E-2</v>
      </c>
      <c r="G120">
        <v>1.7391E-2</v>
      </c>
      <c r="H120">
        <v>-2.7999999999999997E-2</v>
      </c>
      <c r="I120">
        <v>-1.1806000000000001E-2</v>
      </c>
      <c r="J120">
        <v>-1.8987E-2</v>
      </c>
      <c r="K120">
        <v>-4.5250000000000004E-3</v>
      </c>
    </row>
    <row r="121" spans="1:11">
      <c r="A121">
        <v>20180703</v>
      </c>
      <c r="B121">
        <v>-1.9608E-2</v>
      </c>
      <c r="C121">
        <v>2.336E-3</v>
      </c>
      <c r="D121">
        <v>2.954E-3</v>
      </c>
      <c r="E121">
        <v>-1.8832000000000002E-2</v>
      </c>
      <c r="F121">
        <v>-2.0676999999999997E-2</v>
      </c>
      <c r="G121">
        <v>1.7094000000000002E-2</v>
      </c>
      <c r="H121">
        <v>-2.0576000000000001E-2</v>
      </c>
      <c r="I121">
        <v>2.1505E-2</v>
      </c>
      <c r="J121">
        <v>0</v>
      </c>
      <c r="K121">
        <v>4.5450000000000004E-3</v>
      </c>
    </row>
    <row r="122" spans="1:11">
      <c r="A122">
        <v>20180704</v>
      </c>
      <c r="B122">
        <v>0.02</v>
      </c>
      <c r="C122">
        <v>6.9930000000000001E-3</v>
      </c>
      <c r="D122">
        <v>1.4728000000000002E-2</v>
      </c>
      <c r="E122">
        <v>5.7580000000000001E-3</v>
      </c>
      <c r="F122">
        <v>-3.8390000000000004E-3</v>
      </c>
      <c r="G122">
        <v>-1.0503999999999999E-2</v>
      </c>
      <c r="H122">
        <v>1.0503999999999999E-2</v>
      </c>
      <c r="I122">
        <v>-1.7544000000000001E-2</v>
      </c>
      <c r="J122">
        <v>1.0752999999999999E-2</v>
      </c>
      <c r="K122">
        <v>4.5250000000000004E-3</v>
      </c>
    </row>
    <row r="123" spans="1:11">
      <c r="A123">
        <v>20180705</v>
      </c>
      <c r="B123">
        <v>-1.9608E-2</v>
      </c>
      <c r="C123">
        <v>-6.9440000000000005E-3</v>
      </c>
      <c r="D123">
        <v>-8.7080000000000005E-3</v>
      </c>
      <c r="E123">
        <v>-7.6340000000000002E-3</v>
      </c>
      <c r="F123">
        <v>-9.6340000000000002E-3</v>
      </c>
      <c r="G123">
        <v>-1.6985E-2</v>
      </c>
      <c r="H123">
        <v>-1.1434999999999999E-2</v>
      </c>
      <c r="I123">
        <v>1.1899999999999999E-3</v>
      </c>
      <c r="J123">
        <v>-2.1280000000000001E-3</v>
      </c>
      <c r="K123">
        <v>-4.5050000000000003E-3</v>
      </c>
    </row>
    <row r="124" spans="1:11">
      <c r="A124">
        <v>20180706</v>
      </c>
      <c r="B124">
        <v>3.6666999999999998E-2</v>
      </c>
      <c r="C124">
        <v>1.1655E-2</v>
      </c>
      <c r="D124">
        <v>1.4641E-2</v>
      </c>
      <c r="E124">
        <v>3.846E-3</v>
      </c>
      <c r="F124">
        <v>-7.7819999999999999E-3</v>
      </c>
      <c r="G124">
        <v>-1.0799000000000001E-2</v>
      </c>
      <c r="H124">
        <v>-3.1550000000000003E-3</v>
      </c>
      <c r="I124">
        <v>-1.0702000000000001E-2</v>
      </c>
      <c r="J124">
        <v>2.1320000000000002E-3</v>
      </c>
      <c r="K124">
        <v>4.5250000000000004E-3</v>
      </c>
    </row>
    <row r="125" spans="1:11">
      <c r="A125">
        <v>20180709</v>
      </c>
      <c r="B125">
        <v>-4.5016E-2</v>
      </c>
      <c r="C125">
        <v>2.0737000000000002E-2</v>
      </c>
      <c r="D125">
        <v>1.443E-2</v>
      </c>
      <c r="E125">
        <v>-1.916E-3</v>
      </c>
      <c r="F125">
        <v>1.3725000000000001E-2</v>
      </c>
      <c r="G125">
        <v>1.1686000000000002E-2</v>
      </c>
      <c r="H125">
        <v>2.9536E-2</v>
      </c>
      <c r="I125">
        <v>2.7644000000000002E-2</v>
      </c>
      <c r="J125">
        <v>4.2550000000000001E-3</v>
      </c>
      <c r="K125">
        <v>4.5050000000000003E-3</v>
      </c>
    </row>
    <row r="126" spans="1:11">
      <c r="A126">
        <v>20180710</v>
      </c>
      <c r="B126">
        <v>1.3468000000000001E-2</v>
      </c>
      <c r="C126">
        <v>2.2570000000000003E-3</v>
      </c>
      <c r="D126">
        <v>-4.267E-3</v>
      </c>
      <c r="E126">
        <v>1.1516E-2</v>
      </c>
      <c r="F126">
        <v>1.934E-3</v>
      </c>
      <c r="G126">
        <v>6.6669999999999993E-3</v>
      </c>
      <c r="H126">
        <v>2.3566E-2</v>
      </c>
      <c r="I126">
        <v>1.1696E-2</v>
      </c>
      <c r="J126">
        <v>2.1190000000000002E-3</v>
      </c>
      <c r="K126">
        <v>8.9700000000000001E-4</v>
      </c>
    </row>
    <row r="127" spans="1:11">
      <c r="A127">
        <v>20180711</v>
      </c>
      <c r="B127">
        <v>-6.6449999999999999E-3</v>
      </c>
      <c r="C127">
        <v>-9.0090000000000014E-3</v>
      </c>
      <c r="D127">
        <v>8.5710000000000005E-3</v>
      </c>
      <c r="E127">
        <v>-1.8979999999999999E-3</v>
      </c>
      <c r="F127">
        <v>-1.1583000000000001E-2</v>
      </c>
      <c r="G127">
        <v>5.5188000000000001E-2</v>
      </c>
      <c r="H127">
        <v>-1.8018000000000003E-2</v>
      </c>
      <c r="I127">
        <v>-2.5434000000000002E-2</v>
      </c>
      <c r="J127">
        <v>2.114E-3</v>
      </c>
      <c r="K127">
        <v>0</v>
      </c>
    </row>
    <row r="128" spans="1:11">
      <c r="A128">
        <v>20180712</v>
      </c>
      <c r="B128">
        <v>5.6856000000000004E-2</v>
      </c>
      <c r="C128">
        <v>2.2730000000000003E-3</v>
      </c>
      <c r="D128">
        <v>-5.666E-3</v>
      </c>
      <c r="E128">
        <v>1.9011E-2</v>
      </c>
      <c r="F128">
        <v>1.7578E-2</v>
      </c>
      <c r="G128">
        <v>2.9289000000000003E-2</v>
      </c>
      <c r="H128">
        <v>1.0194000000000002E-2</v>
      </c>
      <c r="I128">
        <v>1.3049E-2</v>
      </c>
      <c r="J128">
        <v>4.2189999999999997E-3</v>
      </c>
      <c r="K128">
        <v>-9.4339999999999997E-3</v>
      </c>
    </row>
    <row r="129" spans="1:11">
      <c r="A129">
        <v>20180713</v>
      </c>
      <c r="B129">
        <v>1.2658000000000001E-2</v>
      </c>
      <c r="C129">
        <v>1.8141000000000001E-2</v>
      </c>
      <c r="D129">
        <v>1.4245000000000001E-2</v>
      </c>
      <c r="E129">
        <v>3.3582000000000001E-2</v>
      </c>
      <c r="F129">
        <v>1.9189999999999999E-3</v>
      </c>
      <c r="G129">
        <v>1.2195000000000001E-2</v>
      </c>
      <c r="H129">
        <v>1.9172999999999999E-2</v>
      </c>
      <c r="I129">
        <v>1.8734999999999998E-2</v>
      </c>
      <c r="J129">
        <v>4.202E-3</v>
      </c>
      <c r="K129">
        <v>0</v>
      </c>
    </row>
    <row r="130" spans="1:11">
      <c r="A130">
        <v>20180716</v>
      </c>
      <c r="B130">
        <v>1.8749999999999999E-2</v>
      </c>
      <c r="C130">
        <v>-4.4540000000000005E-3</v>
      </c>
      <c r="D130">
        <v>-1.6854000000000001E-2</v>
      </c>
      <c r="E130">
        <v>-1.444E-2</v>
      </c>
      <c r="F130">
        <v>-3.8310000000000002E-3</v>
      </c>
      <c r="G130">
        <v>3.0120000000000001E-2</v>
      </c>
      <c r="H130">
        <v>-1.5842000000000002E-2</v>
      </c>
      <c r="I130">
        <v>-2.2989000000000002E-2</v>
      </c>
      <c r="J130">
        <v>0</v>
      </c>
      <c r="K130">
        <v>4.7620000000000006E-3</v>
      </c>
    </row>
    <row r="131" spans="1:11">
      <c r="A131">
        <v>20180717</v>
      </c>
      <c r="B131">
        <v>1.2270000000000001E-2</v>
      </c>
      <c r="C131">
        <v>-8.9490000000000004E-3</v>
      </c>
      <c r="D131">
        <v>-7.1430000000000009E-3</v>
      </c>
      <c r="E131">
        <v>1.0989000000000001E-2</v>
      </c>
      <c r="F131">
        <v>3.846E-3</v>
      </c>
      <c r="G131">
        <v>-3.1189000000000001E-2</v>
      </c>
      <c r="H131">
        <v>6.0360000000000006E-3</v>
      </c>
      <c r="I131">
        <v>-8.235000000000001E-3</v>
      </c>
      <c r="J131">
        <v>4.1840000000000002E-3</v>
      </c>
      <c r="K131">
        <v>0</v>
      </c>
    </row>
    <row r="132" spans="1:11">
      <c r="A132">
        <v>20180718</v>
      </c>
      <c r="B132">
        <v>1.8749999999999999E-2</v>
      </c>
      <c r="C132">
        <v>6.7720000000000002E-3</v>
      </c>
      <c r="D132">
        <v>8.633E-3</v>
      </c>
      <c r="E132">
        <v>2.2727000000000001E-2</v>
      </c>
      <c r="F132">
        <v>9.5790000000000007E-3</v>
      </c>
      <c r="G132">
        <v>4.0239999999999998E-3</v>
      </c>
      <c r="H132">
        <v>0</v>
      </c>
      <c r="I132">
        <v>2.372E-3</v>
      </c>
      <c r="J132">
        <v>4.1670000000000006E-3</v>
      </c>
      <c r="K132">
        <v>0</v>
      </c>
    </row>
    <row r="133" spans="1:11">
      <c r="A133">
        <v>20180719</v>
      </c>
      <c r="B133">
        <v>1.5337000000000002E-2</v>
      </c>
      <c r="C133">
        <v>6.7260000000000002E-3</v>
      </c>
      <c r="D133">
        <v>-4.28E-3</v>
      </c>
      <c r="E133">
        <v>-1.4815E-2</v>
      </c>
      <c r="F133">
        <v>-5.6930000000000001E-3</v>
      </c>
      <c r="G133">
        <v>4.0080000000000003E-3</v>
      </c>
      <c r="H133">
        <v>0</v>
      </c>
      <c r="I133">
        <v>1.1834000000000001E-2</v>
      </c>
      <c r="J133">
        <v>4.1489999999999999E-3</v>
      </c>
      <c r="K133">
        <v>-4.7390000000000002E-3</v>
      </c>
    </row>
    <row r="134" spans="1:11">
      <c r="A134">
        <v>20180720</v>
      </c>
      <c r="B134">
        <v>-2.4169E-2</v>
      </c>
      <c r="C134">
        <v>5.7906000000000006E-2</v>
      </c>
      <c r="D134">
        <v>2.5788000000000002E-2</v>
      </c>
      <c r="E134">
        <v>0</v>
      </c>
      <c r="F134">
        <v>-1.908E-3</v>
      </c>
      <c r="G134">
        <v>-4.1916000000000002E-2</v>
      </c>
      <c r="H134">
        <v>-3.0000000000000001E-3</v>
      </c>
      <c r="I134">
        <v>-1.0526000000000001E-2</v>
      </c>
      <c r="J134">
        <v>2.0660000000000001E-3</v>
      </c>
      <c r="K134">
        <v>0</v>
      </c>
    </row>
    <row r="135" spans="1:11">
      <c r="A135">
        <v>20180723</v>
      </c>
      <c r="B135">
        <v>1.2383999999999999E-2</v>
      </c>
      <c r="C135">
        <v>1.4737E-2</v>
      </c>
      <c r="D135">
        <v>3.9106000000000002E-2</v>
      </c>
      <c r="E135">
        <v>1.8799999999999999E-3</v>
      </c>
      <c r="F135">
        <v>0</v>
      </c>
      <c r="G135">
        <v>-8.3330000000000001E-3</v>
      </c>
      <c r="H135">
        <v>-2.006E-3</v>
      </c>
      <c r="I135">
        <v>8.2740000000000001E-3</v>
      </c>
      <c r="J135">
        <v>0</v>
      </c>
      <c r="K135">
        <v>4.7620000000000006E-3</v>
      </c>
    </row>
    <row r="136" spans="1:11">
      <c r="A136">
        <v>20180724</v>
      </c>
      <c r="B136">
        <v>3.3639000000000002E-2</v>
      </c>
      <c r="C136">
        <v>0</v>
      </c>
      <c r="D136">
        <v>-1.2097E-2</v>
      </c>
      <c r="E136">
        <v>0</v>
      </c>
      <c r="F136">
        <v>-3.8240000000000001E-3</v>
      </c>
      <c r="G136">
        <v>0</v>
      </c>
      <c r="H136">
        <v>3.0151000000000001E-2</v>
      </c>
      <c r="I136">
        <v>6.6822999999999994E-2</v>
      </c>
      <c r="J136">
        <v>2.0619000000000002E-2</v>
      </c>
      <c r="K136">
        <v>4.7390000000000002E-3</v>
      </c>
    </row>
    <row r="137" spans="1:11">
      <c r="A137">
        <v>20180725</v>
      </c>
      <c r="B137">
        <v>0</v>
      </c>
      <c r="C137">
        <v>-2.075E-3</v>
      </c>
      <c r="D137">
        <v>-9.9320000000000006E-2</v>
      </c>
      <c r="E137">
        <v>-1.1257E-2</v>
      </c>
      <c r="F137">
        <v>0</v>
      </c>
      <c r="G137">
        <v>3.1512999999999999E-2</v>
      </c>
      <c r="H137">
        <v>1.4634000000000001E-2</v>
      </c>
      <c r="I137">
        <v>-8.7910000000000002E-3</v>
      </c>
      <c r="J137">
        <v>2.0200000000000001E-3</v>
      </c>
      <c r="K137">
        <v>-4.7169999999999998E-3</v>
      </c>
    </row>
    <row r="138" spans="1:11">
      <c r="A138">
        <v>20180726</v>
      </c>
      <c r="B138">
        <v>-2.9589999999999998E-3</v>
      </c>
      <c r="C138">
        <v>2.0790000000000001E-3</v>
      </c>
      <c r="D138">
        <v>1.3594999999999999E-2</v>
      </c>
      <c r="E138">
        <v>7.5900000000000004E-3</v>
      </c>
      <c r="F138">
        <v>0</v>
      </c>
      <c r="G138">
        <v>1.0182999999999999E-2</v>
      </c>
      <c r="H138">
        <v>9.6150000000000003E-3</v>
      </c>
      <c r="I138">
        <v>2.1063999999999999E-2</v>
      </c>
      <c r="J138">
        <v>2.9434999999999999E-2</v>
      </c>
      <c r="K138">
        <v>0</v>
      </c>
    </row>
    <row r="139" spans="1:11">
      <c r="A139">
        <v>20180727</v>
      </c>
      <c r="B139">
        <v>2.0771999999999999E-2</v>
      </c>
      <c r="C139">
        <v>1.4522999999999999E-2</v>
      </c>
      <c r="D139">
        <v>-1.4903E-2</v>
      </c>
      <c r="E139">
        <v>1.8829999999999999E-3</v>
      </c>
      <c r="F139">
        <v>5.7580000000000001E-3</v>
      </c>
      <c r="G139">
        <v>-3.2258000000000002E-2</v>
      </c>
      <c r="H139">
        <v>-4.7620000000000006E-3</v>
      </c>
      <c r="I139">
        <v>-4.9380000000000005E-3</v>
      </c>
      <c r="J139">
        <v>0</v>
      </c>
      <c r="K139">
        <v>0</v>
      </c>
    </row>
    <row r="140" spans="1:11">
      <c r="A140">
        <v>20180730</v>
      </c>
      <c r="B140">
        <v>2.9070000000000002E-2</v>
      </c>
      <c r="C140">
        <v>4.0899999999999999E-3</v>
      </c>
      <c r="D140">
        <v>-1.513E-3</v>
      </c>
      <c r="E140">
        <v>7.5190000000000005E-3</v>
      </c>
      <c r="F140">
        <v>-3.8170000000000001E-3</v>
      </c>
      <c r="G140">
        <v>0</v>
      </c>
      <c r="H140">
        <v>2.3923E-2</v>
      </c>
      <c r="I140">
        <v>9.9260000000000008E-3</v>
      </c>
      <c r="J140">
        <v>6.0850000000000001E-3</v>
      </c>
      <c r="K140">
        <v>0</v>
      </c>
    </row>
    <row r="141" spans="1:11">
      <c r="A141">
        <v>20180731</v>
      </c>
      <c r="B141">
        <v>-5.6499999999999996E-3</v>
      </c>
      <c r="C141">
        <v>2.0369999999999997E-3</v>
      </c>
      <c r="D141">
        <v>1.9696999999999999E-2</v>
      </c>
      <c r="E141">
        <v>-7.463E-3</v>
      </c>
      <c r="F141">
        <v>9.5790000000000007E-3</v>
      </c>
      <c r="G141">
        <v>-2.0833000000000001E-2</v>
      </c>
      <c r="H141">
        <v>-1.1214999999999999E-2</v>
      </c>
      <c r="I141">
        <v>-3.3170000000000005E-2</v>
      </c>
      <c r="J141">
        <v>8.0649999999999993E-3</v>
      </c>
      <c r="K141">
        <v>0</v>
      </c>
    </row>
    <row r="142" spans="1:11">
      <c r="A142">
        <v>20180801</v>
      </c>
      <c r="B142">
        <v>-1.7045000000000001E-2</v>
      </c>
      <c r="C142">
        <v>8.1300000000000001E-3</v>
      </c>
      <c r="D142">
        <v>-1.6345000000000002E-2</v>
      </c>
      <c r="E142">
        <v>7.5190000000000005E-3</v>
      </c>
      <c r="F142">
        <v>-3.7950000000000002E-3</v>
      </c>
      <c r="G142">
        <v>1.4894000000000001E-2</v>
      </c>
      <c r="H142">
        <v>5.0000000000000001E-3</v>
      </c>
      <c r="I142">
        <v>4.3201999999999997E-2</v>
      </c>
      <c r="J142">
        <v>-2E-3</v>
      </c>
      <c r="K142">
        <v>4.7390000000000002E-3</v>
      </c>
    </row>
    <row r="143" spans="1:11">
      <c r="A143">
        <v>20180802</v>
      </c>
      <c r="B143">
        <v>2.8899999999999998E-3</v>
      </c>
      <c r="C143">
        <v>-1.4113000000000001E-2</v>
      </c>
      <c r="D143">
        <v>-1.634E-3</v>
      </c>
      <c r="E143">
        <v>0</v>
      </c>
      <c r="F143">
        <v>-9.5240000000000012E-3</v>
      </c>
      <c r="G143">
        <v>-4.1930000000000005E-3</v>
      </c>
      <c r="H143">
        <v>-8.9549999999999994E-3</v>
      </c>
      <c r="I143">
        <v>-1.0962000000000001E-2</v>
      </c>
      <c r="J143">
        <v>-1.2024E-2</v>
      </c>
      <c r="K143">
        <v>-9.4339999999999997E-3</v>
      </c>
    </row>
    <row r="144" spans="1:11">
      <c r="A144">
        <v>20180803</v>
      </c>
      <c r="B144">
        <v>8.6460000000000009E-3</v>
      </c>
      <c r="C144">
        <v>1.0225E-2</v>
      </c>
      <c r="D144">
        <v>1.4730000000000002E-2</v>
      </c>
      <c r="E144">
        <v>-5.5969999999999995E-3</v>
      </c>
      <c r="F144">
        <v>1.5384999999999999E-2</v>
      </c>
      <c r="G144">
        <v>2.1053000000000002E-2</v>
      </c>
      <c r="H144">
        <v>-3.0120000000000004E-3</v>
      </c>
      <c r="I144">
        <v>-3.6949999999999999E-3</v>
      </c>
      <c r="J144">
        <v>4.0569999999999998E-3</v>
      </c>
      <c r="K144">
        <v>0</v>
      </c>
    </row>
    <row r="145" spans="1:11">
      <c r="A145">
        <v>20180806</v>
      </c>
      <c r="B145">
        <v>-1.1429E-2</v>
      </c>
      <c r="C145">
        <v>-6.0729999999999994E-3</v>
      </c>
      <c r="D145">
        <v>3.2260000000000001E-3</v>
      </c>
      <c r="E145">
        <v>3.7519999999999997E-3</v>
      </c>
      <c r="F145">
        <v>3.7880000000000001E-3</v>
      </c>
      <c r="G145">
        <v>-1.6494999999999999E-2</v>
      </c>
      <c r="H145">
        <v>4.0280000000000003E-3</v>
      </c>
      <c r="I145">
        <v>-2.4720000000000002E-3</v>
      </c>
      <c r="J145">
        <v>6.0609999999999995E-3</v>
      </c>
      <c r="K145">
        <v>4.7620000000000006E-3</v>
      </c>
    </row>
    <row r="146" spans="1:11">
      <c r="A146">
        <v>20180807</v>
      </c>
      <c r="B146">
        <v>2.8899999999999998E-3</v>
      </c>
      <c r="C146">
        <v>-1.6292999999999998E-2</v>
      </c>
      <c r="D146">
        <v>-6.4310000000000001E-3</v>
      </c>
      <c r="E146">
        <v>-1.6822E-2</v>
      </c>
      <c r="F146">
        <v>-9.4339999999999997E-3</v>
      </c>
      <c r="G146">
        <v>1.2579E-2</v>
      </c>
      <c r="H146">
        <v>-1.0029999999999999E-2</v>
      </c>
      <c r="I146">
        <v>-4.9569999999999996E-3</v>
      </c>
      <c r="J146">
        <v>0</v>
      </c>
      <c r="K146">
        <v>-4.7390000000000002E-3</v>
      </c>
    </row>
    <row r="147" spans="1:11">
      <c r="A147">
        <v>20180808</v>
      </c>
      <c r="B147">
        <v>3.7463999999999997E-2</v>
      </c>
      <c r="C147">
        <v>2.4845000000000002E-2</v>
      </c>
      <c r="D147">
        <v>1.2945E-2</v>
      </c>
      <c r="E147">
        <v>1.5209E-2</v>
      </c>
      <c r="F147">
        <v>9.5240000000000012E-3</v>
      </c>
      <c r="G147">
        <v>-6.2110000000000004E-3</v>
      </c>
      <c r="H147">
        <v>1.013E-3</v>
      </c>
      <c r="I147">
        <v>1.1208000000000001E-2</v>
      </c>
      <c r="J147">
        <v>2.0080000000000002E-3</v>
      </c>
      <c r="K147">
        <v>0</v>
      </c>
    </row>
    <row r="148" spans="1:11">
      <c r="A148">
        <v>20180809</v>
      </c>
      <c r="B148">
        <v>0</v>
      </c>
      <c r="C148">
        <v>-2.0200000000000001E-3</v>
      </c>
      <c r="D148">
        <v>-1.9169000000000002E-2</v>
      </c>
      <c r="E148">
        <v>-5.6179999999999997E-3</v>
      </c>
      <c r="F148">
        <v>-5.6599999999999992E-3</v>
      </c>
      <c r="G148">
        <v>-8.3330000000000001E-3</v>
      </c>
      <c r="H148">
        <v>2.7328000000000002E-2</v>
      </c>
      <c r="I148">
        <v>-2.4629999999999999E-3</v>
      </c>
      <c r="J148">
        <v>-4.0080000000000003E-3</v>
      </c>
      <c r="K148">
        <v>0</v>
      </c>
    </row>
    <row r="149" spans="1:11">
      <c r="A149">
        <v>20180810</v>
      </c>
      <c r="B149">
        <v>-2.7780000000000001E-3</v>
      </c>
      <c r="C149">
        <v>-8.097E-3</v>
      </c>
      <c r="D149">
        <v>8.1430000000000009E-3</v>
      </c>
      <c r="E149">
        <v>-5.6499999999999996E-3</v>
      </c>
      <c r="F149">
        <v>5.6930000000000001E-3</v>
      </c>
      <c r="G149">
        <v>-8.4030000000000007E-3</v>
      </c>
      <c r="H149">
        <v>9.8519999999999996E-3</v>
      </c>
      <c r="I149">
        <v>2.4691000000000001E-2</v>
      </c>
      <c r="J149">
        <v>-1.2072000000000001E-2</v>
      </c>
      <c r="K149">
        <v>9.5240000000000012E-3</v>
      </c>
    </row>
    <row r="150" spans="1:11">
      <c r="A150">
        <v>20180813</v>
      </c>
      <c r="B150">
        <v>-3.3426000000000004E-2</v>
      </c>
      <c r="C150">
        <v>-1.8367000000000001E-2</v>
      </c>
      <c r="D150">
        <v>-8.0780000000000001E-3</v>
      </c>
      <c r="E150">
        <v>-1.5152000000000001E-2</v>
      </c>
      <c r="F150">
        <v>-1.8867999999999999E-2</v>
      </c>
      <c r="G150">
        <v>-2.5424000000000002E-2</v>
      </c>
      <c r="H150">
        <v>0</v>
      </c>
      <c r="I150">
        <v>1.5663E-2</v>
      </c>
      <c r="J150">
        <v>-8.1469999999999997E-3</v>
      </c>
      <c r="K150">
        <v>-4.7169999999999998E-3</v>
      </c>
    </row>
    <row r="151" spans="1:11">
      <c r="A151">
        <v>20180814</v>
      </c>
      <c r="B151">
        <v>3.1699999999999999E-2</v>
      </c>
      <c r="C151">
        <v>1.2474000000000001E-2</v>
      </c>
      <c r="D151">
        <v>1.9543999999999999E-2</v>
      </c>
      <c r="E151">
        <v>0</v>
      </c>
      <c r="F151">
        <v>3.846E-3</v>
      </c>
      <c r="G151">
        <v>-2.1739000000000001E-2</v>
      </c>
      <c r="H151">
        <v>1.4634000000000001E-2</v>
      </c>
      <c r="I151">
        <v>2.7284000000000003E-2</v>
      </c>
      <c r="J151">
        <v>2.4641000000000003E-2</v>
      </c>
      <c r="K151">
        <v>4.7390000000000002E-3</v>
      </c>
    </row>
    <row r="152" spans="1:11">
      <c r="A152">
        <v>20180815</v>
      </c>
      <c r="B152">
        <v>-1.6760000000000001E-2</v>
      </c>
      <c r="C152">
        <v>-8.2140000000000008E-3</v>
      </c>
      <c r="D152">
        <v>7.9869999999999993E-3</v>
      </c>
      <c r="E152">
        <v>-1.5384999999999999E-2</v>
      </c>
      <c r="F152">
        <v>-5.7470000000000004E-3</v>
      </c>
      <c r="G152">
        <v>1.3332999999999999E-2</v>
      </c>
      <c r="H152">
        <v>-2.4038E-2</v>
      </c>
      <c r="I152">
        <v>-2.1940000000000001E-2</v>
      </c>
      <c r="J152">
        <v>-8.0160000000000006E-3</v>
      </c>
      <c r="K152">
        <v>-4.7169999999999998E-3</v>
      </c>
    </row>
    <row r="153" spans="1:11">
      <c r="A153">
        <v>20180816</v>
      </c>
      <c r="B153">
        <v>-8.5229999999999993E-3</v>
      </c>
      <c r="C153">
        <v>-1.0351999999999998E-2</v>
      </c>
      <c r="D153">
        <v>1.1094E-2</v>
      </c>
      <c r="E153">
        <v>-5.8589999999999996E-3</v>
      </c>
      <c r="F153">
        <v>-7.7070000000000003E-3</v>
      </c>
      <c r="G153">
        <v>0</v>
      </c>
      <c r="H153">
        <v>-3.2511999999999999E-2</v>
      </c>
      <c r="I153">
        <v>-8.2640000000000005E-3</v>
      </c>
      <c r="J153">
        <v>6.0609999999999995E-3</v>
      </c>
      <c r="K153">
        <v>-4.7390000000000002E-3</v>
      </c>
    </row>
    <row r="154" spans="1:11">
      <c r="A154">
        <v>20180817</v>
      </c>
      <c r="B154">
        <v>1.7192000000000002E-2</v>
      </c>
      <c r="C154">
        <v>2.0920000000000001E-3</v>
      </c>
      <c r="D154">
        <v>-4.7020000000000005E-3</v>
      </c>
      <c r="E154">
        <v>-7.8590000000000014E-3</v>
      </c>
      <c r="F154">
        <v>5.8250000000000003E-3</v>
      </c>
      <c r="G154">
        <v>-2.1930000000000001E-3</v>
      </c>
      <c r="H154">
        <v>9.1649999999999995E-3</v>
      </c>
      <c r="I154">
        <v>1.1899999999999999E-3</v>
      </c>
      <c r="J154">
        <v>-1.004E-2</v>
      </c>
      <c r="K154">
        <v>9.5240000000000012E-3</v>
      </c>
    </row>
    <row r="155" spans="1:11">
      <c r="A155">
        <v>20180820</v>
      </c>
      <c r="B155">
        <v>1.4085E-2</v>
      </c>
      <c r="C155">
        <v>0</v>
      </c>
      <c r="D155">
        <v>-2.9921000000000003E-2</v>
      </c>
      <c r="E155">
        <v>0</v>
      </c>
      <c r="F155">
        <v>-9.6530000000000001E-3</v>
      </c>
      <c r="G155">
        <v>-2.1978000000000001E-2</v>
      </c>
      <c r="H155">
        <v>-6.0540000000000004E-3</v>
      </c>
      <c r="I155">
        <v>-1.1890000000000002E-3</v>
      </c>
      <c r="J155">
        <v>1.217E-2</v>
      </c>
      <c r="K155">
        <v>0</v>
      </c>
    </row>
    <row r="156" spans="1:11">
      <c r="A156">
        <v>20180821</v>
      </c>
      <c r="B156">
        <v>3.8889E-2</v>
      </c>
      <c r="C156">
        <v>6.2629999999999995E-3</v>
      </c>
      <c r="D156">
        <v>3.0844E-2</v>
      </c>
      <c r="E156">
        <v>3.1683000000000003E-2</v>
      </c>
      <c r="F156">
        <v>1.1696E-2</v>
      </c>
      <c r="G156">
        <v>8.9890000000000005E-3</v>
      </c>
      <c r="H156">
        <v>2.0305E-2</v>
      </c>
      <c r="I156">
        <v>2.1429E-2</v>
      </c>
      <c r="J156">
        <v>2.0040000000000001E-3</v>
      </c>
      <c r="K156">
        <v>4.7169999999999998E-3</v>
      </c>
    </row>
    <row r="157" spans="1:11">
      <c r="A157">
        <v>20180822</v>
      </c>
      <c r="B157">
        <v>3.2086000000000003E-2</v>
      </c>
      <c r="C157">
        <v>4.1489999999999999E-3</v>
      </c>
      <c r="D157">
        <v>1.7323000000000002E-2</v>
      </c>
      <c r="E157">
        <v>-9.5969999999999996E-3</v>
      </c>
      <c r="F157">
        <v>3.8540000000000002E-3</v>
      </c>
      <c r="G157">
        <v>-1.1136E-2</v>
      </c>
      <c r="H157">
        <v>0</v>
      </c>
      <c r="I157">
        <v>1.1659999999999999E-3</v>
      </c>
      <c r="J157">
        <v>1.2E-2</v>
      </c>
      <c r="K157">
        <v>4.6949999999999995E-3</v>
      </c>
    </row>
    <row r="158" spans="1:11">
      <c r="A158">
        <v>20180823</v>
      </c>
      <c r="B158">
        <v>1.8134999999999998E-2</v>
      </c>
      <c r="C158">
        <v>1.0331E-2</v>
      </c>
      <c r="D158">
        <v>3.0959999999999998E-3</v>
      </c>
      <c r="E158">
        <v>1.9380000000000001E-2</v>
      </c>
      <c r="F158">
        <v>7.6780000000000008E-3</v>
      </c>
      <c r="G158">
        <v>0</v>
      </c>
      <c r="H158">
        <v>1.4924999999999999E-2</v>
      </c>
      <c r="I158">
        <v>3.4920000000000003E-3</v>
      </c>
      <c r="J158">
        <v>7.9050000000000006E-3</v>
      </c>
      <c r="K158">
        <v>4.6730000000000001E-3</v>
      </c>
    </row>
    <row r="159" spans="1:11">
      <c r="A159">
        <v>20180824</v>
      </c>
      <c r="B159">
        <v>-4.0712000000000005E-2</v>
      </c>
      <c r="C159">
        <v>-4.0899999999999999E-3</v>
      </c>
      <c r="D159">
        <v>0</v>
      </c>
      <c r="E159">
        <v>-3.8019999999999998E-3</v>
      </c>
      <c r="F159">
        <v>5.7140000000000003E-3</v>
      </c>
      <c r="G159">
        <v>1.1261000000000002E-2</v>
      </c>
      <c r="H159">
        <v>4.9020000000000001E-3</v>
      </c>
      <c r="I159">
        <v>-6.961000000000001E-3</v>
      </c>
      <c r="J159">
        <v>-9.8040000000000002E-3</v>
      </c>
      <c r="K159">
        <v>-4.6510000000000006E-3</v>
      </c>
    </row>
    <row r="160" spans="1:11">
      <c r="A160">
        <v>20180827</v>
      </c>
      <c r="B160">
        <v>2.653E-3</v>
      </c>
      <c r="C160">
        <v>6.1599999999999997E-3</v>
      </c>
      <c r="D160">
        <v>7.7159999999999998E-3</v>
      </c>
      <c r="E160">
        <v>5.7250000000000001E-3</v>
      </c>
      <c r="F160">
        <v>0</v>
      </c>
      <c r="G160">
        <v>-8.9090000000000003E-3</v>
      </c>
      <c r="H160">
        <v>1.4634000000000001E-2</v>
      </c>
      <c r="I160">
        <v>1.1682E-2</v>
      </c>
      <c r="J160">
        <v>1.98E-3</v>
      </c>
      <c r="K160">
        <v>4.6730000000000001E-3</v>
      </c>
    </row>
    <row r="161" spans="1:11">
      <c r="A161">
        <v>20180828</v>
      </c>
      <c r="B161">
        <v>5.2910000000000006E-3</v>
      </c>
      <c r="C161">
        <v>1.8367000000000001E-2</v>
      </c>
      <c r="D161">
        <v>4.594E-3</v>
      </c>
      <c r="E161">
        <v>5.6930000000000001E-3</v>
      </c>
      <c r="F161">
        <v>-1.8940000000000001E-3</v>
      </c>
      <c r="G161">
        <v>-6.7420000000000006E-3</v>
      </c>
      <c r="H161">
        <v>4.8079999999999998E-3</v>
      </c>
      <c r="I161">
        <v>0</v>
      </c>
      <c r="J161">
        <v>7.9050000000000006E-3</v>
      </c>
      <c r="K161">
        <v>0</v>
      </c>
    </row>
    <row r="162" spans="1:11">
      <c r="A162">
        <v>20180829</v>
      </c>
      <c r="B162">
        <v>0</v>
      </c>
      <c r="C162">
        <v>3.8075999999999999E-2</v>
      </c>
      <c r="D162">
        <v>7.6220000000000003E-3</v>
      </c>
      <c r="E162">
        <v>5.6599999999999992E-3</v>
      </c>
      <c r="F162">
        <v>-1.8979999999999999E-3</v>
      </c>
      <c r="G162">
        <v>1.1312000000000001E-2</v>
      </c>
      <c r="H162">
        <v>-1.4354E-2</v>
      </c>
      <c r="I162">
        <v>2.3089999999999999E-3</v>
      </c>
      <c r="J162">
        <v>-1.9610000000000001E-3</v>
      </c>
      <c r="K162">
        <v>0</v>
      </c>
    </row>
    <row r="163" spans="1:11">
      <c r="A163">
        <v>20180830</v>
      </c>
      <c r="B163">
        <v>-2.8947000000000001E-2</v>
      </c>
      <c r="C163">
        <v>1.7375000000000002E-2</v>
      </c>
      <c r="D163">
        <v>-3.026E-3</v>
      </c>
      <c r="E163">
        <v>-3.7519999999999997E-3</v>
      </c>
      <c r="F163">
        <v>-7.6049999999999998E-3</v>
      </c>
      <c r="G163">
        <v>-1.3423000000000001E-2</v>
      </c>
      <c r="H163">
        <v>9.7090000000000006E-3</v>
      </c>
      <c r="I163">
        <v>-3.2258000000000002E-2</v>
      </c>
      <c r="J163">
        <v>-7.8590000000000014E-3</v>
      </c>
      <c r="K163">
        <v>-4.6510000000000006E-3</v>
      </c>
    </row>
    <row r="164" spans="1:11">
      <c r="A164">
        <v>20180831</v>
      </c>
      <c r="B164">
        <v>8.1300000000000001E-3</v>
      </c>
      <c r="C164">
        <v>-2.8462999999999999E-2</v>
      </c>
      <c r="D164">
        <v>1.6692000000000002E-2</v>
      </c>
      <c r="E164">
        <v>1.8829999999999999E-3</v>
      </c>
      <c r="F164">
        <v>7.6629999999999997E-3</v>
      </c>
      <c r="G164">
        <v>-1.5872999999999998E-2</v>
      </c>
      <c r="H164">
        <v>4.8079999999999998E-3</v>
      </c>
      <c r="I164">
        <v>8.3330000000000001E-3</v>
      </c>
      <c r="J164">
        <v>-3.96E-3</v>
      </c>
      <c r="K164">
        <v>0</v>
      </c>
    </row>
    <row r="165" spans="1:11">
      <c r="A165">
        <v>20180903</v>
      </c>
      <c r="B165">
        <v>-8.0649999999999993E-3</v>
      </c>
      <c r="C165">
        <v>3.9060000000000002E-3</v>
      </c>
      <c r="D165">
        <v>-2.2387999999999998E-2</v>
      </c>
      <c r="E165">
        <v>-1.1278E-2</v>
      </c>
      <c r="F165">
        <v>-1.1407E-2</v>
      </c>
      <c r="G165">
        <v>-5.0691E-2</v>
      </c>
      <c r="H165">
        <v>-4.7850000000000002E-3</v>
      </c>
      <c r="I165">
        <v>-2.3612999999999999E-2</v>
      </c>
      <c r="J165">
        <v>-1.1928000000000001E-2</v>
      </c>
      <c r="K165">
        <v>4.6730000000000001E-3</v>
      </c>
    </row>
    <row r="166" spans="1:11">
      <c r="A166">
        <v>20180904</v>
      </c>
      <c r="B166">
        <v>2.7100000000000002E-3</v>
      </c>
      <c r="C166">
        <v>1.946E-3</v>
      </c>
      <c r="D166">
        <v>-1.5270000000000001E-3</v>
      </c>
      <c r="E166">
        <v>7.6049999999999998E-3</v>
      </c>
      <c r="F166">
        <v>3.846E-3</v>
      </c>
      <c r="G166">
        <v>4.8539999999999998E-3</v>
      </c>
      <c r="H166">
        <v>4.8079999999999998E-3</v>
      </c>
      <c r="I166">
        <v>1.8138000000000001E-2</v>
      </c>
      <c r="J166">
        <v>4.0239999999999998E-3</v>
      </c>
      <c r="K166">
        <v>0</v>
      </c>
    </row>
    <row r="167" spans="1:11">
      <c r="A167">
        <v>20180905</v>
      </c>
      <c r="B167">
        <v>-4.0541000000000001E-2</v>
      </c>
      <c r="C167">
        <v>2.5243000000000002E-2</v>
      </c>
      <c r="D167">
        <v>-1.5290999999999999E-2</v>
      </c>
      <c r="E167">
        <v>-2.6415000000000001E-2</v>
      </c>
      <c r="F167">
        <v>-7.6629999999999997E-3</v>
      </c>
      <c r="G167">
        <v>9.6620000000000004E-3</v>
      </c>
      <c r="H167">
        <v>-9.5689999999999994E-3</v>
      </c>
      <c r="I167">
        <v>-1.3064000000000001E-2</v>
      </c>
      <c r="J167">
        <v>-1.2024E-2</v>
      </c>
      <c r="K167">
        <v>-4.6510000000000006E-3</v>
      </c>
    </row>
    <row r="168" spans="1:11">
      <c r="A168">
        <v>20180906</v>
      </c>
      <c r="B168">
        <v>1.6900999999999999E-2</v>
      </c>
      <c r="C168">
        <v>-1.1364000000000001E-2</v>
      </c>
      <c r="D168">
        <v>2.4845000000000002E-2</v>
      </c>
      <c r="E168">
        <v>-7.7520000000000002E-3</v>
      </c>
      <c r="F168">
        <v>-5.7920000000000003E-3</v>
      </c>
      <c r="G168">
        <v>-4.7850000000000002E-3</v>
      </c>
      <c r="H168">
        <v>0</v>
      </c>
      <c r="I168">
        <v>6.0170000000000006E-3</v>
      </c>
      <c r="J168">
        <v>6.0850000000000001E-3</v>
      </c>
      <c r="K168">
        <v>0</v>
      </c>
    </row>
    <row r="169" spans="1:11">
      <c r="A169">
        <v>20180907</v>
      </c>
      <c r="B169">
        <v>0</v>
      </c>
      <c r="C169">
        <v>1.1494000000000001E-2</v>
      </c>
      <c r="D169">
        <v>7.5760000000000003E-3</v>
      </c>
      <c r="E169">
        <v>-9.7660000000000004E-3</v>
      </c>
      <c r="F169">
        <v>-5.8250000000000003E-3</v>
      </c>
      <c r="G169">
        <v>0</v>
      </c>
      <c r="H169">
        <v>-9.6620000000000004E-3</v>
      </c>
      <c r="I169">
        <v>-1.1962E-2</v>
      </c>
      <c r="J169">
        <v>-4.032E-3</v>
      </c>
      <c r="K169">
        <v>4.6730000000000001E-3</v>
      </c>
    </row>
    <row r="170" spans="1:11">
      <c r="A170">
        <v>20180910</v>
      </c>
      <c r="B170">
        <v>-5.5400000000000007E-3</v>
      </c>
      <c r="C170">
        <v>1.8940000000000001E-3</v>
      </c>
      <c r="D170">
        <v>1.6541E-2</v>
      </c>
      <c r="E170">
        <v>9.8619999999999992E-3</v>
      </c>
      <c r="F170">
        <v>-5.8589999999999996E-3</v>
      </c>
      <c r="G170">
        <v>-2.4038E-2</v>
      </c>
      <c r="H170">
        <v>-4.8780000000000004E-3</v>
      </c>
      <c r="I170">
        <v>-8.1114000000000006E-2</v>
      </c>
      <c r="J170">
        <v>-4.0489999999999996E-3</v>
      </c>
      <c r="K170">
        <v>0</v>
      </c>
    </row>
    <row r="171" spans="1:11">
      <c r="A171">
        <v>20180911</v>
      </c>
      <c r="B171">
        <v>2.2284000000000002E-2</v>
      </c>
      <c r="C171">
        <v>-1.7013E-2</v>
      </c>
      <c r="D171">
        <v>2.6627000000000001E-2</v>
      </c>
      <c r="E171">
        <v>5.8589999999999996E-3</v>
      </c>
      <c r="F171">
        <v>-7.8590000000000014E-3</v>
      </c>
      <c r="G171">
        <v>9.8519999999999996E-3</v>
      </c>
      <c r="H171">
        <v>-2.0588000000000002E-2</v>
      </c>
      <c r="I171">
        <v>1.3179999999999999E-3</v>
      </c>
      <c r="J171">
        <v>-2.0330000000000001E-3</v>
      </c>
      <c r="K171">
        <v>9.3020000000000012E-3</v>
      </c>
    </row>
    <row r="172" spans="1:11">
      <c r="A172">
        <v>20180912</v>
      </c>
      <c r="B172">
        <v>3.2697999999999998E-2</v>
      </c>
      <c r="C172">
        <v>1.923E-3</v>
      </c>
      <c r="D172">
        <v>1.7291000000000001E-2</v>
      </c>
      <c r="E172">
        <v>-1.3592E-2</v>
      </c>
      <c r="F172">
        <v>0</v>
      </c>
      <c r="G172">
        <v>2.4390000000000002E-2</v>
      </c>
      <c r="H172">
        <v>6.0060000000000001E-3</v>
      </c>
      <c r="I172">
        <v>1.4474000000000001E-2</v>
      </c>
      <c r="J172">
        <v>-1.0182999999999999E-2</v>
      </c>
      <c r="K172">
        <v>4.6080000000000001E-3</v>
      </c>
    </row>
    <row r="173" spans="1:11">
      <c r="A173">
        <v>20180913</v>
      </c>
      <c r="B173">
        <v>2.9024000000000001E-2</v>
      </c>
      <c r="C173">
        <v>-2.1113E-2</v>
      </c>
      <c r="D173">
        <v>2.8329E-2</v>
      </c>
      <c r="E173">
        <v>7.8740000000000008E-3</v>
      </c>
      <c r="F173">
        <v>0</v>
      </c>
      <c r="G173">
        <v>-2.3810000000000003E-3</v>
      </c>
      <c r="H173">
        <v>4.9750000000000003E-3</v>
      </c>
      <c r="I173">
        <v>1.4267000000000002E-2</v>
      </c>
      <c r="J173">
        <v>6.1729999999999997E-3</v>
      </c>
      <c r="K173">
        <v>0</v>
      </c>
    </row>
    <row r="174" spans="1:11">
      <c r="A174">
        <v>20180914</v>
      </c>
      <c r="B174">
        <v>0</v>
      </c>
      <c r="C174">
        <v>2.3529000000000001E-2</v>
      </c>
      <c r="D174">
        <v>-2.8926E-2</v>
      </c>
      <c r="E174">
        <v>2.5391E-2</v>
      </c>
      <c r="F174">
        <v>1.3861000000000002E-2</v>
      </c>
      <c r="G174">
        <v>2.1480000000000003E-2</v>
      </c>
      <c r="H174">
        <v>2.4752E-2</v>
      </c>
      <c r="I174">
        <v>1.4066E-2</v>
      </c>
      <c r="J174">
        <v>0</v>
      </c>
      <c r="K174">
        <v>4.5869999999999999E-3</v>
      </c>
    </row>
    <row r="175" spans="1:11">
      <c r="A175">
        <v>20180917</v>
      </c>
      <c r="B175">
        <v>-1.5384999999999999E-2</v>
      </c>
      <c r="C175">
        <v>-1.1494000000000001E-2</v>
      </c>
      <c r="D175">
        <v>1.2766E-2</v>
      </c>
      <c r="E175">
        <v>-2.0952000000000002E-2</v>
      </c>
      <c r="F175">
        <v>0</v>
      </c>
      <c r="G175">
        <v>-3.7383E-2</v>
      </c>
      <c r="H175">
        <v>4.8310000000000002E-3</v>
      </c>
      <c r="I175">
        <v>-8.8269999999999998E-3</v>
      </c>
      <c r="J175">
        <v>2.0449999999999999E-3</v>
      </c>
      <c r="K175">
        <v>-4.5659999999999997E-3</v>
      </c>
    </row>
    <row r="176" spans="1:11">
      <c r="A176">
        <v>20180918</v>
      </c>
      <c r="B176">
        <v>0</v>
      </c>
      <c r="C176">
        <v>-1.3566E-2</v>
      </c>
      <c r="D176">
        <v>-1.4006000000000001E-2</v>
      </c>
      <c r="E176">
        <v>1.946E-3</v>
      </c>
      <c r="F176">
        <v>-5.8589999999999996E-3</v>
      </c>
      <c r="G176">
        <v>-2.4272000000000002E-2</v>
      </c>
      <c r="H176">
        <v>9.6150000000000003E-3</v>
      </c>
      <c r="I176">
        <v>1.0178000000000001E-2</v>
      </c>
      <c r="J176">
        <v>2.0407999999999999E-2</v>
      </c>
      <c r="K176">
        <v>0</v>
      </c>
    </row>
    <row r="177" spans="1:11">
      <c r="A177">
        <v>20180919</v>
      </c>
      <c r="B177">
        <v>2.6042000000000003E-2</v>
      </c>
      <c r="C177">
        <v>1.3752E-2</v>
      </c>
      <c r="D177">
        <v>1.9886000000000001E-2</v>
      </c>
      <c r="E177">
        <v>2.7184E-2</v>
      </c>
      <c r="F177">
        <v>9.8230000000000001E-3</v>
      </c>
      <c r="G177">
        <v>1.9900000000000001E-2</v>
      </c>
      <c r="H177">
        <v>4.7620000000000006E-3</v>
      </c>
      <c r="I177">
        <v>1.1335E-2</v>
      </c>
      <c r="J177">
        <v>4.0000000000000001E-3</v>
      </c>
      <c r="K177">
        <v>4.5869999999999999E-3</v>
      </c>
    </row>
    <row r="178" spans="1:11">
      <c r="A178">
        <v>20180920</v>
      </c>
      <c r="B178">
        <v>-1.5228E-2</v>
      </c>
      <c r="C178">
        <v>7.7520000000000002E-3</v>
      </c>
      <c r="D178">
        <v>-3.4819000000000003E-2</v>
      </c>
      <c r="E178">
        <v>-1.7013E-2</v>
      </c>
      <c r="F178">
        <v>1.5564E-2</v>
      </c>
      <c r="G178">
        <v>1.4634000000000001E-2</v>
      </c>
      <c r="H178">
        <v>2.8435999999999999E-2</v>
      </c>
      <c r="I178">
        <v>-1.245E-3</v>
      </c>
      <c r="J178">
        <v>-3.9839999999999997E-3</v>
      </c>
      <c r="K178">
        <v>-4.5659999999999997E-3</v>
      </c>
    </row>
    <row r="179" spans="1:11">
      <c r="A179">
        <v>20180921</v>
      </c>
      <c r="B179">
        <v>2.0619000000000002E-2</v>
      </c>
      <c r="C179">
        <v>5.7689999999999998E-3</v>
      </c>
      <c r="D179">
        <v>2.4531000000000001E-2</v>
      </c>
      <c r="E179">
        <v>1.923E-3</v>
      </c>
      <c r="F179">
        <v>1.341E-2</v>
      </c>
      <c r="G179">
        <v>4.8079999999999998E-3</v>
      </c>
      <c r="H179">
        <v>0</v>
      </c>
      <c r="I179">
        <v>7.4809999999999998E-3</v>
      </c>
      <c r="J179">
        <v>0.01</v>
      </c>
      <c r="K179">
        <v>4.5869999999999999E-3</v>
      </c>
    </row>
    <row r="180" spans="1:11">
      <c r="A180">
        <v>20180925</v>
      </c>
      <c r="B180">
        <v>5.0505000000000008E-2</v>
      </c>
      <c r="C180">
        <v>7.6480000000000003E-3</v>
      </c>
      <c r="D180">
        <v>-1.2676000000000002E-2</v>
      </c>
      <c r="E180">
        <v>0</v>
      </c>
      <c r="F180">
        <v>-1.89E-3</v>
      </c>
      <c r="G180">
        <v>1.1962E-2</v>
      </c>
      <c r="H180">
        <v>4.6080000000000001E-3</v>
      </c>
      <c r="I180">
        <v>-4.9500000000000004E-3</v>
      </c>
      <c r="J180">
        <v>3.96E-3</v>
      </c>
      <c r="K180">
        <v>-4.5659999999999997E-3</v>
      </c>
    </row>
    <row r="181" spans="1:11">
      <c r="A181">
        <v>20180926</v>
      </c>
      <c r="B181">
        <v>-8.8941999999999993E-2</v>
      </c>
      <c r="C181">
        <v>0</v>
      </c>
      <c r="D181">
        <v>2.8530000000000001E-3</v>
      </c>
      <c r="E181">
        <v>-1.7274000000000001E-2</v>
      </c>
      <c r="F181">
        <v>3.7880000000000001E-3</v>
      </c>
      <c r="G181">
        <v>2.3640000000000002E-3</v>
      </c>
      <c r="H181">
        <v>4.5869999999999999E-3</v>
      </c>
      <c r="I181">
        <v>-7.463E-3</v>
      </c>
      <c r="J181">
        <v>3.9450000000000006E-3</v>
      </c>
      <c r="K181">
        <v>0</v>
      </c>
    </row>
    <row r="182" spans="1:11">
      <c r="A182">
        <v>20180927</v>
      </c>
      <c r="B182">
        <v>2.6390000000000003E-3</v>
      </c>
      <c r="C182">
        <v>5.6930000000000001E-3</v>
      </c>
      <c r="D182">
        <v>2.4182000000000002E-2</v>
      </c>
      <c r="E182">
        <v>2.3438000000000001E-2</v>
      </c>
      <c r="F182">
        <v>-3.774E-3</v>
      </c>
      <c r="G182">
        <v>4.7169999999999998E-3</v>
      </c>
      <c r="H182">
        <v>-4.5659999999999997E-3</v>
      </c>
      <c r="I182">
        <v>8.7720000000000003E-3</v>
      </c>
      <c r="J182">
        <v>0</v>
      </c>
      <c r="K182">
        <v>4.5869999999999999E-3</v>
      </c>
    </row>
    <row r="183" spans="1:11">
      <c r="A183">
        <v>20180928</v>
      </c>
      <c r="B183">
        <v>-1.0526000000000001E-2</v>
      </c>
      <c r="C183">
        <v>-9.4339999999999997E-3</v>
      </c>
      <c r="D183">
        <v>-4.1670000000000006E-3</v>
      </c>
      <c r="E183">
        <v>-1.908E-3</v>
      </c>
      <c r="F183">
        <v>-5.6820000000000004E-3</v>
      </c>
      <c r="G183">
        <v>7.0420000000000005E-3</v>
      </c>
      <c r="H183">
        <v>-1.8349000000000001E-2</v>
      </c>
      <c r="I183">
        <v>2.1118000000000001E-2</v>
      </c>
      <c r="J183">
        <v>1.9650000000000002E-3</v>
      </c>
      <c r="K183">
        <v>0</v>
      </c>
    </row>
    <row r="184" spans="1:11">
      <c r="A184">
        <v>20181001</v>
      </c>
      <c r="B184">
        <v>1.0638000000000002E-2</v>
      </c>
      <c r="C184">
        <v>1.905E-3</v>
      </c>
      <c r="D184">
        <v>-2.7889999999999998E-3</v>
      </c>
      <c r="E184">
        <v>3.8240000000000001E-3</v>
      </c>
      <c r="F184">
        <v>7.6190000000000008E-3</v>
      </c>
      <c r="G184">
        <v>0</v>
      </c>
      <c r="H184">
        <v>0</v>
      </c>
      <c r="I184">
        <v>-1.217E-3</v>
      </c>
      <c r="J184">
        <v>0</v>
      </c>
      <c r="K184">
        <v>0</v>
      </c>
    </row>
    <row r="185" spans="1:11">
      <c r="A185">
        <v>20181002</v>
      </c>
      <c r="B185">
        <v>0</v>
      </c>
      <c r="C185">
        <v>-2.0913000000000001E-2</v>
      </c>
      <c r="D185">
        <v>-9.7900000000000001E-3</v>
      </c>
      <c r="E185">
        <v>-1.7142999999999999E-2</v>
      </c>
      <c r="F185">
        <v>-1.1342000000000001E-2</v>
      </c>
      <c r="G185">
        <v>-1.6316999999999998E-2</v>
      </c>
      <c r="H185">
        <v>-4.6730000000000001E-3</v>
      </c>
      <c r="I185">
        <v>-1.8270000000000002E-2</v>
      </c>
      <c r="J185">
        <v>-1.1765000000000001E-2</v>
      </c>
      <c r="K185">
        <v>-4.5659999999999997E-3</v>
      </c>
    </row>
    <row r="186" spans="1:11">
      <c r="A186">
        <v>20181003</v>
      </c>
      <c r="B186">
        <v>-2.6319999999999998E-3</v>
      </c>
      <c r="C186">
        <v>9.7090000000000006E-3</v>
      </c>
      <c r="D186">
        <v>2.8249999999999998E-3</v>
      </c>
      <c r="E186">
        <v>5.8140000000000006E-3</v>
      </c>
      <c r="F186">
        <v>-1.9120000000000001E-3</v>
      </c>
      <c r="G186">
        <v>9.4789999999999996E-3</v>
      </c>
      <c r="H186">
        <v>-1.8779000000000001E-2</v>
      </c>
      <c r="I186">
        <v>-2.4810000000000001E-3</v>
      </c>
      <c r="J186">
        <v>9.9209999999999993E-3</v>
      </c>
      <c r="K186">
        <v>4.5869999999999999E-3</v>
      </c>
    </row>
    <row r="187" spans="1:11">
      <c r="A187">
        <v>20181004</v>
      </c>
      <c r="B187">
        <v>-2.6390000000000003E-3</v>
      </c>
      <c r="C187">
        <v>-2.3077E-2</v>
      </c>
      <c r="D187">
        <v>-5.6337999999999999E-2</v>
      </c>
      <c r="E187">
        <v>-1.7340999999999999E-2</v>
      </c>
      <c r="F187">
        <v>-9.5790000000000007E-3</v>
      </c>
      <c r="G187">
        <v>-4.6949999999999995E-3</v>
      </c>
      <c r="H187">
        <v>9.5689999999999994E-3</v>
      </c>
      <c r="I187">
        <v>-9.9500000000000005E-3</v>
      </c>
      <c r="J187">
        <v>-1.9650000000000002E-3</v>
      </c>
      <c r="K187">
        <v>-1.3698999999999999E-2</v>
      </c>
    </row>
    <row r="188" spans="1:11">
      <c r="A188">
        <v>20181005</v>
      </c>
      <c r="B188">
        <v>-2.3809999999999998E-2</v>
      </c>
      <c r="C188">
        <v>-1.5748000000000002E-2</v>
      </c>
      <c r="D188">
        <v>1.493E-3</v>
      </c>
      <c r="E188">
        <v>-5.8819999999999992E-3</v>
      </c>
      <c r="F188">
        <v>-9.670999999999999E-3</v>
      </c>
      <c r="G188">
        <v>-2.3584999999999998E-2</v>
      </c>
      <c r="H188">
        <v>-1.8956999999999998E-2</v>
      </c>
      <c r="I188">
        <v>-2.5130000000000005E-3</v>
      </c>
      <c r="J188">
        <v>-1.1811E-2</v>
      </c>
      <c r="K188">
        <v>4.6300000000000004E-3</v>
      </c>
    </row>
    <row r="189" spans="1:11">
      <c r="A189">
        <v>20181008</v>
      </c>
      <c r="B189">
        <v>-4.0650000000000006E-2</v>
      </c>
      <c r="C189">
        <v>-2.6000000000000002E-2</v>
      </c>
      <c r="D189">
        <v>7.4520000000000003E-3</v>
      </c>
      <c r="E189">
        <v>-5.9170000000000004E-3</v>
      </c>
      <c r="F189">
        <v>1.3672E-2</v>
      </c>
      <c r="G189">
        <v>-1.6908000000000003E-2</v>
      </c>
      <c r="H189">
        <v>-1.4493000000000001E-2</v>
      </c>
      <c r="I189">
        <v>1.2590000000000001E-3</v>
      </c>
      <c r="J189">
        <v>5.9760000000000004E-3</v>
      </c>
      <c r="K189">
        <v>4.6080000000000001E-3</v>
      </c>
    </row>
    <row r="190" spans="1:11">
      <c r="A190">
        <v>20181009</v>
      </c>
      <c r="B190">
        <v>0</v>
      </c>
      <c r="C190">
        <v>2.0530000000000001E-3</v>
      </c>
      <c r="D190">
        <v>2.3668999999999999E-2</v>
      </c>
      <c r="E190">
        <v>1.9840000000000001E-3</v>
      </c>
      <c r="F190">
        <v>9.6340000000000002E-3</v>
      </c>
      <c r="G190">
        <v>-7.3709999999999999E-3</v>
      </c>
      <c r="H190">
        <v>-2.0588000000000002E-2</v>
      </c>
      <c r="I190">
        <v>7.5470000000000008E-3</v>
      </c>
      <c r="J190">
        <v>3.96E-3</v>
      </c>
      <c r="K190">
        <v>0</v>
      </c>
    </row>
    <row r="191" spans="1:11">
      <c r="A191">
        <v>20181011</v>
      </c>
      <c r="B191">
        <v>-8.1921000000000008E-2</v>
      </c>
      <c r="C191">
        <v>-6.7623000000000003E-2</v>
      </c>
      <c r="D191">
        <v>-7.8034999999999993E-2</v>
      </c>
      <c r="E191">
        <v>-9.5050000000000009E-2</v>
      </c>
      <c r="F191">
        <v>-4.3893000000000008E-2</v>
      </c>
      <c r="G191">
        <v>-2.7227999999999999E-2</v>
      </c>
      <c r="H191">
        <v>-7.9078999999999997E-2</v>
      </c>
      <c r="I191">
        <v>-6.1173999999999999E-2</v>
      </c>
      <c r="J191">
        <v>-4.5365000000000003E-2</v>
      </c>
      <c r="K191">
        <v>-9.1739999999999999E-3</v>
      </c>
    </row>
    <row r="192" spans="1:11">
      <c r="A192">
        <v>20181012</v>
      </c>
      <c r="B192">
        <v>8.3077000000000012E-2</v>
      </c>
      <c r="C192">
        <v>4.1757999999999997E-2</v>
      </c>
      <c r="D192">
        <v>3.6049999999999999E-2</v>
      </c>
      <c r="E192">
        <v>2.8445999999999999E-2</v>
      </c>
      <c r="F192">
        <v>9.980000000000001E-3</v>
      </c>
      <c r="G192">
        <v>1.0178000000000001E-2</v>
      </c>
      <c r="H192">
        <v>1.0869999999999999E-2</v>
      </c>
      <c r="I192">
        <v>3.7233999999999996E-2</v>
      </c>
      <c r="J192">
        <v>1.2397E-2</v>
      </c>
      <c r="K192">
        <v>4.6300000000000004E-3</v>
      </c>
    </row>
    <row r="193" spans="1:11">
      <c r="A193">
        <v>20181015</v>
      </c>
      <c r="B193">
        <v>-4.5454999999999995E-2</v>
      </c>
      <c r="C193">
        <v>-2.7425999999999999E-2</v>
      </c>
      <c r="D193">
        <v>9.077E-3</v>
      </c>
      <c r="E193">
        <v>-2.1277000000000001E-2</v>
      </c>
      <c r="F193">
        <v>-1.1858E-2</v>
      </c>
      <c r="G193">
        <v>0</v>
      </c>
      <c r="H193">
        <v>-1.7204000000000001E-2</v>
      </c>
      <c r="I193">
        <v>-1.2821000000000001E-2</v>
      </c>
      <c r="J193">
        <v>-1.8367000000000001E-2</v>
      </c>
      <c r="K193">
        <v>-9.2169999999999995E-3</v>
      </c>
    </row>
    <row r="194" spans="1:11">
      <c r="A194">
        <v>20181016</v>
      </c>
      <c r="B194">
        <v>-2.3809999999999998E-2</v>
      </c>
      <c r="C194">
        <v>2.8199999999999999E-2</v>
      </c>
      <c r="D194">
        <v>-1.4990000000000001E-3</v>
      </c>
      <c r="E194">
        <v>-1.3043000000000001E-2</v>
      </c>
      <c r="F194">
        <v>8.0000000000000002E-3</v>
      </c>
      <c r="G194">
        <v>0</v>
      </c>
      <c r="H194">
        <v>1.0939999999999999E-3</v>
      </c>
      <c r="I194">
        <v>-7.7920000000000003E-3</v>
      </c>
      <c r="J194">
        <v>1.6632000000000001E-2</v>
      </c>
      <c r="K194">
        <v>0</v>
      </c>
    </row>
    <row r="195" spans="1:11">
      <c r="A195">
        <v>20181017</v>
      </c>
      <c r="B195">
        <v>5.4878000000000003E-2</v>
      </c>
      <c r="C195">
        <v>6.3290000000000004E-3</v>
      </c>
      <c r="D195">
        <v>-2.1021000000000001E-2</v>
      </c>
      <c r="E195">
        <v>-2.2026E-2</v>
      </c>
      <c r="F195">
        <v>-7.9369999999999996E-3</v>
      </c>
      <c r="G195">
        <v>-2.5189E-2</v>
      </c>
      <c r="H195">
        <v>1.5301E-2</v>
      </c>
      <c r="I195">
        <v>1.3089999999999998E-3</v>
      </c>
      <c r="J195">
        <v>-1.2270000000000001E-2</v>
      </c>
      <c r="K195">
        <v>4.6510000000000006E-3</v>
      </c>
    </row>
    <row r="196" spans="1:11">
      <c r="A196">
        <v>20181018</v>
      </c>
      <c r="B196">
        <v>3.4681999999999998E-2</v>
      </c>
      <c r="C196">
        <v>-8.3860000000000011E-3</v>
      </c>
      <c r="D196">
        <v>2.7607E-2</v>
      </c>
      <c r="E196">
        <v>-2.2523000000000001E-2</v>
      </c>
      <c r="F196">
        <v>0</v>
      </c>
      <c r="G196">
        <v>0</v>
      </c>
      <c r="H196">
        <v>-5.3820000000000005E-3</v>
      </c>
      <c r="I196">
        <v>-6.5360000000000001E-3</v>
      </c>
      <c r="J196">
        <v>4.1410000000000006E-3</v>
      </c>
      <c r="K196">
        <v>0</v>
      </c>
    </row>
    <row r="197" spans="1:11">
      <c r="A197">
        <v>20181019</v>
      </c>
      <c r="B197">
        <v>5.587E-3</v>
      </c>
      <c r="C197">
        <v>-2.114E-3</v>
      </c>
      <c r="D197">
        <v>0</v>
      </c>
      <c r="E197">
        <v>-4.8387000000000006E-2</v>
      </c>
      <c r="F197">
        <v>6.0000000000000001E-3</v>
      </c>
      <c r="G197">
        <v>-1.2920000000000001E-2</v>
      </c>
      <c r="H197">
        <v>-1.7316000000000002E-2</v>
      </c>
      <c r="I197">
        <v>-1.9737000000000001E-2</v>
      </c>
      <c r="J197">
        <v>2.062E-3</v>
      </c>
      <c r="K197">
        <v>4.6300000000000004E-3</v>
      </c>
    </row>
    <row r="198" spans="1:11">
      <c r="A198">
        <v>20181022</v>
      </c>
      <c r="B198">
        <v>3.8889E-2</v>
      </c>
      <c r="C198">
        <v>4.2370000000000003E-3</v>
      </c>
      <c r="D198">
        <v>-2.9849999999999998E-3</v>
      </c>
      <c r="E198">
        <v>1.9370000000000002E-2</v>
      </c>
      <c r="F198">
        <v>0</v>
      </c>
      <c r="G198">
        <v>2.3559999999999998E-2</v>
      </c>
      <c r="H198">
        <v>-5.5069999999999997E-3</v>
      </c>
      <c r="I198">
        <v>8.0540000000000004E-3</v>
      </c>
      <c r="J198">
        <v>-6.1729999999999997E-3</v>
      </c>
      <c r="K198">
        <v>-4.6080000000000001E-3</v>
      </c>
    </row>
    <row r="199" spans="1:11">
      <c r="A199">
        <v>20181023</v>
      </c>
      <c r="B199">
        <v>-3.4759000000000005E-2</v>
      </c>
      <c r="C199">
        <v>-2.9536E-2</v>
      </c>
      <c r="D199">
        <v>-1.3472999999999999E-2</v>
      </c>
      <c r="E199">
        <v>-1.1875999999999999E-2</v>
      </c>
      <c r="F199">
        <v>-1.9880999999999999E-2</v>
      </c>
      <c r="G199">
        <v>1.5344999999999999E-2</v>
      </c>
      <c r="H199">
        <v>-5.5370999999999997E-2</v>
      </c>
      <c r="I199">
        <v>-4.1277999999999995E-2</v>
      </c>
      <c r="J199">
        <v>0</v>
      </c>
      <c r="K199">
        <v>-4.6300000000000004E-3</v>
      </c>
    </row>
    <row r="200" spans="1:11">
      <c r="A200">
        <v>20181024</v>
      </c>
      <c r="B200">
        <v>-1.9391000000000002E-2</v>
      </c>
      <c r="C200">
        <v>-2.1740000000000002E-3</v>
      </c>
      <c r="D200">
        <v>2.5797E-2</v>
      </c>
      <c r="E200">
        <v>-7.2119999999999997E-3</v>
      </c>
      <c r="F200">
        <v>9.127999999999999E-3</v>
      </c>
      <c r="G200">
        <v>2.519E-3</v>
      </c>
      <c r="H200">
        <v>-1.1722999999999999E-2</v>
      </c>
      <c r="I200">
        <v>-5.1388999999999997E-2</v>
      </c>
      <c r="J200">
        <v>-1.8634000000000001E-2</v>
      </c>
      <c r="K200">
        <v>9.3020000000000012E-3</v>
      </c>
    </row>
    <row r="201" spans="1:11">
      <c r="A201">
        <v>20181025</v>
      </c>
      <c r="B201">
        <v>-4.2373000000000001E-2</v>
      </c>
      <c r="C201">
        <v>-4.3573000000000008E-2</v>
      </c>
      <c r="D201">
        <v>0</v>
      </c>
      <c r="E201">
        <v>-7.2640000000000005E-3</v>
      </c>
      <c r="F201">
        <v>-2.1106E-2</v>
      </c>
      <c r="G201">
        <v>-3.0151000000000001E-2</v>
      </c>
      <c r="H201">
        <v>-7.1170000000000001E-3</v>
      </c>
      <c r="I201">
        <v>-4.3920000000000001E-3</v>
      </c>
      <c r="J201">
        <v>2.1099999999999999E-3</v>
      </c>
      <c r="K201">
        <v>9.2169999999999995E-3</v>
      </c>
    </row>
    <row r="202" spans="1:11">
      <c r="A202">
        <v>20181026</v>
      </c>
      <c r="B202">
        <v>5.0147000000000004E-2</v>
      </c>
      <c r="C202">
        <v>6.8339999999999998E-3</v>
      </c>
      <c r="D202">
        <v>1.4793000000000001E-2</v>
      </c>
      <c r="E202">
        <v>-1.7073000000000001E-2</v>
      </c>
      <c r="F202">
        <v>-2.6693999999999999E-2</v>
      </c>
      <c r="G202">
        <v>-2.5906999999999999E-2</v>
      </c>
      <c r="H202">
        <v>1.5531999999999999E-2</v>
      </c>
      <c r="I202">
        <v>-1.4705999999999999E-2</v>
      </c>
      <c r="J202">
        <v>-4.2109999999999995E-3</v>
      </c>
      <c r="K202">
        <v>4.5659999999999997E-3</v>
      </c>
    </row>
    <row r="203" spans="1:11">
      <c r="A203">
        <v>20181029</v>
      </c>
      <c r="B203">
        <v>8.1461000000000006E-2</v>
      </c>
      <c r="C203">
        <v>6.7869999999999996E-3</v>
      </c>
      <c r="D203">
        <v>-1.4577E-2</v>
      </c>
      <c r="E203">
        <v>2.4813999999999999E-2</v>
      </c>
      <c r="F203">
        <v>2.1099999999999999E-3</v>
      </c>
      <c r="G203">
        <v>0</v>
      </c>
      <c r="H203">
        <v>1.6471E-2</v>
      </c>
      <c r="I203">
        <v>1.1939999999999999E-2</v>
      </c>
      <c r="J203">
        <v>4.228E-3</v>
      </c>
      <c r="K203">
        <v>0</v>
      </c>
    </row>
    <row r="204" spans="1:11">
      <c r="A204">
        <v>20181030</v>
      </c>
      <c r="B204">
        <v>-1.2987E-2</v>
      </c>
      <c r="C204">
        <v>2.2470000000000003E-3</v>
      </c>
      <c r="D204">
        <v>2.5148000000000004E-2</v>
      </c>
      <c r="E204">
        <v>7.2640000000000005E-3</v>
      </c>
      <c r="F204">
        <v>1.7895000000000001E-2</v>
      </c>
      <c r="G204">
        <v>2.9255E-2</v>
      </c>
      <c r="H204">
        <v>1.8519000000000001E-2</v>
      </c>
      <c r="I204">
        <v>5.8999999999999999E-3</v>
      </c>
      <c r="J204">
        <v>1.6841999999999999E-2</v>
      </c>
      <c r="K204">
        <v>0</v>
      </c>
    </row>
    <row r="205" spans="1:11">
      <c r="A205">
        <v>20181031</v>
      </c>
      <c r="B205">
        <v>-2.1053000000000002E-2</v>
      </c>
      <c r="C205">
        <v>4.9326999999999996E-2</v>
      </c>
      <c r="D205">
        <v>7.2150000000000001E-3</v>
      </c>
      <c r="E205">
        <v>2.6442E-2</v>
      </c>
      <c r="F205">
        <v>1.3444000000000001E-2</v>
      </c>
      <c r="G205">
        <v>7.7520000000000002E-3</v>
      </c>
      <c r="H205">
        <v>2.2730000000000003E-3</v>
      </c>
      <c r="I205">
        <v>1.7595E-2</v>
      </c>
      <c r="J205">
        <v>1.0351999999999998E-2</v>
      </c>
      <c r="K205">
        <v>4.5450000000000004E-3</v>
      </c>
    </row>
    <row r="206" spans="1:11">
      <c r="A206">
        <v>20181101</v>
      </c>
      <c r="B206">
        <v>-1.8817E-2</v>
      </c>
      <c r="C206">
        <v>6.4099999999999999E-3</v>
      </c>
      <c r="D206">
        <v>-1.2894000000000001E-2</v>
      </c>
      <c r="E206">
        <v>-1.8734999999999998E-2</v>
      </c>
      <c r="F206">
        <v>-5.1019999999999998E-3</v>
      </c>
      <c r="G206">
        <v>5.1280000000000006E-3</v>
      </c>
      <c r="H206">
        <v>3.1745999999999996E-2</v>
      </c>
      <c r="I206">
        <v>2.7378E-2</v>
      </c>
      <c r="J206">
        <v>-1.4343999999999999E-2</v>
      </c>
      <c r="K206">
        <v>-9.0500000000000008E-3</v>
      </c>
    </row>
    <row r="207" spans="1:11">
      <c r="A207">
        <v>20181102</v>
      </c>
      <c r="B207">
        <v>8.2190000000000006E-3</v>
      </c>
      <c r="C207">
        <v>4.2459999999999998E-3</v>
      </c>
      <c r="D207">
        <v>-7.2570000000000004E-3</v>
      </c>
      <c r="E207">
        <v>2.6253000000000002E-2</v>
      </c>
      <c r="F207">
        <v>1.5384999999999999E-2</v>
      </c>
      <c r="G207">
        <v>-1.2755000000000001E-2</v>
      </c>
      <c r="H207">
        <v>3.297E-3</v>
      </c>
      <c r="I207">
        <v>2.2440000000000002E-2</v>
      </c>
      <c r="J207">
        <v>4.1580000000000002E-3</v>
      </c>
      <c r="K207">
        <v>-1.3698999999999999E-2</v>
      </c>
    </row>
    <row r="208" spans="1:11">
      <c r="A208">
        <v>20181105</v>
      </c>
      <c r="B208">
        <v>-4.6196000000000001E-2</v>
      </c>
      <c r="C208">
        <v>-6.3420000000000004E-3</v>
      </c>
      <c r="D208">
        <v>-1.0234000000000002E-2</v>
      </c>
      <c r="E208">
        <v>-4.6510000000000006E-3</v>
      </c>
      <c r="F208">
        <v>2.0200000000000001E-3</v>
      </c>
      <c r="G208">
        <v>0</v>
      </c>
      <c r="H208">
        <v>2.1909999999999998E-3</v>
      </c>
      <c r="I208">
        <v>-3.0178E-2</v>
      </c>
      <c r="J208">
        <v>8.2820000000000012E-3</v>
      </c>
      <c r="K208">
        <v>4.6300000000000004E-3</v>
      </c>
    </row>
    <row r="209" spans="1:11">
      <c r="A209">
        <v>20181106</v>
      </c>
      <c r="B209">
        <v>4.5584E-2</v>
      </c>
      <c r="C209">
        <v>-2.1280000000000001E-3</v>
      </c>
      <c r="D209">
        <v>-3.1019000000000001E-2</v>
      </c>
      <c r="E209">
        <v>-7.0089999999999996E-3</v>
      </c>
      <c r="F209">
        <v>-4.032E-3</v>
      </c>
      <c r="G209">
        <v>-1.5504E-2</v>
      </c>
      <c r="H209">
        <v>-2.186E-3</v>
      </c>
      <c r="I209">
        <v>-7.072000000000001E-3</v>
      </c>
      <c r="J209">
        <v>0</v>
      </c>
      <c r="K209">
        <v>4.6080000000000001E-3</v>
      </c>
    </row>
    <row r="210" spans="1:11">
      <c r="A210">
        <v>20181107</v>
      </c>
      <c r="B210">
        <v>1.3624000000000001E-2</v>
      </c>
      <c r="C210">
        <v>-2.1320000000000002E-3</v>
      </c>
      <c r="D210">
        <v>-3.5061000000000002E-2</v>
      </c>
      <c r="E210">
        <v>1.4118E-2</v>
      </c>
      <c r="F210">
        <v>1.417E-2</v>
      </c>
      <c r="G210">
        <v>1.0499000000000001E-2</v>
      </c>
      <c r="H210">
        <v>2.3001000000000001E-2</v>
      </c>
      <c r="I210">
        <v>1.1396E-2</v>
      </c>
      <c r="J210">
        <v>6.1599999999999997E-3</v>
      </c>
      <c r="K210">
        <v>9.1739999999999999E-3</v>
      </c>
    </row>
    <row r="211" spans="1:11">
      <c r="A211">
        <v>20181108</v>
      </c>
      <c r="B211">
        <v>2.1505E-2</v>
      </c>
      <c r="C211">
        <v>1.0684000000000001E-2</v>
      </c>
      <c r="D211">
        <v>2.5276E-2</v>
      </c>
      <c r="E211">
        <v>1.6241000000000002E-2</v>
      </c>
      <c r="F211">
        <v>1.5968E-2</v>
      </c>
      <c r="G211">
        <v>0</v>
      </c>
      <c r="H211">
        <v>1.0710000000000001E-3</v>
      </c>
      <c r="I211">
        <v>0</v>
      </c>
      <c r="J211">
        <v>8.1630000000000001E-3</v>
      </c>
      <c r="K211">
        <v>-4.5450000000000004E-3</v>
      </c>
    </row>
    <row r="212" spans="1:11">
      <c r="A212">
        <v>20181109</v>
      </c>
      <c r="B212">
        <v>5.2630000000000003E-3</v>
      </c>
      <c r="C212">
        <v>-2.3256000000000002E-2</v>
      </c>
      <c r="D212">
        <v>-2.1572000000000001E-2</v>
      </c>
      <c r="E212">
        <v>-6.8490000000000001E-3</v>
      </c>
      <c r="F212">
        <v>1.9650000000000002E-3</v>
      </c>
      <c r="G212">
        <v>7.7920000000000003E-3</v>
      </c>
      <c r="H212">
        <v>-1.4973E-2</v>
      </c>
      <c r="I212">
        <v>-1.6900999999999999E-2</v>
      </c>
      <c r="J212">
        <v>-1.8219000000000003E-2</v>
      </c>
      <c r="K212">
        <v>-4.5659999999999997E-3</v>
      </c>
    </row>
    <row r="213" spans="1:11">
      <c r="A213">
        <v>20181112</v>
      </c>
      <c r="B213">
        <v>1.0470999999999999E-2</v>
      </c>
      <c r="C213">
        <v>2.1649999999999998E-3</v>
      </c>
      <c r="D213">
        <v>-3.15E-3</v>
      </c>
      <c r="E213">
        <v>0</v>
      </c>
      <c r="F213">
        <v>-3.9220000000000001E-3</v>
      </c>
      <c r="G213">
        <v>-2.3195999999999998E-2</v>
      </c>
      <c r="H213">
        <v>3.0402000000000002E-2</v>
      </c>
      <c r="I213">
        <v>2.0057000000000002E-2</v>
      </c>
      <c r="J213">
        <v>0</v>
      </c>
      <c r="K213">
        <v>4.5869999999999999E-3</v>
      </c>
    </row>
    <row r="214" spans="1:11">
      <c r="A214">
        <v>20181113</v>
      </c>
      <c r="B214">
        <v>7.7720000000000003E-3</v>
      </c>
      <c r="C214">
        <v>-1.7278999999999999E-2</v>
      </c>
      <c r="D214">
        <v>-1.58E-3</v>
      </c>
      <c r="E214">
        <v>-2.2989000000000002E-2</v>
      </c>
      <c r="F214">
        <v>-1.1811E-2</v>
      </c>
      <c r="G214">
        <v>1.3193E-2</v>
      </c>
      <c r="H214">
        <v>-1.054E-3</v>
      </c>
      <c r="I214">
        <v>2.2471999999999999E-2</v>
      </c>
      <c r="J214">
        <v>0</v>
      </c>
      <c r="K214">
        <v>4.5659999999999997E-3</v>
      </c>
    </row>
    <row r="215" spans="1:11">
      <c r="A215">
        <v>20181114</v>
      </c>
      <c r="B215">
        <v>0</v>
      </c>
      <c r="C215">
        <v>4.3959999999999997E-3</v>
      </c>
      <c r="D215">
        <v>3.1650000000000003E-3</v>
      </c>
      <c r="E215">
        <v>2.1176E-2</v>
      </c>
      <c r="F215">
        <v>3.9839999999999997E-3</v>
      </c>
      <c r="G215">
        <v>-1.3021000000000001E-2</v>
      </c>
      <c r="H215">
        <v>2.0042000000000001E-2</v>
      </c>
      <c r="I215">
        <v>-1.374E-3</v>
      </c>
      <c r="J215">
        <v>-6.1860000000000005E-3</v>
      </c>
      <c r="K215">
        <v>4.5450000000000004E-3</v>
      </c>
    </row>
    <row r="216" spans="1:11">
      <c r="A216">
        <v>20181115</v>
      </c>
      <c r="B216">
        <v>-2.5709999999999999E-3</v>
      </c>
      <c r="C216">
        <v>1.0941000000000001E-2</v>
      </c>
      <c r="D216">
        <v>1.2618000000000001E-2</v>
      </c>
      <c r="E216">
        <v>1.1521E-2</v>
      </c>
      <c r="F216">
        <v>7.9369999999999996E-3</v>
      </c>
      <c r="G216">
        <v>-1.3193E-2</v>
      </c>
      <c r="H216">
        <v>-2.2751E-2</v>
      </c>
      <c r="I216">
        <v>-5.5019999999999999E-3</v>
      </c>
      <c r="J216">
        <v>0</v>
      </c>
      <c r="K216">
        <v>0</v>
      </c>
    </row>
    <row r="217" spans="1:11">
      <c r="A217">
        <v>20181116</v>
      </c>
      <c r="B217">
        <v>-7.7320000000000002E-3</v>
      </c>
      <c r="C217">
        <v>-2.1644999999999998E-2</v>
      </c>
      <c r="D217">
        <v>-1.2461E-2</v>
      </c>
      <c r="E217">
        <v>6.8339999999999998E-3</v>
      </c>
      <c r="F217">
        <v>-1.9689999999999998E-3</v>
      </c>
      <c r="G217">
        <v>2.6740000000000002E-3</v>
      </c>
      <c r="H217">
        <v>-6.3490000000000005E-3</v>
      </c>
      <c r="I217">
        <v>8.2989999999999991E-3</v>
      </c>
      <c r="J217">
        <v>1.4522999999999999E-2</v>
      </c>
      <c r="K217">
        <v>-1.3575E-2</v>
      </c>
    </row>
    <row r="218" spans="1:11">
      <c r="A218">
        <v>20181119</v>
      </c>
      <c r="B218">
        <v>-2.5969999999999999E-3</v>
      </c>
      <c r="C218">
        <v>-1.7698999999999999E-2</v>
      </c>
      <c r="D218">
        <v>9.4640000000000002E-3</v>
      </c>
      <c r="E218">
        <v>4.5248999999999998E-2</v>
      </c>
      <c r="F218">
        <v>5.9170000000000004E-3</v>
      </c>
      <c r="G218">
        <v>0</v>
      </c>
      <c r="H218">
        <v>8.5199999999999998E-3</v>
      </c>
      <c r="I218">
        <v>1.372E-3</v>
      </c>
      <c r="J218">
        <v>2.0449999999999999E-3</v>
      </c>
      <c r="K218">
        <v>4.5869999999999999E-3</v>
      </c>
    </row>
    <row r="219" spans="1:11">
      <c r="A219">
        <v>20181120</v>
      </c>
      <c r="B219">
        <v>-1.0417000000000001E-2</v>
      </c>
      <c r="C219">
        <v>-1.8018000000000003E-2</v>
      </c>
      <c r="D219">
        <v>4.6870000000000002E-3</v>
      </c>
      <c r="E219">
        <v>-1.5152000000000001E-2</v>
      </c>
      <c r="F219">
        <v>-1.5685999999999999E-2</v>
      </c>
      <c r="G219">
        <v>-2.6670000000000001E-3</v>
      </c>
      <c r="H219">
        <v>-1.2672000000000001E-2</v>
      </c>
      <c r="I219">
        <v>4.1099999999999999E-3</v>
      </c>
      <c r="J219">
        <v>-1.0204E-2</v>
      </c>
      <c r="K219">
        <v>4.5659999999999997E-3</v>
      </c>
    </row>
    <row r="220" spans="1:11">
      <c r="A220">
        <v>20181121</v>
      </c>
      <c r="B220">
        <v>5.2630000000000003E-3</v>
      </c>
      <c r="C220">
        <v>4.5869999999999999E-3</v>
      </c>
      <c r="D220">
        <v>1.555E-3</v>
      </c>
      <c r="E220">
        <v>4.3959999999999997E-3</v>
      </c>
      <c r="F220">
        <v>0</v>
      </c>
      <c r="G220">
        <v>-5.3480000000000003E-3</v>
      </c>
      <c r="H220">
        <v>1.0695E-2</v>
      </c>
      <c r="I220">
        <v>-2.5921E-2</v>
      </c>
      <c r="J220">
        <v>-8.2470000000000009E-3</v>
      </c>
      <c r="K220">
        <v>-4.5450000000000004E-3</v>
      </c>
    </row>
    <row r="221" spans="1:11">
      <c r="A221">
        <v>20181122</v>
      </c>
      <c r="B221">
        <v>-5.2359999999999993E-3</v>
      </c>
      <c r="C221">
        <v>0</v>
      </c>
      <c r="D221">
        <v>-3.1059999999999998E-3</v>
      </c>
      <c r="E221">
        <v>-4.3759999999999997E-3</v>
      </c>
      <c r="F221">
        <v>3.9839999999999997E-3</v>
      </c>
      <c r="G221">
        <v>8.0649999999999993E-3</v>
      </c>
      <c r="H221">
        <v>-1.4815E-2</v>
      </c>
      <c r="I221">
        <v>-2.3809999999999998E-2</v>
      </c>
      <c r="J221">
        <v>0</v>
      </c>
      <c r="K221">
        <v>0</v>
      </c>
    </row>
    <row r="222" spans="1:11">
      <c r="A222">
        <v>20181123</v>
      </c>
      <c r="B222">
        <v>-1.3158000000000001E-2</v>
      </c>
      <c r="C222">
        <v>-2.2829999999999999E-3</v>
      </c>
      <c r="D222">
        <v>-4.6730000000000001E-3</v>
      </c>
      <c r="E222">
        <v>-1.3187000000000001E-2</v>
      </c>
      <c r="F222">
        <v>-8.9290000000000012E-3</v>
      </c>
      <c r="G222">
        <v>-2.6670000000000001E-3</v>
      </c>
      <c r="H222">
        <v>-1.1815000000000001E-2</v>
      </c>
      <c r="I222">
        <v>-4.3040000000000005E-3</v>
      </c>
      <c r="J222">
        <v>-8.3160000000000005E-3</v>
      </c>
      <c r="K222">
        <v>4.5659999999999997E-3</v>
      </c>
    </row>
    <row r="223" spans="1:11">
      <c r="A223">
        <v>20181126</v>
      </c>
      <c r="B223">
        <v>-8.0000000000000002E-3</v>
      </c>
      <c r="C223">
        <v>2.0594999999999999E-2</v>
      </c>
      <c r="D223">
        <v>6.2599999999999999E-3</v>
      </c>
      <c r="E223">
        <v>1.1136E-2</v>
      </c>
      <c r="F223">
        <v>-8.0079999999999995E-3</v>
      </c>
      <c r="G223">
        <v>1.6043000000000002E-2</v>
      </c>
      <c r="H223">
        <v>2.1740000000000002E-3</v>
      </c>
      <c r="I223">
        <v>1.8731999999999999E-2</v>
      </c>
      <c r="J223">
        <v>4.1930000000000005E-3</v>
      </c>
      <c r="K223">
        <v>-4.5450000000000004E-3</v>
      </c>
    </row>
    <row r="224" spans="1:11">
      <c r="A224">
        <v>20181127</v>
      </c>
      <c r="B224">
        <v>0</v>
      </c>
      <c r="C224">
        <v>4.4840000000000001E-3</v>
      </c>
      <c r="D224">
        <v>3.1099999999999999E-3</v>
      </c>
      <c r="E224">
        <v>6.608000000000001E-3</v>
      </c>
      <c r="F224">
        <v>-1.0091000000000001E-2</v>
      </c>
      <c r="G224">
        <v>-2.6319999999999998E-3</v>
      </c>
      <c r="H224">
        <v>1.41E-2</v>
      </c>
      <c r="I224">
        <v>-5.2333999999999999E-2</v>
      </c>
      <c r="J224">
        <v>-1.2525999999999999E-2</v>
      </c>
      <c r="K224">
        <v>0</v>
      </c>
    </row>
    <row r="225" spans="1:11">
      <c r="A225">
        <v>20181128</v>
      </c>
      <c r="B225">
        <v>4.3011000000000001E-2</v>
      </c>
      <c r="C225">
        <v>1.1161000000000001E-2</v>
      </c>
      <c r="D225">
        <v>1.7054E-2</v>
      </c>
      <c r="E225">
        <v>2.4070000000000001E-2</v>
      </c>
      <c r="F225">
        <v>-5.0970000000000008E-3</v>
      </c>
      <c r="G225">
        <v>1.847E-2</v>
      </c>
      <c r="H225">
        <v>1.6043000000000002E-2</v>
      </c>
      <c r="I225">
        <v>1.6417999999999999E-2</v>
      </c>
      <c r="J225">
        <v>8.457000000000001E-3</v>
      </c>
      <c r="K225">
        <v>4.5659999999999997E-3</v>
      </c>
    </row>
    <row r="226" spans="1:11">
      <c r="A226">
        <v>20181129</v>
      </c>
      <c r="B226">
        <v>2.5773000000000001E-2</v>
      </c>
      <c r="C226">
        <v>1.1037999999999999E-2</v>
      </c>
      <c r="D226">
        <v>-1.3720000000000001E-2</v>
      </c>
      <c r="E226">
        <v>-1.0684000000000001E-2</v>
      </c>
      <c r="F226">
        <v>-5.1229999999999999E-3</v>
      </c>
      <c r="G226">
        <v>2.0724999999999997E-2</v>
      </c>
      <c r="H226">
        <v>2.1050000000000001E-3</v>
      </c>
      <c r="I226">
        <v>0</v>
      </c>
      <c r="J226">
        <v>0</v>
      </c>
      <c r="K226">
        <v>-9.0910000000000001E-3</v>
      </c>
    </row>
    <row r="227" spans="1:11">
      <c r="A227">
        <v>20181130</v>
      </c>
      <c r="B227">
        <v>-1.5075000000000002E-2</v>
      </c>
      <c r="C227">
        <v>-1.5284000000000001E-2</v>
      </c>
      <c r="D227">
        <v>-1.7002E-2</v>
      </c>
      <c r="E227">
        <v>2.3758000000000001E-2</v>
      </c>
      <c r="F227">
        <v>0</v>
      </c>
      <c r="G227">
        <v>0</v>
      </c>
      <c r="H227">
        <v>9.4540000000000006E-3</v>
      </c>
      <c r="I227">
        <v>1.3216000000000002E-2</v>
      </c>
      <c r="J227">
        <v>6.2890000000000003E-3</v>
      </c>
      <c r="K227">
        <v>0</v>
      </c>
    </row>
    <row r="228" spans="1:11">
      <c r="A228">
        <v>20181203</v>
      </c>
      <c r="B228">
        <v>-2.5509999999999999E-3</v>
      </c>
      <c r="C228">
        <v>4.2129000000000007E-2</v>
      </c>
      <c r="D228">
        <v>1.572E-3</v>
      </c>
      <c r="E228">
        <v>1.2658000000000001E-2</v>
      </c>
      <c r="F228">
        <v>1.1329000000000001E-2</v>
      </c>
      <c r="G228">
        <v>2.5381000000000001E-2</v>
      </c>
      <c r="H228">
        <v>4.5786E-2</v>
      </c>
      <c r="I228">
        <v>3.9129999999999998E-2</v>
      </c>
      <c r="J228">
        <v>1.0417000000000001E-2</v>
      </c>
      <c r="K228">
        <v>-9.1739999999999999E-3</v>
      </c>
    </row>
    <row r="229" spans="1:11">
      <c r="A229">
        <v>20181204</v>
      </c>
      <c r="B229">
        <v>1.023E-2</v>
      </c>
      <c r="C229">
        <v>-4.2550000000000001E-3</v>
      </c>
      <c r="D229">
        <v>-6.2789999999999999E-3</v>
      </c>
      <c r="E229">
        <v>2.9167000000000002E-2</v>
      </c>
      <c r="F229">
        <v>-3.055E-3</v>
      </c>
      <c r="G229">
        <v>-1.2376E-2</v>
      </c>
      <c r="H229">
        <v>-1.9900000000000001E-2</v>
      </c>
      <c r="I229">
        <v>-2.2315000000000002E-2</v>
      </c>
      <c r="J229">
        <v>8.2470000000000009E-3</v>
      </c>
      <c r="K229">
        <v>-9.2589999999999999E-3</v>
      </c>
    </row>
    <row r="230" spans="1:11">
      <c r="A230">
        <v>20181205</v>
      </c>
      <c r="B230">
        <v>-5.0632999999999997E-2</v>
      </c>
      <c r="C230">
        <v>-3.4188000000000003E-2</v>
      </c>
      <c r="D230">
        <v>4.7390000000000002E-3</v>
      </c>
      <c r="E230">
        <v>-6.0729999999999994E-3</v>
      </c>
      <c r="F230">
        <v>-1.1235999999999999E-2</v>
      </c>
      <c r="G230">
        <v>-1.0024999999999999E-2</v>
      </c>
      <c r="H230">
        <v>-8.1220000000000007E-3</v>
      </c>
      <c r="I230">
        <v>-5.7060000000000001E-3</v>
      </c>
      <c r="J230">
        <v>-8.1799999999999998E-3</v>
      </c>
      <c r="K230">
        <v>4.6730000000000001E-3</v>
      </c>
    </row>
    <row r="231" spans="1:11">
      <c r="A231">
        <v>20181206</v>
      </c>
      <c r="B231">
        <v>2.4E-2</v>
      </c>
      <c r="C231">
        <v>-2.6549E-2</v>
      </c>
      <c r="D231">
        <v>-3.4590999999999997E-2</v>
      </c>
      <c r="E231">
        <v>-1.8329999999999999E-2</v>
      </c>
      <c r="F231">
        <v>-3.0990000000000002E-3</v>
      </c>
      <c r="G231">
        <v>-3.0379999999999997E-2</v>
      </c>
      <c r="H231">
        <v>-2.4565000000000003E-2</v>
      </c>
      <c r="I231">
        <v>-5.7390000000000002E-3</v>
      </c>
      <c r="J231">
        <v>-1.2371000000000002E-2</v>
      </c>
      <c r="K231">
        <v>-4.6510000000000006E-3</v>
      </c>
    </row>
    <row r="232" spans="1:11">
      <c r="A232">
        <v>20181207</v>
      </c>
      <c r="B232">
        <v>-5.2080000000000008E-3</v>
      </c>
      <c r="C232">
        <v>4.5450000000000004E-3</v>
      </c>
      <c r="D232">
        <v>1.9543999999999999E-2</v>
      </c>
      <c r="E232">
        <v>4.1489999999999999E-3</v>
      </c>
      <c r="F232">
        <v>-2.0730000000000002E-3</v>
      </c>
      <c r="G232">
        <v>5.2220000000000001E-3</v>
      </c>
      <c r="H232">
        <v>2.0985999999999998E-2</v>
      </c>
      <c r="I232">
        <v>1.1544E-2</v>
      </c>
      <c r="J232">
        <v>-2.088E-3</v>
      </c>
      <c r="K232">
        <v>9.3460000000000001E-3</v>
      </c>
    </row>
    <row r="233" spans="1:11">
      <c r="A233">
        <v>20181210</v>
      </c>
      <c r="B233">
        <v>-3.1413999999999997E-2</v>
      </c>
      <c r="C233">
        <v>-9.0500000000000008E-3</v>
      </c>
      <c r="D233">
        <v>-1.5973999999999999E-2</v>
      </c>
      <c r="E233">
        <v>-1.4463E-2</v>
      </c>
      <c r="F233">
        <v>-1.1423000000000001E-2</v>
      </c>
      <c r="G233">
        <v>-1.8182E-2</v>
      </c>
      <c r="H233">
        <v>-2.055E-3</v>
      </c>
      <c r="I233">
        <v>-8.5590000000000006E-3</v>
      </c>
      <c r="J233">
        <v>-4.1840000000000002E-3</v>
      </c>
      <c r="K233">
        <v>-4.6300000000000004E-3</v>
      </c>
    </row>
    <row r="234" spans="1:11">
      <c r="A234">
        <v>20181211</v>
      </c>
      <c r="B234">
        <v>-5.4050000000000001E-3</v>
      </c>
      <c r="C234">
        <v>1.5982E-2</v>
      </c>
      <c r="D234">
        <v>3.7338000000000003E-2</v>
      </c>
      <c r="E234">
        <v>6.2890000000000003E-3</v>
      </c>
      <c r="F234">
        <v>0</v>
      </c>
      <c r="G234">
        <v>2.6459999999999999E-3</v>
      </c>
      <c r="H234">
        <v>-1.4418E-2</v>
      </c>
      <c r="I234">
        <v>1.439E-3</v>
      </c>
      <c r="J234">
        <v>6.3029999999999996E-3</v>
      </c>
      <c r="K234">
        <v>4.6510000000000006E-3</v>
      </c>
    </row>
    <row r="235" spans="1:11">
      <c r="A235">
        <v>20181212</v>
      </c>
      <c r="B235">
        <v>-1.9022000000000001E-2</v>
      </c>
      <c r="C235">
        <v>1.7978000000000001E-2</v>
      </c>
      <c r="D235">
        <v>-2.0344000000000001E-2</v>
      </c>
      <c r="E235">
        <v>3.125E-2</v>
      </c>
      <c r="F235">
        <v>-2.101E-3</v>
      </c>
      <c r="G235">
        <v>1.3193E-2</v>
      </c>
      <c r="H235">
        <v>1.4629000000000001E-2</v>
      </c>
      <c r="I235">
        <v>4.3100000000000005E-3</v>
      </c>
      <c r="J235">
        <v>1.6701000000000001E-2</v>
      </c>
      <c r="K235">
        <v>-9.2589999999999999E-3</v>
      </c>
    </row>
    <row r="236" spans="1:11">
      <c r="A236">
        <v>20181213</v>
      </c>
      <c r="B236">
        <v>1.1080000000000001E-2</v>
      </c>
      <c r="C236">
        <v>-2.2079999999999999E-3</v>
      </c>
      <c r="D236">
        <v>1.7572000000000001E-2</v>
      </c>
      <c r="E236">
        <v>2.2221999999999999E-2</v>
      </c>
      <c r="F236">
        <v>1.5789000000000001E-2</v>
      </c>
      <c r="G236">
        <v>-1.0417000000000001E-2</v>
      </c>
      <c r="H236">
        <v>0</v>
      </c>
      <c r="I236">
        <v>1.5737000000000001E-2</v>
      </c>
      <c r="J236">
        <v>-2.0530000000000001E-3</v>
      </c>
      <c r="K236">
        <v>9.3460000000000001E-3</v>
      </c>
    </row>
    <row r="237" spans="1:11">
      <c r="A237">
        <v>20181214</v>
      </c>
      <c r="B237">
        <v>-1.0959000000000002E-2</v>
      </c>
      <c r="C237">
        <v>-1.5487000000000001E-2</v>
      </c>
      <c r="D237">
        <v>-1.0989000000000001E-2</v>
      </c>
      <c r="E237">
        <v>-5.9290000000000002E-3</v>
      </c>
      <c r="F237">
        <v>-1.4508000000000002E-2</v>
      </c>
      <c r="G237">
        <v>-7.8949999999999992E-3</v>
      </c>
      <c r="H237">
        <v>8.2389999999999998E-3</v>
      </c>
      <c r="I237">
        <v>7.0420000000000005E-3</v>
      </c>
      <c r="J237">
        <v>-6.1729999999999997E-3</v>
      </c>
      <c r="K237">
        <v>-4.6300000000000004E-3</v>
      </c>
    </row>
    <row r="238" spans="1:11">
      <c r="A238">
        <v>20181217</v>
      </c>
      <c r="B238">
        <v>0</v>
      </c>
      <c r="C238">
        <v>4.4940000000000006E-3</v>
      </c>
      <c r="D238">
        <v>3.1750000000000003E-3</v>
      </c>
      <c r="E238">
        <v>-1.9880000000000002E-3</v>
      </c>
      <c r="F238">
        <v>3.1550000000000003E-3</v>
      </c>
      <c r="G238">
        <v>5.3049999999999998E-3</v>
      </c>
      <c r="H238">
        <v>4.0860000000000002E-3</v>
      </c>
      <c r="I238">
        <v>6.9930000000000001E-3</v>
      </c>
      <c r="J238">
        <v>-4.1410000000000006E-3</v>
      </c>
      <c r="K238">
        <v>4.6510000000000006E-3</v>
      </c>
    </row>
    <row r="239" spans="1:11">
      <c r="A239">
        <v>20181218</v>
      </c>
      <c r="B239">
        <v>-2.2161E-2</v>
      </c>
      <c r="C239">
        <v>-4.4740000000000005E-3</v>
      </c>
      <c r="D239">
        <v>-4.7470000000000004E-3</v>
      </c>
      <c r="E239">
        <v>1.1952000000000001E-2</v>
      </c>
      <c r="F239">
        <v>-1.0482E-2</v>
      </c>
      <c r="G239">
        <v>-7.9159999999999994E-3</v>
      </c>
      <c r="H239">
        <v>-3.0520000000000005E-3</v>
      </c>
      <c r="I239">
        <v>-9.7219999999999997E-3</v>
      </c>
      <c r="J239">
        <v>0</v>
      </c>
      <c r="K239">
        <v>0</v>
      </c>
    </row>
    <row r="240" spans="1:11">
      <c r="A240">
        <v>20181219</v>
      </c>
      <c r="B240">
        <v>-5.666E-3</v>
      </c>
      <c r="C240">
        <v>1.3483E-2</v>
      </c>
      <c r="D240">
        <v>1.5898000000000002E-2</v>
      </c>
      <c r="E240">
        <v>1.7717E-2</v>
      </c>
      <c r="F240">
        <v>1.059E-3</v>
      </c>
      <c r="G240">
        <v>2.66E-3</v>
      </c>
      <c r="H240">
        <v>-6.1219999999999998E-3</v>
      </c>
      <c r="I240">
        <v>9.8180000000000003E-3</v>
      </c>
      <c r="J240">
        <v>1.0395000000000001E-2</v>
      </c>
      <c r="K240">
        <v>0</v>
      </c>
    </row>
    <row r="241" spans="1:11">
      <c r="A241">
        <v>20181220</v>
      </c>
      <c r="B241">
        <v>-8.5470000000000008E-3</v>
      </c>
      <c r="C241">
        <v>-1.9956000000000002E-2</v>
      </c>
      <c r="D241">
        <v>-3.13E-3</v>
      </c>
      <c r="E241">
        <v>-2.1277000000000001E-2</v>
      </c>
      <c r="F241">
        <v>-5.2910000000000006E-3</v>
      </c>
      <c r="G241">
        <v>-2.653E-3</v>
      </c>
      <c r="H241">
        <v>-1.0269999999999999E-3</v>
      </c>
      <c r="I241">
        <v>-1.6667000000000001E-2</v>
      </c>
      <c r="J241">
        <v>0</v>
      </c>
      <c r="K241">
        <v>0</v>
      </c>
    </row>
    <row r="242" spans="1:11">
      <c r="A242">
        <v>20181221</v>
      </c>
      <c r="B242">
        <v>2.0114999999999997E-2</v>
      </c>
      <c r="C242">
        <v>1.1312000000000001E-2</v>
      </c>
      <c r="D242">
        <v>-2.8257000000000001E-2</v>
      </c>
      <c r="E242">
        <v>1.3833999999999999E-2</v>
      </c>
      <c r="F242">
        <v>-1.0640000000000001E-3</v>
      </c>
      <c r="G242">
        <v>0</v>
      </c>
      <c r="H242">
        <v>-8.2220000000000001E-3</v>
      </c>
      <c r="I242">
        <v>0</v>
      </c>
      <c r="J242">
        <v>-4.1149999999999997E-3</v>
      </c>
      <c r="K242">
        <v>0</v>
      </c>
    </row>
    <row r="243" spans="1:11">
      <c r="A243">
        <v>20181222</v>
      </c>
      <c r="B243">
        <v>-5.6340000000000001E-3</v>
      </c>
      <c r="C243">
        <v>-8.9490000000000004E-3</v>
      </c>
      <c r="D243">
        <v>4.8470000000000006E-3</v>
      </c>
      <c r="E243">
        <v>1.949E-3</v>
      </c>
      <c r="F243">
        <v>-2.1299999999999999E-3</v>
      </c>
      <c r="G243">
        <v>2.66E-3</v>
      </c>
      <c r="H243">
        <v>-7.2540000000000009E-3</v>
      </c>
      <c r="I243">
        <v>1.4119999999999998E-3</v>
      </c>
      <c r="J243">
        <v>-6.1980000000000004E-3</v>
      </c>
      <c r="K243">
        <v>-4.6300000000000004E-3</v>
      </c>
    </row>
    <row r="244" spans="1:11">
      <c r="A244">
        <v>20181224</v>
      </c>
      <c r="B244">
        <v>-1.1331000000000001E-2</v>
      </c>
      <c r="C244">
        <v>-6.7720000000000002E-3</v>
      </c>
      <c r="D244">
        <v>0</v>
      </c>
      <c r="E244">
        <v>-1.7509999999999998E-2</v>
      </c>
      <c r="F244">
        <v>-7.4710000000000002E-3</v>
      </c>
      <c r="G244">
        <v>5.3049999999999998E-3</v>
      </c>
      <c r="H244">
        <v>4.1749999999999999E-3</v>
      </c>
      <c r="I244">
        <v>9.8729999999999998E-3</v>
      </c>
      <c r="J244">
        <v>4.1580000000000002E-3</v>
      </c>
      <c r="K244">
        <v>4.6510000000000006E-3</v>
      </c>
    </row>
    <row r="245" spans="1:11">
      <c r="A245">
        <v>20181225</v>
      </c>
      <c r="B245">
        <v>-1.7192000000000002E-2</v>
      </c>
      <c r="C245">
        <v>-1.1364000000000001E-2</v>
      </c>
      <c r="D245">
        <v>-8.0389999999999993E-3</v>
      </c>
      <c r="E245">
        <v>-2.3761999999999998E-2</v>
      </c>
      <c r="F245">
        <v>-1.0752999999999999E-2</v>
      </c>
      <c r="G245">
        <v>-2.6390000000000003E-3</v>
      </c>
      <c r="H245">
        <v>-1.7672E-2</v>
      </c>
      <c r="I245">
        <v>1.397E-3</v>
      </c>
      <c r="J245">
        <v>-1.4493000000000001E-2</v>
      </c>
      <c r="K245">
        <v>-4.6300000000000004E-3</v>
      </c>
    </row>
    <row r="246" spans="1:11">
      <c r="A246">
        <v>20181226</v>
      </c>
      <c r="B246">
        <v>0</v>
      </c>
      <c r="C246">
        <v>-4.5979999999999997E-3</v>
      </c>
      <c r="D246">
        <v>-4.862E-3</v>
      </c>
      <c r="E246">
        <v>-4.0569999999999998E-3</v>
      </c>
      <c r="F246">
        <v>0</v>
      </c>
      <c r="G246">
        <v>-1.0582000000000001E-2</v>
      </c>
      <c r="H246">
        <v>5.2910000000000006E-3</v>
      </c>
      <c r="I246">
        <v>-1.2552000000000001E-2</v>
      </c>
      <c r="J246">
        <v>0</v>
      </c>
      <c r="K246">
        <v>-9.3020000000000012E-3</v>
      </c>
    </row>
    <row r="247" spans="1:11">
      <c r="A247">
        <v>20181227</v>
      </c>
      <c r="B247">
        <v>3.2070000000000001E-2</v>
      </c>
      <c r="C247">
        <v>3.0023000000000001E-2</v>
      </c>
      <c r="D247">
        <v>1.6286999999999999E-2</v>
      </c>
      <c r="E247">
        <v>1.8329999999999999E-2</v>
      </c>
      <c r="F247">
        <v>1.5217000000000001E-2</v>
      </c>
      <c r="G247">
        <v>5.3480000000000003E-3</v>
      </c>
      <c r="H247">
        <v>0.02</v>
      </c>
      <c r="I247">
        <v>0</v>
      </c>
      <c r="J247">
        <v>6.3029999999999996E-3</v>
      </c>
      <c r="K247">
        <v>0</v>
      </c>
    </row>
    <row r="248" spans="1:11">
      <c r="A248">
        <v>20181228</v>
      </c>
      <c r="B248">
        <v>-8.4749999999999999E-3</v>
      </c>
      <c r="C248">
        <v>1.1211E-2</v>
      </c>
      <c r="D248">
        <v>-3.2049999999999999E-3</v>
      </c>
      <c r="E248">
        <v>2.2000000000000002E-2</v>
      </c>
      <c r="F248">
        <v>6.424E-3</v>
      </c>
      <c r="G248">
        <v>1.3298000000000001E-2</v>
      </c>
      <c r="H248">
        <v>0</v>
      </c>
      <c r="I248">
        <v>5.6499999999999996E-3</v>
      </c>
      <c r="J248">
        <v>1.2525999999999999E-2</v>
      </c>
      <c r="K248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矩陣方式-MVP</vt:lpstr>
      <vt:lpstr>實作5異業</vt:lpstr>
      <vt:lpstr>實作10異業</vt:lpstr>
      <vt:lpstr>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yawei.yang</dc:creator>
  <cp:lastModifiedBy>Tina</cp:lastModifiedBy>
  <dcterms:created xsi:type="dcterms:W3CDTF">2018-12-19T07:29:42Z</dcterms:created>
  <dcterms:modified xsi:type="dcterms:W3CDTF">2020-12-09T05:13:26Z</dcterms:modified>
</cp:coreProperties>
</file>