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d6d6d8e3b8cbe0/Desktop/ipcc/for RAG/"/>
    </mc:Choice>
  </mc:AlternateContent>
  <xr:revisionPtr revIDLastSave="0" documentId="8_{193D53CB-34BC-443A-A127-11F343281187}" xr6:coauthVersionLast="47" xr6:coauthVersionMax="47" xr10:uidLastSave="{00000000-0000-0000-0000-000000000000}"/>
  <bookViews>
    <workbookView xWindow="-108" yWindow="-108" windowWidth="23256" windowHeight="12576" xr2:uid="{30219EF0-7EF2-46C3-98E4-8C0092D63914}"/>
  </bookViews>
  <sheets>
    <sheet name="Plant Harvest (Clean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4" i="1"/>
  <c r="I10" i="1" s="1"/>
  <c r="K10" i="1" s="1"/>
  <c r="M10" i="1" s="1"/>
  <c r="M4" i="1"/>
  <c r="F5" i="1"/>
  <c r="M5" i="1"/>
  <c r="J11" i="1" s="1"/>
  <c r="F6" i="1"/>
  <c r="F7" i="1"/>
  <c r="F8" i="1"/>
  <c r="F9" i="1"/>
  <c r="F10" i="1"/>
  <c r="J10" i="1"/>
  <c r="F11" i="1"/>
  <c r="F12" i="1"/>
  <c r="F13" i="1"/>
  <c r="F14" i="1"/>
  <c r="F15" i="1"/>
  <c r="F18" i="1"/>
  <c r="F19" i="1"/>
  <c r="F20" i="1"/>
  <c r="F21" i="1"/>
  <c r="F22" i="1"/>
  <c r="F23" i="1"/>
  <c r="F24" i="1"/>
  <c r="F25" i="1"/>
  <c r="F26" i="1"/>
  <c r="F27" i="1"/>
  <c r="F28" i="1"/>
  <c r="F29" i="1"/>
  <c r="I11" i="1" l="1"/>
  <c r="K11" i="1" s="1"/>
  <c r="M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tc={ADD9A11B-EED2-4CC6-9626-943BFA794C2A}</author>
  </authors>
  <commentList>
    <comment ref="F10" authorId="0" shapeId="0" xr:uid="{ADD9A11B-EED2-4CC6-9626-943BFA794C2A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reasons for higher proportion of low grade fruits compared to limau kasturi
- Longer time needed to adapt to good conditions
- Limau nipis tree require more space in between. Assuming all trees are planted with the same spacing, limau nipis with have poorer growth conditions
- Less pesticide applied (conv thrice vs regen twice)</t>
      </text>
    </comment>
  </commentList>
</comments>
</file>

<file path=xl/sharedStrings.xml><?xml version="1.0" encoding="utf-8"?>
<sst xmlns="http://schemas.openxmlformats.org/spreadsheetml/2006/main" count="37" uniqueCount="25">
  <si>
    <t>Harvest from 1 site Regenerative Farming + 8 sites Conventional Farming</t>
  </si>
  <si>
    <t>Harvest from 9 sites Conventional Farming</t>
  </si>
  <si>
    <t>Low Grade Product Percentage (%)</t>
  </si>
  <si>
    <t>Total Harvest (kg)</t>
  </si>
  <si>
    <t>Grade B (kg)</t>
  </si>
  <si>
    <t>Grade A (kg)</t>
  </si>
  <si>
    <t>Month</t>
  </si>
  <si>
    <t>Farming Method</t>
  </si>
  <si>
    <t>Limau Kasturi</t>
  </si>
  <si>
    <t>Regen</t>
  </si>
  <si>
    <t>Conv</t>
  </si>
  <si>
    <t>Change</t>
  </si>
  <si>
    <t>Historical</t>
  </si>
  <si>
    <t>Total, Simulated</t>
  </si>
  <si>
    <t>Kasturi</t>
  </si>
  <si>
    <t>Nipis</t>
  </si>
  <si>
    <t>R/F Margin</t>
  </si>
  <si>
    <t>Outputs</t>
  </si>
  <si>
    <t>Monthly Cost (RM)</t>
  </si>
  <si>
    <t>Grade B</t>
  </si>
  <si>
    <t>Grade A</t>
  </si>
  <si>
    <t>Sale price</t>
  </si>
  <si>
    <t>Inputs</t>
  </si>
  <si>
    <t xml:space="preserve">all year round </t>
  </si>
  <si>
    <t>Limau Nipis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</si>
</sst>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Times New Roman"/>
      <family val="1"/>
      <charset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name val="Times New Roman"/>
      <family val="1"/>
    </font>
    <font>
      <b/>
      <sz val="12"/>
      <color theme="1"/>
      <name val="Arial Black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9" fontId="2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3" xfId="0" applyFont="1" applyFill="1" applyBorder="1" applyAlignment="1">
      <alignment horizontal="right" wrapText="1"/>
    </xf>
    <xf numFmtId="17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 vertical="top" wrapText="1"/>
    </xf>
    <xf numFmtId="9" fontId="2" fillId="0" borderId="4" xfId="0" applyNumberFormat="1" applyFont="1" applyBorder="1" applyAlignment="1">
      <alignment horizontal="center" wrapText="1"/>
    </xf>
    <xf numFmtId="17" fontId="5" fillId="0" borderId="3" xfId="0" applyNumberFormat="1" applyFont="1" applyBorder="1" applyAlignment="1">
      <alignment horizontal="left"/>
    </xf>
    <xf numFmtId="17" fontId="4" fillId="3" borderId="3" xfId="0" applyNumberFormat="1" applyFont="1" applyFill="1" applyBorder="1" applyAlignment="1">
      <alignment horizontal="left" wrapText="1"/>
    </xf>
    <xf numFmtId="0" fontId="6" fillId="0" borderId="5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vertical="top"/>
    </xf>
    <xf numFmtId="9" fontId="6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/>
    </xf>
    <xf numFmtId="0" fontId="5" fillId="0" borderId="2" xfId="0" applyFont="1" applyBorder="1" applyAlignment="1">
      <alignment horizontal="right" wrapText="1"/>
    </xf>
    <xf numFmtId="0" fontId="5" fillId="2" borderId="3" xfId="0" applyFont="1" applyFill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164" fontId="9" fillId="4" borderId="0" xfId="0" applyNumberFormat="1" applyFont="1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Soh" id="{4CB10C08-3DCA-47B0-8AE2-5958D1DAB53A}" userId="6ed6d6d8e3b8cbe0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5-08-22T03:14:34.05" personId="{4CB10C08-3DCA-47B0-8AE2-5958D1DAB53A}" id="{ADD9A11B-EED2-4CC6-9626-943BFA794C2A}">
    <text>Possible reasons for higher proportion of low grade fruits compared to limau kasturi
- Longer time needed to adapt to good conditions
- Limau nipis tree require more space in between. Assuming all trees are planted with the same spacing, limau nipis with have poorer growth conditions
- Less pesticide applied (conv thrice vs regen twice)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38B1-1550-458A-A951-046DB704A1CE}">
  <sheetPr codeName="Sheet12">
    <tabColor theme="7" tint="0.39997558519241921"/>
  </sheetPr>
  <dimension ref="A2:M59"/>
  <sheetViews>
    <sheetView tabSelected="1" zoomScale="70" zoomScaleNormal="70" workbookViewId="0">
      <selection activeCell="O11" sqref="O11:O12"/>
    </sheetView>
  </sheetViews>
  <sheetFormatPr defaultRowHeight="14.4" x14ac:dyDescent="0.3"/>
  <cols>
    <col min="1" max="1" width="17.88671875" customWidth="1"/>
    <col min="2" max="2" width="8.6640625" style="1" bestFit="1" customWidth="1"/>
    <col min="3" max="3" width="13.88671875" bestFit="1" customWidth="1"/>
    <col min="4" max="4" width="13.77734375" bestFit="1" customWidth="1"/>
    <col min="5" max="5" width="19.33203125" bestFit="1" customWidth="1"/>
    <col min="6" max="6" width="17.88671875" bestFit="1" customWidth="1"/>
    <col min="7" max="7" width="12.5546875" customWidth="1"/>
    <col min="8" max="8" width="9.6640625" bestFit="1" customWidth="1"/>
    <col min="9" max="9" width="13.109375" bestFit="1" customWidth="1"/>
    <col min="10" max="10" width="15" bestFit="1" customWidth="1"/>
    <col min="11" max="11" width="14.77734375" bestFit="1" customWidth="1"/>
    <col min="13" max="13" width="17" bestFit="1" customWidth="1"/>
    <col min="25" max="25" width="68.44140625" customWidth="1"/>
    <col min="27" max="28" width="13.6640625" bestFit="1" customWidth="1"/>
    <col min="31" max="31" width="11.33203125" bestFit="1" customWidth="1"/>
    <col min="34" max="34" width="22.5546875" bestFit="1" customWidth="1"/>
    <col min="35" max="35" width="9.6640625" bestFit="1" customWidth="1"/>
  </cols>
  <sheetData>
    <row r="2" spans="1:13" ht="19.2" thickBot="1" x14ac:dyDescent="0.5">
      <c r="A2" s="17" t="s">
        <v>24</v>
      </c>
      <c r="E2" t="s">
        <v>23</v>
      </c>
      <c r="H2" s="26" t="s">
        <v>22</v>
      </c>
      <c r="I2" s="26"/>
      <c r="J2" s="26"/>
      <c r="K2" s="26"/>
      <c r="L2" s="26"/>
      <c r="M2" s="26"/>
    </row>
    <row r="3" spans="1:13" s="28" customFormat="1" ht="28.2" customHeight="1" x14ac:dyDescent="0.3">
      <c r="A3" s="15" t="s">
        <v>7</v>
      </c>
      <c r="B3" s="14" t="s">
        <v>6</v>
      </c>
      <c r="C3" s="13" t="s">
        <v>5</v>
      </c>
      <c r="D3" s="13" t="s">
        <v>4</v>
      </c>
      <c r="E3" s="12" t="s">
        <v>3</v>
      </c>
      <c r="F3" s="11" t="s">
        <v>2</v>
      </c>
      <c r="H3" t="s">
        <v>21</v>
      </c>
      <c r="I3" t="s">
        <v>20</v>
      </c>
      <c r="J3" t="s">
        <v>19</v>
      </c>
      <c r="L3"/>
      <c r="M3" t="s">
        <v>18</v>
      </c>
    </row>
    <row r="4" spans="1:13" ht="15.6" x14ac:dyDescent="0.3">
      <c r="A4" s="7" t="s">
        <v>1</v>
      </c>
      <c r="B4" s="10">
        <v>45352</v>
      </c>
      <c r="C4" s="5">
        <v>3217</v>
      </c>
      <c r="D4" s="5">
        <v>486</v>
      </c>
      <c r="E4" s="21">
        <v>3703</v>
      </c>
      <c r="F4" s="8">
        <f>D4/E4</f>
        <v>0.1312449365379422</v>
      </c>
      <c r="H4" t="s">
        <v>15</v>
      </c>
      <c r="I4" s="27">
        <f>8.21</f>
        <v>8.2100000000000009</v>
      </c>
      <c r="J4" s="27">
        <v>7.14</v>
      </c>
      <c r="L4" t="s">
        <v>10</v>
      </c>
      <c r="M4" s="27">
        <f>888.3</f>
        <v>888.3</v>
      </c>
    </row>
    <row r="5" spans="1:13" ht="15.6" x14ac:dyDescent="0.3">
      <c r="A5" s="7"/>
      <c r="B5" s="10">
        <v>45383</v>
      </c>
      <c r="C5" s="5">
        <v>3874</v>
      </c>
      <c r="D5" s="5">
        <v>486</v>
      </c>
      <c r="E5" s="21">
        <v>4360</v>
      </c>
      <c r="F5" s="8">
        <f>D5/E5</f>
        <v>0.11146788990825689</v>
      </c>
      <c r="H5" t="s">
        <v>14</v>
      </c>
      <c r="I5" s="27">
        <v>7.57</v>
      </c>
      <c r="J5" s="27">
        <v>6.85</v>
      </c>
      <c r="L5" t="s">
        <v>9</v>
      </c>
      <c r="M5" s="27">
        <f>710</f>
        <v>710</v>
      </c>
    </row>
    <row r="6" spans="1:13" ht="15.6" x14ac:dyDescent="0.3">
      <c r="A6" s="7"/>
      <c r="B6" s="10">
        <v>45413</v>
      </c>
      <c r="C6" s="5">
        <v>5176</v>
      </c>
      <c r="D6" s="5">
        <v>376</v>
      </c>
      <c r="E6" s="21">
        <v>5552</v>
      </c>
      <c r="F6" s="8">
        <f>D6/E6</f>
        <v>6.7723342939481262E-2</v>
      </c>
    </row>
    <row r="7" spans="1:13" ht="15.6" x14ac:dyDescent="0.3">
      <c r="A7" s="7"/>
      <c r="B7" s="10">
        <v>45444</v>
      </c>
      <c r="C7" s="5">
        <v>4675</v>
      </c>
      <c r="D7" s="5">
        <v>1037</v>
      </c>
      <c r="E7" s="21">
        <v>5712</v>
      </c>
      <c r="F7" s="8">
        <f>D7/E7</f>
        <v>0.18154761904761904</v>
      </c>
      <c r="H7" s="26" t="s">
        <v>17</v>
      </c>
      <c r="I7" s="26"/>
      <c r="J7" s="26"/>
      <c r="K7" s="26"/>
      <c r="L7" s="26"/>
      <c r="M7" s="26"/>
    </row>
    <row r="8" spans="1:13" ht="15.6" x14ac:dyDescent="0.3">
      <c r="A8" s="7"/>
      <c r="B8" s="10">
        <v>45474</v>
      </c>
      <c r="C8" s="5">
        <v>2624</v>
      </c>
      <c r="D8" s="5">
        <v>654</v>
      </c>
      <c r="E8" s="21">
        <v>3278</v>
      </c>
      <c r="F8" s="8">
        <f>D8/E8</f>
        <v>0.19951189749847467</v>
      </c>
      <c r="I8" s="25" t="s">
        <v>16</v>
      </c>
      <c r="J8" s="25"/>
      <c r="K8" s="25"/>
      <c r="L8" s="25"/>
      <c r="M8" s="25"/>
    </row>
    <row r="9" spans="1:13" ht="15.6" x14ac:dyDescent="0.3">
      <c r="A9" s="7"/>
      <c r="B9" s="10">
        <v>45505</v>
      </c>
      <c r="C9" s="5">
        <v>2221</v>
      </c>
      <c r="D9" s="5">
        <v>431</v>
      </c>
      <c r="E9" s="21">
        <v>2652</v>
      </c>
      <c r="F9" s="8">
        <f>D9/E9</f>
        <v>0.16251885369532429</v>
      </c>
      <c r="I9" t="s">
        <v>15</v>
      </c>
      <c r="J9" t="s">
        <v>14</v>
      </c>
      <c r="K9" t="s">
        <v>13</v>
      </c>
      <c r="L9" t="s">
        <v>12</v>
      </c>
      <c r="M9" t="s">
        <v>11</v>
      </c>
    </row>
    <row r="10" spans="1:13" ht="15.6" x14ac:dyDescent="0.3">
      <c r="A10" s="7" t="s">
        <v>0</v>
      </c>
      <c r="B10" s="10">
        <v>45536</v>
      </c>
      <c r="C10" s="5">
        <v>5784</v>
      </c>
      <c r="D10" s="5">
        <v>2847</v>
      </c>
      <c r="E10" s="21">
        <v>8631</v>
      </c>
      <c r="F10" s="8">
        <f>D10/E10</f>
        <v>0.32985749044143203</v>
      </c>
      <c r="G10" s="20"/>
      <c r="H10" t="s">
        <v>10</v>
      </c>
      <c r="I10" s="23">
        <f>(SUM(C4:C9)*I4+SUM(D4:D9)*J4)/(M4*6)</f>
        <v>38.209139179706561</v>
      </c>
      <c r="J10" s="23">
        <f>(SUM(C18:C23)*I5+SUM(D18:D23)*J5)/(M4*6)</f>
        <v>41.051523509324937</v>
      </c>
      <c r="K10" s="24">
        <f>SUM(I10:J10)</f>
        <v>79.260662689031506</v>
      </c>
      <c r="L10" s="23">
        <v>79.260662689031506</v>
      </c>
      <c r="M10" s="22">
        <f>K10/L10</f>
        <v>1</v>
      </c>
    </row>
    <row r="11" spans="1:13" ht="15.6" x14ac:dyDescent="0.3">
      <c r="A11" s="7"/>
      <c r="B11" s="10">
        <v>45566</v>
      </c>
      <c r="C11" s="5">
        <v>8384</v>
      </c>
      <c r="D11" s="5">
        <v>3473</v>
      </c>
      <c r="E11" s="21">
        <v>11857</v>
      </c>
      <c r="F11" s="8">
        <f>D11/E11</f>
        <v>0.29290714345955976</v>
      </c>
      <c r="G11" s="20"/>
      <c r="H11" t="s">
        <v>9</v>
      </c>
      <c r="I11" s="23">
        <f>(SUM(C10:C15)*I4+SUM(D10:D15)*J4)/(M5*6)</f>
        <v>86.893335680751164</v>
      </c>
      <c r="J11" s="23">
        <f>(SUM(C24:C29)*I5+SUM(D24:D29)*J5)/(M5*6)</f>
        <v>83.96216197183098</v>
      </c>
      <c r="K11" s="24">
        <f>SUM(I11:J11)</f>
        <v>170.85549765258213</v>
      </c>
      <c r="L11" s="23">
        <v>170.85549765258213</v>
      </c>
      <c r="M11" s="22">
        <f>K11/L11</f>
        <v>1</v>
      </c>
    </row>
    <row r="12" spans="1:13" ht="15.6" x14ac:dyDescent="0.3">
      <c r="A12" s="7"/>
      <c r="B12" s="10">
        <v>45597</v>
      </c>
      <c r="C12" s="5">
        <v>6274</v>
      </c>
      <c r="D12" s="5">
        <v>5058</v>
      </c>
      <c r="E12" s="21">
        <v>11332</v>
      </c>
      <c r="F12" s="8">
        <f>D12/E12</f>
        <v>0.44634662901517824</v>
      </c>
      <c r="G12" s="20"/>
    </row>
    <row r="13" spans="1:13" ht="15.6" x14ac:dyDescent="0.3">
      <c r="A13" s="7"/>
      <c r="B13" s="10">
        <v>45627</v>
      </c>
      <c r="C13" s="5">
        <v>4432</v>
      </c>
      <c r="D13" s="5">
        <v>1464</v>
      </c>
      <c r="E13" s="21">
        <v>5896</v>
      </c>
      <c r="F13" s="8">
        <f>D13/E13</f>
        <v>0.24830393487109906</v>
      </c>
      <c r="G13" s="20"/>
    </row>
    <row r="14" spans="1:13" ht="15.6" x14ac:dyDescent="0.3">
      <c r="A14" s="7"/>
      <c r="B14" s="9">
        <v>45658</v>
      </c>
      <c r="C14" s="19">
        <v>4438</v>
      </c>
      <c r="D14" s="19">
        <v>1335</v>
      </c>
      <c r="E14" s="18">
        <v>5773</v>
      </c>
      <c r="F14" s="8">
        <f>D14/E14</f>
        <v>0.23124891737398234</v>
      </c>
      <c r="G14" s="20"/>
    </row>
    <row r="15" spans="1:13" ht="16.2" thickBot="1" x14ac:dyDescent="0.35">
      <c r="A15" s="7"/>
      <c r="B15" s="6">
        <v>45689</v>
      </c>
      <c r="C15" s="19">
        <v>3011</v>
      </c>
      <c r="D15" s="19">
        <v>500</v>
      </c>
      <c r="E15" s="18">
        <v>3511</v>
      </c>
      <c r="F15" s="3">
        <f>D15/E15</f>
        <v>0.14240956992309883</v>
      </c>
    </row>
    <row r="16" spans="1:13" ht="19.2" thickBot="1" x14ac:dyDescent="0.5">
      <c r="A16" s="17" t="s">
        <v>8</v>
      </c>
      <c r="F16" s="16"/>
      <c r="K16" s="2"/>
    </row>
    <row r="17" spans="1:6" ht="23.4" customHeight="1" x14ac:dyDescent="0.3">
      <c r="A17" s="15" t="s">
        <v>7</v>
      </c>
      <c r="B17" s="14" t="s">
        <v>6</v>
      </c>
      <c r="C17" s="13" t="s">
        <v>5</v>
      </c>
      <c r="D17" s="13" t="s">
        <v>4</v>
      </c>
      <c r="E17" s="12" t="s">
        <v>3</v>
      </c>
      <c r="F17" s="11" t="s">
        <v>2</v>
      </c>
    </row>
    <row r="18" spans="1:6" ht="15.6" x14ac:dyDescent="0.3">
      <c r="A18" s="7" t="s">
        <v>1</v>
      </c>
      <c r="B18" s="10">
        <v>45352</v>
      </c>
      <c r="C18" s="5">
        <v>4732</v>
      </c>
      <c r="D18" s="5">
        <v>682</v>
      </c>
      <c r="E18" s="4">
        <v>5414</v>
      </c>
      <c r="F18" s="8">
        <f>D18/E18</f>
        <v>0.1259697081640192</v>
      </c>
    </row>
    <row r="19" spans="1:6" ht="15.6" x14ac:dyDescent="0.3">
      <c r="A19" s="7"/>
      <c r="B19" s="10">
        <v>45383</v>
      </c>
      <c r="C19" s="5">
        <v>8215</v>
      </c>
      <c r="D19" s="5">
        <v>848</v>
      </c>
      <c r="E19" s="4">
        <v>9063</v>
      </c>
      <c r="F19" s="8">
        <f>D19/E19</f>
        <v>9.3567251461988299E-2</v>
      </c>
    </row>
    <row r="20" spans="1:6" ht="15.6" x14ac:dyDescent="0.3">
      <c r="A20" s="7"/>
      <c r="B20" s="10">
        <v>45413</v>
      </c>
      <c r="C20" s="5">
        <v>4881</v>
      </c>
      <c r="D20" s="5">
        <v>354</v>
      </c>
      <c r="E20" s="4">
        <v>5235</v>
      </c>
      <c r="F20" s="8">
        <f>D20/E20</f>
        <v>6.7621776504298001E-2</v>
      </c>
    </row>
    <row r="21" spans="1:6" ht="15.6" x14ac:dyDescent="0.3">
      <c r="A21" s="7"/>
      <c r="B21" s="10">
        <v>45444</v>
      </c>
      <c r="C21" s="5">
        <v>5033</v>
      </c>
      <c r="D21" s="5">
        <v>365</v>
      </c>
      <c r="E21" s="4">
        <v>5398</v>
      </c>
      <c r="F21" s="8">
        <f>D21/E21</f>
        <v>6.7617636161541317E-2</v>
      </c>
    </row>
    <row r="22" spans="1:6" ht="15.6" x14ac:dyDescent="0.3">
      <c r="A22" s="7"/>
      <c r="B22" s="10">
        <v>45474</v>
      </c>
      <c r="C22" s="5">
        <v>2044</v>
      </c>
      <c r="D22" s="5">
        <v>0</v>
      </c>
      <c r="E22" s="4">
        <v>2044</v>
      </c>
      <c r="F22" s="8">
        <f>D22/E22</f>
        <v>0</v>
      </c>
    </row>
    <row r="23" spans="1:6" ht="15.6" x14ac:dyDescent="0.3">
      <c r="A23" s="7"/>
      <c r="B23" s="10">
        <v>45505</v>
      </c>
      <c r="C23" s="5">
        <v>1963</v>
      </c>
      <c r="D23" s="5">
        <v>0</v>
      </c>
      <c r="E23" s="4">
        <v>1963</v>
      </c>
      <c r="F23" s="8">
        <f>D23/E23</f>
        <v>0</v>
      </c>
    </row>
    <row r="24" spans="1:6" ht="15.6" x14ac:dyDescent="0.3">
      <c r="A24" s="7" t="s">
        <v>0</v>
      </c>
      <c r="B24" s="10">
        <v>45536</v>
      </c>
      <c r="C24" s="5">
        <v>6383</v>
      </c>
      <c r="D24" s="5">
        <v>24</v>
      </c>
      <c r="E24" s="4">
        <v>6407</v>
      </c>
      <c r="F24" s="8">
        <f>D24/E24</f>
        <v>3.7459029186826909E-3</v>
      </c>
    </row>
    <row r="25" spans="1:6" ht="15.6" x14ac:dyDescent="0.3">
      <c r="A25" s="7"/>
      <c r="B25" s="10">
        <v>45566</v>
      </c>
      <c r="C25" s="5">
        <v>7736</v>
      </c>
      <c r="D25" s="5">
        <v>0</v>
      </c>
      <c r="E25" s="4">
        <v>7736</v>
      </c>
      <c r="F25" s="8">
        <f>D25/E25</f>
        <v>0</v>
      </c>
    </row>
    <row r="26" spans="1:6" ht="15.6" x14ac:dyDescent="0.3">
      <c r="A26" s="7"/>
      <c r="B26" s="10">
        <v>45597</v>
      </c>
      <c r="C26" s="5">
        <v>4324</v>
      </c>
      <c r="D26" s="5">
        <v>495</v>
      </c>
      <c r="E26" s="4">
        <v>4819</v>
      </c>
      <c r="F26" s="8">
        <f>D26/E26</f>
        <v>0.10271840630836274</v>
      </c>
    </row>
    <row r="27" spans="1:6" ht="15.6" x14ac:dyDescent="0.3">
      <c r="A27" s="7"/>
      <c r="B27" s="10">
        <v>45627</v>
      </c>
      <c r="C27" s="5">
        <v>7170</v>
      </c>
      <c r="D27" s="5">
        <v>418</v>
      </c>
      <c r="E27" s="4">
        <v>7588</v>
      </c>
      <c r="F27" s="8">
        <f>D27/E27</f>
        <v>5.5086979441222983E-2</v>
      </c>
    </row>
    <row r="28" spans="1:6" ht="15.6" x14ac:dyDescent="0.3">
      <c r="A28" s="7"/>
      <c r="B28" s="9">
        <v>45658</v>
      </c>
      <c r="C28" s="5">
        <v>12754</v>
      </c>
      <c r="D28" s="5">
        <v>1683</v>
      </c>
      <c r="E28" s="4">
        <v>14437</v>
      </c>
      <c r="F28" s="8">
        <f>D28/E28</f>
        <v>0.11657546581699799</v>
      </c>
    </row>
    <row r="29" spans="1:6" ht="16.2" thickBot="1" x14ac:dyDescent="0.35">
      <c r="A29" s="7"/>
      <c r="B29" s="6">
        <v>45689</v>
      </c>
      <c r="C29" s="5">
        <v>5881</v>
      </c>
      <c r="D29" s="5">
        <v>697</v>
      </c>
      <c r="E29" s="4">
        <v>6578</v>
      </c>
      <c r="F29" s="3">
        <f>D29/E29</f>
        <v>0.10595925813317118</v>
      </c>
    </row>
    <row r="58" spans="4:4" x14ac:dyDescent="0.3">
      <c r="D58" s="2"/>
    </row>
    <row r="59" spans="4:4" x14ac:dyDescent="0.3">
      <c r="D59" s="2"/>
    </row>
  </sheetData>
  <mergeCells count="7">
    <mergeCell ref="A4:A9"/>
    <mergeCell ref="A10:A15"/>
    <mergeCell ref="A18:A23"/>
    <mergeCell ref="A24:A29"/>
    <mergeCell ref="H2:M2"/>
    <mergeCell ref="I8:M8"/>
    <mergeCell ref="H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Harvest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Soh</dc:creator>
  <cp:lastModifiedBy>Ryan Soh</cp:lastModifiedBy>
  <dcterms:created xsi:type="dcterms:W3CDTF">2025-08-23T13:41:53Z</dcterms:created>
  <dcterms:modified xsi:type="dcterms:W3CDTF">2025-08-23T13:42:05Z</dcterms:modified>
</cp:coreProperties>
</file>