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E:\UofT SCS BootCamp\Week 1 Excel\Challenge 1\Starter_Code\"/>
    </mc:Choice>
  </mc:AlternateContent>
  <xr:revisionPtr revIDLastSave="0" documentId="13_ncr:1_{7DBAEF6A-B146-43C3-BEEB-425255B52DAF}" xr6:coauthVersionLast="47" xr6:coauthVersionMax="47" xr10:uidLastSave="{00000000-0000-0000-0000-000000000000}"/>
  <bookViews>
    <workbookView xWindow="-120" yWindow="-120" windowWidth="29040" windowHeight="15840" tabRatio="629" xr2:uid="{00000000-000D-0000-FFFF-FFFF00000000}"/>
  </bookViews>
  <sheets>
    <sheet name="Statistical Analysis" sheetId="10" r:id="rId1"/>
    <sheet name="Crowdfunding Goal Analysis" sheetId="9" r:id="rId2"/>
    <sheet name="Pivot Table Dates" sheetId="8" r:id="rId3"/>
    <sheet name="Pivot Table per SubCategory" sheetId="4" r:id="rId4"/>
    <sheet name="Pivot Table per Category" sheetId="2" r:id="rId5"/>
    <sheet name="Crowdfunding" sheetId="1" r:id="rId6"/>
  </sheets>
  <definedNames>
    <definedName name="_xlnm._FilterDatabase" localSheetId="5" hidden="1">Crowdfunding!$A$1:$T$1001</definedName>
    <definedName name="_xlchart.v1.0" hidden="1">'Statistical Analysis'!$J$2:$J$365</definedName>
    <definedName name="_xlchart.v1.1" hidden="1">'Statistical Analysis'!$J$2:$J$365</definedName>
    <definedName name="_xlchart.v1.2" hidden="1">'Statistical Analysis'!$B$2:$B$566</definedName>
    <definedName name="_xlchart.v1.3" hidden="1">'Statistical Analysis'!$B$2:$B$566</definedName>
    <definedName name="_xlcn.WorksheetConnection_CrowdfundingAT1" hidden="1">Crowdfunding!$A:$T</definedName>
  </definedNames>
  <calcPr calcId="191029"/>
  <pivotCaches>
    <pivotCache cacheId="0" r:id="rId7"/>
    <pivotCache cacheId="20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a Created Conversion" columnId="Data Created Conversion">
                <x16:calculatedTimeColumn columnName="Data Created Conversion (Year)" columnId="Data Created Conversion (Year)" contentType="years" isSelected="0"/>
                <x16:calculatedTimeColumn columnName="Data Created Conversion (Quarter)" columnId="Data Created Conversion (Quarter)" contentType="quarters" isSelected="0"/>
                <x16:calculatedTimeColumn columnName="Data Created Conversion (Month Index)" columnId="Data Created Conversion (Month Index)" contentType="monthsindex" isSelected="1"/>
                <x16:calculatedTimeColumn columnName="Data Created Conversion (Month)" columnId="Data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0" l="1"/>
  <c r="C2" i="10"/>
  <c r="O2" i="10"/>
  <c r="N2" i="10"/>
  <c r="M2" i="10"/>
  <c r="L2" i="10"/>
  <c r="K2" i="10"/>
  <c r="G2" i="10"/>
  <c r="D2" i="10"/>
  <c r="E2" i="10"/>
  <c r="D13" i="9"/>
  <c r="C13" i="9"/>
  <c r="D12" i="9"/>
  <c r="C12" i="9"/>
  <c r="D10" i="9"/>
  <c r="C10" i="9"/>
  <c r="B10" i="9"/>
  <c r="E10" i="9" s="1"/>
  <c r="D11" i="9"/>
  <c r="C11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2" i="9"/>
  <c r="C2" i="9"/>
  <c r="B13" i="9"/>
  <c r="B12" i="9"/>
  <c r="B11" i="9"/>
  <c r="B9" i="9"/>
  <c r="E9" i="9" s="1"/>
  <c r="B8" i="9"/>
  <c r="E8" i="9" s="1"/>
  <c r="B7" i="9"/>
  <c r="B6" i="9"/>
  <c r="E6" i="9" s="1"/>
  <c r="B5" i="9"/>
  <c r="B4" i="9"/>
  <c r="E4" i="9" s="1"/>
  <c r="B3" i="9"/>
  <c r="B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8" i="1"/>
  <c r="M3" i="1"/>
  <c r="M4" i="1"/>
  <c r="M5" i="1"/>
  <c r="M6" i="1"/>
  <c r="M7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10" i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7" i="9" l="1"/>
  <c r="H7" i="9" s="1"/>
  <c r="G4" i="9"/>
  <c r="H4" i="9"/>
  <c r="E5" i="9"/>
  <c r="F5" i="9" s="1"/>
  <c r="E3" i="9"/>
  <c r="F3" i="9" s="1"/>
  <c r="G8" i="9"/>
  <c r="H8" i="9"/>
  <c r="G9" i="9"/>
  <c r="H9" i="9"/>
  <c r="G2" i="9"/>
  <c r="H2" i="9"/>
  <c r="G7" i="9"/>
  <c r="G10" i="9"/>
  <c r="H10" i="9"/>
  <c r="G6" i="9"/>
  <c r="H6" i="9"/>
  <c r="E2" i="9"/>
  <c r="F2" i="9" s="1"/>
  <c r="F10" i="9"/>
  <c r="E13" i="9"/>
  <c r="G13" i="9" s="1"/>
  <c r="F9" i="9"/>
  <c r="E12" i="9"/>
  <c r="F12" i="9" s="1"/>
  <c r="F8" i="9"/>
  <c r="E11" i="9"/>
  <c r="G11" i="9" s="1"/>
  <c r="F7" i="9"/>
  <c r="F6" i="9"/>
  <c r="F4" i="9"/>
  <c r="H3" i="9" l="1"/>
  <c r="G5" i="9"/>
  <c r="G12" i="9"/>
  <c r="G3" i="9"/>
  <c r="H5" i="9"/>
  <c r="H12" i="9"/>
  <c r="H11" i="9"/>
  <c r="F13" i="9"/>
  <c r="F11" i="9"/>
  <c r="H1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F15FD-3307-4764-A7EC-C3B8183327E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06566CE-6B7B-41F0-83BD-57650E31B36E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a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<sst xmlns="http://schemas.openxmlformats.org/spreadsheetml/2006/main" count="9064" uniqueCount="2114">
  <si>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</si>
  <si>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</si>
  <si>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</si>
  <si>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</si>
  <si>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</si>
  <si>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</si>
  <si>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</si>
  <si>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</si>
  <si>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</si>
  <si>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</si>
  <si>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</si>
  <si>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</si>
  <si>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</si>
  <si>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</si>
  <si>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</si>
  <si>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</si>
  <si>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</si>
  <si>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</si>
  <si>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</si>
  <si>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</si>
  <si>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</si>
  <si>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</si>
  <si>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</si>
  <si>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</si>
  <si>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</si>
  <si>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</si>
  <si>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</si>
  <si>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</si>
  <si>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</si>
  <si>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</si>
  <si>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</si>
  <si>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</si>
  <si>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</si>
  <si>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</si>
  <si>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</si>
  <si>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</si>
  <si>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</si>
  <si>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</si>
  <si>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</si>
  <si>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</si>
  <si>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</si>
  <si>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</si>
  <si>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</si>
  <si>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</si>
  <si>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</si>
  <si>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</si>
  <si>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</si>
  <si>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</si>
  <si>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</si>
  <si>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</si>
  <si>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</si>
  <si>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</si>
  <si>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</si>
  <si>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</si>
  <si>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</si>
  <si>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</si>
  <si>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</si>
  <si>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</si>
  <si>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</si>
  <si>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</si>
  <si>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</si>
  <si>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</si>
  <si>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</si>
  <si>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</si>
  <si>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</si>
  <si>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</si>
  <si>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</si>
  <si>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</si>
  <si>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</si>
  <si>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</si>
  <si>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</si>
  <si>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</si>
  <si>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</si>
  <si>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</si>
  <si>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</si>
  <si>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</si>
  <si>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</si>
  <si>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</si>
  <si>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</si>
  <si>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</si>
  <si>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</si>
  <si>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</si>
  <si>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</si>
  <si>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</si>
  <si>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</si>
  <si>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</si>
  <si>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</si>
  <si>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</si>
  <si>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</si>
  <si>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</si>
  <si>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</si>
  <si>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</si>
  <si>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</si>
  <si>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</si>
  <si>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</si>
  <si>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</si>
  <si>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</si>
  <si>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</si>
  <si>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</si>
  <si>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</si>
  <si>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</si>
  <si>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</si>
  <si>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</si>
  <si>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</si>
  <si>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</si>
  <si>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</si>
  <si>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</si>
  <si>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</si>
  <si>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</si>
  <si>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</si>
  <si>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</si>
  <si>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</si>
  <si>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</si>
  <si>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</si>
  <si>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</si>
  <si>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</si>
  <si>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</si>
  <si>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</si>
  <si>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</si>
  <si>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</si>
  <si>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</si>
  <si>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</si>
  <si>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</si>
  <si>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</si>
  <si>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</si>
  <si>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</si>
  <si>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</si>
  <si>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</si>
  <si>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</si>
  <si>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</si>
  <si>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</si>
  <si>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</si>
  <si>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</si>
  <si>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</si>
  <si>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</si>
  <si>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</si>
  <si>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</si>
  <si>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</si>
  <si>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</si>
  <si>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</si>
  <si>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</si>
  <si>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</si>
  <si>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</si>
  <si>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</si>
  <si>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</si>
  <si>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</si>
  <si>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</si>
  <si>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</si>
  <si>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</si>
  <si>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</si>
  <si>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</si>
  <si>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</si>
  <si>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</si>
  <si>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</si>
  <si>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</si>
  <si>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</si>
  <si>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</si>
  <si>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</si>
  <si>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</si>
  <si>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</si>
  <si>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</si>
  <si>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</si>
  <si>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</si>
  <si>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</si>
  <si>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</si>
  <si>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</si>
  <si>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</si>
  <si>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</si>
  <si>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</si>
  <si>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</si>
  <si>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</si>
  <si>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</si>
  <si>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</si>
  <si>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</si>
  <si>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</si>
  <si>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</si>
  <si>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</si>
  <si>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</si>
  <si>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</si>
  <si>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</si>
  <si>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</si>
  <si>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</si>
  <si>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</si>
  <si>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</si>
  <si>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</si>
  <si>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</si>
  <si>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</si>
  <si>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</si>
  <si>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</si>
  <si>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</si>
  <si>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</si>
  <si>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</si>
  <si>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</si>
  <si>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</si>
  <si>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</si>
  <si>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</si>
  <si>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</si>
  <si>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</si>
  <si>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</si>
  <si>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</si>
  <si>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</si>
  <si>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</si>
  <si>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</si>
  <si>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</si>
  <si>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</si>
  <si>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</si>
  <si>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</si>
  <si>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</si>
  <si>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</si>
  <si>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</si>
  <si>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</si>
  <si>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</si>
  <si>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</si>
  <si>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</si>
  <si>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</si>
  <si>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</si>
  <si>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</si>
  <si>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</si>
  <si>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</si>
  <si>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</si>
  <si>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</si>
  <si>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</si>
  <si>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</si>
  <si>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</si>
  <si>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</si>
  <si>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</si>
  <si>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</si>
  <si>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</si>
  <si>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</si>
  <si>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</si>
  <si>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</si>
  <si>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</si>
  <si>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</si>
  <si>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</si>
  <si>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</si>
  <si>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</si>
  <si>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</si>
  <si>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</si>
  <si>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</si>
  <si>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</si>
  <si>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</si>
  <si>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</si>
  <si>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</si>
  <si>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</si>
  <si>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</si>
  <si>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</si>
  <si>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</si>
  <si>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</si>
  <si>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</si>
  <si>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</si>
  <si>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</si>
  <si>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</si>
  <si>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</si>
  <si>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</si>
  <si>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</si>
  <si>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</si>
  <si>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</si>
  <si>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</si>
  <si>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</si>
  <si>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</si>
  <si>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</si>
  <si>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</si>
  <si>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</si>
  <si>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</si>
  <si>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</si>
  <si>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</si>
  <si>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</si>
  <si>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</si>
  <si>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</si>
  <si>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</si>
  <si>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</si>
  <si>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</si>
  <si>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</si>
  <si>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</si>
  <si>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</si>
  <si>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</si>
  <si>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</si>
  <si>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</si>
  <si>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</si>
  <si>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</si>
  <si>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</si>
  <si>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</si>
  <si>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</si>
  <si>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</si>
  <si>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</si>
  <si>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</si>
  <si>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</si>
  <si>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</si>
  <si>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</si>
  <si>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</si>
  <si>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</si>
  <si>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</si>
  <si>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</si>
  <si>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</si>
  <si>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</si>
  <si>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</si>
  <si>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</si>
  <si>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</si>
  <si>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</si>
  <si>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</si>
  <si>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</si>
  <si>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</si>
  <si>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</si>
  <si>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</si>
  <si>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</si>
  <si>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</si>
  <si>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</si>
  <si>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</si>
  <si>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</si>
  <si>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</si>
  <si>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</si>
  <si>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</si>
  <si>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</si>
  <si>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</si>
  <si>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</si>
  <si>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</si>
  <si>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</si>
  <si>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</si>
  <si>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</si>
  <si>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</si>
  <si>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</si>
  <si>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</si>
  <si>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</si>
  <si>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</si>
  <si>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</si>
  <si>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</si>
  <si>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</si>
  <si>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</si>
  <si>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</si>
  <si>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</si>
  <si>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</si>
  <si>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</si>
  <si>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</si>
  <si>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</si>
  <si>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</si>
  <si>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</si>
  <si>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</si>
  <si>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</si>
  <si>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</si>
  <si>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</si>
  <si>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</si>
  <si>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</si>
  <si>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</si>
  <si>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</si>
  <si>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</si>
  <si>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</si>
  <si>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</si>
  <si>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</si>
  <si>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</si>
  <si>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</si>
  <si>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</si>
  <si>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</si>
  <si>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</si>
  <si>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</si>
  <si>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</si>
  <si>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</si>
  <si>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</si>
  <si>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</si>
  <si>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</si>
  <si>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</si>
  <si>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</si>
  <si>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</si>
  <si>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</si>
  <si>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</si>
  <si>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</si>
  <si>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</si>
  <si>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</si>
  <si>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</si>
  <si>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</si>
  <si>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</si>
  <si>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</si>
  <si>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</si>
  <si>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</si>
  <si>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</si>
  <si>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</si>
  <si>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</si>
  <si>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</si>
  <si>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</si>
  <si>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</si>
  <si>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</si>
  <si>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</si>
  <si>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</si>
  <si>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</si>
  <si>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</si>
  <si>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</si>
  <si>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</si>
  <si>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</si>
  <si>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</si>
  <si>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</si>
  <si>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</si>
  <si>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</si>
  <si>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</si>
  <si>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</si>
  <si>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</si>
  <si>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</si>
  <si>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</si>
  <si>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</si>
  <si>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</si>
  <si>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</si>
  <si>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</si>
  <si>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</si>
  <si>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</si>
  <si>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</si>
  <si>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</si>
  <si>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</si>
  <si>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</si>
  <si>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</si>
  <si>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</si>
  <si>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</si>
  <si>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</si>
  <si>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</si>
  <si>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</si>
  <si>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</si>
  <si>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</si>
  <si>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</si>
  <si>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</si>
  <si>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</si>
  <si>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</si>
  <si>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</si>
  <si>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</si>
  <si>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</si>
  <si>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</si>
  <si>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</si>
  <si>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</si>
  <si>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</si>
  <si>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</si>
  <si>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</si>
  <si>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</si>
  <si>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</si>
  <si>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</si>
  <si>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</si>
  <si>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</si>
  <si>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</si>
  <si>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</si>
  <si>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</si>
  <si>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</si>
  <si>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</si>
  <si>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</si>
  <si>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</si>
  <si>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</si>
  <si>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</si>
  <si>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</si>
  <si>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</si>
  <si>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</si>
  <si>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</si>
  <si>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</si>
  <si>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</si>
  <si>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</si>
  <si>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</si>
  <si>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</si>
  <si>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</si>
  <si>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</si>
  <si>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</si>
  <si>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</si>
  <si>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</si>
  <si>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</si>
  <si>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</si>
  <si>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</si>
  <si>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</si>
  <si>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</si>
  <si>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</si>
  <si>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</si>
  <si>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</si>
  <si>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</si>
  <si>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</si>
  <si>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</si>
  <si>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</si>
  <si>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</si>
  <si>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</si>
  <si>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</si>
  <si>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</si>
  <si>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</si>
  <si>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</si>
  <si>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</si>
  <si>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</si>
  <si>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</si>
  <si>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</si>
  <si>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</si>
  <si>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</si>
  <si>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</si>
  <si>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</si>
  <si>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</si>
  <si>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</si>
  <si>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</si>
  <si>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</si>
  <si>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</si>
  <si>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</si>
  <si>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</si>
  <si>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</si>
  <si>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</si>
  <si>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</si>
  <si>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</si>
  <si>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</si>
  <si>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</si>
  <si>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</si>
  <si>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</si>
  <si>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</si>
  <si>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</si>
  <si>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</si>
  <si>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</si>
  <si>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</si>
  <si>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</si>
  <si>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</si>
  <si>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</si>
  <si>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</si>
  <si>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</si>
  <si>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</si>
  <si>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</si>
  <si>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</si>
  <si>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</si>
  <si>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</si>
  <si>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</si>
  <si>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</si>
  <si>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</si>
  <si>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</si>
  <si>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</si>
  <si>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</si>
  <si>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</si>
  <si>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</si>
  <si>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</si>
  <si>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</si>
  <si>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</si>
  <si>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</si>
  <si>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</si>
  <si>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</si>
  <si>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</si>
  <si>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</si>
  <si>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</si>
  <si>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</si>
  <si>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</si>
  <si>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</si>
  <si>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</si>
  <si>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</si>
  <si>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</si>
  <si>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</si>
  <si>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</si>
  <si>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</si>
  <si>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</si>
  <si>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</si>
  <si>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</si>
  <si>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</si>
  <si>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</si>
  <si>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</si>
  <si>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</si>
  <si>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</si>
  <si>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</si>
  <si>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</si>
  <si>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</si>
  <si>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</si>
  <si>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</si>
  <si>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</si>
  <si>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</si>
  <si>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</si>
  <si>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</si>
  <si>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</si>
  <si>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</si>
  <si>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</si>
  <si>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</si>
  <si>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</si>
  <si>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</si>
  <si>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</si>
  <si>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</si>
  <si>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</si>
  <si>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</si>
  <si>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</si>
  <si>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</si>
  <si>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</si>
  <si>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</si>
  <si>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</si>
  <si>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</si>
  <si>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</si>
  <si>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</si>
  <si>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</si>
  <si>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</si>
  <si>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</si>
  <si>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</si>
  <si>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</si>
  <si>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</si>
  <si>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</si>
  <si>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</si>
  <si>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</si>
  <si>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</si>
  <si>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</si>
  <si>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</si>
  <si>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</si>
  <si>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</si>
  <si>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</si>
  <si>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</si>
  <si>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</si>
  <si>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</si>
  <si>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</si>
  <si>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</si>
  <si>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</si>
  <si>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</si>
  <si>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</si>
  <si>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</si>
  <si>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</si>
  <si>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</si>
  <si>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</si>
  <si>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</si>
  <si>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</si>
  <si>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</si>
  <si>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</si>
  <si>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</si>
  <si>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</si>
  <si>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</si>
  <si>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</si>
  <si>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</si>
  <si>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</si>
  <si>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</si>
  <si>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</si>
  <si>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</si>
  <si>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</si>
  <si>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</si>
  <si>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</si>
  <si>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</si>
  <si>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</si>
  <si>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</si>
  <si>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</si>
  <si>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</si>
  <si>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</si>
  <si>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</si>
  <si>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</si>
  <si>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</si>
  <si>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</si>
  <si>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</si>
  <si>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</si>
  <si>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</si>
  <si>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</si>
  <si>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</si>
  <si>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</si>
  <si>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</si>
  <si>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</si>
  <si>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</si>
  <si>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</si>
  <si>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</si>
  <si>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</si>
  <si>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</si>
  <si>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</si>
  <si>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</si>
  <si>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</si>
  <si>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</si>
  <si>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</si>
  <si>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</si>
  <si>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</si>
  <si>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</si>
  <si>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</si>
  <si>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</si>
  <si>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</si>
  <si>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</si>
  <si>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</si>
  <si>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</si>
  <si>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</si>
  <si>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</si>
  <si>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</si>
  <si>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</si>
  <si>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</si>
  <si>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</si>
  <si>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</si>
  <si>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</si>
  <si>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</si>
  <si>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</si>
  <si>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</si>
  <si>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</si>
  <si>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</si>
  <si>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</si>
  <si>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</si>
  <si>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</si>
  <si>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</si>
  <si>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</si>
  <si>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</si>
  <si>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</si>
  <si>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</si>
  <si>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</si>
  <si>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</si>
  <si>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</si>
  <si>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</si>
  <si>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</si>
  <si>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</si>
  <si>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</si>
  <si>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</si>
  <si>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</si>
  <si>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</si>
  <si>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</si>
  <si>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</si>
  <si>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</si>
  <si>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</si>
  <si>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</si>
  <si>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</si>
  <si>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</si>
  <si>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</si>
  <si>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</si>
  <si>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</si>
  <si>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</si>
  <si>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</si>
  <si>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</si>
  <si>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</si>
  <si>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</si>
  <si>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</si>
  <si>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</si>
  <si>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</si>
  <si>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</si>
  <si>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</si>
  <si>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</si>
  <si>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</si>
  <si>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</si>
  <si>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</si>
  <si>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</si>
  <si>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</si>
  <si>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</si>
  <si>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</si>
  <si>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</si>
  <si>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</si>
  <si>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</si>
  <si>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</si>
  <si>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</si>
  <si>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</si>
  <si>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</si>
  <si>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</si>
  <si>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</si>
  <si>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</si>
  <si>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</si>
  <si>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</si>
  <si>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</si>
  <si>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</si>
  <si>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</si>
  <si>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</si>
  <si>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</si>
  <si>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</si>
  <si>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</si>
  <si>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</si>
  <si>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</si>
  <si>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</si>
  <si>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</si>
  <si>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</si>
  <si>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</si>
  <si>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</si>
  <si>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</si>
  <si>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</si>
  <si>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</si>
  <si>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</si>
  <si>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</si>
  <si>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</si>
  <si>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</si>
  <si>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</si>
  <si>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</si>
  <si>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</si>
  <si>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</si>
  <si>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</si>
  <si>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</si>
  <si>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</si>
  <si>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</si>
  <si>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</si>
  <si>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</si>
  <si>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</si>
  <si>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</si>
  <si>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</si>
  <si>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</si>
  <si>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</si>
  <si>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</si>
  <si>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</si>
  <si>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</si>
  <si>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</si>
  <si>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</si>
  <si>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</si>
  <si>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</si>
  <si>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</si>
  <si>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</si>
  <si>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</si>
  <si>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</si>
  <si>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</si>
  <si>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</si>
  <si>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</si>
  <si>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</si>
  <si>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</si>
  <si>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</si>
  <si>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</si>
  <si>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</si>
  <si>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</si>
  <si>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</si>
  <si>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</si>
  <si>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</si>
  <si>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</si>
  <si>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</si>
  <si>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</si>
  <si>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</si>
  <si>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</si>
  <si>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</si>
  <si>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</si>
  <si>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</si>
  <si>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</si>
  <si>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</si>
  <si>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</si>
  <si>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</si>
  <si>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</si>
  <si>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</si>
  <si>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</si>
  <si>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</si>
  <si>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</si>
  <si>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</si>
  <si>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</si>
  <si>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</si>
  <si>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</si>
  <si>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</si>
  <si>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</si>
  <si>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</si>
  <si>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</si>
  <si>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</si>
  <si>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</si>
  <si>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</si>
  <si>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</si>
  <si>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</si>
  <si>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</si>
  <si>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</si>
  <si>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</si>
  <si>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</si>
  <si>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</si>
  <si>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</si>
  <si>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</si>
  <si>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</si>
  <si>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</si>
  <si>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</si>
  <si>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</si>
  <si>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</si>
  <si>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</si>
  <si>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</si>
  <si>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</si>
  <si>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</si>
  <si>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</si>
  <si>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</si>
  <si>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</si>
  <si>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</si>
  <si>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</si>
  <si>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</si>
  <si>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</si>
  <si>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</si>
  <si>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</si>
  <si>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</si>
  <si>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</si>
  <si>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</si>
  <si>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</si>
  <si>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</si>
  <si>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</si>
  <si>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</si>
  <si>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</si>
  <si>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</si>
  <si>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</si>
  <si>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</si>
  <si>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</si>
  <si>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</si>
  <si>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</si>
  <si>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</si>
  <si>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</si>
  <si>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</si>
  <si>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</si>
  <si>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</si>
  <si>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</si>
  <si>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</si>
  <si>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</si>
  <si>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</si>
  <si>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</si>
  <si>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</si>
  <si>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</si>
  <si>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</si>
  <si>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</si>
  <si>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</si>
  <si>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</si>
  <si>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</si>
  <si>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</si>
  <si>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</si>
  <si>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</si>
  <si>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</si>
  <si>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</si>
  <si>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</si>
  <si>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</si>
  <si>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</si>
  <si>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</si>
  <si>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</si>
  <si>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</si>
  <si>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</si>
  <si>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</si>
  <si>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</si>
  <si>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</si>
  <si>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</si>
  <si>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</si>
  <si>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</si>
  <si>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</si>
  <si>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</si>
  <si>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</si>
  <si>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</si>
  <si>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</si>
  <si>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</si>
  <si>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</si>
  <si>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</si>
  <si>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</si>
  <si>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</si>
  <si>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</si>
  <si>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</si>
  <si>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</si>
  <si>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</si>
  <si>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</si>
  <si>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</si>
  <si>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</si>
  <si>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</si>
  <si>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</si>
  <si>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</si>
  <si>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</si>
  <si>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</si>
  <si>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</si>
  <si>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</si>
  <si>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</si>
  <si>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</si>
  <si>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</si>
  <si>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</si>
  <si>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</si>
  <si>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</si>
  <si>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</si>
  <si>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</si>
  <si>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</si>
  <si>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</si>
  <si>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</si>
  <si>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</si>
  <si>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</si>
  <si>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</si>
  <si>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</si>
  <si>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</si>
  <si>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</si>
  <si>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</si>
  <si>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</si>
  <si>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</si>
  <si>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</si>
  <si>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</si>
  <si>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</si>
  <si>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</si>
  <si>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</si>
  <si>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</si>
  <si>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</si>
  <si>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</si>
  <si>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</si>
  <si>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</si>
  <si>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</si>
  <si>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</si>
  <si>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</si>
  <si>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</si>
  <si>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</si>
  <si>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</si>
  <si>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</si>
  <si>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</si>
  <si>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</si>
  <si>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</si>
  <si>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</si>
  <si>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</si>
  <si>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</si>
  <si>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</si>
  <si>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</si>
  <si>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</si>
  <si>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</si>
  <si>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</si>
  <si>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</si>
  <si>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</si>
  <si>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</si>
  <si>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</si>
  <si>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</si>
  <si>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</si>
  <si>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</si>
  <si>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</si>
  <si>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</si>
  <si>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</si>
  <si>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</si>
  <si>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</si>
  <si>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</si>
  <si>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</si>
  <si>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</si>
  <si>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</si>
  <si>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</si>
  <si>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</si>
  <si>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</si>
  <si>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</si>
  <si>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</si>
  <si>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</si>
  <si>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</si>
  <si>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</si>
  <si>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</si>
  <si>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</si>
  <si>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</si>
  <si>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</si>
  <si>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</si>
  <si>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</si>
  <si>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</si>
  <si>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</si>
  <si>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</si>
  <si>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</si>
  <si>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</si>
  <si>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</si>
  <si>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</si>
  <si>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</si>
  <si>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</si>
  <si>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</si>
  <si>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</si>
  <si>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</si>
  <si>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</si>
  <si>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</si>
  <si>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</si>
  <si>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</si>
  <si>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</si>
  <si>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</si>
  <si>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</si>
  <si>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</si>
  <si>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</si>
  <si>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</si>
  <si>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</si>
  <si>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</si>
  <si>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</si>
  <si>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</si>
  <si>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</si>
  <si>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</si>
  <si>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</si>
  <si>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</si>
  <si>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</si>
  <si>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</si>
  <si>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</si>
  <si>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</si>
  <si>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</si>
  <si>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</si>
  <si>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</si>
  <si>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</si>
  <si>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</si>
  <si>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</si>
  <si>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</si>
  <si>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</si>
  <si>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</si>
  <si>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</si>
  <si>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</si>
  <si>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</si>
  <si>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</si>
  <si>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</si>
  <si>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</si>
  <si>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</si>
  <si>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</si>
  <si>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</si>
  <si>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</si>
  <si>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</si>
  <si>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</si>
  <si>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</si>
  <si>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</si>
  <si>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</si>
  <si>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</si>
  <si>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</si>
  <si>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</si>
  <si>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</si>
  <si>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</si>
  <si>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</si>
  <si>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</si>
  <si>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</si>
  <si>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</si>
  <si>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</si>
  <si>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</si>
  <si>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</si>
  <si>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</si>
  <si>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</si>
  <si>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</si>
  <si>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</si>
  <si>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</si>
  <si>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</si>
  <si>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</si>
  <si>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</si>
  <si>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</si>
  <si>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</si>
  <si>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</si>
  <si>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</si>
  <si>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</si>
  <si>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</si>
  <si>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</si>
  <si>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</si>
  <si>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</si>
  <si>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</si>
  <si>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</si>
  <si>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</si>
  <si>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</si>
  <si>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</si>
  <si>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</si>
  <si>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</si>
  <si>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</si>
  <si>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</si>
  <si>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</si>
  <si>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</si>
  <si>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</si>
  <si>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</si>
  <si>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</si>
  <si>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</si>
  <si>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</si>
  <si>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</si>
  <si>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</si>
  <si>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</si>
  <si>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</si>
  <si>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</si>
  <si>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</si>
  <si>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</si>
  <si>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</si>
  <si>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</si>
  <si>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</si>
  <si>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</si>
  <si>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</si>
  <si>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</si>
  <si>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</si>
  <si>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</si>
  <si>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</si>
  <si>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</si>
  <si>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</si>
  <si>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</si>
  <si>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</si>
  <si>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</si>
  <si>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</si>
  <si>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</si>
  <si>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</si>
  <si>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</si>
  <si>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</si>
  <si>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</si>
  <si>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</si>
  <si>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</si>
  <si>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</si>
  <si>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</si>
  <si>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</si>
  <si>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</si>
  <si>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</si>
  <si>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</si>
  <si>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</si>
  <si>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</si>
  <si>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</si>
  <si>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</si>
  <si>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</si>
  <si>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</si>
  <si>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</si>
  <si>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</si>
  <si>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</si>
  <si>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</si>
  <si>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</si>
  <si>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</si>
  <si>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</si>
  <si>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</si>
  <si>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</si>
  <si>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</si>
  <si>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</si>
  <si>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</si>
  <si>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</si>
  <si>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</si>
  <si>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</si>
  <si>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</si>
  <si>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</si>
  <si>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</si>
  <si>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</si>
  <si>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</si>
  <si>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</si>
  <si>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</si>
  <si>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</si>
  <si>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</si>
  <si>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</si>
  <si>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</si>
  <si>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</si>
  <si>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</si>
  <si>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</si>
  <si>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</si>
  <si>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</si>
  <si>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</si>
  <si>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</si>
  <si>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</si>
  <si>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</si>
  <si>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</si>
  <si>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</si>
  <si>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</si>
  <si>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</si>
  <si>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</si>
  <si>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</si>
  <si>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</si>
  <si>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</si>
  <si>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</si>
  <si>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</si>
  <si>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</si>
  <si>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</si>
  <si>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</si>
  <si>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</si>
  <si>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</si>
  <si>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</si>
  <si>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</si>
  <si>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</si>
  <si>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</si>
  <si>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</si>
  <si>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</si>
  <si>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</si>
  <si>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</si>
  <si>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</si>
  <si>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</si>
  <si>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</si>
  <si>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</si>
  <si>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</si>
  <si>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</si>
  <si>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</si>
  <si>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</si>
  <si>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</si>
  <si>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</si>
  <si>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</si>
  <si>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</si>
  <si>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</si>
  <si>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</si>
  <si>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</si>
  <si>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</si>
  <si>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</si>
  <si>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</si>
  <si>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</si>
  <si>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</si>
  <si>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</si>
  <si>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</si>
  <si>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</si>
  <si>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</si>
  <si>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</si>
  <si>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</si>
  <si>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</si>
  <si>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</si>
  <si>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</si>
  <si>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</si>
  <si>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</si>
  <si>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</si>
  <si>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</si>
  <si>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</si>
  <si>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</si>
  <si>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</si>
  <si>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</si>
  <si>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</si>
  <si>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</si>
  <si>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</si>
  <si>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</si>
  <si>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</si>
  <si>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</si>
  <si>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</si>
  <si>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</si>
  <si>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</si>
  <si>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</si>
  <si>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</si>
  <si>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</si>
  <si>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</si>
  <si>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</si>
  <si>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</si>
  <si>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</si>
  <si>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</si>
  <si>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</si>
  <si>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</si>
  <si>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</si>
  <si>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</si>
  <si>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</si>
  <si>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</si>
  <si>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</si>
  <si>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</si>
  <si>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</si>
  <si>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</si>
  <si>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</si>
  <si>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</si>
  <si>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</si>
  <si>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</si>
  <si>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</si>
  <si>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</si>
  <si>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</si>
  <si>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</si>
  <si>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</si>
  <si>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</si>
  <si>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</si>
  <si>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</si>
  <si>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</si>
  <si>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</si>
  <si>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</si>
  <si>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</si>
  <si>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</si>
  <si>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</si>
  <si>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</si>
  <si>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</si>
  <si>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</si>
  <si>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</si>
  <si>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</si>
  <si>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</si>
  <si>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</si>
  <si>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</si>
  <si>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</si>
  <si>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</si>
  <si>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</si>
  <si>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</si>
  <si>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</si>
  <si>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</si>
  <si>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</si>
  <si>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</si>
  <si>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</si>
  <si>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</si>
  <si>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</si>
  <si>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</si>
  <si>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</si>
  <si>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</si>
  <si>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</si>
  <si>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</si>
  <si>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</si>
  <si>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</si>
  <si>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</si>
  <si>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</si>
  <si>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</si>
  <si>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</si>
  <si>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</si>
  <si>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</si>
  <si>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</si>
  <si>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</si>
  <si>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</si>
  <si>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</si>
  <si>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</si>
  <si>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</si>
  <si>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</si>
  <si>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</si>
  <si>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</si>
  <si>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</si>
  <si>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</si>
  <si>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</si>
  <si>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</si>
  <si>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</si>
  <si>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</si>
  <si>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</si>
  <si>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</si>
  <si>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</si>
  <si>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</si>
  <si>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</si>
  <si>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</si>
  <si>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</si>
  <si>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</si>
  <si>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</si>
  <si>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</si>
  <si>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</si>
  <si>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</si>
  <si>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</si>
  <si>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</si>
  <si>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</si>
  <si>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</si>
  <si>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</si>
  <si>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</si>
  <si>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</si>
  <si>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</si>
  <si>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</si>
  <si>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</si>
  <si>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</si>
  <si>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</si>
  <si>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</si>
  <si>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</si>
  <si>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</si>
  <si>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</si>
  <si>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</si>
  <si>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</si>
  <si>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</si>
  <si>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</si>
  <si>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</si>
  <si>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</si>
  <si>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</si>
  <si>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</si>
  <si>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</si>
  <si>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</si>
  <si>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</si>
  <si>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</si>
  <si>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</si>
  <si>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</si>
  <si>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</si>
  <si>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</si>
  <si>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</si>
  <si>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</si>
  <si>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</si>
  <si>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</si>
  <si>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</si>
  <si>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</si>
  <si>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</si>
  <si>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</si>
  <si>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</si>
  <si>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</si>
  <si>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</si>
  <si>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</si>
  <si>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</si>
  <si>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</si>
  <si>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</si>
  <si>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</si>
  <si>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</si>
  <si>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</si>
  <si>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</si>
  <si>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</si>
  <si>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</si>
  <si>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</si>
  <si>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</si>
  <si>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</si>
  <si>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</si>
  <si>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</si>
  <si>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</si>
  <si>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</si>
  <si>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</si>
  <si>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</si>
  <si>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</si>
  <si>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</si>
  <si>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</si>
  <si>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</si>
  <si>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</si>
  <si>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</si>
  <si>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</si>
  <si>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</si>
  <si>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</si>
  <si>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</si>
  <si>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</si>
  <si>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</si>
  <si>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</si>
  <si>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</si>
  <si>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</si>
  <si>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</si>
  <si>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</si>
  <si>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</si>
  <si>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</si>
  <si>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</si>
  <si>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</si>
  <si>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</si>
  <si>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</si>
  <si>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</si>
  <si>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</si>
  <si>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</si>
  <si>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</si>
  <si>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</si>
  <si>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</si>
  <si>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</si>
  <si>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</si>
  <si>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</si>
  <si>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</si>
  <si>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</si>
  <si>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</si>
  <si>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</si>
  <si>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</si>
  <si>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</si>
  <si>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</si>
  <si>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</si>
  <si>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</si>
  <si>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</si>
  <si>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</si>
  <si>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</si>
  <si>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</si>
  <si>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</si>
  <si>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</si>
  <si>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</si>
  <si>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</si>
  <si>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</si>
  <si>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</si>
  <si>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</si>
  <si>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</si>
  <si>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</si>
  <si>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</si>
  <si>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</si>
  <si>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</si>
  <si>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</si>
  <si>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</si>
  <si>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</si>
  <si>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</si>
  <si>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</si>
  <si>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</si>
  <si>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</si>
  <si>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</si>
  <si>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</si>
  <si>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</si>
  <si>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</si>
  <si>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</si>
  <si>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</si>
  <si>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</si>
  <si>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</si>
  <si>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</si>
  <si>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</si>
  <si>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</si>
  <si>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</si>
  <si>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</si>
  <si>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</si>
  <si>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</si>
  <si>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</si>
  <si>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</si>
  <si>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</si>
  <si>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</si>
  <si>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</si>
  <si>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</si>
  <si>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</si>
  <si>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</si>
  <si>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</si>
  <si>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</si>
  <si>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</si>
  <si>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</si>
  <si>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</si>
  <si>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</si>
  <si>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</si>
  <si>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</si>
  <si>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</si>
  <si>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</si>
  <si>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</si>
  <si>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</si>
  <si>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</si>
  <si>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</si>
  <si>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</si>
  <si>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</si>
  <si>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</si>
  <si>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</si>
  <si>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</si>
  <si>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</si>
  <si>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</si>
  <si>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</si>
  <si>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</si>
  <si>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</si>
  <si>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</si>
  <si>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</si>
  <si>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</si>
  <si>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</si>
  <si>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</si>
  <si>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</si>
  <si>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</si>
  <si>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</si>
  <si>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</si>
  <si>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</si>
  <si>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</si>
  <si>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</si>
  <si>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</si>
  <si>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</si>
  <si>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</si>
  <si>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</si>
  <si>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</si>
  <si>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</si>
  <si>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</si>
  <si>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</si>
  <si>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</si>
  <si>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</si>
  <si>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</si>
  <si>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</si>
  <si>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</si>
  <si>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</si>
  <si>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</si>
  <si>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</si>
  <si>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</si>
  <si>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</si>
  <si>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</si>
  <si>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</si>
  <si>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</si>
  <si>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</si>
  <si>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</si>
  <si>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</si>
  <si>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</si>
  <si>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</si>
  <si>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</si>
  <si>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</si>
  <si>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</si>
  <si>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</si>
  <si>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</si>
  <si>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</si>
  <si>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</si>
  <si>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</si>
  <si>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</si>
  <si>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</si>
  <si>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</si>
  <si>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</si>
  <si>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</si>
  <si>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</si>
  <si>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</si>
  <si>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</si>
  <si>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</si>
  <si>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</si>
  <si>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</si>
  <si>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</si>
  <si>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</si>
  <si>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</si>
  <si>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</si>
  <si>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</si>
  <si>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</si>
  <si>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</si>
  <si>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</si>
  <si>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</si>
  <si>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</si>
  <si>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</si>
  <si>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</si>
  <si>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</si>
  <si>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</si>
  <si>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</si>
  <si>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</si>
  <si>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</si>
  <si>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</si>
  <si>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</si>
  <si>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</si>
  <si>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</si>
  <si>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</si>
  <si>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</si>
  <si>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</si>
  <si>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</si>
  <si>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</si>
  <si>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</si>
  <si>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</si>
  <si>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</si>
  <si>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</si>
  <si>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</si>
  <si>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</si>
  <si>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</si>
  <si>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</si>
  <si>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</si>
  <si>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</si>
  <si>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</si>
  <si>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</si>
  <si>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</si>
  <si>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</si>
  <si>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</si>
  <si>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</si>
  <si>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</si>
  <si>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</si>
  <si>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</si>
  <si>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</si>
  <si>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</si>
  <si>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</si>
  <si>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</si>
  <si>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</si>
  <si>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</si>
  <si>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</si>
  <si>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</si>
  <si>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</si>
  <si>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</si>
  <si>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</si>
  <si>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</si>
  <si>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</si>
  <si>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</si>
  <si>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</si>
  <si>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</si>
  <si>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</si>
  <si>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</si>
  <si>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</si>
  <si>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</si>
  <si>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</si>
  <si>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</si>
  <si>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</si>
  <si>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</si>
  <si>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</si>
  <si>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</si>
  <si>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</si>
  <si>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</si>
  <si>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</si>
  <si>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</si>
  <si>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</si>
  <si>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</si>
  <si>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</si>
  <si>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</si>
  <si>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</si>
  <si>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</si>
  <si>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</si>
  <si>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</si>
  <si>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</si>
  <si>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</si>
  <si>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</si>
  <si>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</si>
  <si>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</si>
  <si>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</si>
  <si>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</si>
  <si>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</si>
  <si>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</si>
  <si>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</si>
  <si>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</si>
  <si>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</si>
  <si>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</si>
  <si>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</si>
  <si>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</si>
  <si>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</si>
  <si>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</si>
  <si>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</si>
  <si>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</si>
  <si>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</si>
  <si>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</si>
  <si>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</si>
  <si>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</si>
  <si>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</si>
  <si>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</si>
  <si>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</si>
  <si>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</si>
  <si>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</si>
  <si>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</si>
  <si>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</si>
  <si>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</si>
  <si>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</si>
  <si>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</si>
  <si>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</si>
  <si>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</si>
  <si>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</si>
  <si>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</si>
  <si>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</si>
  <si>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</si>
  <si>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</si>
  <si>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</si>
  <si>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</si>
  <si>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</si>
  <si>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</si>
  <si>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</si>
  <si>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</si>
  <si>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</si>
  <si>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</si>
  <si>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</si>
  <si>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</si>
  <si>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</si>
  <si>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</si>
  <si>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</si>
  <si>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</si>
  <si>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</si>
  <si>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</si>
  <si>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</si>
  <si>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</si>
  <si>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</si>
  <si>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</si>
  <si>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</si>
  <si>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</si>
  <si>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</si>
  <si>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</si>
  <si>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</si>
  <si>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</si>
  <si>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</si>
  <si>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</si>
  <si>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</si>
  <si>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</si>
  <si>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</si>
  <si>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</si>
  <si>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</si>
  <si>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</si>
  <si>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</si>
  <si>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</si>
  <si>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</si>
  <si>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</si>
  <si>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</si>
  <si>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</si>
  <si>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</si>
  <si>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</si>
  <si>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</si>
  <si>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</si>
  <si>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</si>
  <si>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</si>
  <si>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</si>
  <si>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</si>
  <si>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</si>
  <si>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</si>
  <si>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</si>
  <si>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</si>
  <si>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</si>
  <si>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</si>
  <si>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</si>
  <si>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</si>
  <si>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</si>
  <si>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</si>
  <si>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</si>
  <si>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</si>
  <si>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</si>
  <si>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</si>
  <si>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</si>
  <si>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</si>
  <si>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</si>
  <si>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</si>
  <si>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</si>
  <si>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</si>
  <si>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</si>
  <si>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</si>
  <si>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</si>
  <si>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</si>
  <si>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</si>
  <si>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</si>
  <si>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</si>
  <si>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</si>
  <si>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</si>
  <si>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</si>
  <si>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</si>
  <si>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</si>
  <si>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</si>
  <si>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</si>
  <si>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</si>
  <si>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</si>
  <si>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</si>
  <si>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</si>
  <si>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</si>
  <si>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</si>
  <si>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</si>
  <si>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</si>
  <si>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</si>
  <si>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</si>
  <si>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</si>
  <si>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</si>
  <si>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</si>
  <si>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</si>
  <si>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</si>
  <si>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</si>
  <si>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</si>
  <si>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</si>
  <si>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</si>
  <si>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</si>
  <si>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</si>
  <si>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</si>
  <si>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</si>
  <si>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</si>
  <si>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</si>
  <si>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</si>
  <si>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</si>
  <si>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</si>
  <si>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</si>
  <si>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</si>
  <si>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</si>
  <si>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</si>
  <si>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</si>
  <si>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</si>
  <si>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</si>
  <si>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</si>
  <si>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</si>
  <si>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</si>
  <si>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</si>
  <si>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</si>
  <si>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</si>
  <si>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</si>
  <si>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</si>
  <si>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</si>
  <si>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</si>
  <si>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</si>
  <si>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</si>
  <si>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</si>
  <si>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</si>
  <si>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</si>
  <si>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</si>
  <si>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</si>
  <si>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</si>
  <si>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</si>
  <si>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</si>
  <si>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</si>
  <si>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</si>
  <si>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</si>
  <si>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</si>
  <si>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</si>
  <si>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</si>
  <si>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</si>
  <si>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</si>
  <si>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</si>
  <si>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</si>
  <si>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</si>
  <si>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</si>
  <si>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</si>
  <si>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</si>
  <si>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</si>
  <si>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</si>
  <si>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</si>
  <si>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</si>
  <si>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</si>
  <si>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</si>
  <si>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</si>
  <si>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</si>
  <si>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</si>
  <si>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</si>
  <si>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</si>
  <si>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</si>
  <si>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</si>
  <si>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</si>
  <si>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</si>
  <si>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</si>
  <si>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</si>
  <si>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</si>
  <si>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</si>
  <si>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</si>
  <si>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</si>
  <si>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</si>
  <si>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</si>
  <si>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</si>
  <si>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</si>
  <si>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</si>
  <si>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</si>
  <si>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</si>
  <si>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</si>
  <si>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</si>
  <si>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</si>
  <si>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</si>
  <si>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</si>
  <si>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</si>
  <si>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</si>
  <si>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</si>
  <si>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</si>
  <si>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</si>
  <si>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</si>
  <si>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</si>
  <si>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</si>
  <si>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</si>
  <si>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</si>
  <si>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</si>
  <si>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</si>
  <si>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</si>
  <si>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</si>
  <si>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</si>
  <si>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</si>
  <si>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</si>
  <si>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</si>
  <si>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</si>
  <si>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</si>
  <si>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</si>
  <si>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</si>
  <si>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</si>
  <si>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</si>
  <si>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</si>
  <si>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</si>
  <si>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</si>
  <si>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</si>
  <si>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</si>
  <si>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</si>
  <si>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</si>
  <si>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</si>
  <si>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</si>
  <si>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</si>
  <si>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</si>
  <si>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</si>
  <si>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</si>
  <si>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</si>
  <si>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</si>
  <si>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</si>
  <si>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</si>
  <si>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</si>
  <si>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</si>
  <si>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</si>
  <si>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</si>
  <si>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</si>
  <si>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</si>
  <si>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</si>
  <si>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</si>
  <si>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</si>
  <si>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</si>
  <si>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</si>
  <si>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</si>
  <si>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</si>
  <si>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</si>
  <si>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</si>
  <si>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</si>
  <si>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</si>
  <si>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</si>
  <si>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</si>
  <si>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</si>
  <si>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</si>
  <si>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</si>
  <si>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</si>
  <si>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</si>
  <si>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</si>
  <si>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</si>
  <si>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</si>
  <si>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</si>
  <si>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</si>
  <si>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</si>
  <si>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</si>
  <si>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</si>
  <si>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</si>
  <si>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</si>
  <si>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</si>
  <si>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</si>
  <si>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</si>
  <si>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</si>
  <si>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</si>
  <si>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</si>
  <si>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</si>
  <si>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</si>
  <si>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</si>
  <si>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</si>
  <si>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</si>
  <si>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</si>
  <si>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</si>
  <si>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</si>
  <si>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</si>
  <si>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</si>
  <si>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</si>
  <si>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</si>
  <si>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</si>
  <si>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</si>
  <si>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</si>
  <si>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</si>
  <si>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</si>
  <si>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</si>
  <si>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</si>
  <si>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</si>
  <si>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</si>
  <si>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</si>
  <si>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</si>
  <si>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</si>
  <si>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</si>
  <si>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</si>
  <si>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</si>
  <si>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</si>
  <si>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</si>
  <si>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</si>
  <si>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</si>
  <si>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</si>
  <si>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</si>
  <si>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</si>
  <si>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</si>
  <si>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</si>
  <si>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</si>
  <si>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</si>
  <si>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</si>
  <si>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</si>
  <si>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</si>
  <si>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</si>
  <si>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</si>
  <si>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</si>
  <si>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</si>
  <si>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</si>
  <si>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</si>
  <si>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</si>
  <si>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</si>
  <si>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</si>
  <si>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</si>
  <si>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</si>
  <si>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</si>
  <si>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</si>
  <si>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</si>
  <si>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</si>
  <si>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</si>
  <si>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</si>
  <si>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</si>
  <si>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</si>
  <si>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</si>
  <si>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</si>
  <si>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</si>
  <si>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</si>
  <si>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</si>
  <si>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</si>
  <si>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</si>
  <si>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</si>
  <si>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</si>
  <si>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</si>
  <si>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</si>
  <si>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</si>
  <si>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</si>
  <si>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</si>
  <si>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</si>
  <si>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</si>
  <si>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</si>
  <si>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</si>
  <si>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</si>
  <si>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</si>
  <si>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</si>
  <si>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</si>
  <si>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</si>
  <si>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</si>
  <si>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</si>
  <si>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</si>
  <si>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</si>
  <si>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</si>
  <si>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</si>
  <si>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</si>
  <si>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</si>
  <si>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</si>
  <si>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</si>
  <si>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</si>
  <si>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</si>
  <si>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</si>
  <si>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</si>
  <si>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</si>
  <si>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</si>
  <si>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</si>
  <si>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</si>
  <si>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</si>
  <si>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</si>
  <si>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</si>
  <si>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</si>
  <si>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</si>
  <si>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</si>
  <si>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</si>
  <si>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</si>
  <si>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</si>
  <si>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</si>
  <si>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</si>
  <si>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</si>
  <si>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</si>
  <si>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</si>
  <si>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</si>
  <si>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</si>
  <si>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</si>
  <si>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</si>
  <si>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</si>
  <si>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</si>
  <si>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</si>
  <si>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Count of Sub-Category</t>
  </si>
  <si>
    <t>Count of Parent Category</t>
  </si>
  <si>
    <t>Data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</si>
  <si>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</si>
  <si>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</si>
  <si>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</si>
  <si>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</si>
  <si>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</si>
  <si>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</si>
  <si>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</si>
  <si>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</si>
  <si>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</si>
  <si>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</si>
  <si>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</si>
  <si>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</si>
  <si>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</si>
  <si>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All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</si>
  <si>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</si>
  <si>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</si>
  <si>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</si>
  <si>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</si>
  <si>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</si>
  <si>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</si>
  <si>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</si>
  <si>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</si>
  <si>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</si>
  <si>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</si>
  <si>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</si>
  <si>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</si>
  <si>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</si>
  <si>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</si>
  <si>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</si>
  <si>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</si>
  <si>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</si>
  <si>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</si>
  <si>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</si>
  <si>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</si>
  <si>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No. of Backers</t>
  </si>
  <si>
    <t>Median No. of Backers</t>
  </si>
  <si>
    <t>Minimum No. of Backers</t>
  </si>
  <si>
    <t>Variance of the No. of Backers</t>
  </si>
  <si>
    <t>Std of No. of Backers</t>
  </si>
  <si>
    <t>Data Created Conversion 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</si>
</sst>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ABAB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ABAB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ABAB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7D7D"/>
      <color rgb="FFFFABAB"/>
      <color rgb="FFF275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Goals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7-4B5D-8819-F558B2F4C52D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7-4B5D-8819-F558B2F4C52D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7-4B5D-8819-F558B2F4C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533248"/>
        <c:axId val="1824225616"/>
      </c:lineChart>
      <c:catAx>
        <c:axId val="2745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225616"/>
        <c:crosses val="autoZero"/>
        <c:auto val="1"/>
        <c:lblAlgn val="ctr"/>
        <c:lblOffset val="100"/>
        <c:noMultiLvlLbl val="0"/>
      </c:catAx>
      <c:valAx>
        <c:axId val="18242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3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Dates!PivotTable7</c:name>
    <c:fmtId val="18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'Pivot Table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F-4BDF-98F7-F82D7E2D241C}"/>
            </c:ext>
          </c:extLst>
        </c:ser>
        <c:ser>
          <c:idx val="1"/>
          <c:order val="1"/>
          <c:tx>
            <c:strRef>
              <c:f>'Pivot Table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F-4BDF-98F7-F82D7E2D241C}"/>
            </c:ext>
          </c:extLst>
        </c:ser>
        <c:ser>
          <c:idx val="2"/>
          <c:order val="2"/>
          <c:tx>
            <c:strRef>
              <c:f>'Pivot Table Dates'!$D$4:$D$5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F-4BDF-98F7-F82D7E2D2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228048"/>
        <c:axId val="168247728"/>
      </c:lineChart>
      <c:catAx>
        <c:axId val="20162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7728"/>
        <c:crosses val="autoZero"/>
        <c:auto val="1"/>
        <c:lblAlgn val="ctr"/>
        <c:lblOffset val="100"/>
        <c:noMultiLvlLbl val="0"/>
      </c:catAx>
      <c:valAx>
        <c:axId val="1682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2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per SubCategory!PivotTable3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per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per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E-4A04-9C3B-4388D56E0143}"/>
            </c:ext>
          </c:extLst>
        </c:ser>
        <c:ser>
          <c:idx val="1"/>
          <c:order val="1"/>
          <c:tx>
            <c:strRef>
              <c:f>'Pivot Table per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per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E-4A04-9C3B-4388D56E0143}"/>
            </c:ext>
          </c:extLst>
        </c:ser>
        <c:ser>
          <c:idx val="2"/>
          <c:order val="2"/>
          <c:tx>
            <c:strRef>
              <c:f>'Pivot Table per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per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EE-4A04-9C3B-4388D56E0143}"/>
            </c:ext>
          </c:extLst>
        </c:ser>
        <c:ser>
          <c:idx val="3"/>
          <c:order val="3"/>
          <c:tx>
            <c:strRef>
              <c:f>'Pivot Table per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per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EE-4A04-9C3B-4388D56E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4480016"/>
        <c:axId val="2081800832"/>
      </c:barChart>
      <c:catAx>
        <c:axId val="194448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00832"/>
        <c:crosses val="autoZero"/>
        <c:auto val="1"/>
        <c:lblAlgn val="ctr"/>
        <c:lblOffset val="100"/>
        <c:noMultiLvlLbl val="0"/>
      </c:catAx>
      <c:valAx>
        <c:axId val="20818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8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per Category!PivotTable1</c:name>
    <c:fmtId val="5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per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per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6-43B9-B3D6-0458E9516E29}"/>
            </c:ext>
          </c:extLst>
        </c:ser>
        <c:ser>
          <c:idx val="1"/>
          <c:order val="1"/>
          <c:tx>
            <c:strRef>
              <c:f>'Pivot Table per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per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6-43B9-B3D6-0458E9516E29}"/>
            </c:ext>
          </c:extLst>
        </c:ser>
        <c:ser>
          <c:idx val="2"/>
          <c:order val="2"/>
          <c:tx>
            <c:strRef>
              <c:f>'Pivot Table per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per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C6-43B9-B3D6-0458E9516E29}"/>
            </c:ext>
          </c:extLst>
        </c:ser>
        <c:ser>
          <c:idx val="3"/>
          <c:order val="3"/>
          <c:tx>
            <c:strRef>
              <c:f>'Pivot Table per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per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C6-43B9-B3D6-0458E9516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959520"/>
        <c:axId val="2015460576"/>
      </c:barChart>
      <c:catAx>
        <c:axId val="201795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60576"/>
        <c:crosses val="autoZero"/>
        <c:auto val="1"/>
        <c:lblAlgn val="ctr"/>
        <c:lblOffset val="100"/>
        <c:noMultiLvlLbl val="0"/>
      </c:catAx>
      <c:valAx>
        <c:axId val="20154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5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Successful Campaigns Backer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Campaigns Backer Count</a:t>
          </a:r>
        </a:p>
      </cx:txPr>
    </cx:title>
    <cx:plotArea>
      <cx:plotAreaRegion>
        <cx:series layoutId="boxWhisker" uniqueId="{CB77C101-0984-41D4-957F-AC60B469D702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backers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Failed Campaign Backer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Campaign Backer Count</a:t>
          </a:r>
        </a:p>
      </cx:txPr>
    </cx:title>
    <cx:plotArea>
      <cx:plotAreaRegion>
        <cx:series layoutId="boxWhisker" uniqueId="{8C96F304-7290-4D32-A944-C0B57919F27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Backers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Backers 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1319212</xdr:colOff>
      <xdr:row>4</xdr:row>
      <xdr:rowOff>190499</xdr:rowOff>
    </xdr:from>
    <xdr:to>
      <xdr:col>6</xdr:col>
      <xdr:colOff>476250</xdr:colOff>
      <xdr:row>24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1A61BA4-9919-65E7-1997-12354D696E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2287" y="990599"/>
              <a:ext cx="5900738" cy="3933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1157287</xdr:colOff>
      <xdr:row>3</xdr:row>
      <xdr:rowOff>123825</xdr:rowOff>
    </xdr:from>
    <xdr:to>
      <xdr:col>14</xdr:col>
      <xdr:colOff>523875</xdr:colOff>
      <xdr:row>22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637F6D2-08F9-5299-617A-6A9328B2DE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54062" y="723900"/>
              <a:ext cx="6110288" cy="3867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13</xdr:row>
      <xdr:rowOff>57149</xdr:rowOff>
    </xdr:from>
    <xdr:to>
      <xdr:col>8</xdr:col>
      <xdr:colOff>9524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43999-7C73-A158-7420-D9BD4CEF5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2</xdr:row>
      <xdr:rowOff>171449</xdr:rowOff>
    </xdr:from>
    <xdr:to>
      <xdr:col>15</xdr:col>
      <xdr:colOff>361950</xdr:colOff>
      <xdr:row>20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77C12-6D58-4DDA-0F21-883FE716E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80961</xdr:colOff>
      <xdr:row>1</xdr:row>
      <xdr:rowOff>66674</xdr:rowOff>
    </xdr:from>
    <xdr:to>
      <xdr:col>11</xdr:col>
      <xdr:colOff>114300</xdr:colOff>
      <xdr:row>28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42749-8EEA-4411-4F70-D61A09F15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366712</xdr:colOff>
      <xdr:row>0</xdr:row>
      <xdr:rowOff>133349</xdr:rowOff>
    </xdr:from>
    <xdr:to>
      <xdr:col>15</xdr:col>
      <xdr:colOff>542925</xdr:colOff>
      <xdr:row>22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D2C274-7EF1-E92A-0A87-BF58DB63D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" refreshedDate="45157.71934502315" createdVersion="8" refreshedVersion="8" minRefreshableVersion="3" recordCount="1001" xr:uid="{D9A54CF5-4116-4F78-8723-092F978B2408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na" refreshedDate="45161.945516782405" backgroundQuery="1" createdVersion="8" refreshedVersion="8" minRefreshableVersion="3" recordCount="0" supportSubquery="1" supportAdvancedDrill="1" xr:uid="{E2BE7860-D431-483A-ABF2-CC09B083A292}">
  <cacheSource type="external" connectionId="1"/>
  <cacheFields count="5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a Created Conversion (Month)].[Data Created Conversion (Month)]" caption="Data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6" level="32767"/>
    <cacheField name="[Range].[Data Created Conversion (Year)].[Data Created Conversion (Year)]" caption="Data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a Created Conversion]" caption="Data Created Conversion" attribute="1" time="1" defaultMemberUniqueName="[Range].[Data Created Conversion].[All]" allUniqueName="[Range].[Data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a Created Conversion (Year)]" caption="Data Created Conversion (Year)" attribute="1" defaultMemberUniqueName="[Range].[Data Created Conversion (Year)].[All]" allUniqueName="[Range].[Data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a Created Conversion (Quarter)]" caption="Data Created Conversion (Quarter)" attribute="1" defaultMemberUniqueName="[Range].[Data Created Conversion (Quarter)].[All]" allUniqueName="[Range].[Data Created Conversion (Quarter)].[All]" dimensionUniqueName="[Range]" displayFolder="" count="2" memberValueDatatype="130" unbalanced="0"/>
    <cacheHierarchy uniqueName="[Range].[Data Created Conversion (Month)]" caption="Data Created Conversion (Month)" attribute="1" defaultMemberUniqueName="[Range].[Data Created Conversion (Month)].[All]" allUniqueName="[Range].[Data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a Created Conversion (Month Index)]" caption="Data Created Conversion (Month Index)" attribute="1" defaultMemberUniqueName="[Range].[Data Created Conversion (Month Index)].[All]" allUniqueName="[Range].[Data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b v="0"/>
    <b v="0"/>
    <s v="food/food trucks"/>
    <x v="0"/>
    <x v="0"/>
  </r>
  <r>
    <m/>
    <m/>
    <m/>
    <m/>
    <m/>
    <m/>
    <x v="4"/>
    <m/>
    <m/>
    <x v="7"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810B4-9F6C-4E8E-9A97-E52FBD3FB22E}" name="PivotTable7" cacheId="2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9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1" hier="18" name="[Range].[Parent Category].[All]" cap="All"/>
    <pageField fld="4" hier="20" name="[Range].[Data Created Conversion (Year)].[All]" cap="All"/>
  </pageFields>
  <dataFields count="1">
    <dataField name="Count of outcome" fld="3" subtotal="count" baseField="0" baseItem="0"/>
  </dataFields>
  <chartFormats count="3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89FF0-809C-4AAF-B64F-E7F9E3D4E49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Sub-Category" fld="17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9CFE5-38BC-4B37-AB78-CAC4FDAD805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6" subtotal="count" baseField="0" baseItem="0"/>
  </dataFields>
  <chartFormats count="8">
    <chartFormat chart="5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5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0B63-F2B5-4C4A-BB34-31938F848EE1}">
  <dimension ref="A1:O566"/>
  <sheetViews>
    <sheetView tabSelected="1" topLeftCell="C1" workbookViewId="0">
      <selection activeCell="F3" sqref="F3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18.75" bestFit="1" customWidth="1"/>
    <col min="4" max="4" width="20.375" bestFit="1" customWidth="1"/>
    <col min="5" max="5" width="22.25" bestFit="1" customWidth="1"/>
    <col min="6" max="6" width="27.125" bestFit="1" customWidth="1"/>
    <col min="7" max="7" width="19" bestFit="1" customWidth="1"/>
    <col min="9" max="9" width="8.5" bestFit="1" customWidth="1"/>
    <col min="10" max="10" width="13.5" bestFit="1" customWidth="1"/>
    <col min="11" max="11" width="18.75" bestFit="1" customWidth="1"/>
    <col min="12" max="12" width="20.375" bestFit="1" customWidth="1"/>
    <col min="13" max="13" width="22.25" bestFit="1" customWidth="1"/>
    <col min="14" max="14" width="27.125" bestFit="1" customWidth="1"/>
    <col min="15" max="15" width="19" bestFit="1" customWidth="1"/>
  </cols>
  <sheetData>
    <row r="1" spans="1:15" x14ac:dyDescent="0.25">
      <c r="A1" s="1" t="s">
        <v>4</v>
      </c>
      <c r="B1" s="1" t="s">
        <v>5</v>
      </c>
      <c r="C1" s="1" t="s">
        <v>2108</v>
      </c>
      <c r="D1" s="1" t="s">
        <v>2109</v>
      </c>
      <c r="E1" s="1" t="s">
        <v>2110</v>
      </c>
      <c r="F1" s="1" t="s">
        <v>2111</v>
      </c>
      <c r="G1" s="1" t="s">
        <v>2112</v>
      </c>
      <c r="I1" s="1" t="s">
        <v>4</v>
      </c>
      <c r="J1" s="1" t="s">
        <v>5</v>
      </c>
      <c r="K1" s="1" t="s">
        <v>2108</v>
      </c>
      <c r="L1" s="1" t="s">
        <v>2109</v>
      </c>
      <c r="M1" s="1" t="s">
        <v>2110</v>
      </c>
      <c r="N1" s="1" t="s">
        <v>2111</v>
      </c>
      <c r="O1" s="1" t="s">
        <v>2112</v>
      </c>
    </row>
    <row r="2" spans="1:15" x14ac:dyDescent="0.25">
      <c r="A2" t="s">
        <v>20</v>
      </c>
      <c r="B2">
        <v>158</v>
      </c>
      <c r="C2">
        <f>AVERAGE(B2:B566)</f>
        <v>851.14690265486729</v>
      </c>
      <c r="D2">
        <f>MEDIAN(B2:B566)</f>
        <v>201</v>
      </c>
      <c r="E2">
        <f>MIN(B2:B566)</f>
        <v>16</v>
      </c>
      <c r="F2">
        <f>_xlfn.VAR.P(B2:B566)</f>
        <v>1603373.7324019109</v>
      </c>
      <c r="G2">
        <f>_xlfn.STDEV.P(B2:B566)</f>
        <v>1266.2439466397898</v>
      </c>
      <c r="I2" t="s">
        <v>14</v>
      </c>
      <c r="J2">
        <v>0</v>
      </c>
      <c r="K2">
        <f>AVERAGE(J2:J365)</f>
        <v>585.61538461538464</v>
      </c>
      <c r="L2">
        <f>MEDIAN(J2:J365)</f>
        <v>114.5</v>
      </c>
      <c r="M2">
        <f>MIN(J2:J365)</f>
        <v>0</v>
      </c>
      <c r="N2">
        <f>_xlfn.VAR.P(J2:J365)</f>
        <v>921574.68174133555</v>
      </c>
      <c r="O2">
        <f>_xlfn.STDEV.P(J2:J365)</f>
        <v>959.98681331637863</v>
      </c>
    </row>
    <row r="3" spans="1:15" x14ac:dyDescent="0.25">
      <c r="A3" t="s">
        <v>20</v>
      </c>
      <c r="B3">
        <v>1425</v>
      </c>
      <c r="I3" t="s">
        <v>14</v>
      </c>
      <c r="J3">
        <v>24</v>
      </c>
    </row>
    <row r="4" spans="1:15" x14ac:dyDescent="0.25">
      <c r="A4" t="s">
        <v>20</v>
      </c>
      <c r="B4">
        <v>174</v>
      </c>
      <c r="I4" t="s">
        <v>14</v>
      </c>
      <c r="J4">
        <v>53</v>
      </c>
    </row>
    <row r="5" spans="1:15" x14ac:dyDescent="0.25">
      <c r="A5" t="s">
        <v>20</v>
      </c>
      <c r="B5">
        <v>227</v>
      </c>
      <c r="I5" t="s">
        <v>14</v>
      </c>
      <c r="J5">
        <v>18</v>
      </c>
    </row>
    <row r="6" spans="1:15" x14ac:dyDescent="0.25">
      <c r="A6" t="s">
        <v>20</v>
      </c>
      <c r="B6">
        <v>220</v>
      </c>
      <c r="I6" t="s">
        <v>14</v>
      </c>
      <c r="J6">
        <v>44</v>
      </c>
    </row>
    <row r="7" spans="1:15" x14ac:dyDescent="0.25">
      <c r="A7" t="s">
        <v>20</v>
      </c>
      <c r="B7">
        <v>98</v>
      </c>
      <c r="I7" t="s">
        <v>14</v>
      </c>
      <c r="J7">
        <v>27</v>
      </c>
    </row>
    <row r="8" spans="1:15" x14ac:dyDescent="0.25">
      <c r="A8" t="s">
        <v>20</v>
      </c>
      <c r="B8">
        <v>100</v>
      </c>
      <c r="I8" t="s">
        <v>14</v>
      </c>
      <c r="J8">
        <v>55</v>
      </c>
    </row>
    <row r="9" spans="1:15" x14ac:dyDescent="0.25">
      <c r="A9" t="s">
        <v>20</v>
      </c>
      <c r="B9">
        <v>1249</v>
      </c>
      <c r="I9" t="s">
        <v>14</v>
      </c>
      <c r="J9">
        <v>200</v>
      </c>
    </row>
    <row r="10" spans="1:15" x14ac:dyDescent="0.25">
      <c r="A10" t="s">
        <v>20</v>
      </c>
      <c r="B10">
        <v>1396</v>
      </c>
      <c r="I10" t="s">
        <v>14</v>
      </c>
      <c r="J10">
        <v>452</v>
      </c>
    </row>
    <row r="11" spans="1:15" x14ac:dyDescent="0.25">
      <c r="A11" t="s">
        <v>20</v>
      </c>
      <c r="B11">
        <v>890</v>
      </c>
      <c r="I11" t="s">
        <v>14</v>
      </c>
      <c r="J11">
        <v>674</v>
      </c>
    </row>
    <row r="12" spans="1:15" x14ac:dyDescent="0.25">
      <c r="A12" t="s">
        <v>20</v>
      </c>
      <c r="B12">
        <v>142</v>
      </c>
      <c r="I12" t="s">
        <v>14</v>
      </c>
      <c r="J12">
        <v>558</v>
      </c>
    </row>
    <row r="13" spans="1:15" x14ac:dyDescent="0.25">
      <c r="A13" t="s">
        <v>20</v>
      </c>
      <c r="B13">
        <v>2673</v>
      </c>
      <c r="I13" t="s">
        <v>14</v>
      </c>
      <c r="J13">
        <v>15</v>
      </c>
    </row>
    <row r="14" spans="1:15" x14ac:dyDescent="0.25">
      <c r="A14" t="s">
        <v>20</v>
      </c>
      <c r="B14">
        <v>163</v>
      </c>
      <c r="I14" t="s">
        <v>14</v>
      </c>
      <c r="J14">
        <v>2307</v>
      </c>
    </row>
    <row r="15" spans="1:15" x14ac:dyDescent="0.25">
      <c r="A15" t="s">
        <v>20</v>
      </c>
      <c r="B15">
        <v>2220</v>
      </c>
      <c r="I15" t="s">
        <v>14</v>
      </c>
      <c r="J15">
        <v>88</v>
      </c>
    </row>
    <row r="16" spans="1:15" x14ac:dyDescent="0.25">
      <c r="A16" t="s">
        <v>20</v>
      </c>
      <c r="B16">
        <v>1606</v>
      </c>
      <c r="I16" t="s">
        <v>14</v>
      </c>
      <c r="J16">
        <v>48</v>
      </c>
    </row>
    <row r="17" spans="1:10" x14ac:dyDescent="0.25">
      <c r="A17" t="s">
        <v>20</v>
      </c>
      <c r="B17">
        <v>129</v>
      </c>
      <c r="I17" t="s">
        <v>14</v>
      </c>
      <c r="J17">
        <v>1</v>
      </c>
    </row>
    <row r="18" spans="1:10" x14ac:dyDescent="0.25">
      <c r="A18" t="s">
        <v>20</v>
      </c>
      <c r="B18">
        <v>226</v>
      </c>
      <c r="I18" t="s">
        <v>14</v>
      </c>
      <c r="J18">
        <v>1467</v>
      </c>
    </row>
    <row r="19" spans="1:10" x14ac:dyDescent="0.25">
      <c r="A19" t="s">
        <v>20</v>
      </c>
      <c r="B19">
        <v>5419</v>
      </c>
      <c r="I19" t="s">
        <v>14</v>
      </c>
      <c r="J19">
        <v>75</v>
      </c>
    </row>
    <row r="20" spans="1:10" x14ac:dyDescent="0.25">
      <c r="A20" t="s">
        <v>20</v>
      </c>
      <c r="B20">
        <v>165</v>
      </c>
      <c r="I20" t="s">
        <v>14</v>
      </c>
      <c r="J20">
        <v>120</v>
      </c>
    </row>
    <row r="21" spans="1:10" x14ac:dyDescent="0.25">
      <c r="A21" t="s">
        <v>20</v>
      </c>
      <c r="B21">
        <v>1965</v>
      </c>
      <c r="I21" t="s">
        <v>14</v>
      </c>
      <c r="J21">
        <v>2253</v>
      </c>
    </row>
    <row r="22" spans="1:10" x14ac:dyDescent="0.25">
      <c r="A22" t="s">
        <v>20</v>
      </c>
      <c r="B22">
        <v>16</v>
      </c>
      <c r="I22" t="s">
        <v>14</v>
      </c>
      <c r="J22">
        <v>5</v>
      </c>
    </row>
    <row r="23" spans="1:10" x14ac:dyDescent="0.25">
      <c r="A23" t="s">
        <v>20</v>
      </c>
      <c r="B23">
        <v>107</v>
      </c>
      <c r="I23" t="s">
        <v>14</v>
      </c>
      <c r="J23">
        <v>38</v>
      </c>
    </row>
    <row r="24" spans="1:10" x14ac:dyDescent="0.25">
      <c r="A24" t="s">
        <v>20</v>
      </c>
      <c r="B24">
        <v>134</v>
      </c>
      <c r="I24" t="s">
        <v>14</v>
      </c>
      <c r="J24">
        <v>12</v>
      </c>
    </row>
    <row r="25" spans="1:10" x14ac:dyDescent="0.25">
      <c r="A25" t="s">
        <v>20</v>
      </c>
      <c r="B25">
        <v>198</v>
      </c>
      <c r="I25" t="s">
        <v>14</v>
      </c>
      <c r="J25">
        <v>1684</v>
      </c>
    </row>
    <row r="26" spans="1:10" x14ac:dyDescent="0.25">
      <c r="A26" t="s">
        <v>20</v>
      </c>
      <c r="B26">
        <v>111</v>
      </c>
      <c r="I26" t="s">
        <v>14</v>
      </c>
      <c r="J26">
        <v>56</v>
      </c>
    </row>
    <row r="27" spans="1:10" x14ac:dyDescent="0.25">
      <c r="A27" t="s">
        <v>20</v>
      </c>
      <c r="B27">
        <v>222</v>
      </c>
      <c r="I27" t="s">
        <v>14</v>
      </c>
      <c r="J27">
        <v>838</v>
      </c>
    </row>
    <row r="28" spans="1:10" x14ac:dyDescent="0.25">
      <c r="A28" t="s">
        <v>20</v>
      </c>
      <c r="B28">
        <v>6212</v>
      </c>
      <c r="I28" t="s">
        <v>14</v>
      </c>
      <c r="J28">
        <v>1000</v>
      </c>
    </row>
    <row r="29" spans="1:10" x14ac:dyDescent="0.25">
      <c r="A29" t="s">
        <v>20</v>
      </c>
      <c r="B29">
        <v>98</v>
      </c>
      <c r="I29" t="s">
        <v>14</v>
      </c>
      <c r="J29">
        <v>1482</v>
      </c>
    </row>
    <row r="30" spans="1:10" x14ac:dyDescent="0.25">
      <c r="A30" t="s">
        <v>20</v>
      </c>
      <c r="B30">
        <v>92</v>
      </c>
      <c r="I30" t="s">
        <v>14</v>
      </c>
      <c r="J30">
        <v>106</v>
      </c>
    </row>
    <row r="31" spans="1:10" x14ac:dyDescent="0.25">
      <c r="A31" t="s">
        <v>20</v>
      </c>
      <c r="B31">
        <v>149</v>
      </c>
      <c r="I31" t="s">
        <v>14</v>
      </c>
      <c r="J31">
        <v>679</v>
      </c>
    </row>
    <row r="32" spans="1:10" x14ac:dyDescent="0.25">
      <c r="A32" t="s">
        <v>20</v>
      </c>
      <c r="B32">
        <v>2431</v>
      </c>
      <c r="I32" t="s">
        <v>14</v>
      </c>
      <c r="J32">
        <v>1220</v>
      </c>
    </row>
    <row r="33" spans="1:10" x14ac:dyDescent="0.25">
      <c r="A33" t="s">
        <v>20</v>
      </c>
      <c r="B33">
        <v>303</v>
      </c>
      <c r="I33" t="s">
        <v>14</v>
      </c>
      <c r="J33">
        <v>1</v>
      </c>
    </row>
    <row r="34" spans="1:10" x14ac:dyDescent="0.25">
      <c r="A34" t="s">
        <v>20</v>
      </c>
      <c r="B34">
        <v>209</v>
      </c>
      <c r="I34" t="s">
        <v>14</v>
      </c>
      <c r="J34">
        <v>37</v>
      </c>
    </row>
    <row r="35" spans="1:10" x14ac:dyDescent="0.25">
      <c r="A35" t="s">
        <v>20</v>
      </c>
      <c r="B35">
        <v>131</v>
      </c>
      <c r="I35" t="s">
        <v>14</v>
      </c>
      <c r="J35">
        <v>60</v>
      </c>
    </row>
    <row r="36" spans="1:10" x14ac:dyDescent="0.25">
      <c r="A36" t="s">
        <v>20</v>
      </c>
      <c r="B36">
        <v>164</v>
      </c>
      <c r="I36" t="s">
        <v>14</v>
      </c>
      <c r="J36">
        <v>296</v>
      </c>
    </row>
    <row r="37" spans="1:10" x14ac:dyDescent="0.25">
      <c r="A37" t="s">
        <v>20</v>
      </c>
      <c r="B37">
        <v>201</v>
      </c>
      <c r="I37" t="s">
        <v>14</v>
      </c>
      <c r="J37">
        <v>3304</v>
      </c>
    </row>
    <row r="38" spans="1:10" x14ac:dyDescent="0.25">
      <c r="A38" t="s">
        <v>20</v>
      </c>
      <c r="B38">
        <v>211</v>
      </c>
      <c r="I38" t="s">
        <v>14</v>
      </c>
      <c r="J38">
        <v>73</v>
      </c>
    </row>
    <row r="39" spans="1:10" x14ac:dyDescent="0.25">
      <c r="A39" t="s">
        <v>20</v>
      </c>
      <c r="B39">
        <v>128</v>
      </c>
      <c r="I39" t="s">
        <v>14</v>
      </c>
      <c r="J39">
        <v>3387</v>
      </c>
    </row>
    <row r="40" spans="1:10" x14ac:dyDescent="0.25">
      <c r="A40" t="s">
        <v>20</v>
      </c>
      <c r="B40">
        <v>1600</v>
      </c>
      <c r="I40" t="s">
        <v>14</v>
      </c>
      <c r="J40">
        <v>662</v>
      </c>
    </row>
    <row r="41" spans="1:10" x14ac:dyDescent="0.25">
      <c r="A41" t="s">
        <v>20</v>
      </c>
      <c r="B41">
        <v>249</v>
      </c>
      <c r="I41" t="s">
        <v>14</v>
      </c>
      <c r="J41">
        <v>774</v>
      </c>
    </row>
    <row r="42" spans="1:10" x14ac:dyDescent="0.25">
      <c r="A42" t="s">
        <v>20</v>
      </c>
      <c r="B42">
        <v>236</v>
      </c>
      <c r="I42" t="s">
        <v>14</v>
      </c>
      <c r="J42">
        <v>672</v>
      </c>
    </row>
    <row r="43" spans="1:10" x14ac:dyDescent="0.25">
      <c r="A43" t="s">
        <v>20</v>
      </c>
      <c r="B43">
        <v>4065</v>
      </c>
      <c r="I43" t="s">
        <v>14</v>
      </c>
      <c r="J43">
        <v>940</v>
      </c>
    </row>
    <row r="44" spans="1:10" x14ac:dyDescent="0.25">
      <c r="A44" t="s">
        <v>20</v>
      </c>
      <c r="B44">
        <v>246</v>
      </c>
      <c r="I44" t="s">
        <v>14</v>
      </c>
      <c r="J44">
        <v>117</v>
      </c>
    </row>
    <row r="45" spans="1:10" x14ac:dyDescent="0.25">
      <c r="A45" t="s">
        <v>20</v>
      </c>
      <c r="B45">
        <v>2475</v>
      </c>
      <c r="I45" t="s">
        <v>14</v>
      </c>
      <c r="J45">
        <v>115</v>
      </c>
    </row>
    <row r="46" spans="1:10" x14ac:dyDescent="0.25">
      <c r="A46" t="s">
        <v>20</v>
      </c>
      <c r="B46">
        <v>76</v>
      </c>
      <c r="I46" t="s">
        <v>14</v>
      </c>
      <c r="J46">
        <v>326</v>
      </c>
    </row>
    <row r="47" spans="1:10" x14ac:dyDescent="0.25">
      <c r="A47" t="s">
        <v>20</v>
      </c>
      <c r="B47">
        <v>54</v>
      </c>
      <c r="I47" t="s">
        <v>14</v>
      </c>
      <c r="J47">
        <v>1</v>
      </c>
    </row>
    <row r="48" spans="1:10" x14ac:dyDescent="0.25">
      <c r="A48" t="s">
        <v>20</v>
      </c>
      <c r="B48">
        <v>88</v>
      </c>
      <c r="I48" t="s">
        <v>14</v>
      </c>
      <c r="J48">
        <v>1467</v>
      </c>
    </row>
    <row r="49" spans="1:10" x14ac:dyDescent="0.25">
      <c r="A49" t="s">
        <v>20</v>
      </c>
      <c r="B49">
        <v>85</v>
      </c>
      <c r="I49" t="s">
        <v>14</v>
      </c>
      <c r="J49">
        <v>5681</v>
      </c>
    </row>
    <row r="50" spans="1:10" x14ac:dyDescent="0.25">
      <c r="A50" t="s">
        <v>20</v>
      </c>
      <c r="B50">
        <v>170</v>
      </c>
      <c r="I50" t="s">
        <v>14</v>
      </c>
      <c r="J50">
        <v>1059</v>
      </c>
    </row>
    <row r="51" spans="1:10" x14ac:dyDescent="0.25">
      <c r="A51" t="s">
        <v>20</v>
      </c>
      <c r="B51">
        <v>330</v>
      </c>
      <c r="I51" t="s">
        <v>14</v>
      </c>
      <c r="J51">
        <v>1194</v>
      </c>
    </row>
    <row r="52" spans="1:10" x14ac:dyDescent="0.25">
      <c r="A52" t="s">
        <v>20</v>
      </c>
      <c r="B52">
        <v>127</v>
      </c>
      <c r="I52" t="s">
        <v>14</v>
      </c>
      <c r="J52">
        <v>30</v>
      </c>
    </row>
    <row r="53" spans="1:10" x14ac:dyDescent="0.25">
      <c r="A53" t="s">
        <v>20</v>
      </c>
      <c r="B53">
        <v>411</v>
      </c>
      <c r="I53" t="s">
        <v>14</v>
      </c>
      <c r="J53">
        <v>75</v>
      </c>
    </row>
    <row r="54" spans="1:10" x14ac:dyDescent="0.25">
      <c r="A54" t="s">
        <v>20</v>
      </c>
      <c r="B54">
        <v>180</v>
      </c>
      <c r="I54" t="s">
        <v>14</v>
      </c>
      <c r="J54">
        <v>955</v>
      </c>
    </row>
    <row r="55" spans="1:10" x14ac:dyDescent="0.25">
      <c r="A55" t="s">
        <v>20</v>
      </c>
      <c r="B55">
        <v>374</v>
      </c>
      <c r="I55" t="s">
        <v>14</v>
      </c>
      <c r="J55">
        <v>67</v>
      </c>
    </row>
    <row r="56" spans="1:10" x14ac:dyDescent="0.25">
      <c r="A56" t="s">
        <v>20</v>
      </c>
      <c r="B56">
        <v>71</v>
      </c>
      <c r="I56" t="s">
        <v>14</v>
      </c>
      <c r="J56">
        <v>5</v>
      </c>
    </row>
    <row r="57" spans="1:10" x14ac:dyDescent="0.25">
      <c r="A57" t="s">
        <v>20</v>
      </c>
      <c r="B57">
        <v>203</v>
      </c>
      <c r="I57" t="s">
        <v>14</v>
      </c>
      <c r="J57">
        <v>26</v>
      </c>
    </row>
    <row r="58" spans="1:10" x14ac:dyDescent="0.25">
      <c r="A58" t="s">
        <v>20</v>
      </c>
      <c r="B58">
        <v>113</v>
      </c>
      <c r="I58" t="s">
        <v>14</v>
      </c>
      <c r="J58">
        <v>1130</v>
      </c>
    </row>
    <row r="59" spans="1:10" x14ac:dyDescent="0.25">
      <c r="A59" t="s">
        <v>20</v>
      </c>
      <c r="B59">
        <v>96</v>
      </c>
      <c r="I59" t="s">
        <v>14</v>
      </c>
      <c r="J59">
        <v>782</v>
      </c>
    </row>
    <row r="60" spans="1:10" x14ac:dyDescent="0.25">
      <c r="A60" t="s">
        <v>20</v>
      </c>
      <c r="B60">
        <v>498</v>
      </c>
      <c r="I60" t="s">
        <v>14</v>
      </c>
      <c r="J60">
        <v>210</v>
      </c>
    </row>
    <row r="61" spans="1:10" x14ac:dyDescent="0.25">
      <c r="A61" t="s">
        <v>20</v>
      </c>
      <c r="B61">
        <v>180</v>
      </c>
      <c r="I61" t="s">
        <v>14</v>
      </c>
      <c r="J61">
        <v>136</v>
      </c>
    </row>
    <row r="62" spans="1:10" x14ac:dyDescent="0.25">
      <c r="A62" t="s">
        <v>20</v>
      </c>
      <c r="B62">
        <v>27</v>
      </c>
      <c r="I62" t="s">
        <v>14</v>
      </c>
      <c r="J62">
        <v>86</v>
      </c>
    </row>
    <row r="63" spans="1:10" x14ac:dyDescent="0.25">
      <c r="A63" t="s">
        <v>20</v>
      </c>
      <c r="B63">
        <v>2331</v>
      </c>
      <c r="I63" t="s">
        <v>14</v>
      </c>
      <c r="J63">
        <v>19</v>
      </c>
    </row>
    <row r="64" spans="1:10" x14ac:dyDescent="0.25">
      <c r="A64" t="s">
        <v>20</v>
      </c>
      <c r="B64">
        <v>113</v>
      </c>
      <c r="I64" t="s">
        <v>14</v>
      </c>
      <c r="J64">
        <v>886</v>
      </c>
    </row>
    <row r="65" spans="1:10" x14ac:dyDescent="0.25">
      <c r="A65" t="s">
        <v>20</v>
      </c>
      <c r="B65">
        <v>164</v>
      </c>
      <c r="I65" t="s">
        <v>14</v>
      </c>
      <c r="J65">
        <v>35</v>
      </c>
    </row>
    <row r="66" spans="1:10" x14ac:dyDescent="0.25">
      <c r="A66" t="s">
        <v>20</v>
      </c>
      <c r="B66">
        <v>164</v>
      </c>
      <c r="I66" t="s">
        <v>14</v>
      </c>
      <c r="J66">
        <v>24</v>
      </c>
    </row>
    <row r="67" spans="1:10" x14ac:dyDescent="0.25">
      <c r="A67" t="s">
        <v>20</v>
      </c>
      <c r="B67">
        <v>336</v>
      </c>
      <c r="I67" t="s">
        <v>14</v>
      </c>
      <c r="J67">
        <v>86</v>
      </c>
    </row>
    <row r="68" spans="1:10" x14ac:dyDescent="0.25">
      <c r="A68" t="s">
        <v>20</v>
      </c>
      <c r="B68">
        <v>1917</v>
      </c>
      <c r="I68" t="s">
        <v>14</v>
      </c>
      <c r="J68">
        <v>243</v>
      </c>
    </row>
    <row r="69" spans="1:10" x14ac:dyDescent="0.25">
      <c r="A69" t="s">
        <v>20</v>
      </c>
      <c r="B69">
        <v>95</v>
      </c>
      <c r="I69" t="s">
        <v>14</v>
      </c>
      <c r="J69">
        <v>65</v>
      </c>
    </row>
    <row r="70" spans="1:10" x14ac:dyDescent="0.25">
      <c r="A70" t="s">
        <v>20</v>
      </c>
      <c r="B70">
        <v>147</v>
      </c>
      <c r="I70" t="s">
        <v>14</v>
      </c>
      <c r="J70">
        <v>100</v>
      </c>
    </row>
    <row r="71" spans="1:10" x14ac:dyDescent="0.25">
      <c r="A71" t="s">
        <v>20</v>
      </c>
      <c r="B71">
        <v>86</v>
      </c>
      <c r="I71" t="s">
        <v>14</v>
      </c>
      <c r="J71">
        <v>168</v>
      </c>
    </row>
    <row r="72" spans="1:10" x14ac:dyDescent="0.25">
      <c r="A72" t="s">
        <v>20</v>
      </c>
      <c r="B72">
        <v>83</v>
      </c>
      <c r="I72" t="s">
        <v>14</v>
      </c>
      <c r="J72">
        <v>13</v>
      </c>
    </row>
    <row r="73" spans="1:10" x14ac:dyDescent="0.25">
      <c r="A73" t="s">
        <v>20</v>
      </c>
      <c r="B73">
        <v>676</v>
      </c>
      <c r="I73" t="s">
        <v>14</v>
      </c>
      <c r="J73">
        <v>1</v>
      </c>
    </row>
    <row r="74" spans="1:10" x14ac:dyDescent="0.25">
      <c r="A74" t="s">
        <v>20</v>
      </c>
      <c r="B74">
        <v>361</v>
      </c>
      <c r="I74" t="s">
        <v>14</v>
      </c>
      <c r="J74">
        <v>40</v>
      </c>
    </row>
    <row r="75" spans="1:10" x14ac:dyDescent="0.25">
      <c r="A75" t="s">
        <v>20</v>
      </c>
      <c r="B75">
        <v>131</v>
      </c>
      <c r="I75" t="s">
        <v>14</v>
      </c>
      <c r="J75">
        <v>226</v>
      </c>
    </row>
    <row r="76" spans="1:10" x14ac:dyDescent="0.25">
      <c r="A76" t="s">
        <v>20</v>
      </c>
      <c r="B76">
        <v>126</v>
      </c>
      <c r="I76" t="s">
        <v>14</v>
      </c>
      <c r="J76">
        <v>1625</v>
      </c>
    </row>
    <row r="77" spans="1:10" x14ac:dyDescent="0.25">
      <c r="A77" t="s">
        <v>20</v>
      </c>
      <c r="B77">
        <v>275</v>
      </c>
      <c r="I77" t="s">
        <v>14</v>
      </c>
      <c r="J77">
        <v>143</v>
      </c>
    </row>
    <row r="78" spans="1:10" x14ac:dyDescent="0.25">
      <c r="A78" t="s">
        <v>20</v>
      </c>
      <c r="B78">
        <v>67</v>
      </c>
      <c r="I78" t="s">
        <v>14</v>
      </c>
      <c r="J78">
        <v>934</v>
      </c>
    </row>
    <row r="79" spans="1:10" x14ac:dyDescent="0.25">
      <c r="A79" t="s">
        <v>20</v>
      </c>
      <c r="B79">
        <v>154</v>
      </c>
      <c r="I79" t="s">
        <v>14</v>
      </c>
      <c r="J79">
        <v>17</v>
      </c>
    </row>
    <row r="80" spans="1:10" x14ac:dyDescent="0.25">
      <c r="A80" t="s">
        <v>20</v>
      </c>
      <c r="B80">
        <v>1782</v>
      </c>
      <c r="I80" t="s">
        <v>14</v>
      </c>
      <c r="J80">
        <v>2179</v>
      </c>
    </row>
    <row r="81" spans="1:10" x14ac:dyDescent="0.25">
      <c r="A81" t="s">
        <v>20</v>
      </c>
      <c r="B81">
        <v>903</v>
      </c>
      <c r="I81" t="s">
        <v>14</v>
      </c>
      <c r="J81">
        <v>931</v>
      </c>
    </row>
    <row r="82" spans="1:10" x14ac:dyDescent="0.25">
      <c r="A82" t="s">
        <v>20</v>
      </c>
      <c r="B82">
        <v>94</v>
      </c>
      <c r="I82" t="s">
        <v>14</v>
      </c>
      <c r="J82">
        <v>92</v>
      </c>
    </row>
    <row r="83" spans="1:10" x14ac:dyDescent="0.25">
      <c r="A83" t="s">
        <v>20</v>
      </c>
      <c r="B83">
        <v>180</v>
      </c>
      <c r="I83" t="s">
        <v>14</v>
      </c>
      <c r="J83">
        <v>57</v>
      </c>
    </row>
    <row r="84" spans="1:10" x14ac:dyDescent="0.25">
      <c r="A84" t="s">
        <v>20</v>
      </c>
      <c r="B84">
        <v>533</v>
      </c>
      <c r="I84" t="s">
        <v>14</v>
      </c>
      <c r="J84">
        <v>41</v>
      </c>
    </row>
    <row r="85" spans="1:10" x14ac:dyDescent="0.25">
      <c r="A85" t="s">
        <v>20</v>
      </c>
      <c r="B85">
        <v>2443</v>
      </c>
      <c r="I85" t="s">
        <v>14</v>
      </c>
      <c r="J85">
        <v>1</v>
      </c>
    </row>
    <row r="86" spans="1:10" x14ac:dyDescent="0.25">
      <c r="A86" t="s">
        <v>20</v>
      </c>
      <c r="B86">
        <v>89</v>
      </c>
      <c r="I86" t="s">
        <v>14</v>
      </c>
      <c r="J86">
        <v>101</v>
      </c>
    </row>
    <row r="87" spans="1:10" x14ac:dyDescent="0.25">
      <c r="A87" t="s">
        <v>20</v>
      </c>
      <c r="B87">
        <v>159</v>
      </c>
      <c r="I87" t="s">
        <v>14</v>
      </c>
      <c r="J87">
        <v>1335</v>
      </c>
    </row>
    <row r="88" spans="1:10" x14ac:dyDescent="0.25">
      <c r="A88" t="s">
        <v>20</v>
      </c>
      <c r="B88">
        <v>50</v>
      </c>
      <c r="I88" t="s">
        <v>14</v>
      </c>
      <c r="J88">
        <v>15</v>
      </c>
    </row>
    <row r="89" spans="1:10" x14ac:dyDescent="0.25">
      <c r="A89" t="s">
        <v>20</v>
      </c>
      <c r="B89">
        <v>186</v>
      </c>
      <c r="I89" t="s">
        <v>14</v>
      </c>
      <c r="J89">
        <v>454</v>
      </c>
    </row>
    <row r="90" spans="1:10" x14ac:dyDescent="0.25">
      <c r="A90" t="s">
        <v>20</v>
      </c>
      <c r="B90">
        <v>1071</v>
      </c>
      <c r="I90" t="s">
        <v>14</v>
      </c>
      <c r="J90">
        <v>3182</v>
      </c>
    </row>
    <row r="91" spans="1:10" x14ac:dyDescent="0.25">
      <c r="A91" t="s">
        <v>20</v>
      </c>
      <c r="B91">
        <v>117</v>
      </c>
      <c r="I91" t="s">
        <v>14</v>
      </c>
      <c r="J91">
        <v>15</v>
      </c>
    </row>
    <row r="92" spans="1:10" x14ac:dyDescent="0.25">
      <c r="A92" t="s">
        <v>20</v>
      </c>
      <c r="B92">
        <v>70</v>
      </c>
      <c r="I92" t="s">
        <v>14</v>
      </c>
      <c r="J92">
        <v>133</v>
      </c>
    </row>
    <row r="93" spans="1:10" x14ac:dyDescent="0.25">
      <c r="A93" t="s">
        <v>20</v>
      </c>
      <c r="B93">
        <v>135</v>
      </c>
      <c r="I93" t="s">
        <v>14</v>
      </c>
      <c r="J93">
        <v>2062</v>
      </c>
    </row>
    <row r="94" spans="1:10" x14ac:dyDescent="0.25">
      <c r="A94" t="s">
        <v>20</v>
      </c>
      <c r="B94">
        <v>768</v>
      </c>
      <c r="I94" t="s">
        <v>14</v>
      </c>
      <c r="J94">
        <v>29</v>
      </c>
    </row>
    <row r="95" spans="1:10" x14ac:dyDescent="0.25">
      <c r="A95" t="s">
        <v>20</v>
      </c>
      <c r="B95">
        <v>199</v>
      </c>
      <c r="I95" t="s">
        <v>14</v>
      </c>
      <c r="J95">
        <v>132</v>
      </c>
    </row>
    <row r="96" spans="1:10" x14ac:dyDescent="0.25">
      <c r="A96" t="s">
        <v>20</v>
      </c>
      <c r="B96">
        <v>107</v>
      </c>
      <c r="I96" t="s">
        <v>14</v>
      </c>
      <c r="J96">
        <v>137</v>
      </c>
    </row>
    <row r="97" spans="1:10" x14ac:dyDescent="0.25">
      <c r="A97" t="s">
        <v>20</v>
      </c>
      <c r="B97">
        <v>195</v>
      </c>
      <c r="I97" t="s">
        <v>14</v>
      </c>
      <c r="J97">
        <v>908</v>
      </c>
    </row>
    <row r="98" spans="1:10" x14ac:dyDescent="0.25">
      <c r="A98" t="s">
        <v>20</v>
      </c>
      <c r="B98">
        <v>3376</v>
      </c>
      <c r="I98" t="s">
        <v>14</v>
      </c>
      <c r="J98">
        <v>10</v>
      </c>
    </row>
    <row r="99" spans="1:10" x14ac:dyDescent="0.25">
      <c r="A99" t="s">
        <v>20</v>
      </c>
      <c r="B99">
        <v>41</v>
      </c>
      <c r="I99" t="s">
        <v>14</v>
      </c>
      <c r="J99">
        <v>1910</v>
      </c>
    </row>
    <row r="100" spans="1:10" x14ac:dyDescent="0.25">
      <c r="A100" t="s">
        <v>20</v>
      </c>
      <c r="B100">
        <v>1821</v>
      </c>
      <c r="I100" t="s">
        <v>14</v>
      </c>
      <c r="J100">
        <v>38</v>
      </c>
    </row>
    <row r="101" spans="1:10" x14ac:dyDescent="0.25">
      <c r="A101" t="s">
        <v>20</v>
      </c>
      <c r="B101">
        <v>164</v>
      </c>
      <c r="I101" t="s">
        <v>14</v>
      </c>
      <c r="J101">
        <v>104</v>
      </c>
    </row>
    <row r="102" spans="1:10" x14ac:dyDescent="0.25">
      <c r="A102" t="s">
        <v>20</v>
      </c>
      <c r="B102">
        <v>157</v>
      </c>
      <c r="I102" t="s">
        <v>14</v>
      </c>
      <c r="J102">
        <v>49</v>
      </c>
    </row>
    <row r="103" spans="1:10" x14ac:dyDescent="0.25">
      <c r="A103" t="s">
        <v>20</v>
      </c>
      <c r="B103">
        <v>246</v>
      </c>
      <c r="I103" t="s">
        <v>14</v>
      </c>
      <c r="J103">
        <v>1</v>
      </c>
    </row>
    <row r="104" spans="1:10" x14ac:dyDescent="0.25">
      <c r="A104" t="s">
        <v>20</v>
      </c>
      <c r="B104">
        <v>1396</v>
      </c>
      <c r="I104" t="s">
        <v>14</v>
      </c>
      <c r="J104">
        <v>245</v>
      </c>
    </row>
    <row r="105" spans="1:10" x14ac:dyDescent="0.25">
      <c r="A105" t="s">
        <v>20</v>
      </c>
      <c r="B105">
        <v>2506</v>
      </c>
      <c r="I105" t="s">
        <v>14</v>
      </c>
      <c r="J105">
        <v>32</v>
      </c>
    </row>
    <row r="106" spans="1:10" x14ac:dyDescent="0.25">
      <c r="A106" t="s">
        <v>20</v>
      </c>
      <c r="B106">
        <v>244</v>
      </c>
      <c r="I106" t="s">
        <v>14</v>
      </c>
      <c r="J106">
        <v>7</v>
      </c>
    </row>
    <row r="107" spans="1:10" x14ac:dyDescent="0.25">
      <c r="A107" t="s">
        <v>20</v>
      </c>
      <c r="B107">
        <v>146</v>
      </c>
      <c r="I107" t="s">
        <v>14</v>
      </c>
      <c r="J107">
        <v>803</v>
      </c>
    </row>
    <row r="108" spans="1:10" x14ac:dyDescent="0.25">
      <c r="A108" t="s">
        <v>20</v>
      </c>
      <c r="B108">
        <v>1267</v>
      </c>
      <c r="I108" t="s">
        <v>14</v>
      </c>
      <c r="J108">
        <v>16</v>
      </c>
    </row>
    <row r="109" spans="1:10" x14ac:dyDescent="0.25">
      <c r="A109" t="s">
        <v>20</v>
      </c>
      <c r="B109">
        <v>1561</v>
      </c>
      <c r="I109" t="s">
        <v>14</v>
      </c>
      <c r="J109">
        <v>31</v>
      </c>
    </row>
    <row r="110" spans="1:10" x14ac:dyDescent="0.25">
      <c r="A110" t="s">
        <v>20</v>
      </c>
      <c r="B110">
        <v>48</v>
      </c>
      <c r="I110" t="s">
        <v>14</v>
      </c>
      <c r="J110">
        <v>108</v>
      </c>
    </row>
    <row r="111" spans="1:10" x14ac:dyDescent="0.25">
      <c r="A111" t="s">
        <v>20</v>
      </c>
      <c r="B111">
        <v>2739</v>
      </c>
      <c r="I111" t="s">
        <v>14</v>
      </c>
      <c r="J111">
        <v>30</v>
      </c>
    </row>
    <row r="112" spans="1:10" x14ac:dyDescent="0.25">
      <c r="A112" t="s">
        <v>20</v>
      </c>
      <c r="B112">
        <v>3537</v>
      </c>
      <c r="I112" t="s">
        <v>14</v>
      </c>
      <c r="J112">
        <v>17</v>
      </c>
    </row>
    <row r="113" spans="1:10" x14ac:dyDescent="0.25">
      <c r="A113" t="s">
        <v>20</v>
      </c>
      <c r="B113">
        <v>2107</v>
      </c>
      <c r="I113" t="s">
        <v>14</v>
      </c>
      <c r="J113">
        <v>80</v>
      </c>
    </row>
    <row r="114" spans="1:10" x14ac:dyDescent="0.25">
      <c r="A114" t="s">
        <v>20</v>
      </c>
      <c r="B114">
        <v>3318</v>
      </c>
      <c r="I114" t="s">
        <v>14</v>
      </c>
      <c r="J114">
        <v>2468</v>
      </c>
    </row>
    <row r="115" spans="1:10" x14ac:dyDescent="0.25">
      <c r="A115" t="s">
        <v>20</v>
      </c>
      <c r="B115">
        <v>340</v>
      </c>
      <c r="I115" t="s">
        <v>14</v>
      </c>
      <c r="J115">
        <v>26</v>
      </c>
    </row>
    <row r="116" spans="1:10" x14ac:dyDescent="0.25">
      <c r="A116" t="s">
        <v>20</v>
      </c>
      <c r="B116">
        <v>1442</v>
      </c>
      <c r="I116" t="s">
        <v>14</v>
      </c>
      <c r="J116">
        <v>73</v>
      </c>
    </row>
    <row r="117" spans="1:10" x14ac:dyDescent="0.25">
      <c r="A117" t="s">
        <v>20</v>
      </c>
      <c r="B117">
        <v>126</v>
      </c>
      <c r="I117" t="s">
        <v>14</v>
      </c>
      <c r="J117">
        <v>128</v>
      </c>
    </row>
    <row r="118" spans="1:10" x14ac:dyDescent="0.25">
      <c r="A118" t="s">
        <v>20</v>
      </c>
      <c r="B118">
        <v>524</v>
      </c>
      <c r="I118" t="s">
        <v>14</v>
      </c>
      <c r="J118">
        <v>33</v>
      </c>
    </row>
    <row r="119" spans="1:10" x14ac:dyDescent="0.25">
      <c r="A119" t="s">
        <v>20</v>
      </c>
      <c r="B119">
        <v>1989</v>
      </c>
      <c r="I119" t="s">
        <v>14</v>
      </c>
      <c r="J119">
        <v>1072</v>
      </c>
    </row>
    <row r="120" spans="1:10" x14ac:dyDescent="0.25">
      <c r="A120" t="s">
        <v>20</v>
      </c>
      <c r="B120">
        <v>157</v>
      </c>
      <c r="I120" t="s">
        <v>14</v>
      </c>
      <c r="J120">
        <v>393</v>
      </c>
    </row>
    <row r="121" spans="1:10" x14ac:dyDescent="0.25">
      <c r="A121" t="s">
        <v>20</v>
      </c>
      <c r="B121">
        <v>4498</v>
      </c>
      <c r="I121" t="s">
        <v>14</v>
      </c>
      <c r="J121">
        <v>1257</v>
      </c>
    </row>
    <row r="122" spans="1:10" x14ac:dyDescent="0.25">
      <c r="A122" t="s">
        <v>20</v>
      </c>
      <c r="B122">
        <v>80</v>
      </c>
      <c r="I122" t="s">
        <v>14</v>
      </c>
      <c r="J122">
        <v>328</v>
      </c>
    </row>
    <row r="123" spans="1:10" x14ac:dyDescent="0.25">
      <c r="A123" t="s">
        <v>20</v>
      </c>
      <c r="B123">
        <v>43</v>
      </c>
      <c r="I123" t="s">
        <v>14</v>
      </c>
      <c r="J123">
        <v>147</v>
      </c>
    </row>
    <row r="124" spans="1:10" x14ac:dyDescent="0.25">
      <c r="A124" t="s">
        <v>20</v>
      </c>
      <c r="B124">
        <v>2053</v>
      </c>
      <c r="I124" t="s">
        <v>14</v>
      </c>
      <c r="J124">
        <v>830</v>
      </c>
    </row>
    <row r="125" spans="1:10" x14ac:dyDescent="0.25">
      <c r="A125" t="s">
        <v>20</v>
      </c>
      <c r="B125">
        <v>168</v>
      </c>
      <c r="I125" t="s">
        <v>14</v>
      </c>
      <c r="J125">
        <v>331</v>
      </c>
    </row>
    <row r="126" spans="1:10" x14ac:dyDescent="0.25">
      <c r="A126" t="s">
        <v>20</v>
      </c>
      <c r="B126">
        <v>4289</v>
      </c>
      <c r="I126" t="s">
        <v>14</v>
      </c>
      <c r="J126">
        <v>25</v>
      </c>
    </row>
    <row r="127" spans="1:10" x14ac:dyDescent="0.25">
      <c r="A127" t="s">
        <v>20</v>
      </c>
      <c r="B127">
        <v>165</v>
      </c>
      <c r="I127" t="s">
        <v>14</v>
      </c>
      <c r="J127">
        <v>3483</v>
      </c>
    </row>
    <row r="128" spans="1:10" x14ac:dyDescent="0.25">
      <c r="A128" t="s">
        <v>20</v>
      </c>
      <c r="B128">
        <v>1815</v>
      </c>
      <c r="I128" t="s">
        <v>14</v>
      </c>
      <c r="J128">
        <v>923</v>
      </c>
    </row>
    <row r="129" spans="1:10" x14ac:dyDescent="0.25">
      <c r="A129" t="s">
        <v>20</v>
      </c>
      <c r="B129">
        <v>397</v>
      </c>
      <c r="I129" t="s">
        <v>14</v>
      </c>
      <c r="J129">
        <v>1</v>
      </c>
    </row>
    <row r="130" spans="1:10" x14ac:dyDescent="0.25">
      <c r="A130" t="s">
        <v>20</v>
      </c>
      <c r="B130">
        <v>1539</v>
      </c>
      <c r="I130" t="s">
        <v>14</v>
      </c>
      <c r="J130">
        <v>33</v>
      </c>
    </row>
    <row r="131" spans="1:10" x14ac:dyDescent="0.25">
      <c r="A131" t="s">
        <v>20</v>
      </c>
      <c r="B131">
        <v>138</v>
      </c>
      <c r="I131" t="s">
        <v>14</v>
      </c>
      <c r="J131">
        <v>40</v>
      </c>
    </row>
    <row r="132" spans="1:10" x14ac:dyDescent="0.25">
      <c r="A132" t="s">
        <v>20</v>
      </c>
      <c r="B132">
        <v>3594</v>
      </c>
      <c r="I132" t="s">
        <v>14</v>
      </c>
      <c r="J132">
        <v>23</v>
      </c>
    </row>
    <row r="133" spans="1:10" x14ac:dyDescent="0.25">
      <c r="A133" t="s">
        <v>20</v>
      </c>
      <c r="B133">
        <v>5880</v>
      </c>
      <c r="I133" t="s">
        <v>14</v>
      </c>
      <c r="J133">
        <v>75</v>
      </c>
    </row>
    <row r="134" spans="1:10" x14ac:dyDescent="0.25">
      <c r="A134" t="s">
        <v>20</v>
      </c>
      <c r="B134">
        <v>112</v>
      </c>
      <c r="I134" t="s">
        <v>14</v>
      </c>
      <c r="J134">
        <v>2176</v>
      </c>
    </row>
    <row r="135" spans="1:10" x14ac:dyDescent="0.25">
      <c r="A135" t="s">
        <v>20</v>
      </c>
      <c r="B135">
        <v>943</v>
      </c>
      <c r="I135" t="s">
        <v>14</v>
      </c>
      <c r="J135">
        <v>441</v>
      </c>
    </row>
    <row r="136" spans="1:10" x14ac:dyDescent="0.25">
      <c r="A136" t="s">
        <v>20</v>
      </c>
      <c r="B136">
        <v>2468</v>
      </c>
      <c r="I136" t="s">
        <v>14</v>
      </c>
      <c r="J136">
        <v>25</v>
      </c>
    </row>
    <row r="137" spans="1:10" x14ac:dyDescent="0.25">
      <c r="A137" t="s">
        <v>20</v>
      </c>
      <c r="B137">
        <v>2551</v>
      </c>
      <c r="I137" t="s">
        <v>14</v>
      </c>
      <c r="J137">
        <v>127</v>
      </c>
    </row>
    <row r="138" spans="1:10" x14ac:dyDescent="0.25">
      <c r="A138" t="s">
        <v>20</v>
      </c>
      <c r="B138">
        <v>101</v>
      </c>
      <c r="I138" t="s">
        <v>14</v>
      </c>
      <c r="J138">
        <v>355</v>
      </c>
    </row>
    <row r="139" spans="1:10" x14ac:dyDescent="0.25">
      <c r="A139" t="s">
        <v>20</v>
      </c>
      <c r="B139">
        <v>92</v>
      </c>
      <c r="I139" t="s">
        <v>14</v>
      </c>
      <c r="J139">
        <v>44</v>
      </c>
    </row>
    <row r="140" spans="1:10" x14ac:dyDescent="0.25">
      <c r="A140" t="s">
        <v>20</v>
      </c>
      <c r="B140">
        <v>62</v>
      </c>
      <c r="I140" t="s">
        <v>14</v>
      </c>
      <c r="J140">
        <v>67</v>
      </c>
    </row>
    <row r="141" spans="1:10" x14ac:dyDescent="0.25">
      <c r="A141" t="s">
        <v>20</v>
      </c>
      <c r="B141">
        <v>149</v>
      </c>
      <c r="I141" t="s">
        <v>14</v>
      </c>
      <c r="J141">
        <v>1068</v>
      </c>
    </row>
    <row r="142" spans="1:10" x14ac:dyDescent="0.25">
      <c r="A142" t="s">
        <v>20</v>
      </c>
      <c r="B142">
        <v>329</v>
      </c>
      <c r="I142" t="s">
        <v>14</v>
      </c>
      <c r="J142">
        <v>424</v>
      </c>
    </row>
    <row r="143" spans="1:10" x14ac:dyDescent="0.25">
      <c r="A143" t="s">
        <v>20</v>
      </c>
      <c r="B143">
        <v>97</v>
      </c>
      <c r="I143" t="s">
        <v>14</v>
      </c>
      <c r="J143">
        <v>151</v>
      </c>
    </row>
    <row r="144" spans="1:10" x14ac:dyDescent="0.25">
      <c r="A144" t="s">
        <v>20</v>
      </c>
      <c r="B144">
        <v>1784</v>
      </c>
      <c r="I144" t="s">
        <v>14</v>
      </c>
      <c r="J144">
        <v>1608</v>
      </c>
    </row>
    <row r="145" spans="1:10" x14ac:dyDescent="0.25">
      <c r="A145" t="s">
        <v>20</v>
      </c>
      <c r="B145">
        <v>1684</v>
      </c>
      <c r="I145" t="s">
        <v>14</v>
      </c>
      <c r="J145">
        <v>941</v>
      </c>
    </row>
    <row r="146" spans="1:10" x14ac:dyDescent="0.25">
      <c r="A146" t="s">
        <v>20</v>
      </c>
      <c r="B146">
        <v>250</v>
      </c>
      <c r="I146" t="s">
        <v>14</v>
      </c>
      <c r="J146">
        <v>1</v>
      </c>
    </row>
    <row r="147" spans="1:10" x14ac:dyDescent="0.25">
      <c r="A147" t="s">
        <v>20</v>
      </c>
      <c r="B147">
        <v>238</v>
      </c>
      <c r="I147" t="s">
        <v>14</v>
      </c>
      <c r="J147">
        <v>40</v>
      </c>
    </row>
    <row r="148" spans="1:10" x14ac:dyDescent="0.25">
      <c r="A148" t="s">
        <v>20</v>
      </c>
      <c r="B148">
        <v>53</v>
      </c>
      <c r="I148" t="s">
        <v>14</v>
      </c>
      <c r="J148">
        <v>3015</v>
      </c>
    </row>
    <row r="149" spans="1:10" x14ac:dyDescent="0.25">
      <c r="A149" t="s">
        <v>20</v>
      </c>
      <c r="B149">
        <v>214</v>
      </c>
      <c r="I149" t="s">
        <v>14</v>
      </c>
      <c r="J149">
        <v>435</v>
      </c>
    </row>
    <row r="150" spans="1:10" x14ac:dyDescent="0.25">
      <c r="A150" t="s">
        <v>20</v>
      </c>
      <c r="B150">
        <v>222</v>
      </c>
      <c r="I150" t="s">
        <v>14</v>
      </c>
      <c r="J150">
        <v>714</v>
      </c>
    </row>
    <row r="151" spans="1:10" x14ac:dyDescent="0.25">
      <c r="A151" t="s">
        <v>20</v>
      </c>
      <c r="B151">
        <v>1884</v>
      </c>
      <c r="I151" t="s">
        <v>14</v>
      </c>
      <c r="J151">
        <v>5497</v>
      </c>
    </row>
    <row r="152" spans="1:10" x14ac:dyDescent="0.25">
      <c r="A152" t="s">
        <v>20</v>
      </c>
      <c r="B152">
        <v>218</v>
      </c>
      <c r="I152" t="s">
        <v>14</v>
      </c>
      <c r="J152">
        <v>418</v>
      </c>
    </row>
    <row r="153" spans="1:10" x14ac:dyDescent="0.25">
      <c r="A153" t="s">
        <v>20</v>
      </c>
      <c r="B153">
        <v>6465</v>
      </c>
      <c r="I153" t="s">
        <v>14</v>
      </c>
      <c r="J153">
        <v>1439</v>
      </c>
    </row>
    <row r="154" spans="1:10" x14ac:dyDescent="0.25">
      <c r="A154" t="s">
        <v>20</v>
      </c>
      <c r="B154">
        <v>59</v>
      </c>
      <c r="I154" t="s">
        <v>14</v>
      </c>
      <c r="J154">
        <v>15</v>
      </c>
    </row>
    <row r="155" spans="1:10" x14ac:dyDescent="0.25">
      <c r="A155" t="s">
        <v>20</v>
      </c>
      <c r="B155">
        <v>88</v>
      </c>
      <c r="I155" t="s">
        <v>14</v>
      </c>
      <c r="J155">
        <v>1999</v>
      </c>
    </row>
    <row r="156" spans="1:10" x14ac:dyDescent="0.25">
      <c r="A156" t="s">
        <v>20</v>
      </c>
      <c r="B156">
        <v>1697</v>
      </c>
      <c r="I156" t="s">
        <v>14</v>
      </c>
      <c r="J156">
        <v>118</v>
      </c>
    </row>
    <row r="157" spans="1:10" x14ac:dyDescent="0.25">
      <c r="A157" t="s">
        <v>20</v>
      </c>
      <c r="B157">
        <v>92</v>
      </c>
      <c r="I157" t="s">
        <v>14</v>
      </c>
      <c r="J157">
        <v>162</v>
      </c>
    </row>
    <row r="158" spans="1:10" x14ac:dyDescent="0.25">
      <c r="A158" t="s">
        <v>20</v>
      </c>
      <c r="B158">
        <v>186</v>
      </c>
      <c r="I158" t="s">
        <v>14</v>
      </c>
      <c r="J158">
        <v>83</v>
      </c>
    </row>
    <row r="159" spans="1:10" x14ac:dyDescent="0.25">
      <c r="A159" t="s">
        <v>20</v>
      </c>
      <c r="B159">
        <v>138</v>
      </c>
      <c r="I159" t="s">
        <v>14</v>
      </c>
      <c r="J159">
        <v>747</v>
      </c>
    </row>
    <row r="160" spans="1:10" x14ac:dyDescent="0.25">
      <c r="A160" t="s">
        <v>20</v>
      </c>
      <c r="B160">
        <v>261</v>
      </c>
      <c r="I160" t="s">
        <v>14</v>
      </c>
      <c r="J160">
        <v>84</v>
      </c>
    </row>
    <row r="161" spans="1:10" x14ac:dyDescent="0.25">
      <c r="A161" t="s">
        <v>20</v>
      </c>
      <c r="B161">
        <v>107</v>
      </c>
      <c r="I161" t="s">
        <v>14</v>
      </c>
      <c r="J161">
        <v>91</v>
      </c>
    </row>
    <row r="162" spans="1:10" x14ac:dyDescent="0.25">
      <c r="A162" t="s">
        <v>20</v>
      </c>
      <c r="B162">
        <v>199</v>
      </c>
      <c r="I162" t="s">
        <v>14</v>
      </c>
      <c r="J162">
        <v>792</v>
      </c>
    </row>
    <row r="163" spans="1:10" x14ac:dyDescent="0.25">
      <c r="A163" t="s">
        <v>20</v>
      </c>
      <c r="B163">
        <v>5512</v>
      </c>
      <c r="I163" t="s">
        <v>14</v>
      </c>
      <c r="J163">
        <v>32</v>
      </c>
    </row>
    <row r="164" spans="1:10" x14ac:dyDescent="0.25">
      <c r="A164" t="s">
        <v>20</v>
      </c>
      <c r="B164">
        <v>86</v>
      </c>
      <c r="I164" t="s">
        <v>14</v>
      </c>
      <c r="J164">
        <v>186</v>
      </c>
    </row>
    <row r="165" spans="1:10" x14ac:dyDescent="0.25">
      <c r="A165" t="s">
        <v>20</v>
      </c>
      <c r="B165">
        <v>2768</v>
      </c>
      <c r="I165" t="s">
        <v>14</v>
      </c>
      <c r="J165">
        <v>605</v>
      </c>
    </row>
    <row r="166" spans="1:10" x14ac:dyDescent="0.25">
      <c r="A166" t="s">
        <v>20</v>
      </c>
      <c r="B166">
        <v>48</v>
      </c>
      <c r="I166" t="s">
        <v>14</v>
      </c>
      <c r="J166">
        <v>1</v>
      </c>
    </row>
    <row r="167" spans="1:10" x14ac:dyDescent="0.25">
      <c r="A167" t="s">
        <v>20</v>
      </c>
      <c r="B167">
        <v>87</v>
      </c>
      <c r="I167" t="s">
        <v>14</v>
      </c>
      <c r="J167">
        <v>31</v>
      </c>
    </row>
    <row r="168" spans="1:10" x14ac:dyDescent="0.25">
      <c r="A168" t="s">
        <v>20</v>
      </c>
      <c r="B168">
        <v>1894</v>
      </c>
      <c r="I168" t="s">
        <v>14</v>
      </c>
      <c r="J168">
        <v>1181</v>
      </c>
    </row>
    <row r="169" spans="1:10" x14ac:dyDescent="0.25">
      <c r="A169" t="s">
        <v>20</v>
      </c>
      <c r="B169">
        <v>282</v>
      </c>
      <c r="I169" t="s">
        <v>14</v>
      </c>
      <c r="J169">
        <v>39</v>
      </c>
    </row>
    <row r="170" spans="1:10" x14ac:dyDescent="0.25">
      <c r="A170" t="s">
        <v>20</v>
      </c>
      <c r="B170">
        <v>116</v>
      </c>
      <c r="I170" t="s">
        <v>14</v>
      </c>
      <c r="J170">
        <v>46</v>
      </c>
    </row>
    <row r="171" spans="1:10" x14ac:dyDescent="0.25">
      <c r="A171" t="s">
        <v>20</v>
      </c>
      <c r="B171">
        <v>83</v>
      </c>
      <c r="I171" t="s">
        <v>14</v>
      </c>
      <c r="J171">
        <v>105</v>
      </c>
    </row>
    <row r="172" spans="1:10" x14ac:dyDescent="0.25">
      <c r="A172" t="s">
        <v>20</v>
      </c>
      <c r="B172">
        <v>91</v>
      </c>
      <c r="I172" t="s">
        <v>14</v>
      </c>
      <c r="J172">
        <v>535</v>
      </c>
    </row>
    <row r="173" spans="1:10" x14ac:dyDescent="0.25">
      <c r="A173" t="s">
        <v>20</v>
      </c>
      <c r="B173">
        <v>546</v>
      </c>
      <c r="I173" t="s">
        <v>14</v>
      </c>
      <c r="J173">
        <v>16</v>
      </c>
    </row>
    <row r="174" spans="1:10" x14ac:dyDescent="0.25">
      <c r="A174" t="s">
        <v>20</v>
      </c>
      <c r="B174">
        <v>393</v>
      </c>
      <c r="I174" t="s">
        <v>14</v>
      </c>
      <c r="J174">
        <v>575</v>
      </c>
    </row>
    <row r="175" spans="1:10" x14ac:dyDescent="0.25">
      <c r="A175" t="s">
        <v>20</v>
      </c>
      <c r="B175">
        <v>133</v>
      </c>
      <c r="I175" t="s">
        <v>14</v>
      </c>
      <c r="J175">
        <v>1120</v>
      </c>
    </row>
    <row r="176" spans="1:10" x14ac:dyDescent="0.25">
      <c r="A176" t="s">
        <v>20</v>
      </c>
      <c r="B176">
        <v>254</v>
      </c>
      <c r="I176" t="s">
        <v>14</v>
      </c>
      <c r="J176">
        <v>113</v>
      </c>
    </row>
    <row r="177" spans="1:10" x14ac:dyDescent="0.25">
      <c r="A177" t="s">
        <v>20</v>
      </c>
      <c r="B177">
        <v>176</v>
      </c>
      <c r="I177" t="s">
        <v>14</v>
      </c>
      <c r="J177">
        <v>1538</v>
      </c>
    </row>
    <row r="178" spans="1:10" x14ac:dyDescent="0.25">
      <c r="A178" t="s">
        <v>20</v>
      </c>
      <c r="B178">
        <v>337</v>
      </c>
      <c r="I178" t="s">
        <v>14</v>
      </c>
      <c r="J178">
        <v>9</v>
      </c>
    </row>
    <row r="179" spans="1:10" x14ac:dyDescent="0.25">
      <c r="A179" t="s">
        <v>20</v>
      </c>
      <c r="B179">
        <v>107</v>
      </c>
      <c r="I179" t="s">
        <v>14</v>
      </c>
      <c r="J179">
        <v>554</v>
      </c>
    </row>
    <row r="180" spans="1:10" x14ac:dyDescent="0.25">
      <c r="A180" t="s">
        <v>20</v>
      </c>
      <c r="B180">
        <v>183</v>
      </c>
      <c r="I180" t="s">
        <v>14</v>
      </c>
      <c r="J180">
        <v>648</v>
      </c>
    </row>
    <row r="181" spans="1:10" x14ac:dyDescent="0.25">
      <c r="A181" t="s">
        <v>20</v>
      </c>
      <c r="B181">
        <v>72</v>
      </c>
      <c r="I181" t="s">
        <v>14</v>
      </c>
      <c r="J181">
        <v>21</v>
      </c>
    </row>
    <row r="182" spans="1:10" x14ac:dyDescent="0.25">
      <c r="A182" t="s">
        <v>20</v>
      </c>
      <c r="B182">
        <v>295</v>
      </c>
      <c r="I182" t="s">
        <v>14</v>
      </c>
      <c r="J182">
        <v>54</v>
      </c>
    </row>
    <row r="183" spans="1:10" x14ac:dyDescent="0.25">
      <c r="A183" t="s">
        <v>20</v>
      </c>
      <c r="B183">
        <v>142</v>
      </c>
      <c r="I183" t="s">
        <v>14</v>
      </c>
      <c r="J183">
        <v>120</v>
      </c>
    </row>
    <row r="184" spans="1:10" x14ac:dyDescent="0.25">
      <c r="A184" t="s">
        <v>20</v>
      </c>
      <c r="B184">
        <v>85</v>
      </c>
      <c r="I184" t="s">
        <v>14</v>
      </c>
      <c r="J184">
        <v>579</v>
      </c>
    </row>
    <row r="185" spans="1:10" x14ac:dyDescent="0.25">
      <c r="A185" t="s">
        <v>20</v>
      </c>
      <c r="B185">
        <v>659</v>
      </c>
      <c r="I185" t="s">
        <v>14</v>
      </c>
      <c r="J185">
        <v>2072</v>
      </c>
    </row>
    <row r="186" spans="1:10" x14ac:dyDescent="0.25">
      <c r="A186" t="s">
        <v>20</v>
      </c>
      <c r="B186">
        <v>121</v>
      </c>
      <c r="I186" t="s">
        <v>14</v>
      </c>
      <c r="J186">
        <v>0</v>
      </c>
    </row>
    <row r="187" spans="1:10" x14ac:dyDescent="0.25">
      <c r="A187" t="s">
        <v>20</v>
      </c>
      <c r="B187">
        <v>3742</v>
      </c>
      <c r="I187" t="s">
        <v>14</v>
      </c>
      <c r="J187">
        <v>1796</v>
      </c>
    </row>
    <row r="188" spans="1:10" x14ac:dyDescent="0.25">
      <c r="A188" t="s">
        <v>20</v>
      </c>
      <c r="B188">
        <v>223</v>
      </c>
      <c r="I188" t="s">
        <v>14</v>
      </c>
      <c r="J188">
        <v>62</v>
      </c>
    </row>
    <row r="189" spans="1:10" x14ac:dyDescent="0.25">
      <c r="A189" t="s">
        <v>20</v>
      </c>
      <c r="B189">
        <v>133</v>
      </c>
      <c r="I189" t="s">
        <v>14</v>
      </c>
      <c r="J189">
        <v>347</v>
      </c>
    </row>
    <row r="190" spans="1:10" x14ac:dyDescent="0.25">
      <c r="A190" t="s">
        <v>20</v>
      </c>
      <c r="B190">
        <v>5168</v>
      </c>
      <c r="I190" t="s">
        <v>14</v>
      </c>
      <c r="J190">
        <v>19</v>
      </c>
    </row>
    <row r="191" spans="1:10" x14ac:dyDescent="0.25">
      <c r="A191" t="s">
        <v>20</v>
      </c>
      <c r="B191">
        <v>307</v>
      </c>
      <c r="I191" t="s">
        <v>14</v>
      </c>
      <c r="J191">
        <v>1258</v>
      </c>
    </row>
    <row r="192" spans="1:10" x14ac:dyDescent="0.25">
      <c r="A192" t="s">
        <v>20</v>
      </c>
      <c r="B192">
        <v>2441</v>
      </c>
      <c r="I192" t="s">
        <v>14</v>
      </c>
      <c r="J192">
        <v>362</v>
      </c>
    </row>
    <row r="193" spans="1:10" x14ac:dyDescent="0.25">
      <c r="A193" t="s">
        <v>20</v>
      </c>
      <c r="B193">
        <v>1385</v>
      </c>
      <c r="I193" t="s">
        <v>14</v>
      </c>
      <c r="J193">
        <v>133</v>
      </c>
    </row>
    <row r="194" spans="1:10" x14ac:dyDescent="0.25">
      <c r="A194" t="s">
        <v>20</v>
      </c>
      <c r="B194">
        <v>190</v>
      </c>
      <c r="I194" t="s">
        <v>14</v>
      </c>
      <c r="J194">
        <v>846</v>
      </c>
    </row>
    <row r="195" spans="1:10" x14ac:dyDescent="0.25">
      <c r="A195" t="s">
        <v>20</v>
      </c>
      <c r="B195">
        <v>470</v>
      </c>
      <c r="I195" t="s">
        <v>14</v>
      </c>
      <c r="J195">
        <v>10</v>
      </c>
    </row>
    <row r="196" spans="1:10" x14ac:dyDescent="0.25">
      <c r="A196" t="s">
        <v>20</v>
      </c>
      <c r="B196">
        <v>253</v>
      </c>
      <c r="I196" t="s">
        <v>14</v>
      </c>
      <c r="J196">
        <v>191</v>
      </c>
    </row>
    <row r="197" spans="1:10" x14ac:dyDescent="0.25">
      <c r="A197" t="s">
        <v>20</v>
      </c>
      <c r="B197">
        <v>1113</v>
      </c>
      <c r="I197" t="s">
        <v>14</v>
      </c>
      <c r="J197">
        <v>1979</v>
      </c>
    </row>
    <row r="198" spans="1:10" x14ac:dyDescent="0.25">
      <c r="A198" t="s">
        <v>20</v>
      </c>
      <c r="B198">
        <v>2283</v>
      </c>
      <c r="I198" t="s">
        <v>14</v>
      </c>
      <c r="J198">
        <v>63</v>
      </c>
    </row>
    <row r="199" spans="1:10" x14ac:dyDescent="0.25">
      <c r="A199" t="s">
        <v>20</v>
      </c>
      <c r="B199">
        <v>1095</v>
      </c>
      <c r="I199" t="s">
        <v>14</v>
      </c>
      <c r="J199">
        <v>6080</v>
      </c>
    </row>
    <row r="200" spans="1:10" x14ac:dyDescent="0.25">
      <c r="A200" t="s">
        <v>20</v>
      </c>
      <c r="B200">
        <v>1690</v>
      </c>
      <c r="I200" t="s">
        <v>14</v>
      </c>
      <c r="J200">
        <v>80</v>
      </c>
    </row>
    <row r="201" spans="1:10" x14ac:dyDescent="0.25">
      <c r="A201" t="s">
        <v>20</v>
      </c>
      <c r="B201">
        <v>191</v>
      </c>
      <c r="I201" t="s">
        <v>14</v>
      </c>
      <c r="J201">
        <v>9</v>
      </c>
    </row>
    <row r="202" spans="1:10" x14ac:dyDescent="0.25">
      <c r="A202" t="s">
        <v>20</v>
      </c>
      <c r="B202">
        <v>2013</v>
      </c>
      <c r="I202" t="s">
        <v>14</v>
      </c>
      <c r="J202">
        <v>1784</v>
      </c>
    </row>
    <row r="203" spans="1:10" x14ac:dyDescent="0.25">
      <c r="A203" t="s">
        <v>20</v>
      </c>
      <c r="B203">
        <v>1703</v>
      </c>
      <c r="I203" t="s">
        <v>14</v>
      </c>
      <c r="J203">
        <v>243</v>
      </c>
    </row>
    <row r="204" spans="1:10" x14ac:dyDescent="0.25">
      <c r="A204" t="s">
        <v>20</v>
      </c>
      <c r="B204">
        <v>80</v>
      </c>
      <c r="I204" t="s">
        <v>14</v>
      </c>
      <c r="J204">
        <v>1296</v>
      </c>
    </row>
    <row r="205" spans="1:10" x14ac:dyDescent="0.25">
      <c r="A205" t="s">
        <v>20</v>
      </c>
      <c r="B205">
        <v>41</v>
      </c>
      <c r="I205" t="s">
        <v>14</v>
      </c>
      <c r="J205">
        <v>77</v>
      </c>
    </row>
    <row r="206" spans="1:10" x14ac:dyDescent="0.25">
      <c r="A206" t="s">
        <v>20</v>
      </c>
      <c r="B206">
        <v>187</v>
      </c>
      <c r="I206" t="s">
        <v>14</v>
      </c>
      <c r="J206">
        <v>395</v>
      </c>
    </row>
    <row r="207" spans="1:10" x14ac:dyDescent="0.25">
      <c r="A207" t="s">
        <v>20</v>
      </c>
      <c r="B207">
        <v>2875</v>
      </c>
      <c r="I207" t="s">
        <v>14</v>
      </c>
      <c r="J207">
        <v>49</v>
      </c>
    </row>
    <row r="208" spans="1:10" x14ac:dyDescent="0.25">
      <c r="A208" t="s">
        <v>20</v>
      </c>
      <c r="B208">
        <v>88</v>
      </c>
      <c r="I208" t="s">
        <v>14</v>
      </c>
      <c r="J208">
        <v>180</v>
      </c>
    </row>
    <row r="209" spans="1:10" x14ac:dyDescent="0.25">
      <c r="A209" t="s">
        <v>20</v>
      </c>
      <c r="B209">
        <v>191</v>
      </c>
      <c r="I209" t="s">
        <v>14</v>
      </c>
      <c r="J209">
        <v>2690</v>
      </c>
    </row>
    <row r="210" spans="1:10" x14ac:dyDescent="0.25">
      <c r="A210" t="s">
        <v>20</v>
      </c>
      <c r="B210">
        <v>139</v>
      </c>
      <c r="I210" t="s">
        <v>14</v>
      </c>
      <c r="J210">
        <v>2779</v>
      </c>
    </row>
    <row r="211" spans="1:10" x14ac:dyDescent="0.25">
      <c r="A211" t="s">
        <v>20</v>
      </c>
      <c r="B211">
        <v>186</v>
      </c>
      <c r="I211" t="s">
        <v>14</v>
      </c>
      <c r="J211">
        <v>92</v>
      </c>
    </row>
    <row r="212" spans="1:10" x14ac:dyDescent="0.25">
      <c r="A212" t="s">
        <v>20</v>
      </c>
      <c r="B212">
        <v>112</v>
      </c>
      <c r="I212" t="s">
        <v>14</v>
      </c>
      <c r="J212">
        <v>1028</v>
      </c>
    </row>
    <row r="213" spans="1:10" x14ac:dyDescent="0.25">
      <c r="A213" t="s">
        <v>20</v>
      </c>
      <c r="B213">
        <v>101</v>
      </c>
      <c r="I213" t="s">
        <v>14</v>
      </c>
      <c r="J213">
        <v>26</v>
      </c>
    </row>
    <row r="214" spans="1:10" x14ac:dyDescent="0.25">
      <c r="A214" t="s">
        <v>20</v>
      </c>
      <c r="B214">
        <v>206</v>
      </c>
      <c r="I214" t="s">
        <v>14</v>
      </c>
      <c r="J214">
        <v>1790</v>
      </c>
    </row>
    <row r="215" spans="1:10" x14ac:dyDescent="0.25">
      <c r="A215" t="s">
        <v>20</v>
      </c>
      <c r="B215">
        <v>154</v>
      </c>
      <c r="I215" t="s">
        <v>14</v>
      </c>
      <c r="J215">
        <v>37</v>
      </c>
    </row>
    <row r="216" spans="1:10" x14ac:dyDescent="0.25">
      <c r="A216" t="s">
        <v>20</v>
      </c>
      <c r="B216">
        <v>5966</v>
      </c>
      <c r="I216" t="s">
        <v>14</v>
      </c>
      <c r="J216">
        <v>35</v>
      </c>
    </row>
    <row r="217" spans="1:10" x14ac:dyDescent="0.25">
      <c r="A217" t="s">
        <v>20</v>
      </c>
      <c r="B217">
        <v>169</v>
      </c>
      <c r="I217" t="s">
        <v>14</v>
      </c>
      <c r="J217">
        <v>558</v>
      </c>
    </row>
    <row r="218" spans="1:10" x14ac:dyDescent="0.25">
      <c r="A218" t="s">
        <v>20</v>
      </c>
      <c r="B218">
        <v>2106</v>
      </c>
      <c r="I218" t="s">
        <v>14</v>
      </c>
      <c r="J218">
        <v>64</v>
      </c>
    </row>
    <row r="219" spans="1:10" x14ac:dyDescent="0.25">
      <c r="A219" t="s">
        <v>20</v>
      </c>
      <c r="B219">
        <v>131</v>
      </c>
      <c r="I219" t="s">
        <v>14</v>
      </c>
      <c r="J219">
        <v>245</v>
      </c>
    </row>
    <row r="220" spans="1:10" x14ac:dyDescent="0.25">
      <c r="A220" t="s">
        <v>20</v>
      </c>
      <c r="B220">
        <v>84</v>
      </c>
      <c r="I220" t="s">
        <v>14</v>
      </c>
      <c r="J220">
        <v>71</v>
      </c>
    </row>
    <row r="221" spans="1:10" x14ac:dyDescent="0.25">
      <c r="A221" t="s">
        <v>20</v>
      </c>
      <c r="B221">
        <v>155</v>
      </c>
      <c r="I221" t="s">
        <v>14</v>
      </c>
      <c r="J221">
        <v>42</v>
      </c>
    </row>
    <row r="222" spans="1:10" x14ac:dyDescent="0.25">
      <c r="A222" t="s">
        <v>20</v>
      </c>
      <c r="B222">
        <v>189</v>
      </c>
      <c r="I222" t="s">
        <v>14</v>
      </c>
      <c r="J222">
        <v>156</v>
      </c>
    </row>
    <row r="223" spans="1:10" x14ac:dyDescent="0.25">
      <c r="A223" t="s">
        <v>20</v>
      </c>
      <c r="B223">
        <v>4799</v>
      </c>
      <c r="I223" t="s">
        <v>14</v>
      </c>
      <c r="J223">
        <v>1368</v>
      </c>
    </row>
    <row r="224" spans="1:10" x14ac:dyDescent="0.25">
      <c r="A224" t="s">
        <v>20</v>
      </c>
      <c r="B224">
        <v>1137</v>
      </c>
      <c r="I224" t="s">
        <v>14</v>
      </c>
      <c r="J224">
        <v>102</v>
      </c>
    </row>
    <row r="225" spans="1:10" x14ac:dyDescent="0.25">
      <c r="A225" t="s">
        <v>20</v>
      </c>
      <c r="B225">
        <v>1152</v>
      </c>
      <c r="I225" t="s">
        <v>14</v>
      </c>
      <c r="J225">
        <v>86</v>
      </c>
    </row>
    <row r="226" spans="1:10" x14ac:dyDescent="0.25">
      <c r="A226" t="s">
        <v>20</v>
      </c>
      <c r="B226">
        <v>50</v>
      </c>
      <c r="I226" t="s">
        <v>14</v>
      </c>
      <c r="J226">
        <v>253</v>
      </c>
    </row>
    <row r="227" spans="1:10" x14ac:dyDescent="0.25">
      <c r="A227" t="s">
        <v>20</v>
      </c>
      <c r="B227">
        <v>3059</v>
      </c>
      <c r="I227" t="s">
        <v>14</v>
      </c>
      <c r="J227">
        <v>157</v>
      </c>
    </row>
    <row r="228" spans="1:10" x14ac:dyDescent="0.25">
      <c r="A228" t="s">
        <v>20</v>
      </c>
      <c r="B228">
        <v>34</v>
      </c>
      <c r="I228" t="s">
        <v>14</v>
      </c>
      <c r="J228">
        <v>183</v>
      </c>
    </row>
    <row r="229" spans="1:10" x14ac:dyDescent="0.25">
      <c r="A229" t="s">
        <v>20</v>
      </c>
      <c r="B229">
        <v>220</v>
      </c>
      <c r="I229" t="s">
        <v>14</v>
      </c>
      <c r="J229">
        <v>82</v>
      </c>
    </row>
    <row r="230" spans="1:10" x14ac:dyDescent="0.25">
      <c r="A230" t="s">
        <v>20</v>
      </c>
      <c r="B230">
        <v>1604</v>
      </c>
      <c r="I230" t="s">
        <v>14</v>
      </c>
      <c r="J230">
        <v>1</v>
      </c>
    </row>
    <row r="231" spans="1:10" x14ac:dyDescent="0.25">
      <c r="A231" t="s">
        <v>20</v>
      </c>
      <c r="B231">
        <v>454</v>
      </c>
      <c r="I231" t="s">
        <v>14</v>
      </c>
      <c r="J231">
        <v>1198</v>
      </c>
    </row>
    <row r="232" spans="1:10" x14ac:dyDescent="0.25">
      <c r="A232" t="s">
        <v>20</v>
      </c>
      <c r="B232">
        <v>123</v>
      </c>
      <c r="I232" t="s">
        <v>14</v>
      </c>
      <c r="J232">
        <v>648</v>
      </c>
    </row>
    <row r="233" spans="1:10" x14ac:dyDescent="0.25">
      <c r="A233" t="s">
        <v>20</v>
      </c>
      <c r="B233">
        <v>299</v>
      </c>
      <c r="I233" t="s">
        <v>14</v>
      </c>
      <c r="J233">
        <v>64</v>
      </c>
    </row>
    <row r="234" spans="1:10" x14ac:dyDescent="0.25">
      <c r="A234" t="s">
        <v>20</v>
      </c>
      <c r="B234">
        <v>2237</v>
      </c>
      <c r="I234" t="s">
        <v>14</v>
      </c>
      <c r="J234">
        <v>62</v>
      </c>
    </row>
    <row r="235" spans="1:10" x14ac:dyDescent="0.25">
      <c r="A235" t="s">
        <v>20</v>
      </c>
      <c r="B235">
        <v>645</v>
      </c>
      <c r="I235" t="s">
        <v>14</v>
      </c>
      <c r="J235">
        <v>750</v>
      </c>
    </row>
    <row r="236" spans="1:10" x14ac:dyDescent="0.25">
      <c r="A236" t="s">
        <v>20</v>
      </c>
      <c r="B236">
        <v>484</v>
      </c>
      <c r="I236" t="s">
        <v>14</v>
      </c>
      <c r="J236">
        <v>105</v>
      </c>
    </row>
    <row r="237" spans="1:10" x14ac:dyDescent="0.25">
      <c r="A237" t="s">
        <v>20</v>
      </c>
      <c r="B237">
        <v>154</v>
      </c>
      <c r="I237" t="s">
        <v>14</v>
      </c>
      <c r="J237">
        <v>2604</v>
      </c>
    </row>
    <row r="238" spans="1:10" x14ac:dyDescent="0.25">
      <c r="A238" t="s">
        <v>20</v>
      </c>
      <c r="B238">
        <v>82</v>
      </c>
      <c r="I238" t="s">
        <v>14</v>
      </c>
      <c r="J238">
        <v>65</v>
      </c>
    </row>
    <row r="239" spans="1:10" x14ac:dyDescent="0.25">
      <c r="A239" t="s">
        <v>20</v>
      </c>
      <c r="B239">
        <v>134</v>
      </c>
      <c r="I239" t="s">
        <v>14</v>
      </c>
      <c r="J239">
        <v>94</v>
      </c>
    </row>
    <row r="240" spans="1:10" x14ac:dyDescent="0.25">
      <c r="A240" t="s">
        <v>20</v>
      </c>
      <c r="B240">
        <v>5203</v>
      </c>
      <c r="I240" t="s">
        <v>14</v>
      </c>
      <c r="J240">
        <v>257</v>
      </c>
    </row>
    <row r="241" spans="1:10" x14ac:dyDescent="0.25">
      <c r="A241" t="s">
        <v>20</v>
      </c>
      <c r="B241">
        <v>94</v>
      </c>
      <c r="I241" t="s">
        <v>14</v>
      </c>
      <c r="J241">
        <v>2928</v>
      </c>
    </row>
    <row r="242" spans="1:10" x14ac:dyDescent="0.25">
      <c r="A242" t="s">
        <v>20</v>
      </c>
      <c r="B242">
        <v>205</v>
      </c>
      <c r="I242" t="s">
        <v>14</v>
      </c>
      <c r="J242">
        <v>4697</v>
      </c>
    </row>
    <row r="243" spans="1:10" x14ac:dyDescent="0.25">
      <c r="A243" t="s">
        <v>20</v>
      </c>
      <c r="B243">
        <v>92</v>
      </c>
      <c r="I243" t="s">
        <v>14</v>
      </c>
      <c r="J243">
        <v>2915</v>
      </c>
    </row>
    <row r="244" spans="1:10" x14ac:dyDescent="0.25">
      <c r="A244" t="s">
        <v>20</v>
      </c>
      <c r="B244">
        <v>219</v>
      </c>
      <c r="I244" t="s">
        <v>14</v>
      </c>
      <c r="J244">
        <v>18</v>
      </c>
    </row>
    <row r="245" spans="1:10" x14ac:dyDescent="0.25">
      <c r="A245" t="s">
        <v>20</v>
      </c>
      <c r="B245">
        <v>2526</v>
      </c>
      <c r="I245" t="s">
        <v>14</v>
      </c>
      <c r="J245">
        <v>602</v>
      </c>
    </row>
    <row r="246" spans="1:10" x14ac:dyDescent="0.25">
      <c r="A246" t="s">
        <v>20</v>
      </c>
      <c r="B246">
        <v>94</v>
      </c>
      <c r="I246" t="s">
        <v>14</v>
      </c>
      <c r="J246">
        <v>1</v>
      </c>
    </row>
    <row r="247" spans="1:10" x14ac:dyDescent="0.25">
      <c r="A247" t="s">
        <v>20</v>
      </c>
      <c r="B247">
        <v>1713</v>
      </c>
      <c r="I247" t="s">
        <v>14</v>
      </c>
      <c r="J247">
        <v>3868</v>
      </c>
    </row>
    <row r="248" spans="1:10" x14ac:dyDescent="0.25">
      <c r="A248" t="s">
        <v>20</v>
      </c>
      <c r="B248">
        <v>249</v>
      </c>
      <c r="I248" t="s">
        <v>14</v>
      </c>
      <c r="J248">
        <v>504</v>
      </c>
    </row>
    <row r="249" spans="1:10" x14ac:dyDescent="0.25">
      <c r="A249" t="s">
        <v>20</v>
      </c>
      <c r="B249">
        <v>192</v>
      </c>
      <c r="I249" t="s">
        <v>14</v>
      </c>
      <c r="J249">
        <v>14</v>
      </c>
    </row>
    <row r="250" spans="1:10" x14ac:dyDescent="0.25">
      <c r="A250" t="s">
        <v>20</v>
      </c>
      <c r="B250">
        <v>247</v>
      </c>
      <c r="I250" t="s">
        <v>14</v>
      </c>
      <c r="J250">
        <v>750</v>
      </c>
    </row>
    <row r="251" spans="1:10" x14ac:dyDescent="0.25">
      <c r="A251" t="s">
        <v>20</v>
      </c>
      <c r="B251">
        <v>2293</v>
      </c>
      <c r="I251" t="s">
        <v>14</v>
      </c>
      <c r="J251">
        <v>77</v>
      </c>
    </row>
    <row r="252" spans="1:10" x14ac:dyDescent="0.25">
      <c r="A252" t="s">
        <v>20</v>
      </c>
      <c r="B252">
        <v>3131</v>
      </c>
      <c r="I252" t="s">
        <v>14</v>
      </c>
      <c r="J252">
        <v>752</v>
      </c>
    </row>
    <row r="253" spans="1:10" x14ac:dyDescent="0.25">
      <c r="A253" t="s">
        <v>20</v>
      </c>
      <c r="B253">
        <v>143</v>
      </c>
      <c r="I253" t="s">
        <v>14</v>
      </c>
      <c r="J253">
        <v>131</v>
      </c>
    </row>
    <row r="254" spans="1:10" x14ac:dyDescent="0.25">
      <c r="A254" t="s">
        <v>20</v>
      </c>
      <c r="B254">
        <v>296</v>
      </c>
      <c r="I254" t="s">
        <v>14</v>
      </c>
      <c r="J254">
        <v>87</v>
      </c>
    </row>
    <row r="255" spans="1:10" x14ac:dyDescent="0.25">
      <c r="A255" t="s">
        <v>20</v>
      </c>
      <c r="B255">
        <v>170</v>
      </c>
      <c r="I255" t="s">
        <v>14</v>
      </c>
      <c r="J255">
        <v>1063</v>
      </c>
    </row>
    <row r="256" spans="1:10" x14ac:dyDescent="0.25">
      <c r="A256" t="s">
        <v>20</v>
      </c>
      <c r="B256">
        <v>86</v>
      </c>
      <c r="I256" t="s">
        <v>14</v>
      </c>
      <c r="J256">
        <v>76</v>
      </c>
    </row>
    <row r="257" spans="1:10" x14ac:dyDescent="0.25">
      <c r="A257" t="s">
        <v>20</v>
      </c>
      <c r="B257">
        <v>6286</v>
      </c>
      <c r="I257" t="s">
        <v>14</v>
      </c>
      <c r="J257">
        <v>4428</v>
      </c>
    </row>
    <row r="258" spans="1:10" x14ac:dyDescent="0.25">
      <c r="A258" t="s">
        <v>20</v>
      </c>
      <c r="B258">
        <v>3727</v>
      </c>
      <c r="I258" t="s">
        <v>14</v>
      </c>
      <c r="J258">
        <v>58</v>
      </c>
    </row>
    <row r="259" spans="1:10" x14ac:dyDescent="0.25">
      <c r="A259" t="s">
        <v>20</v>
      </c>
      <c r="B259">
        <v>1605</v>
      </c>
      <c r="I259" t="s">
        <v>14</v>
      </c>
      <c r="J259">
        <v>111</v>
      </c>
    </row>
    <row r="260" spans="1:10" x14ac:dyDescent="0.25">
      <c r="A260" t="s">
        <v>20</v>
      </c>
      <c r="B260">
        <v>2120</v>
      </c>
      <c r="I260" t="s">
        <v>14</v>
      </c>
      <c r="J260">
        <v>2955</v>
      </c>
    </row>
    <row r="261" spans="1:10" x14ac:dyDescent="0.25">
      <c r="A261" t="s">
        <v>20</v>
      </c>
      <c r="B261">
        <v>50</v>
      </c>
      <c r="I261" t="s">
        <v>14</v>
      </c>
      <c r="J261">
        <v>1657</v>
      </c>
    </row>
    <row r="262" spans="1:10" x14ac:dyDescent="0.25">
      <c r="A262" t="s">
        <v>20</v>
      </c>
      <c r="B262">
        <v>2080</v>
      </c>
      <c r="I262" t="s">
        <v>14</v>
      </c>
      <c r="J262">
        <v>926</v>
      </c>
    </row>
    <row r="263" spans="1:10" x14ac:dyDescent="0.25">
      <c r="A263" t="s">
        <v>20</v>
      </c>
      <c r="B263">
        <v>2105</v>
      </c>
      <c r="I263" t="s">
        <v>14</v>
      </c>
      <c r="J263">
        <v>77</v>
      </c>
    </row>
    <row r="264" spans="1:10" x14ac:dyDescent="0.25">
      <c r="A264" t="s">
        <v>20</v>
      </c>
      <c r="B264">
        <v>2436</v>
      </c>
      <c r="I264" t="s">
        <v>14</v>
      </c>
      <c r="J264">
        <v>1748</v>
      </c>
    </row>
    <row r="265" spans="1:10" x14ac:dyDescent="0.25">
      <c r="A265" t="s">
        <v>20</v>
      </c>
      <c r="B265">
        <v>80</v>
      </c>
      <c r="I265" t="s">
        <v>14</v>
      </c>
      <c r="J265">
        <v>79</v>
      </c>
    </row>
    <row r="266" spans="1:10" x14ac:dyDescent="0.25">
      <c r="A266" t="s">
        <v>20</v>
      </c>
      <c r="B266">
        <v>42</v>
      </c>
      <c r="I266" t="s">
        <v>14</v>
      </c>
      <c r="J266">
        <v>889</v>
      </c>
    </row>
    <row r="267" spans="1:10" x14ac:dyDescent="0.25">
      <c r="A267" t="s">
        <v>20</v>
      </c>
      <c r="B267">
        <v>139</v>
      </c>
      <c r="I267" t="s">
        <v>14</v>
      </c>
      <c r="J267">
        <v>56</v>
      </c>
    </row>
    <row r="268" spans="1:10" x14ac:dyDescent="0.25">
      <c r="A268" t="s">
        <v>20</v>
      </c>
      <c r="B268">
        <v>159</v>
      </c>
      <c r="I268" t="s">
        <v>14</v>
      </c>
      <c r="J268">
        <v>1</v>
      </c>
    </row>
    <row r="269" spans="1:10" x14ac:dyDescent="0.25">
      <c r="A269" t="s">
        <v>20</v>
      </c>
      <c r="B269">
        <v>381</v>
      </c>
      <c r="I269" t="s">
        <v>14</v>
      </c>
      <c r="J269">
        <v>83</v>
      </c>
    </row>
    <row r="270" spans="1:10" x14ac:dyDescent="0.25">
      <c r="A270" t="s">
        <v>20</v>
      </c>
      <c r="B270">
        <v>194</v>
      </c>
      <c r="I270" t="s">
        <v>14</v>
      </c>
      <c r="J270">
        <v>2025</v>
      </c>
    </row>
    <row r="271" spans="1:10" x14ac:dyDescent="0.25">
      <c r="A271" t="s">
        <v>20</v>
      </c>
      <c r="B271">
        <v>106</v>
      </c>
      <c r="I271" t="s">
        <v>14</v>
      </c>
      <c r="J271">
        <v>14</v>
      </c>
    </row>
    <row r="272" spans="1:10" x14ac:dyDescent="0.25">
      <c r="A272" t="s">
        <v>20</v>
      </c>
      <c r="B272">
        <v>142</v>
      </c>
      <c r="I272" t="s">
        <v>14</v>
      </c>
      <c r="J272">
        <v>656</v>
      </c>
    </row>
    <row r="273" spans="1:10" x14ac:dyDescent="0.25">
      <c r="A273" t="s">
        <v>20</v>
      </c>
      <c r="B273">
        <v>211</v>
      </c>
      <c r="I273" t="s">
        <v>14</v>
      </c>
      <c r="J273">
        <v>1596</v>
      </c>
    </row>
    <row r="274" spans="1:10" x14ac:dyDescent="0.25">
      <c r="A274" t="s">
        <v>20</v>
      </c>
      <c r="B274">
        <v>2756</v>
      </c>
      <c r="I274" t="s">
        <v>14</v>
      </c>
      <c r="J274">
        <v>10</v>
      </c>
    </row>
    <row r="275" spans="1:10" x14ac:dyDescent="0.25">
      <c r="A275" t="s">
        <v>20</v>
      </c>
      <c r="B275">
        <v>173</v>
      </c>
      <c r="I275" t="s">
        <v>14</v>
      </c>
      <c r="J275">
        <v>1121</v>
      </c>
    </row>
    <row r="276" spans="1:10" x14ac:dyDescent="0.25">
      <c r="A276" t="s">
        <v>20</v>
      </c>
      <c r="B276">
        <v>87</v>
      </c>
      <c r="I276" t="s">
        <v>14</v>
      </c>
      <c r="J276">
        <v>15</v>
      </c>
    </row>
    <row r="277" spans="1:10" x14ac:dyDescent="0.25">
      <c r="A277" t="s">
        <v>20</v>
      </c>
      <c r="B277">
        <v>1572</v>
      </c>
      <c r="I277" t="s">
        <v>14</v>
      </c>
      <c r="J277">
        <v>191</v>
      </c>
    </row>
    <row r="278" spans="1:10" x14ac:dyDescent="0.25">
      <c r="A278" t="s">
        <v>20</v>
      </c>
      <c r="B278">
        <v>2346</v>
      </c>
      <c r="I278" t="s">
        <v>14</v>
      </c>
      <c r="J278">
        <v>16</v>
      </c>
    </row>
    <row r="279" spans="1:10" x14ac:dyDescent="0.25">
      <c r="A279" t="s">
        <v>20</v>
      </c>
      <c r="B279">
        <v>115</v>
      </c>
      <c r="I279" t="s">
        <v>14</v>
      </c>
      <c r="J279">
        <v>17</v>
      </c>
    </row>
    <row r="280" spans="1:10" x14ac:dyDescent="0.25">
      <c r="A280" t="s">
        <v>20</v>
      </c>
      <c r="B280">
        <v>85</v>
      </c>
      <c r="I280" t="s">
        <v>14</v>
      </c>
      <c r="J280">
        <v>34</v>
      </c>
    </row>
    <row r="281" spans="1:10" x14ac:dyDescent="0.25">
      <c r="A281" t="s">
        <v>20</v>
      </c>
      <c r="B281">
        <v>144</v>
      </c>
      <c r="I281" t="s">
        <v>14</v>
      </c>
      <c r="J281">
        <v>1</v>
      </c>
    </row>
    <row r="282" spans="1:10" x14ac:dyDescent="0.25">
      <c r="A282" t="s">
        <v>20</v>
      </c>
      <c r="B282">
        <v>2443</v>
      </c>
      <c r="I282" t="s">
        <v>14</v>
      </c>
      <c r="J282">
        <v>1274</v>
      </c>
    </row>
    <row r="283" spans="1:10" x14ac:dyDescent="0.25">
      <c r="A283" t="s">
        <v>20</v>
      </c>
      <c r="B283">
        <v>64</v>
      </c>
      <c r="I283" t="s">
        <v>14</v>
      </c>
      <c r="J283">
        <v>210</v>
      </c>
    </row>
    <row r="284" spans="1:10" x14ac:dyDescent="0.25">
      <c r="A284" t="s">
        <v>20</v>
      </c>
      <c r="B284">
        <v>268</v>
      </c>
      <c r="I284" t="s">
        <v>14</v>
      </c>
      <c r="J284">
        <v>248</v>
      </c>
    </row>
    <row r="285" spans="1:10" x14ac:dyDescent="0.25">
      <c r="A285" t="s">
        <v>20</v>
      </c>
      <c r="B285">
        <v>195</v>
      </c>
      <c r="I285" t="s">
        <v>14</v>
      </c>
      <c r="J285">
        <v>513</v>
      </c>
    </row>
    <row r="286" spans="1:10" x14ac:dyDescent="0.25">
      <c r="A286" t="s">
        <v>20</v>
      </c>
      <c r="B286">
        <v>186</v>
      </c>
      <c r="I286" t="s">
        <v>14</v>
      </c>
      <c r="J286">
        <v>3410</v>
      </c>
    </row>
    <row r="287" spans="1:10" x14ac:dyDescent="0.25">
      <c r="A287" t="s">
        <v>20</v>
      </c>
      <c r="B287">
        <v>460</v>
      </c>
      <c r="I287" t="s">
        <v>14</v>
      </c>
      <c r="J287">
        <v>10</v>
      </c>
    </row>
    <row r="288" spans="1:10" x14ac:dyDescent="0.25">
      <c r="A288" t="s">
        <v>20</v>
      </c>
      <c r="B288">
        <v>2528</v>
      </c>
      <c r="I288" t="s">
        <v>14</v>
      </c>
      <c r="J288">
        <v>2201</v>
      </c>
    </row>
    <row r="289" spans="1:10" x14ac:dyDescent="0.25">
      <c r="A289" t="s">
        <v>20</v>
      </c>
      <c r="B289">
        <v>3657</v>
      </c>
      <c r="I289" t="s">
        <v>14</v>
      </c>
      <c r="J289">
        <v>676</v>
      </c>
    </row>
    <row r="290" spans="1:10" x14ac:dyDescent="0.25">
      <c r="A290" t="s">
        <v>20</v>
      </c>
      <c r="B290">
        <v>131</v>
      </c>
      <c r="I290" t="s">
        <v>14</v>
      </c>
      <c r="J290">
        <v>831</v>
      </c>
    </row>
    <row r="291" spans="1:10" x14ac:dyDescent="0.25">
      <c r="A291" t="s">
        <v>20</v>
      </c>
      <c r="B291">
        <v>239</v>
      </c>
      <c r="I291" t="s">
        <v>14</v>
      </c>
      <c r="J291">
        <v>859</v>
      </c>
    </row>
    <row r="292" spans="1:10" x14ac:dyDescent="0.25">
      <c r="A292" t="s">
        <v>20</v>
      </c>
      <c r="B292">
        <v>78</v>
      </c>
      <c r="I292" t="s">
        <v>14</v>
      </c>
      <c r="J292">
        <v>45</v>
      </c>
    </row>
    <row r="293" spans="1:10" x14ac:dyDescent="0.25">
      <c r="A293" t="s">
        <v>20</v>
      </c>
      <c r="B293">
        <v>1773</v>
      </c>
      <c r="I293" t="s">
        <v>14</v>
      </c>
      <c r="J293">
        <v>6</v>
      </c>
    </row>
    <row r="294" spans="1:10" x14ac:dyDescent="0.25">
      <c r="A294" t="s">
        <v>20</v>
      </c>
      <c r="B294">
        <v>32</v>
      </c>
      <c r="I294" t="s">
        <v>14</v>
      </c>
      <c r="J294">
        <v>7</v>
      </c>
    </row>
    <row r="295" spans="1:10" x14ac:dyDescent="0.25">
      <c r="A295" t="s">
        <v>20</v>
      </c>
      <c r="B295">
        <v>369</v>
      </c>
      <c r="I295" t="s">
        <v>14</v>
      </c>
      <c r="J295">
        <v>31</v>
      </c>
    </row>
    <row r="296" spans="1:10" x14ac:dyDescent="0.25">
      <c r="A296" t="s">
        <v>20</v>
      </c>
      <c r="B296">
        <v>89</v>
      </c>
      <c r="I296" t="s">
        <v>14</v>
      </c>
      <c r="J296">
        <v>78</v>
      </c>
    </row>
    <row r="297" spans="1:10" x14ac:dyDescent="0.25">
      <c r="A297" t="s">
        <v>20</v>
      </c>
      <c r="B297">
        <v>147</v>
      </c>
      <c r="I297" t="s">
        <v>14</v>
      </c>
      <c r="J297">
        <v>1225</v>
      </c>
    </row>
    <row r="298" spans="1:10" x14ac:dyDescent="0.25">
      <c r="A298" t="s">
        <v>20</v>
      </c>
      <c r="B298">
        <v>126</v>
      </c>
      <c r="I298" t="s">
        <v>14</v>
      </c>
      <c r="J298">
        <v>1</v>
      </c>
    </row>
    <row r="299" spans="1:10" x14ac:dyDescent="0.25">
      <c r="A299" t="s">
        <v>20</v>
      </c>
      <c r="B299">
        <v>2218</v>
      </c>
      <c r="I299" t="s">
        <v>14</v>
      </c>
      <c r="J299">
        <v>67</v>
      </c>
    </row>
    <row r="300" spans="1:10" x14ac:dyDescent="0.25">
      <c r="A300" t="s">
        <v>20</v>
      </c>
      <c r="B300">
        <v>202</v>
      </c>
      <c r="I300" t="s">
        <v>14</v>
      </c>
      <c r="J300">
        <v>19</v>
      </c>
    </row>
    <row r="301" spans="1:10" x14ac:dyDescent="0.25">
      <c r="A301" t="s">
        <v>20</v>
      </c>
      <c r="B301">
        <v>140</v>
      </c>
      <c r="I301" t="s">
        <v>14</v>
      </c>
      <c r="J301">
        <v>2108</v>
      </c>
    </row>
    <row r="302" spans="1:10" x14ac:dyDescent="0.25">
      <c r="A302" t="s">
        <v>20</v>
      </c>
      <c r="B302">
        <v>1052</v>
      </c>
      <c r="I302" t="s">
        <v>14</v>
      </c>
      <c r="J302">
        <v>679</v>
      </c>
    </row>
    <row r="303" spans="1:10" x14ac:dyDescent="0.25">
      <c r="A303" t="s">
        <v>20</v>
      </c>
      <c r="B303">
        <v>247</v>
      </c>
      <c r="I303" t="s">
        <v>14</v>
      </c>
      <c r="J303">
        <v>36</v>
      </c>
    </row>
    <row r="304" spans="1:10" x14ac:dyDescent="0.25">
      <c r="A304" t="s">
        <v>20</v>
      </c>
      <c r="B304">
        <v>84</v>
      </c>
      <c r="I304" t="s">
        <v>14</v>
      </c>
      <c r="J304">
        <v>47</v>
      </c>
    </row>
    <row r="305" spans="1:10" x14ac:dyDescent="0.25">
      <c r="A305" t="s">
        <v>20</v>
      </c>
      <c r="B305">
        <v>88</v>
      </c>
      <c r="I305" t="s">
        <v>14</v>
      </c>
      <c r="J305">
        <v>70</v>
      </c>
    </row>
    <row r="306" spans="1:10" x14ac:dyDescent="0.25">
      <c r="A306" t="s">
        <v>20</v>
      </c>
      <c r="B306">
        <v>156</v>
      </c>
      <c r="I306" t="s">
        <v>14</v>
      </c>
      <c r="J306">
        <v>154</v>
      </c>
    </row>
    <row r="307" spans="1:10" x14ac:dyDescent="0.25">
      <c r="A307" t="s">
        <v>20</v>
      </c>
      <c r="B307">
        <v>2985</v>
      </c>
      <c r="I307" t="s">
        <v>14</v>
      </c>
      <c r="J307">
        <v>22</v>
      </c>
    </row>
    <row r="308" spans="1:10" x14ac:dyDescent="0.25">
      <c r="A308" t="s">
        <v>20</v>
      </c>
      <c r="B308">
        <v>762</v>
      </c>
      <c r="I308" t="s">
        <v>14</v>
      </c>
      <c r="J308">
        <v>1758</v>
      </c>
    </row>
    <row r="309" spans="1:10" x14ac:dyDescent="0.25">
      <c r="A309" t="s">
        <v>20</v>
      </c>
      <c r="B309">
        <v>554</v>
      </c>
      <c r="I309" t="s">
        <v>14</v>
      </c>
      <c r="J309">
        <v>94</v>
      </c>
    </row>
    <row r="310" spans="1:10" x14ac:dyDescent="0.25">
      <c r="A310" t="s">
        <v>20</v>
      </c>
      <c r="B310">
        <v>135</v>
      </c>
      <c r="I310" t="s">
        <v>14</v>
      </c>
      <c r="J310">
        <v>33</v>
      </c>
    </row>
    <row r="311" spans="1:10" x14ac:dyDescent="0.25">
      <c r="A311" t="s">
        <v>20</v>
      </c>
      <c r="B311">
        <v>122</v>
      </c>
      <c r="I311" t="s">
        <v>14</v>
      </c>
      <c r="J311">
        <v>1</v>
      </c>
    </row>
    <row r="312" spans="1:10" x14ac:dyDescent="0.25">
      <c r="A312" t="s">
        <v>20</v>
      </c>
      <c r="B312">
        <v>221</v>
      </c>
      <c r="I312" t="s">
        <v>14</v>
      </c>
      <c r="J312">
        <v>31</v>
      </c>
    </row>
    <row r="313" spans="1:10" x14ac:dyDescent="0.25">
      <c r="A313" t="s">
        <v>20</v>
      </c>
      <c r="B313">
        <v>126</v>
      </c>
      <c r="I313" t="s">
        <v>14</v>
      </c>
      <c r="J313">
        <v>35</v>
      </c>
    </row>
    <row r="314" spans="1:10" x14ac:dyDescent="0.25">
      <c r="A314" t="s">
        <v>20</v>
      </c>
      <c r="B314">
        <v>1022</v>
      </c>
      <c r="I314" t="s">
        <v>14</v>
      </c>
      <c r="J314">
        <v>63</v>
      </c>
    </row>
    <row r="315" spans="1:10" x14ac:dyDescent="0.25">
      <c r="A315" t="s">
        <v>20</v>
      </c>
      <c r="B315">
        <v>3177</v>
      </c>
      <c r="I315" t="s">
        <v>14</v>
      </c>
      <c r="J315">
        <v>526</v>
      </c>
    </row>
    <row r="316" spans="1:10" x14ac:dyDescent="0.25">
      <c r="A316" t="s">
        <v>20</v>
      </c>
      <c r="B316">
        <v>198</v>
      </c>
      <c r="I316" t="s">
        <v>14</v>
      </c>
      <c r="J316">
        <v>121</v>
      </c>
    </row>
    <row r="317" spans="1:10" x14ac:dyDescent="0.25">
      <c r="A317" t="s">
        <v>20</v>
      </c>
      <c r="B317">
        <v>85</v>
      </c>
      <c r="I317" t="s">
        <v>14</v>
      </c>
      <c r="J317">
        <v>67</v>
      </c>
    </row>
    <row r="318" spans="1:10" x14ac:dyDescent="0.25">
      <c r="A318" t="s">
        <v>20</v>
      </c>
      <c r="B318">
        <v>3596</v>
      </c>
      <c r="I318" t="s">
        <v>14</v>
      </c>
      <c r="J318">
        <v>57</v>
      </c>
    </row>
    <row r="319" spans="1:10" x14ac:dyDescent="0.25">
      <c r="A319" t="s">
        <v>20</v>
      </c>
      <c r="B319">
        <v>244</v>
      </c>
      <c r="I319" t="s">
        <v>14</v>
      </c>
      <c r="J319">
        <v>1229</v>
      </c>
    </row>
    <row r="320" spans="1:10" x14ac:dyDescent="0.25">
      <c r="A320" t="s">
        <v>20</v>
      </c>
      <c r="B320">
        <v>5180</v>
      </c>
      <c r="I320" t="s">
        <v>14</v>
      </c>
      <c r="J320">
        <v>12</v>
      </c>
    </row>
    <row r="321" spans="1:10" x14ac:dyDescent="0.25">
      <c r="A321" t="s">
        <v>20</v>
      </c>
      <c r="B321">
        <v>589</v>
      </c>
      <c r="I321" t="s">
        <v>14</v>
      </c>
      <c r="J321">
        <v>452</v>
      </c>
    </row>
    <row r="322" spans="1:10" x14ac:dyDescent="0.25">
      <c r="A322" t="s">
        <v>20</v>
      </c>
      <c r="B322">
        <v>2725</v>
      </c>
      <c r="I322" t="s">
        <v>14</v>
      </c>
      <c r="J322">
        <v>1886</v>
      </c>
    </row>
    <row r="323" spans="1:10" x14ac:dyDescent="0.25">
      <c r="A323" t="s">
        <v>20</v>
      </c>
      <c r="B323">
        <v>300</v>
      </c>
      <c r="I323" t="s">
        <v>14</v>
      </c>
      <c r="J323">
        <v>1825</v>
      </c>
    </row>
    <row r="324" spans="1:10" x14ac:dyDescent="0.25">
      <c r="A324" t="s">
        <v>20</v>
      </c>
      <c r="B324">
        <v>144</v>
      </c>
      <c r="I324" t="s">
        <v>14</v>
      </c>
      <c r="J324">
        <v>31</v>
      </c>
    </row>
    <row r="325" spans="1:10" x14ac:dyDescent="0.25">
      <c r="A325" t="s">
        <v>20</v>
      </c>
      <c r="B325">
        <v>87</v>
      </c>
      <c r="I325" t="s">
        <v>14</v>
      </c>
      <c r="J325">
        <v>107</v>
      </c>
    </row>
    <row r="326" spans="1:10" x14ac:dyDescent="0.25">
      <c r="A326" t="s">
        <v>20</v>
      </c>
      <c r="B326">
        <v>3116</v>
      </c>
      <c r="I326" t="s">
        <v>14</v>
      </c>
      <c r="J326">
        <v>27</v>
      </c>
    </row>
    <row r="327" spans="1:10" x14ac:dyDescent="0.25">
      <c r="A327" t="s">
        <v>20</v>
      </c>
      <c r="B327">
        <v>909</v>
      </c>
      <c r="I327" t="s">
        <v>14</v>
      </c>
      <c r="J327">
        <v>1221</v>
      </c>
    </row>
    <row r="328" spans="1:10" x14ac:dyDescent="0.25">
      <c r="A328" t="s">
        <v>20</v>
      </c>
      <c r="B328">
        <v>1613</v>
      </c>
      <c r="I328" t="s">
        <v>14</v>
      </c>
      <c r="J328">
        <v>1</v>
      </c>
    </row>
    <row r="329" spans="1:10" x14ac:dyDescent="0.25">
      <c r="A329" t="s">
        <v>20</v>
      </c>
      <c r="B329">
        <v>136</v>
      </c>
      <c r="I329" t="s">
        <v>14</v>
      </c>
      <c r="J329">
        <v>16</v>
      </c>
    </row>
    <row r="330" spans="1:10" x14ac:dyDescent="0.25">
      <c r="A330" t="s">
        <v>20</v>
      </c>
      <c r="B330">
        <v>130</v>
      </c>
      <c r="I330" t="s">
        <v>14</v>
      </c>
      <c r="J330">
        <v>41</v>
      </c>
    </row>
    <row r="331" spans="1:10" x14ac:dyDescent="0.25">
      <c r="A331" t="s">
        <v>20</v>
      </c>
      <c r="B331">
        <v>102</v>
      </c>
      <c r="I331" t="s">
        <v>14</v>
      </c>
      <c r="J331">
        <v>523</v>
      </c>
    </row>
    <row r="332" spans="1:10" x14ac:dyDescent="0.25">
      <c r="A332" t="s">
        <v>20</v>
      </c>
      <c r="B332">
        <v>4006</v>
      </c>
      <c r="I332" t="s">
        <v>14</v>
      </c>
      <c r="J332">
        <v>141</v>
      </c>
    </row>
    <row r="333" spans="1:10" x14ac:dyDescent="0.25">
      <c r="A333" t="s">
        <v>20</v>
      </c>
      <c r="B333">
        <v>1629</v>
      </c>
      <c r="I333" t="s">
        <v>14</v>
      </c>
      <c r="J333">
        <v>52</v>
      </c>
    </row>
    <row r="334" spans="1:10" x14ac:dyDescent="0.25">
      <c r="A334" t="s">
        <v>20</v>
      </c>
      <c r="B334">
        <v>2188</v>
      </c>
      <c r="I334" t="s">
        <v>14</v>
      </c>
      <c r="J334">
        <v>225</v>
      </c>
    </row>
    <row r="335" spans="1:10" x14ac:dyDescent="0.25">
      <c r="A335" t="s">
        <v>20</v>
      </c>
      <c r="B335">
        <v>2409</v>
      </c>
      <c r="I335" t="s">
        <v>14</v>
      </c>
      <c r="J335">
        <v>38</v>
      </c>
    </row>
    <row r="336" spans="1:10" x14ac:dyDescent="0.25">
      <c r="A336" t="s">
        <v>20</v>
      </c>
      <c r="B336">
        <v>194</v>
      </c>
      <c r="I336" t="s">
        <v>14</v>
      </c>
      <c r="J336">
        <v>15</v>
      </c>
    </row>
    <row r="337" spans="1:10" x14ac:dyDescent="0.25">
      <c r="A337" t="s">
        <v>20</v>
      </c>
      <c r="B337">
        <v>1140</v>
      </c>
      <c r="I337" t="s">
        <v>14</v>
      </c>
      <c r="J337">
        <v>37</v>
      </c>
    </row>
    <row r="338" spans="1:10" x14ac:dyDescent="0.25">
      <c r="A338" t="s">
        <v>20</v>
      </c>
      <c r="B338">
        <v>102</v>
      </c>
      <c r="I338" t="s">
        <v>14</v>
      </c>
      <c r="J338">
        <v>112</v>
      </c>
    </row>
    <row r="339" spans="1:10" x14ac:dyDescent="0.25">
      <c r="A339" t="s">
        <v>20</v>
      </c>
      <c r="B339">
        <v>2857</v>
      </c>
      <c r="I339" t="s">
        <v>14</v>
      </c>
      <c r="J339">
        <v>21</v>
      </c>
    </row>
    <row r="340" spans="1:10" x14ac:dyDescent="0.25">
      <c r="A340" t="s">
        <v>20</v>
      </c>
      <c r="B340">
        <v>107</v>
      </c>
      <c r="I340" t="s">
        <v>14</v>
      </c>
      <c r="J340">
        <v>67</v>
      </c>
    </row>
    <row r="341" spans="1:10" x14ac:dyDescent="0.25">
      <c r="A341" t="s">
        <v>20</v>
      </c>
      <c r="B341">
        <v>160</v>
      </c>
      <c r="I341" t="s">
        <v>14</v>
      </c>
      <c r="J341">
        <v>78</v>
      </c>
    </row>
    <row r="342" spans="1:10" x14ac:dyDescent="0.25">
      <c r="A342" t="s">
        <v>20</v>
      </c>
      <c r="B342">
        <v>2230</v>
      </c>
      <c r="I342" t="s">
        <v>14</v>
      </c>
      <c r="J342">
        <v>67</v>
      </c>
    </row>
    <row r="343" spans="1:10" x14ac:dyDescent="0.25">
      <c r="A343" t="s">
        <v>20</v>
      </c>
      <c r="B343">
        <v>316</v>
      </c>
      <c r="I343" t="s">
        <v>14</v>
      </c>
      <c r="J343">
        <v>263</v>
      </c>
    </row>
    <row r="344" spans="1:10" x14ac:dyDescent="0.25">
      <c r="A344" t="s">
        <v>20</v>
      </c>
      <c r="B344">
        <v>117</v>
      </c>
      <c r="I344" t="s">
        <v>14</v>
      </c>
      <c r="J344">
        <v>1691</v>
      </c>
    </row>
    <row r="345" spans="1:10" x14ac:dyDescent="0.25">
      <c r="A345" t="s">
        <v>20</v>
      </c>
      <c r="B345">
        <v>6406</v>
      </c>
      <c r="I345" t="s">
        <v>14</v>
      </c>
      <c r="J345">
        <v>181</v>
      </c>
    </row>
    <row r="346" spans="1:10" x14ac:dyDescent="0.25">
      <c r="A346" t="s">
        <v>20</v>
      </c>
      <c r="B346">
        <v>192</v>
      </c>
      <c r="I346" t="s">
        <v>14</v>
      </c>
      <c r="J346">
        <v>13</v>
      </c>
    </row>
    <row r="347" spans="1:10" x14ac:dyDescent="0.25">
      <c r="A347" t="s">
        <v>20</v>
      </c>
      <c r="B347">
        <v>26</v>
      </c>
      <c r="I347" t="s">
        <v>14</v>
      </c>
      <c r="J347">
        <v>1</v>
      </c>
    </row>
    <row r="348" spans="1:10" x14ac:dyDescent="0.25">
      <c r="A348" t="s">
        <v>20</v>
      </c>
      <c r="B348">
        <v>723</v>
      </c>
      <c r="I348" t="s">
        <v>14</v>
      </c>
      <c r="J348">
        <v>21</v>
      </c>
    </row>
    <row r="349" spans="1:10" x14ac:dyDescent="0.25">
      <c r="A349" t="s">
        <v>20</v>
      </c>
      <c r="B349">
        <v>170</v>
      </c>
      <c r="I349" t="s">
        <v>14</v>
      </c>
      <c r="J349">
        <v>830</v>
      </c>
    </row>
    <row r="350" spans="1:10" x14ac:dyDescent="0.25">
      <c r="A350" t="s">
        <v>20</v>
      </c>
      <c r="B350">
        <v>238</v>
      </c>
      <c r="I350" t="s">
        <v>14</v>
      </c>
      <c r="J350">
        <v>130</v>
      </c>
    </row>
    <row r="351" spans="1:10" x14ac:dyDescent="0.25">
      <c r="A351" t="s">
        <v>20</v>
      </c>
      <c r="B351">
        <v>55</v>
      </c>
      <c r="I351" t="s">
        <v>14</v>
      </c>
      <c r="J351">
        <v>55</v>
      </c>
    </row>
    <row r="352" spans="1:10" x14ac:dyDescent="0.25">
      <c r="A352" t="s">
        <v>20</v>
      </c>
      <c r="B352">
        <v>128</v>
      </c>
      <c r="I352" t="s">
        <v>14</v>
      </c>
      <c r="J352">
        <v>114</v>
      </c>
    </row>
    <row r="353" spans="1:10" x14ac:dyDescent="0.25">
      <c r="A353" t="s">
        <v>20</v>
      </c>
      <c r="B353">
        <v>2144</v>
      </c>
      <c r="I353" t="s">
        <v>14</v>
      </c>
      <c r="J353">
        <v>594</v>
      </c>
    </row>
    <row r="354" spans="1:10" x14ac:dyDescent="0.25">
      <c r="A354" t="s">
        <v>20</v>
      </c>
      <c r="B354">
        <v>2693</v>
      </c>
      <c r="I354" t="s">
        <v>14</v>
      </c>
      <c r="J354">
        <v>24</v>
      </c>
    </row>
    <row r="355" spans="1:10" x14ac:dyDescent="0.25">
      <c r="A355" t="s">
        <v>20</v>
      </c>
      <c r="B355">
        <v>432</v>
      </c>
      <c r="I355" t="s">
        <v>14</v>
      </c>
      <c r="J355">
        <v>252</v>
      </c>
    </row>
    <row r="356" spans="1:10" x14ac:dyDescent="0.25">
      <c r="A356" t="s">
        <v>20</v>
      </c>
      <c r="B356">
        <v>189</v>
      </c>
      <c r="I356" t="s">
        <v>14</v>
      </c>
      <c r="J356">
        <v>67</v>
      </c>
    </row>
    <row r="357" spans="1:10" x14ac:dyDescent="0.25">
      <c r="A357" t="s">
        <v>20</v>
      </c>
      <c r="B357">
        <v>154</v>
      </c>
      <c r="I357" t="s">
        <v>14</v>
      </c>
      <c r="J357">
        <v>742</v>
      </c>
    </row>
    <row r="358" spans="1:10" x14ac:dyDescent="0.25">
      <c r="A358" t="s">
        <v>20</v>
      </c>
      <c r="B358">
        <v>96</v>
      </c>
      <c r="I358" t="s">
        <v>14</v>
      </c>
      <c r="J358">
        <v>75</v>
      </c>
    </row>
    <row r="359" spans="1:10" x14ac:dyDescent="0.25">
      <c r="A359" t="s">
        <v>20</v>
      </c>
      <c r="B359">
        <v>3063</v>
      </c>
      <c r="I359" t="s">
        <v>14</v>
      </c>
      <c r="J359">
        <v>4405</v>
      </c>
    </row>
    <row r="360" spans="1:10" x14ac:dyDescent="0.25">
      <c r="A360" t="s">
        <v>20</v>
      </c>
      <c r="B360">
        <v>2266</v>
      </c>
      <c r="I360" t="s">
        <v>14</v>
      </c>
      <c r="J360">
        <v>92</v>
      </c>
    </row>
    <row r="361" spans="1:10" x14ac:dyDescent="0.25">
      <c r="A361" t="s">
        <v>20</v>
      </c>
      <c r="B361">
        <v>194</v>
      </c>
      <c r="I361" t="s">
        <v>14</v>
      </c>
      <c r="J361">
        <v>64</v>
      </c>
    </row>
    <row r="362" spans="1:10" x14ac:dyDescent="0.25">
      <c r="A362" t="s">
        <v>20</v>
      </c>
      <c r="B362">
        <v>129</v>
      </c>
      <c r="I362" t="s">
        <v>14</v>
      </c>
      <c r="J362">
        <v>64</v>
      </c>
    </row>
    <row r="363" spans="1:10" x14ac:dyDescent="0.25">
      <c r="A363" t="s">
        <v>20</v>
      </c>
      <c r="B363">
        <v>375</v>
      </c>
      <c r="I363" t="s">
        <v>14</v>
      </c>
      <c r="J363">
        <v>842</v>
      </c>
    </row>
    <row r="364" spans="1:10" x14ac:dyDescent="0.25">
      <c r="A364" t="s">
        <v>20</v>
      </c>
      <c r="B364">
        <v>409</v>
      </c>
      <c r="I364" t="s">
        <v>14</v>
      </c>
      <c r="J364">
        <v>112</v>
      </c>
    </row>
    <row r="365" spans="1:10" x14ac:dyDescent="0.25">
      <c r="A365" t="s">
        <v>20</v>
      </c>
      <c r="B365">
        <v>234</v>
      </c>
      <c r="I365" t="s">
        <v>14</v>
      </c>
      <c r="J365">
        <v>374</v>
      </c>
    </row>
    <row r="366" spans="1:10" x14ac:dyDescent="0.25">
      <c r="A366" t="s">
        <v>20</v>
      </c>
      <c r="B366">
        <v>3016</v>
      </c>
    </row>
    <row r="367" spans="1:10" x14ac:dyDescent="0.25">
      <c r="A367" t="s">
        <v>20</v>
      </c>
      <c r="B367">
        <v>264</v>
      </c>
    </row>
    <row r="368" spans="1:10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11" priority="5" operator="containsText" text="live">
      <formula>NOT(ISERROR(SEARCH("live",A2)))</formula>
    </cfRule>
    <cfRule type="containsText" dxfId="10" priority="6" operator="containsText" text="canceled">
      <formula>NOT(ISERROR(SEARCH("canceled",A2)))</formula>
    </cfRule>
    <cfRule type="containsText" dxfId="9" priority="7" operator="containsText" text="successful">
      <formula>NOT(ISERROR(SEARCH("successful",A2)))</formula>
    </cfRule>
    <cfRule type="containsText" dxfId="8" priority="8" operator="containsText" text="failed">
      <formula>NOT(ISERROR(SEARCH("failed",A2)))</formula>
    </cfRule>
  </conditionalFormatting>
  <conditionalFormatting sqref="I2:I365">
    <cfRule type="containsText" dxfId="7" priority="1" operator="containsText" text="live">
      <formula>NOT(ISERROR(SEARCH("live",I2)))</formula>
    </cfRule>
    <cfRule type="containsText" dxfId="6" priority="2" operator="containsText" text="canceled">
      <formula>NOT(ISERROR(SEARCH("canceled",I2)))</formula>
    </cfRule>
    <cfRule type="containsText" dxfId="5" priority="3" operator="containsText" text="successful">
      <formula>NOT(ISERROR(SEARCH("successful",I2)))</formula>
    </cfRule>
    <cfRule type="containsText" dxfId="4" priority="4" operator="containsText" text="failed">
      <formula>NOT(ISERROR(SEARCH("failed",I2)))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B046-864E-47A3-A896-3EA9311FD3CE}">
  <dimension ref="A1:H13"/>
  <sheetViews>
    <sheetView workbookViewId="0">
      <selection activeCell="K25" sqref="K25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x14ac:dyDescent="0.25">
      <c r="A1" s="1" t="s">
        <v>2088</v>
      </c>
      <c r="B1" s="10" t="s">
        <v>2089</v>
      </c>
      <c r="C1" s="10" t="s">
        <v>2090</v>
      </c>
      <c r="D1" s="10" t="s">
        <v>2091</v>
      </c>
      <c r="E1" s="10" t="s">
        <v>2092</v>
      </c>
      <c r="F1" s="10" t="s">
        <v>2093</v>
      </c>
      <c r="G1" s="10" t="s">
        <v>2094</v>
      </c>
      <c r="H1" s="10" t="s">
        <v>2095</v>
      </c>
    </row>
    <row r="2" spans="1:8" x14ac:dyDescent="0.25">
      <c r="A2" t="s">
        <v>2096</v>
      </c>
      <c r="B2">
        <f>COUNTIFS(Crowdfunding!G2:G1001, "successful", Crowdfunding!D2:D1001, "&lt;1000")</f>
        <v>30</v>
      </c>
      <c r="C2">
        <f>COUNTIFS(Crowdfunding!G2:G1001, "failed", Crowdfunding!D2:D1001, "&lt;1000")</f>
        <v>20</v>
      </c>
      <c r="D2">
        <f>COUNTIFS(Crowdfunding!G2:G1001, "canceled", Crowdfunding!D2:D1001, 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2097</v>
      </c>
      <c r="B3">
        <f>COUNTIFS(Crowdfunding!G2:G1001, "successful",Crowdfunding!D2:D1001, "&gt;=1000", Crowdfunding!D2:D1001, "&lt;4999")</f>
        <v>191</v>
      </c>
      <c r="C3">
        <f>COUNTIFS(Crowdfunding!G2:G1001, "failed",Crowdfunding!D2:D1001, "&gt;=1000", Crowdfunding!D2:D1001, "&lt;4999")</f>
        <v>38</v>
      </c>
      <c r="D3">
        <f>COUNTIFS(Crowdfunding!G2:G1001, "canceled",Crowdfunding!D2:D1001, "&gt;=1000", Crowdfunding!D2:D1001, "&lt;4999")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2098</v>
      </c>
      <c r="B4">
        <f>COUNTIFS(Crowdfunding!G2:G1001, "successful",Crowdfunding!D2:D1001, "&gt;=5000", Crowdfunding!D2:D1001, "&lt;9999")</f>
        <v>164</v>
      </c>
      <c r="C4">
        <f>COUNTIFS(Crowdfunding!G2:G1001, "failed",Crowdfunding!D2:D1001, "&gt;=5000", Crowdfunding!D2:D1001, "&lt;9999")</f>
        <v>126</v>
      </c>
      <c r="D4">
        <f>COUNTIFS(Crowdfunding!G2:G1001, "canceled",Crowdfunding!D2:D1001, "&gt;=5000", Crowdfunding!D2:D1001, "&lt;9999")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2099</v>
      </c>
      <c r="B5">
        <f>COUNTIFS(Crowdfunding!G2:G1001, "successful",Crowdfunding!D2:D1001, "&gt;=10000", Crowdfunding!D2:D1001, "&lt;14999")</f>
        <v>4</v>
      </c>
      <c r="C5">
        <f>COUNTIFS(Crowdfunding!G2:G1001, "failed",Crowdfunding!D2:D1001, "&gt;=10000", Crowdfunding!D2:D1001, "&lt;14999")</f>
        <v>5</v>
      </c>
      <c r="D5">
        <f>COUNTIFS(Crowdfunding!G2:G1001, "canceled",Crowdfunding!D2:D1001, "&gt;=10000", Crowdfunding!D2:D1001, "&lt;14999")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2100</v>
      </c>
      <c r="B6">
        <f>COUNTIFS(Crowdfunding!G2:G1001, "successful",Crowdfunding!D2:D1001, "&gt;=15000", Crowdfunding!D2:D1001, "&lt;19999")</f>
        <v>10</v>
      </c>
      <c r="C6">
        <f>COUNTIFS(Crowdfunding!G2:G1001, "failed",Crowdfunding!D2:D1001, "&gt;=15000", Crowdfunding!D2:D1001, "&lt;19999")</f>
        <v>0</v>
      </c>
      <c r="D6">
        <f>COUNTIFS(Crowdfunding!G2:G1001, "canceled",Crowdfunding!D2:D1001, "&gt;=15000", Crowdfunding!D2:D1001, "&lt;19999")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2101</v>
      </c>
      <c r="B7">
        <f>COUNTIFS(Crowdfunding!G2:G1001, "successful",Crowdfunding!D2:D1001, "&gt;=20000", Crowdfunding!D2:D1001, "&lt;24999")</f>
        <v>7</v>
      </c>
      <c r="C7">
        <f>COUNTIFS(Crowdfunding!G2:G1001, "failed",Crowdfunding!D2:D1001, "&gt;=20000", Crowdfunding!D2:D1001, "&lt;24999")</f>
        <v>0</v>
      </c>
      <c r="D7">
        <f>COUNTIFS(Crowdfunding!G2:G1001, "canceled",Crowdfunding!D2:D1001, "&gt;=20000", Crowdfunding!D2:D1001, "&lt;24999")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2102</v>
      </c>
      <c r="B8">
        <f>COUNTIFS(Crowdfunding!G2:G1001, "successful",Crowdfunding!D2:D1001, "&gt;=25000", Crowdfunding!D2:D1001, "&lt;29999")</f>
        <v>11</v>
      </c>
      <c r="C8">
        <f>COUNTIFS(Crowdfunding!G2:G1001, "failed",Crowdfunding!D2:D1001, "&gt;=25000", Crowdfunding!D2:D1001, "&lt;29999")</f>
        <v>3</v>
      </c>
      <c r="D8">
        <f>COUNTIFS(Crowdfunding!G2:G1001, "canceled",Crowdfunding!D2:D1001, "&gt;=25000", Crowdfunding!D2:D1001, "&lt;29999")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2103</v>
      </c>
      <c r="B9">
        <f>COUNTIFS(Crowdfunding!G2:G1001, "successful",Crowdfunding!D2:D1001, "&gt;=30000", Crowdfunding!D2:D1001, "&lt;34999")</f>
        <v>7</v>
      </c>
      <c r="C9">
        <f>COUNTIFS(Crowdfunding!G2:G1001, "failed",Crowdfunding!D2:D1001, "&gt;=30000", Crowdfunding!D2:D1001, "&lt;34999")</f>
        <v>0</v>
      </c>
      <c r="D9">
        <f>COUNTIFS(Crowdfunding!G2:G1001, "canceled",Crowdfunding!D2:D1001, "&gt;=30000", Crowdfunding!D2:D1001, "&lt;34999")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2104</v>
      </c>
      <c r="B10">
        <f>COUNTIFS(Crowdfunding!G2:G1001, "successful",Crowdfunding!D2:D1001, "&gt;=35000", Crowdfunding!D2:D1001, "&lt;39999")</f>
        <v>8</v>
      </c>
      <c r="C10">
        <f>COUNTIFS(Crowdfunding!G2:G1001, "failed",Crowdfunding!D2:D1001, "&gt;=35000", Crowdfunding!D2:D1001, "&lt;39999")</f>
        <v>3</v>
      </c>
      <c r="D10">
        <f>COUNTIFS(Crowdfunding!G2:G1001, "canceled",Crowdfunding!D2:D1001, "&gt;=35000", Crowdfunding!D2:D1001, "&lt;39999")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2105</v>
      </c>
      <c r="B11">
        <f>COUNTIFS(Crowdfunding!G2:G1001, "successful",Crowdfunding!D2:D1001, "&gt;=40000", Crowdfunding!D2:D1001, "&lt;44999")</f>
        <v>11</v>
      </c>
      <c r="C11">
        <f>COUNTIFS(Crowdfunding!G2:G1001, "failed",Crowdfunding!D2:D1001, "&gt;=40000", Crowdfunding!D2:D1001, "&lt;44999")</f>
        <v>3</v>
      </c>
      <c r="D11">
        <f>COUNTIFS(Crowdfunding!G2:G1001, "canceled",Crowdfunding!D2:D1001, "&gt;=40000", Crowdfunding!D2:D1001, "&lt;44999")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2106</v>
      </c>
      <c r="B12">
        <f>COUNTIFS(Crowdfunding!G2:G1001, "successful",Crowdfunding!D2:D1001, "&gt;=45000", Crowdfunding!D2:D1001, "&lt;49999")</f>
        <v>8</v>
      </c>
      <c r="C12">
        <f>COUNTIFS(Crowdfunding!G2:G1001, "failed",Crowdfunding!D2:D1001, "&gt;=45000", Crowdfunding!D2:D1001, "&lt;49999")</f>
        <v>3</v>
      </c>
      <c r="D12">
        <f>COUNTIFS(Crowdfunding!G2:G1001, "canceled",Crowdfunding!D2:D1001, "&gt;=45000", Crowdfunding!D2:D1001, "&lt;49999")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2107</v>
      </c>
      <c r="B13">
        <f>COUNTIFS(Crowdfunding!G2:G1001, "successful",Crowdfunding!D2:D1001, "&gt;=50000")</f>
        <v>114</v>
      </c>
      <c r="C13">
        <f>COUNTIFS(Crowdfunding!G2:G1001, "failed",Crowdfunding!D2:D1001, "&gt;=50000")</f>
        <v>163</v>
      </c>
      <c r="D13">
        <f>COUNTIFS(Crowdfunding!G2:G1001, "canceled",Crowdfunding!D2:D1001, 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9348-BE07-4D0F-BC40-D5EC7255739B}">
  <dimension ref="A1:E18"/>
  <sheetViews>
    <sheetView workbookViewId="0">
      <selection activeCell="F35" sqref="F35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 vm="1">
        <v>2087</v>
      </c>
    </row>
    <row r="2" spans="1:5" x14ac:dyDescent="0.25">
      <c r="A2" s="7" t="s">
        <v>2113</v>
      </c>
      <c r="B2" t="s" vm="2">
        <v>2087</v>
      </c>
    </row>
    <row r="4" spans="1:5" x14ac:dyDescent="0.25">
      <c r="A4" s="7" t="s">
        <v>2070</v>
      </c>
      <c r="B4" s="7" t="s">
        <v>2069</v>
      </c>
    </row>
    <row r="5" spans="1:5" x14ac:dyDescent="0.25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8" t="s">
        <v>2084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5">
      <c r="A7" s="8" t="s">
        <v>2075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5">
      <c r="A8" s="8" t="s">
        <v>2076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5">
      <c r="A9" s="8" t="s">
        <v>2086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5">
      <c r="A10" s="8" t="s">
        <v>2082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5">
      <c r="A11" s="8" t="s">
        <v>2077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5">
      <c r="A12" s="8" t="s">
        <v>2085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5">
      <c r="A13" s="8" t="s">
        <v>2078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5">
      <c r="A14" s="8" t="s">
        <v>2079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5">
      <c r="A15" s="8" t="s">
        <v>2080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5">
      <c r="A16" s="8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5">
      <c r="A17" s="8" t="s">
        <v>2081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5">
      <c r="A18" s="8" t="s">
        <v>2067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06EF-3008-4980-884B-D5777FDD9F48}">
  <dimension ref="A1:F30"/>
  <sheetViews>
    <sheetView workbookViewId="0">
      <selection activeCell="G32" sqref="G32"/>
    </sheetView>
  </sheetViews>
  <sheetFormatPr defaultRowHeight="15.75" x14ac:dyDescent="0.25"/>
  <cols>
    <col min="1" max="1" width="20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0.5" bestFit="1" customWidth="1"/>
    <col min="8" max="8" width="23" bestFit="1" customWidth="1"/>
    <col min="9" max="9" width="20.5" bestFit="1" customWidth="1"/>
    <col min="10" max="10" width="28" bestFit="1" customWidth="1"/>
    <col min="11" max="11" width="25.625" bestFit="1" customWidth="1"/>
  </cols>
  <sheetData>
    <row r="1" spans="1:6" x14ac:dyDescent="0.25">
      <c r="A1" s="7" t="s">
        <v>6</v>
      </c>
      <c r="B1" t="s">
        <v>2068</v>
      </c>
    </row>
    <row r="2" spans="1:6" x14ac:dyDescent="0.25">
      <c r="A2" s="7" t="s">
        <v>2031</v>
      </c>
      <c r="B2" t="s">
        <v>2068</v>
      </c>
    </row>
    <row r="4" spans="1:6" x14ac:dyDescent="0.25">
      <c r="A4" s="7" t="s">
        <v>2071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2065</v>
      </c>
      <c r="E7">
        <v>4</v>
      </c>
      <c r="F7">
        <v>4</v>
      </c>
    </row>
    <row r="8" spans="1:6" x14ac:dyDescent="0.2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2043</v>
      </c>
      <c r="C10">
        <v>8</v>
      </c>
      <c r="E10">
        <v>10</v>
      </c>
      <c r="F10">
        <v>18</v>
      </c>
    </row>
    <row r="11" spans="1:6" x14ac:dyDescent="0.2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2057</v>
      </c>
      <c r="C15">
        <v>3</v>
      </c>
      <c r="E15">
        <v>4</v>
      </c>
      <c r="F15">
        <v>7</v>
      </c>
    </row>
    <row r="16" spans="1:6" x14ac:dyDescent="0.2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2056</v>
      </c>
      <c r="C20">
        <v>4</v>
      </c>
      <c r="E20">
        <v>4</v>
      </c>
      <c r="F20">
        <v>8</v>
      </c>
    </row>
    <row r="21" spans="1:6" x14ac:dyDescent="0.2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2059</v>
      </c>
      <c r="C25">
        <v>7</v>
      </c>
      <c r="E25">
        <v>14</v>
      </c>
      <c r="F25">
        <v>21</v>
      </c>
    </row>
    <row r="26" spans="1:6" x14ac:dyDescent="0.2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2062</v>
      </c>
      <c r="E29">
        <v>3</v>
      </c>
      <c r="F29">
        <v>3</v>
      </c>
    </row>
    <row r="30" spans="1:6" x14ac:dyDescent="0.2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B13EF-E269-4014-B551-1DC7ADB200BC}">
  <dimension ref="A2:F15"/>
  <sheetViews>
    <sheetView zoomScaleNormal="100" workbookViewId="0">
      <selection activeCell="A35" sqref="A35"/>
    </sheetView>
  </sheetViews>
  <sheetFormatPr defaultRowHeight="15.75" x14ac:dyDescent="0.25"/>
  <cols>
    <col min="1" max="1" width="23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8" width="15.25" bestFit="1" customWidth="1"/>
    <col min="9" max="9" width="13.375" bestFit="1" customWidth="1"/>
    <col min="10" max="17" width="12.125" bestFit="1" customWidth="1"/>
    <col min="18" max="18" width="10.5" bestFit="1" customWidth="1"/>
    <col min="19" max="24" width="12.125" bestFit="1" customWidth="1"/>
    <col min="25" max="25" width="8.75" bestFit="1" customWidth="1"/>
    <col min="26" max="34" width="12.125" bestFit="1" customWidth="1"/>
    <col min="35" max="35" width="14.25" bestFit="1" customWidth="1"/>
    <col min="36" max="36" width="8.625" bestFit="1" customWidth="1"/>
    <col min="37" max="37" width="11.75" bestFit="1" customWidth="1"/>
    <col min="38" max="38" width="11" bestFit="1" customWidth="1"/>
  </cols>
  <sheetData>
    <row r="2" spans="1:6" x14ac:dyDescent="0.25">
      <c r="A2" s="7" t="s">
        <v>6</v>
      </c>
      <c r="B2" t="s">
        <v>2068</v>
      </c>
    </row>
    <row r="4" spans="1:6" x14ac:dyDescent="0.25">
      <c r="A4" s="7" t="s">
        <v>2072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8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8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8" t="s">
        <v>2064</v>
      </c>
      <c r="E9">
        <v>4</v>
      </c>
      <c r="F9">
        <v>4</v>
      </c>
    </row>
    <row r="10" spans="1:6" x14ac:dyDescent="0.25">
      <c r="A10" s="8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8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8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8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8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8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J19" sqref="J19"/>
    </sheetView>
  </sheetViews>
  <sheetFormatPr defaultColWidth="11" defaultRowHeight="15.75" x14ac:dyDescent="0.25"/>
  <cols>
    <col min="1" max="1" width="6.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8.5" bestFit="1" customWidth="1"/>
    <col min="7" max="7" width="12.5" bestFit="1" customWidth="1"/>
    <col min="8" max="8" width="17.5" bestFit="1" customWidth="1"/>
    <col min="9" max="9" width="20.5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26.375" bestFit="1" customWidth="1"/>
    <col min="14" max="14" width="12.25" bestFit="1" customWidth="1"/>
    <col min="15" max="15" width="25" bestFit="1" customWidth="1"/>
    <col min="16" max="16" width="13.125" bestFit="1" customWidth="1"/>
    <col min="17" max="17" width="12.5" bestFit="1" customWidth="1"/>
    <col min="18" max="18" width="27.625" bestFit="1" customWidth="1"/>
    <col min="19" max="19" width="18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2073</v>
      </c>
      <c r="N1" s="1" t="s">
        <v>9</v>
      </c>
      <c r="O1" s="1" t="s">
        <v>2074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s="6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s="9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s="6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ref="I4:I67" si="3">E4/H4</f>
        <v>100.01614035087719</v>
      </c>
      <c r="J4" t="s">
        <v>26</v>
      </c>
      <c r="K4" t="s">
        <v>27</v>
      </c>
      <c r="L4">
        <v>1384668000</v>
      </c>
      <c r="M4" s="9">
        <f t="shared" si="1"/>
        <v>41595.25</v>
      </c>
      <c r="N4">
        <v>1384840800</v>
      </c>
      <c r="O4" s="9">
        <f t="shared" si="2"/>
        <v>41597.25</v>
      </c>
      <c r="P4" t="b">
        <v>0</v>
      </c>
      <c r="Q4" t="b">
        <v>0</v>
      </c>
      <c r="R4" t="s">
        <v>28</v>
      </c>
      <c r="S4" s="6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 s="9">
        <f t="shared" si="1"/>
        <v>43688.208333333328</v>
      </c>
      <c r="N5">
        <v>1568955600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s="6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 s="9">
        <f t="shared" si="1"/>
        <v>43485.25</v>
      </c>
      <c r="N6">
        <v>1548309600</v>
      </c>
      <c r="O6" s="9">
        <f t="shared" si="2"/>
        <v>43489.25</v>
      </c>
      <c r="P6" t="b">
        <v>0</v>
      </c>
      <c r="Q6" t="b">
        <v>0</v>
      </c>
      <c r="R6" t="s">
        <v>33</v>
      </c>
      <c r="S6" s="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 s="9">
        <f t="shared" si="1"/>
        <v>41149.208333333336</v>
      </c>
      <c r="N7">
        <v>1347080400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s="6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 s="9">
        <f>(((L8/60)/60)/24)+DATE(1970,1,1)</f>
        <v>42991.208333333328</v>
      </c>
      <c r="N8">
        <v>1505365200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s="6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 s="9">
        <f t="shared" si="1"/>
        <v>42229.208333333328</v>
      </c>
      <c r="N9">
        <v>1439614800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s="6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>E10/H10</f>
        <v>30.997175141242938</v>
      </c>
      <c r="J10" t="s">
        <v>36</v>
      </c>
      <c r="K10" t="s">
        <v>37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s="6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 s="9">
        <f t="shared" si="1"/>
        <v>41536.208333333336</v>
      </c>
      <c r="N11">
        <v>1383804000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s="6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 s="9">
        <f t="shared" si="1"/>
        <v>40404.208333333336</v>
      </c>
      <c r="N12">
        <v>1285909200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s="6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 s="9">
        <f t="shared" si="1"/>
        <v>40442.208333333336</v>
      </c>
      <c r="N13">
        <v>1285563600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s="6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 s="9">
        <f t="shared" si="1"/>
        <v>43760.208333333328</v>
      </c>
      <c r="N14">
        <v>1572411600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s="6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 s="9">
        <f t="shared" si="1"/>
        <v>42532.208333333328</v>
      </c>
      <c r="N15">
        <v>1466658000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s="6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 s="9">
        <f t="shared" si="1"/>
        <v>40974.25</v>
      </c>
      <c r="N16">
        <v>1333342800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s="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 s="9">
        <f t="shared" si="1"/>
        <v>43809.25</v>
      </c>
      <c r="N17">
        <v>1576303200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s="6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 s="9">
        <f t="shared" si="1"/>
        <v>41661.25</v>
      </c>
      <c r="N18">
        <v>1392271200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s="6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 s="9">
        <f t="shared" si="1"/>
        <v>40555.25</v>
      </c>
      <c r="N19">
        <v>1294898400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s="6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s="6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 s="9">
        <f t="shared" si="1"/>
        <v>43528.25</v>
      </c>
      <c r="N21">
        <v>1553490000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s="6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 s="9">
        <f t="shared" si="1"/>
        <v>41848.208333333336</v>
      </c>
      <c r="N22">
        <v>1406523600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s="6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 s="9">
        <f t="shared" si="1"/>
        <v>40770.208333333336</v>
      </c>
      <c r="N23">
        <v>1316322000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s="6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 s="9">
        <f t="shared" si="1"/>
        <v>43193.208333333328</v>
      </c>
      <c r="N24">
        <v>1524027600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s="6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 s="9">
        <f t="shared" si="1"/>
        <v>43510.25</v>
      </c>
      <c r="N25">
        <v>1554699600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s="6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 s="9">
        <f t="shared" si="1"/>
        <v>41811.208333333336</v>
      </c>
      <c r="N26">
        <v>1403499600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s="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 s="9">
        <f t="shared" si="1"/>
        <v>40681.208333333336</v>
      </c>
      <c r="N27">
        <v>1307422800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s="6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s="6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 s="9">
        <f t="shared" si="1"/>
        <v>42280.208333333328</v>
      </c>
      <c r="N29">
        <v>1444539600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s="6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 s="9">
        <f t="shared" si="1"/>
        <v>40218.25</v>
      </c>
      <c r="N30">
        <v>1267682400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s="6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 s="9">
        <f t="shared" si="1"/>
        <v>43301.208333333328</v>
      </c>
      <c r="N31">
        <v>1535518800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s="6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 s="9">
        <f t="shared" si="1"/>
        <v>43609.208333333328</v>
      </c>
      <c r="N32">
        <v>1559106000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s="6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 s="9">
        <f t="shared" si="1"/>
        <v>42374.25</v>
      </c>
      <c r="N33">
        <v>1454392800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s="6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 s="9">
        <f t="shared" si="1"/>
        <v>43110.25</v>
      </c>
      <c r="N34">
        <v>1517896800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s="6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 s="9">
        <f t="shared" si="1"/>
        <v>41917.208333333336</v>
      </c>
      <c r="N35">
        <v>1415685600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s="6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 s="9">
        <f t="shared" si="1"/>
        <v>42817.208333333328</v>
      </c>
      <c r="N36">
        <v>1490677200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s="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 s="9">
        <f t="shared" si="1"/>
        <v>43484.25</v>
      </c>
      <c r="N37">
        <v>1551506400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s="6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 s="9">
        <f t="shared" si="1"/>
        <v>40600.25</v>
      </c>
      <c r="N38">
        <v>1300856400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s="6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 s="9">
        <f t="shared" si="1"/>
        <v>43744.208333333328</v>
      </c>
      <c r="N39">
        <v>1573192800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s="6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 s="9">
        <f t="shared" si="1"/>
        <v>40469.208333333336</v>
      </c>
      <c r="N40">
        <v>1287810000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s="6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 s="9">
        <f t="shared" si="1"/>
        <v>41330.25</v>
      </c>
      <c r="N41">
        <v>1362978000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s="6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 s="9">
        <f t="shared" si="1"/>
        <v>40334.208333333336</v>
      </c>
      <c r="N42">
        <v>1277355600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s="6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 s="9">
        <f t="shared" si="1"/>
        <v>41156.208333333336</v>
      </c>
      <c r="N43">
        <v>1348981200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s="6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 s="9">
        <f t="shared" si="1"/>
        <v>40728.208333333336</v>
      </c>
      <c r="N44">
        <v>1310533200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s="6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 s="9">
        <f t="shared" si="1"/>
        <v>41844.208333333336</v>
      </c>
      <c r="N45">
        <v>1407560400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s="6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 s="9">
        <f t="shared" si="1"/>
        <v>43541.208333333328</v>
      </c>
      <c r="N46">
        <v>1552885200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s="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 s="9">
        <f t="shared" si="1"/>
        <v>42676.208333333328</v>
      </c>
      <c r="N47">
        <v>1479362400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s="6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 s="9">
        <f t="shared" si="1"/>
        <v>40367.208333333336</v>
      </c>
      <c r="N48">
        <v>1280552400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s="6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 s="9">
        <f t="shared" si="1"/>
        <v>41727.208333333336</v>
      </c>
      <c r="N49">
        <v>1398661200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s="6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 s="9">
        <f t="shared" si="1"/>
        <v>42180.208333333328</v>
      </c>
      <c r="N50">
        <v>1436245200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s="6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 s="9">
        <f t="shared" si="1"/>
        <v>43758.208333333328</v>
      </c>
      <c r="N51">
        <v>1575439200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s="6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 s="9">
        <f t="shared" si="1"/>
        <v>41487.208333333336</v>
      </c>
      <c r="N52">
        <v>1377752400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s="6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 s="9">
        <f t="shared" si="1"/>
        <v>40995.208333333336</v>
      </c>
      <c r="N53">
        <v>1334206800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s="6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 s="9">
        <f t="shared" si="1"/>
        <v>40436.208333333336</v>
      </c>
      <c r="N54">
        <v>1284872400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s="6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 s="9">
        <f t="shared" si="1"/>
        <v>41779.208333333336</v>
      </c>
      <c r="N55">
        <v>1403931600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s="6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 s="9">
        <f t="shared" si="1"/>
        <v>43170.25</v>
      </c>
      <c r="N56">
        <v>1521262800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s="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 s="9">
        <f t="shared" si="1"/>
        <v>43311.208333333328</v>
      </c>
      <c r="N57">
        <v>1533358800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s="6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 s="9">
        <f t="shared" si="1"/>
        <v>42014.25</v>
      </c>
      <c r="N58">
        <v>1421474400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s="6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 s="9">
        <f t="shared" si="1"/>
        <v>42979.208333333328</v>
      </c>
      <c r="N59">
        <v>1505278800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s="6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 s="9">
        <f t="shared" si="1"/>
        <v>42268.208333333328</v>
      </c>
      <c r="N60">
        <v>1443934800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s="6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 s="9">
        <f t="shared" si="1"/>
        <v>42898.208333333328</v>
      </c>
      <c r="N61">
        <v>1498539600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s="6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 s="9">
        <f t="shared" si="1"/>
        <v>41107.208333333336</v>
      </c>
      <c r="N62">
        <v>1342760400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s="6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 s="9">
        <f t="shared" si="1"/>
        <v>40595.25</v>
      </c>
      <c r="N63">
        <v>1301720400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s="6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 s="9">
        <f t="shared" si="1"/>
        <v>42160.208333333328</v>
      </c>
      <c r="N64">
        <v>1433566800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s="6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 s="9">
        <f t="shared" si="1"/>
        <v>42853.208333333328</v>
      </c>
      <c r="N65">
        <v>1493874000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s="6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 s="9">
        <f t="shared" si="1"/>
        <v>43283.208333333328</v>
      </c>
      <c r="N66">
        <v>1531803600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s="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 s="9">
        <f t="shared" ref="M67:M130" si="5">(((L67/60)/60)/24)+DATE(1970,1,1)</f>
        <v>40570.25</v>
      </c>
      <c r="N67">
        <v>1296712800</v>
      </c>
      <c r="O67" s="9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s="6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5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 s="9">
        <f t="shared" si="5"/>
        <v>42102.208333333328</v>
      </c>
      <c r="N68">
        <v>1428901200</v>
      </c>
      <c r="O68" s="9">
        <f t="shared" si="6"/>
        <v>42107.208333333328</v>
      </c>
      <c r="P68" t="b">
        <v>0</v>
      </c>
      <c r="Q68" t="b">
        <v>1</v>
      </c>
      <c r="R68" t="s">
        <v>33</v>
      </c>
      <c r="S68" s="6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 s="9">
        <f t="shared" si="5"/>
        <v>40203.25</v>
      </c>
      <c r="N69">
        <v>1264831200</v>
      </c>
      <c r="O69" s="9">
        <f t="shared" si="6"/>
        <v>40208.25</v>
      </c>
      <c r="P69" t="b">
        <v>0</v>
      </c>
      <c r="Q69" t="b">
        <v>1</v>
      </c>
      <c r="R69" t="s">
        <v>65</v>
      </c>
      <c r="S69" s="6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 s="9">
        <f t="shared" si="5"/>
        <v>42943.208333333328</v>
      </c>
      <c r="N70">
        <v>1505192400</v>
      </c>
      <c r="O70" s="9">
        <f t="shared" si="6"/>
        <v>42990.208333333328</v>
      </c>
      <c r="P70" t="b">
        <v>0</v>
      </c>
      <c r="Q70" t="b">
        <v>1</v>
      </c>
      <c r="R70" t="s">
        <v>33</v>
      </c>
      <c r="S70" s="6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 s="9">
        <f t="shared" si="5"/>
        <v>40531.25</v>
      </c>
      <c r="N71">
        <v>1295676000</v>
      </c>
      <c r="O71" s="9">
        <f t="shared" si="6"/>
        <v>40565.25</v>
      </c>
      <c r="P71" t="b">
        <v>0</v>
      </c>
      <c r="Q71" t="b">
        <v>0</v>
      </c>
      <c r="R71" t="s">
        <v>33</v>
      </c>
      <c r="S71" s="6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 s="9">
        <f t="shared" si="5"/>
        <v>40484.208333333336</v>
      </c>
      <c r="N72">
        <v>1292911200</v>
      </c>
      <c r="O72" s="9">
        <f t="shared" si="6"/>
        <v>40533.25</v>
      </c>
      <c r="P72" t="b">
        <v>0</v>
      </c>
      <c r="Q72" t="b">
        <v>1</v>
      </c>
      <c r="R72" t="s">
        <v>33</v>
      </c>
      <c r="S72" s="6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 s="9">
        <f t="shared" si="5"/>
        <v>43799.25</v>
      </c>
      <c r="N73">
        <v>1575439200</v>
      </c>
      <c r="O73" s="9">
        <f t="shared" si="6"/>
        <v>43803.25</v>
      </c>
      <c r="P73" t="b">
        <v>0</v>
      </c>
      <c r="Q73" t="b">
        <v>0</v>
      </c>
      <c r="R73" t="s">
        <v>33</v>
      </c>
      <c r="S73" s="6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 s="9">
        <f t="shared" si="5"/>
        <v>42186.208333333328</v>
      </c>
      <c r="N74">
        <v>1438837200</v>
      </c>
      <c r="O74" s="9">
        <f t="shared" si="6"/>
        <v>42222.208333333328</v>
      </c>
      <c r="P74" t="b">
        <v>0</v>
      </c>
      <c r="Q74" t="b">
        <v>0</v>
      </c>
      <c r="R74" t="s">
        <v>71</v>
      </c>
      <c r="S74" s="6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 s="9">
        <f t="shared" si="5"/>
        <v>42701.25</v>
      </c>
      <c r="N75">
        <v>1480485600</v>
      </c>
      <c r="O75" s="9">
        <f t="shared" si="6"/>
        <v>42704.25</v>
      </c>
      <c r="P75" t="b">
        <v>0</v>
      </c>
      <c r="Q75" t="b">
        <v>0</v>
      </c>
      <c r="R75" t="s">
        <v>159</v>
      </c>
      <c r="S75" s="6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 s="9">
        <f t="shared" si="5"/>
        <v>42456.208333333328</v>
      </c>
      <c r="N76">
        <v>1459141200</v>
      </c>
      <c r="O76" s="9">
        <f t="shared" si="6"/>
        <v>42457.208333333328</v>
      </c>
      <c r="P76" t="b">
        <v>0</v>
      </c>
      <c r="Q76" t="b">
        <v>0</v>
      </c>
      <c r="R76" t="s">
        <v>148</v>
      </c>
      <c r="S76" s="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 s="9">
        <f t="shared" si="5"/>
        <v>43296.208333333328</v>
      </c>
      <c r="N77">
        <v>1532322000</v>
      </c>
      <c r="O77" s="9">
        <f t="shared" si="6"/>
        <v>43304.208333333328</v>
      </c>
      <c r="P77" t="b">
        <v>0</v>
      </c>
      <c r="Q77" t="b">
        <v>0</v>
      </c>
      <c r="R77" t="s">
        <v>122</v>
      </c>
      <c r="S77" s="6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 s="9">
        <f t="shared" si="5"/>
        <v>42027.25</v>
      </c>
      <c r="N78">
        <v>1426222800</v>
      </c>
      <c r="O78" s="9">
        <f t="shared" si="6"/>
        <v>42076.208333333328</v>
      </c>
      <c r="P78" t="b">
        <v>1</v>
      </c>
      <c r="Q78" t="b">
        <v>1</v>
      </c>
      <c r="R78" t="s">
        <v>33</v>
      </c>
      <c r="S78" s="6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 s="9">
        <f t="shared" si="5"/>
        <v>40448.208333333336</v>
      </c>
      <c r="N79">
        <v>1286773200</v>
      </c>
      <c r="O79" s="9">
        <f t="shared" si="6"/>
        <v>40462.208333333336</v>
      </c>
      <c r="P79" t="b">
        <v>0</v>
      </c>
      <c r="Q79" t="b">
        <v>1</v>
      </c>
      <c r="R79" t="s">
        <v>71</v>
      </c>
      <c r="S79" s="6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 s="9">
        <f t="shared" si="5"/>
        <v>43206.208333333328</v>
      </c>
      <c r="N80">
        <v>1523941200</v>
      </c>
      <c r="O80" s="9">
        <f t="shared" si="6"/>
        <v>43207.208333333328</v>
      </c>
      <c r="P80" t="b">
        <v>0</v>
      </c>
      <c r="Q80" t="b">
        <v>0</v>
      </c>
      <c r="R80" t="s">
        <v>206</v>
      </c>
      <c r="S80" s="6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 s="9">
        <f t="shared" si="5"/>
        <v>43267.208333333328</v>
      </c>
      <c r="N81">
        <v>1529557200</v>
      </c>
      <c r="O81" s="9">
        <f t="shared" si="6"/>
        <v>43272.208333333328</v>
      </c>
      <c r="P81" t="b">
        <v>0</v>
      </c>
      <c r="Q81" t="b">
        <v>0</v>
      </c>
      <c r="R81" t="s">
        <v>33</v>
      </c>
      <c r="S81" s="6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 s="9">
        <f t="shared" si="5"/>
        <v>42976.208333333328</v>
      </c>
      <c r="N82">
        <v>1506574800</v>
      </c>
      <c r="O82" s="9">
        <f t="shared" si="6"/>
        <v>43006.208333333328</v>
      </c>
      <c r="P82" t="b">
        <v>0</v>
      </c>
      <c r="Q82" t="b">
        <v>0</v>
      </c>
      <c r="R82" t="s">
        <v>89</v>
      </c>
      <c r="S82" s="6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 s="9">
        <f t="shared" si="5"/>
        <v>43062.25</v>
      </c>
      <c r="N83">
        <v>1513576800</v>
      </c>
      <c r="O83" s="9">
        <f t="shared" si="6"/>
        <v>43087.25</v>
      </c>
      <c r="P83" t="b">
        <v>0</v>
      </c>
      <c r="Q83" t="b">
        <v>0</v>
      </c>
      <c r="R83" t="s">
        <v>23</v>
      </c>
      <c r="S83" s="6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 s="9">
        <f t="shared" si="5"/>
        <v>43482.25</v>
      </c>
      <c r="N84">
        <v>1548309600</v>
      </c>
      <c r="O84" s="9">
        <f t="shared" si="6"/>
        <v>43489.25</v>
      </c>
      <c r="P84" t="b">
        <v>0</v>
      </c>
      <c r="Q84" t="b">
        <v>1</v>
      </c>
      <c r="R84" t="s">
        <v>89</v>
      </c>
      <c r="S84" s="6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 s="9">
        <f t="shared" si="5"/>
        <v>42579.208333333328</v>
      </c>
      <c r="N85">
        <v>1471582800</v>
      </c>
      <c r="O85" s="9">
        <f t="shared" si="6"/>
        <v>42601.208333333328</v>
      </c>
      <c r="P85" t="b">
        <v>0</v>
      </c>
      <c r="Q85" t="b">
        <v>0</v>
      </c>
      <c r="R85" t="s">
        <v>50</v>
      </c>
      <c r="S85" s="6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 s="9">
        <f t="shared" si="5"/>
        <v>41118.208333333336</v>
      </c>
      <c r="N86">
        <v>1344315600</v>
      </c>
      <c r="O86" s="9">
        <f t="shared" si="6"/>
        <v>41128.208333333336</v>
      </c>
      <c r="P86" t="b">
        <v>0</v>
      </c>
      <c r="Q86" t="b">
        <v>0</v>
      </c>
      <c r="R86" t="s">
        <v>65</v>
      </c>
      <c r="S86" s="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 s="9">
        <f t="shared" si="5"/>
        <v>40797.208333333336</v>
      </c>
      <c r="N87">
        <v>1316408400</v>
      </c>
      <c r="O87" s="9">
        <f t="shared" si="6"/>
        <v>40805.208333333336</v>
      </c>
      <c r="P87" t="b">
        <v>0</v>
      </c>
      <c r="Q87" t="b">
        <v>0</v>
      </c>
      <c r="R87" t="s">
        <v>60</v>
      </c>
      <c r="S87" s="6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 s="9">
        <f t="shared" si="5"/>
        <v>42128.208333333328</v>
      </c>
      <c r="N88">
        <v>1431838800</v>
      </c>
      <c r="O88" s="9">
        <f t="shared" si="6"/>
        <v>42141.208333333328</v>
      </c>
      <c r="P88" t="b">
        <v>1</v>
      </c>
      <c r="Q88" t="b">
        <v>0</v>
      </c>
      <c r="R88" t="s">
        <v>33</v>
      </c>
      <c r="S88" s="6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 s="9">
        <f t="shared" si="5"/>
        <v>40610.25</v>
      </c>
      <c r="N89">
        <v>1300510800</v>
      </c>
      <c r="O89" s="9">
        <f t="shared" si="6"/>
        <v>40621.208333333336</v>
      </c>
      <c r="P89" t="b">
        <v>0</v>
      </c>
      <c r="Q89" t="b">
        <v>1</v>
      </c>
      <c r="R89" t="s">
        <v>23</v>
      </c>
      <c r="S89" s="6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 s="9">
        <f t="shared" si="5"/>
        <v>42110.208333333328</v>
      </c>
      <c r="N90">
        <v>1431061200</v>
      </c>
      <c r="O90" s="9">
        <f t="shared" si="6"/>
        <v>42132.208333333328</v>
      </c>
      <c r="P90" t="b">
        <v>0</v>
      </c>
      <c r="Q90" t="b">
        <v>0</v>
      </c>
      <c r="R90" t="s">
        <v>206</v>
      </c>
      <c r="S90" s="6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 s="9">
        <f t="shared" si="5"/>
        <v>40283.208333333336</v>
      </c>
      <c r="N91">
        <v>1271480400</v>
      </c>
      <c r="O91" s="9">
        <f t="shared" si="6"/>
        <v>40285.208333333336</v>
      </c>
      <c r="P91" t="b">
        <v>0</v>
      </c>
      <c r="Q91" t="b">
        <v>0</v>
      </c>
      <c r="R91" t="s">
        <v>33</v>
      </c>
      <c r="S91" s="6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 s="9">
        <f t="shared" si="5"/>
        <v>42425.25</v>
      </c>
      <c r="N92">
        <v>1456380000</v>
      </c>
      <c r="O92" s="9">
        <f t="shared" si="6"/>
        <v>42425.25</v>
      </c>
      <c r="P92" t="b">
        <v>0</v>
      </c>
      <c r="Q92" t="b">
        <v>1</v>
      </c>
      <c r="R92" t="s">
        <v>33</v>
      </c>
      <c r="S92" s="6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 s="9">
        <f t="shared" si="5"/>
        <v>42588.208333333328</v>
      </c>
      <c r="N93">
        <v>1472878800</v>
      </c>
      <c r="O93" s="9">
        <f t="shared" si="6"/>
        <v>42616.208333333328</v>
      </c>
      <c r="P93" t="b">
        <v>0</v>
      </c>
      <c r="Q93" t="b">
        <v>0</v>
      </c>
      <c r="R93" t="s">
        <v>206</v>
      </c>
      <c r="S93" s="6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 s="9">
        <f t="shared" si="5"/>
        <v>40352.208333333336</v>
      </c>
      <c r="N94">
        <v>1277355600</v>
      </c>
      <c r="O94" s="9">
        <f t="shared" si="6"/>
        <v>40353.208333333336</v>
      </c>
      <c r="P94" t="b">
        <v>0</v>
      </c>
      <c r="Q94" t="b">
        <v>1</v>
      </c>
      <c r="R94" t="s">
        <v>89</v>
      </c>
      <c r="S94" s="6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 s="9">
        <f t="shared" si="5"/>
        <v>41202.208333333336</v>
      </c>
      <c r="N95">
        <v>1351054800</v>
      </c>
      <c r="O95" s="9">
        <f t="shared" si="6"/>
        <v>41206.208333333336</v>
      </c>
      <c r="P95" t="b">
        <v>0</v>
      </c>
      <c r="Q95" t="b">
        <v>1</v>
      </c>
      <c r="R95" t="s">
        <v>33</v>
      </c>
      <c r="S95" s="6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 s="9">
        <f t="shared" si="5"/>
        <v>43562.208333333328</v>
      </c>
      <c r="N96">
        <v>1555563600</v>
      </c>
      <c r="O96" s="9">
        <f t="shared" si="6"/>
        <v>43573.208333333328</v>
      </c>
      <c r="P96" t="b">
        <v>0</v>
      </c>
      <c r="Q96" t="b">
        <v>0</v>
      </c>
      <c r="R96" t="s">
        <v>28</v>
      </c>
      <c r="S96" s="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 s="9">
        <f t="shared" si="5"/>
        <v>43752.208333333328</v>
      </c>
      <c r="N97">
        <v>1571634000</v>
      </c>
      <c r="O97" s="9">
        <f t="shared" si="6"/>
        <v>43759.208333333328</v>
      </c>
      <c r="P97" t="b">
        <v>0</v>
      </c>
      <c r="Q97" t="b">
        <v>0</v>
      </c>
      <c r="R97" t="s">
        <v>42</v>
      </c>
      <c r="S97" s="6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 s="9">
        <f t="shared" si="5"/>
        <v>40612.25</v>
      </c>
      <c r="N98">
        <v>1300856400</v>
      </c>
      <c r="O98" s="9">
        <f t="shared" si="6"/>
        <v>40625.208333333336</v>
      </c>
      <c r="P98" t="b">
        <v>0</v>
      </c>
      <c r="Q98" t="b">
        <v>0</v>
      </c>
      <c r="R98" t="s">
        <v>33</v>
      </c>
      <c r="S98" s="6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 s="9">
        <f t="shared" si="5"/>
        <v>42180.208333333328</v>
      </c>
      <c r="N99">
        <v>1439874000</v>
      </c>
      <c r="O99" s="9">
        <f t="shared" si="6"/>
        <v>42234.208333333328</v>
      </c>
      <c r="P99" t="b">
        <v>0</v>
      </c>
      <c r="Q99" t="b">
        <v>0</v>
      </c>
      <c r="R99" t="s">
        <v>17</v>
      </c>
      <c r="S99" s="6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 s="9">
        <f t="shared" si="5"/>
        <v>42212.208333333328</v>
      </c>
      <c r="N100">
        <v>1438318800</v>
      </c>
      <c r="O100" s="9">
        <f t="shared" si="6"/>
        <v>42216.208333333328</v>
      </c>
      <c r="P100" t="b">
        <v>0</v>
      </c>
      <c r="Q100" t="b">
        <v>0</v>
      </c>
      <c r="R100" t="s">
        <v>89</v>
      </c>
      <c r="S100" s="6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 s="9">
        <f t="shared" si="5"/>
        <v>41968.25</v>
      </c>
      <c r="N101">
        <v>1419400800</v>
      </c>
      <c r="O101" s="9">
        <f t="shared" si="6"/>
        <v>41997.25</v>
      </c>
      <c r="P101" t="b">
        <v>0</v>
      </c>
      <c r="Q101" t="b">
        <v>0</v>
      </c>
      <c r="R101" t="s">
        <v>33</v>
      </c>
      <c r="S101" s="6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 s="9">
        <f t="shared" si="5"/>
        <v>40835.208333333336</v>
      </c>
      <c r="N102">
        <v>1320555600</v>
      </c>
      <c r="O102" s="9">
        <f t="shared" si="6"/>
        <v>40853.208333333336</v>
      </c>
      <c r="P102" t="b">
        <v>0</v>
      </c>
      <c r="Q102" t="b">
        <v>0</v>
      </c>
      <c r="R102" t="s">
        <v>33</v>
      </c>
      <c r="S102" s="6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 s="9">
        <f t="shared" si="5"/>
        <v>42056.25</v>
      </c>
      <c r="N103">
        <v>1425103200</v>
      </c>
      <c r="O103" s="9">
        <f t="shared" si="6"/>
        <v>42063.25</v>
      </c>
      <c r="P103" t="b">
        <v>0</v>
      </c>
      <c r="Q103" t="b">
        <v>1</v>
      </c>
      <c r="R103" t="s">
        <v>50</v>
      </c>
      <c r="S103" s="6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 s="9">
        <f t="shared" si="5"/>
        <v>43234.208333333328</v>
      </c>
      <c r="N104">
        <v>1526878800</v>
      </c>
      <c r="O104" s="9">
        <f t="shared" si="6"/>
        <v>43241.208333333328</v>
      </c>
      <c r="P104" t="b">
        <v>0</v>
      </c>
      <c r="Q104" t="b">
        <v>1</v>
      </c>
      <c r="R104" t="s">
        <v>65</v>
      </c>
      <c r="S104" s="6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 s="9">
        <f t="shared" si="5"/>
        <v>40475.208333333336</v>
      </c>
      <c r="N105">
        <v>1288674000</v>
      </c>
      <c r="O105" s="9">
        <f t="shared" si="6"/>
        <v>40484.208333333336</v>
      </c>
      <c r="P105" t="b">
        <v>0</v>
      </c>
      <c r="Q105" t="b">
        <v>0</v>
      </c>
      <c r="R105" t="s">
        <v>50</v>
      </c>
      <c r="S105" s="6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 s="9">
        <f t="shared" si="5"/>
        <v>42878.208333333328</v>
      </c>
      <c r="N106">
        <v>1495602000</v>
      </c>
      <c r="O106" s="9">
        <f t="shared" si="6"/>
        <v>42879.208333333328</v>
      </c>
      <c r="P106" t="b">
        <v>0</v>
      </c>
      <c r="Q106" t="b">
        <v>0</v>
      </c>
      <c r="R106" t="s">
        <v>60</v>
      </c>
      <c r="S106" s="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 s="9">
        <f t="shared" si="5"/>
        <v>41366.208333333336</v>
      </c>
      <c r="N107">
        <v>1366434000</v>
      </c>
      <c r="O107" s="9">
        <f t="shared" si="6"/>
        <v>41384.208333333336</v>
      </c>
      <c r="P107" t="b">
        <v>0</v>
      </c>
      <c r="Q107" t="b">
        <v>0</v>
      </c>
      <c r="R107" t="s">
        <v>28</v>
      </c>
      <c r="S107" s="6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 s="9">
        <f t="shared" si="5"/>
        <v>43716.208333333328</v>
      </c>
      <c r="N108">
        <v>1568350800</v>
      </c>
      <c r="O108" s="9">
        <f t="shared" si="6"/>
        <v>43721.208333333328</v>
      </c>
      <c r="P108" t="b">
        <v>0</v>
      </c>
      <c r="Q108" t="b">
        <v>0</v>
      </c>
      <c r="R108" t="s">
        <v>33</v>
      </c>
      <c r="S108" s="6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 s="9">
        <f t="shared" si="5"/>
        <v>43213.208333333328</v>
      </c>
      <c r="N109">
        <v>1525928400</v>
      </c>
      <c r="O109" s="9">
        <f t="shared" si="6"/>
        <v>43230.208333333328</v>
      </c>
      <c r="P109" t="b">
        <v>0</v>
      </c>
      <c r="Q109" t="b">
        <v>1</v>
      </c>
      <c r="R109" t="s">
        <v>33</v>
      </c>
      <c r="S109" s="6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 s="9">
        <f t="shared" si="5"/>
        <v>41005.208333333336</v>
      </c>
      <c r="N110">
        <v>1336885200</v>
      </c>
      <c r="O110" s="9">
        <f t="shared" si="6"/>
        <v>41042.208333333336</v>
      </c>
      <c r="P110" t="b">
        <v>0</v>
      </c>
      <c r="Q110" t="b">
        <v>0</v>
      </c>
      <c r="R110" t="s">
        <v>42</v>
      </c>
      <c r="S110" s="6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 s="9">
        <f t="shared" si="5"/>
        <v>41651.25</v>
      </c>
      <c r="N111">
        <v>1389679200</v>
      </c>
      <c r="O111" s="9">
        <f t="shared" si="6"/>
        <v>41653.25</v>
      </c>
      <c r="P111" t="b">
        <v>0</v>
      </c>
      <c r="Q111" t="b">
        <v>0</v>
      </c>
      <c r="R111" t="s">
        <v>269</v>
      </c>
      <c r="S111" s="6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 s="9">
        <f t="shared" si="5"/>
        <v>43354.208333333328</v>
      </c>
      <c r="N112">
        <v>1538283600</v>
      </c>
      <c r="O112" s="9">
        <f t="shared" si="6"/>
        <v>43373.208333333328</v>
      </c>
      <c r="P112" t="b">
        <v>0</v>
      </c>
      <c r="Q112" t="b">
        <v>0</v>
      </c>
      <c r="R112" t="s">
        <v>17</v>
      </c>
      <c r="S112" s="6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 s="9">
        <f t="shared" si="5"/>
        <v>41174.208333333336</v>
      </c>
      <c r="N113">
        <v>1348808400</v>
      </c>
      <c r="O113" s="9">
        <f t="shared" si="6"/>
        <v>41180.208333333336</v>
      </c>
      <c r="P113" t="b">
        <v>0</v>
      </c>
      <c r="Q113" t="b">
        <v>0</v>
      </c>
      <c r="R113" t="s">
        <v>133</v>
      </c>
      <c r="S113" s="6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 s="9">
        <f t="shared" si="5"/>
        <v>41875.208333333336</v>
      </c>
      <c r="N114">
        <v>1410152400</v>
      </c>
      <c r="O114" s="9">
        <f t="shared" si="6"/>
        <v>41890.208333333336</v>
      </c>
      <c r="P114" t="b">
        <v>0</v>
      </c>
      <c r="Q114" t="b">
        <v>0</v>
      </c>
      <c r="R114" t="s">
        <v>28</v>
      </c>
      <c r="S114" s="6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 s="9">
        <f t="shared" si="5"/>
        <v>42990.208333333328</v>
      </c>
      <c r="N115">
        <v>1505797200</v>
      </c>
      <c r="O115" s="9">
        <f t="shared" si="6"/>
        <v>42997.208333333328</v>
      </c>
      <c r="P115" t="b">
        <v>0</v>
      </c>
      <c r="Q115" t="b">
        <v>0</v>
      </c>
      <c r="R115" t="s">
        <v>17</v>
      </c>
      <c r="S115" s="6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 s="9">
        <f t="shared" si="5"/>
        <v>43564.208333333328</v>
      </c>
      <c r="N116">
        <v>1554872400</v>
      </c>
      <c r="O116" s="9">
        <f t="shared" si="6"/>
        <v>43565.208333333328</v>
      </c>
      <c r="P116" t="b">
        <v>0</v>
      </c>
      <c r="Q116" t="b">
        <v>1</v>
      </c>
      <c r="R116" t="s">
        <v>65</v>
      </c>
      <c r="S116" s="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 s="9">
        <f t="shared" si="5"/>
        <v>43056.25</v>
      </c>
      <c r="N117">
        <v>1513922400</v>
      </c>
      <c r="O117" s="9">
        <f t="shared" si="6"/>
        <v>43091.25</v>
      </c>
      <c r="P117" t="b">
        <v>0</v>
      </c>
      <c r="Q117" t="b">
        <v>0</v>
      </c>
      <c r="R117" t="s">
        <v>119</v>
      </c>
      <c r="S117" s="6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 s="9">
        <f t="shared" si="5"/>
        <v>42265.208333333328</v>
      </c>
      <c r="N118">
        <v>1442638800</v>
      </c>
      <c r="O118" s="9">
        <f t="shared" si="6"/>
        <v>42266.208333333328</v>
      </c>
      <c r="P118" t="b">
        <v>0</v>
      </c>
      <c r="Q118" t="b">
        <v>0</v>
      </c>
      <c r="R118" t="s">
        <v>33</v>
      </c>
      <c r="S118" s="6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 s="9">
        <f t="shared" si="5"/>
        <v>40808.208333333336</v>
      </c>
      <c r="N119">
        <v>1317186000</v>
      </c>
      <c r="O119" s="9">
        <f t="shared" si="6"/>
        <v>40814.208333333336</v>
      </c>
      <c r="P119" t="b">
        <v>0</v>
      </c>
      <c r="Q119" t="b">
        <v>0</v>
      </c>
      <c r="R119" t="s">
        <v>269</v>
      </c>
      <c r="S119" s="6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 s="9">
        <f t="shared" si="5"/>
        <v>41665.25</v>
      </c>
      <c r="N120">
        <v>1391234400</v>
      </c>
      <c r="O120" s="9">
        <f t="shared" si="6"/>
        <v>41671.25</v>
      </c>
      <c r="P120" t="b">
        <v>0</v>
      </c>
      <c r="Q120" t="b">
        <v>0</v>
      </c>
      <c r="R120" t="s">
        <v>122</v>
      </c>
      <c r="S120" s="6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 s="9">
        <f t="shared" si="5"/>
        <v>41806.208333333336</v>
      </c>
      <c r="N121">
        <v>1404363600</v>
      </c>
      <c r="O121" s="9">
        <f t="shared" si="6"/>
        <v>41823.208333333336</v>
      </c>
      <c r="P121" t="b">
        <v>0</v>
      </c>
      <c r="Q121" t="b">
        <v>1</v>
      </c>
      <c r="R121" t="s">
        <v>42</v>
      </c>
      <c r="S121" s="6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 s="9">
        <f t="shared" si="5"/>
        <v>42111.208333333328</v>
      </c>
      <c r="N122">
        <v>1429592400</v>
      </c>
      <c r="O122" s="9">
        <f t="shared" si="6"/>
        <v>42115.208333333328</v>
      </c>
      <c r="P122" t="b">
        <v>0</v>
      </c>
      <c r="Q122" t="b">
        <v>1</v>
      </c>
      <c r="R122" t="s">
        <v>292</v>
      </c>
      <c r="S122" s="6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 s="9">
        <f t="shared" si="5"/>
        <v>41917.208333333336</v>
      </c>
      <c r="N123">
        <v>1413608400</v>
      </c>
      <c r="O123" s="9">
        <f t="shared" si="6"/>
        <v>41930.208333333336</v>
      </c>
      <c r="P123" t="b">
        <v>0</v>
      </c>
      <c r="Q123" t="b">
        <v>0</v>
      </c>
      <c r="R123" t="s">
        <v>89</v>
      </c>
      <c r="S123" s="6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 s="9">
        <f t="shared" si="5"/>
        <v>41970.25</v>
      </c>
      <c r="N124">
        <v>1419400800</v>
      </c>
      <c r="O124" s="9">
        <f t="shared" si="6"/>
        <v>41997.25</v>
      </c>
      <c r="P124" t="b">
        <v>0</v>
      </c>
      <c r="Q124" t="b">
        <v>0</v>
      </c>
      <c r="R124" t="s">
        <v>119</v>
      </c>
      <c r="S124" s="6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 s="9">
        <f t="shared" si="5"/>
        <v>42332.25</v>
      </c>
      <c r="N125">
        <v>1448604000</v>
      </c>
      <c r="O125" s="9">
        <f t="shared" si="6"/>
        <v>42335.25</v>
      </c>
      <c r="P125" t="b">
        <v>1</v>
      </c>
      <c r="Q125" t="b">
        <v>0</v>
      </c>
      <c r="R125" t="s">
        <v>33</v>
      </c>
      <c r="S125" s="6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 s="9">
        <f t="shared" si="5"/>
        <v>43598.208333333328</v>
      </c>
      <c r="N126">
        <v>1562302800</v>
      </c>
      <c r="O126" s="9">
        <f t="shared" si="6"/>
        <v>43651.208333333328</v>
      </c>
      <c r="P126" t="b">
        <v>0</v>
      </c>
      <c r="Q126" t="b">
        <v>0</v>
      </c>
      <c r="R126" t="s">
        <v>122</v>
      </c>
      <c r="S126" s="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 s="9">
        <f t="shared" si="5"/>
        <v>43362.208333333328</v>
      </c>
      <c r="N127">
        <v>1537678800</v>
      </c>
      <c r="O127" s="9">
        <f t="shared" si="6"/>
        <v>43366.208333333328</v>
      </c>
      <c r="P127" t="b">
        <v>0</v>
      </c>
      <c r="Q127" t="b">
        <v>0</v>
      </c>
      <c r="R127" t="s">
        <v>33</v>
      </c>
      <c r="S127" s="6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 s="9">
        <f t="shared" si="5"/>
        <v>42596.208333333328</v>
      </c>
      <c r="N128">
        <v>1473570000</v>
      </c>
      <c r="O128" s="9">
        <f t="shared" si="6"/>
        <v>42624.208333333328</v>
      </c>
      <c r="P128" t="b">
        <v>0</v>
      </c>
      <c r="Q128" t="b">
        <v>1</v>
      </c>
      <c r="R128" t="s">
        <v>33</v>
      </c>
      <c r="S128" s="6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 s="9">
        <f t="shared" si="5"/>
        <v>40310.208333333336</v>
      </c>
      <c r="N129">
        <v>1273899600</v>
      </c>
      <c r="O129" s="9">
        <f t="shared" si="6"/>
        <v>40313.208333333336</v>
      </c>
      <c r="P129" t="b">
        <v>0</v>
      </c>
      <c r="Q129" t="b">
        <v>0</v>
      </c>
      <c r="R129" t="s">
        <v>33</v>
      </c>
      <c r="S129" s="6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 s="9">
        <f t="shared" si="5"/>
        <v>40417.208333333336</v>
      </c>
      <c r="N130">
        <v>1284008400</v>
      </c>
      <c r="O130" s="9">
        <f t="shared" si="6"/>
        <v>40430.208333333336</v>
      </c>
      <c r="P130" t="b">
        <v>0</v>
      </c>
      <c r="Q130" t="b">
        <v>0</v>
      </c>
      <c r="R130" t="s">
        <v>23</v>
      </c>
      <c r="S130" s="6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 s="9">
        <f t="shared" ref="M131:M194" si="9">(((L131/60)/60)/24)+DATE(1970,1,1)</f>
        <v>42038.25</v>
      </c>
      <c r="N131">
        <v>1425103200</v>
      </c>
      <c r="O131" s="9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s="6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5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 s="9">
        <f t="shared" si="9"/>
        <v>40842.208333333336</v>
      </c>
      <c r="N132">
        <v>1320991200</v>
      </c>
      <c r="O132" s="9">
        <f t="shared" si="10"/>
        <v>40858.25</v>
      </c>
      <c r="P132" t="b">
        <v>0</v>
      </c>
      <c r="Q132" t="b">
        <v>0</v>
      </c>
      <c r="R132" t="s">
        <v>53</v>
      </c>
      <c r="S132" s="6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 s="9">
        <f t="shared" si="9"/>
        <v>41607.25</v>
      </c>
      <c r="N133">
        <v>1386828000</v>
      </c>
      <c r="O133" s="9">
        <f t="shared" si="10"/>
        <v>41620.25</v>
      </c>
      <c r="P133" t="b">
        <v>0</v>
      </c>
      <c r="Q133" t="b">
        <v>0</v>
      </c>
      <c r="R133" t="s">
        <v>28</v>
      </c>
      <c r="S133" s="6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 s="9">
        <f t="shared" si="9"/>
        <v>43112.25</v>
      </c>
      <c r="N134">
        <v>1517119200</v>
      </c>
      <c r="O134" s="9">
        <f t="shared" si="10"/>
        <v>43128.25</v>
      </c>
      <c r="P134" t="b">
        <v>0</v>
      </c>
      <c r="Q134" t="b">
        <v>1</v>
      </c>
      <c r="R134" t="s">
        <v>33</v>
      </c>
      <c r="S134" s="6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 s="9">
        <f t="shared" si="9"/>
        <v>40767.208333333336</v>
      </c>
      <c r="N135">
        <v>1315026000</v>
      </c>
      <c r="O135" s="9">
        <f t="shared" si="10"/>
        <v>40789.208333333336</v>
      </c>
      <c r="P135" t="b">
        <v>0</v>
      </c>
      <c r="Q135" t="b">
        <v>0</v>
      </c>
      <c r="R135" t="s">
        <v>319</v>
      </c>
      <c r="S135" s="6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 s="9">
        <f t="shared" si="9"/>
        <v>40713.208333333336</v>
      </c>
      <c r="N136">
        <v>1312693200</v>
      </c>
      <c r="O136" s="9">
        <f t="shared" si="10"/>
        <v>40762.208333333336</v>
      </c>
      <c r="P136" t="b">
        <v>0</v>
      </c>
      <c r="Q136" t="b">
        <v>1</v>
      </c>
      <c r="R136" t="s">
        <v>42</v>
      </c>
      <c r="S136" s="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 s="9">
        <f t="shared" si="9"/>
        <v>41340.25</v>
      </c>
      <c r="N137">
        <v>1363064400</v>
      </c>
      <c r="O137" s="9">
        <f t="shared" si="10"/>
        <v>41345.208333333336</v>
      </c>
      <c r="P137" t="b">
        <v>0</v>
      </c>
      <c r="Q137" t="b">
        <v>1</v>
      </c>
      <c r="R137" t="s">
        <v>33</v>
      </c>
      <c r="S137" s="6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 s="9">
        <f t="shared" si="9"/>
        <v>41797.208333333336</v>
      </c>
      <c r="N138">
        <v>1403154000</v>
      </c>
      <c r="O138" s="9">
        <f t="shared" si="10"/>
        <v>41809.208333333336</v>
      </c>
      <c r="P138" t="b">
        <v>0</v>
      </c>
      <c r="Q138" t="b">
        <v>1</v>
      </c>
      <c r="R138" t="s">
        <v>53</v>
      </c>
      <c r="S138" s="6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 s="9">
        <f t="shared" si="9"/>
        <v>40457.208333333336</v>
      </c>
      <c r="N139">
        <v>1286859600</v>
      </c>
      <c r="O139" s="9">
        <f t="shared" si="10"/>
        <v>40463.208333333336</v>
      </c>
      <c r="P139" t="b">
        <v>0</v>
      </c>
      <c r="Q139" t="b">
        <v>0</v>
      </c>
      <c r="R139" t="s">
        <v>68</v>
      </c>
      <c r="S139" s="6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 s="9">
        <f t="shared" si="9"/>
        <v>41180.208333333336</v>
      </c>
      <c r="N140">
        <v>1349326800</v>
      </c>
      <c r="O140" s="9">
        <f t="shared" si="10"/>
        <v>41186.208333333336</v>
      </c>
      <c r="P140" t="b">
        <v>0</v>
      </c>
      <c r="Q140" t="b">
        <v>0</v>
      </c>
      <c r="R140" t="s">
        <v>292</v>
      </c>
      <c r="S140" s="6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 s="9">
        <f t="shared" si="9"/>
        <v>42115.208333333328</v>
      </c>
      <c r="N141">
        <v>1430974800</v>
      </c>
      <c r="O141" s="9">
        <f t="shared" si="10"/>
        <v>42131.208333333328</v>
      </c>
      <c r="P141" t="b">
        <v>0</v>
      </c>
      <c r="Q141" t="b">
        <v>1</v>
      </c>
      <c r="R141" t="s">
        <v>65</v>
      </c>
      <c r="S141" s="6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 s="9">
        <f t="shared" si="9"/>
        <v>43156.25</v>
      </c>
      <c r="N142">
        <v>1519970400</v>
      </c>
      <c r="O142" s="9">
        <f t="shared" si="10"/>
        <v>43161.25</v>
      </c>
      <c r="P142" t="b">
        <v>0</v>
      </c>
      <c r="Q142" t="b">
        <v>0</v>
      </c>
      <c r="R142" t="s">
        <v>42</v>
      </c>
      <c r="S142" s="6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 s="9">
        <f t="shared" si="9"/>
        <v>42167.208333333328</v>
      </c>
      <c r="N143">
        <v>1434603600</v>
      </c>
      <c r="O143" s="9">
        <f t="shared" si="10"/>
        <v>42173.208333333328</v>
      </c>
      <c r="P143" t="b">
        <v>0</v>
      </c>
      <c r="Q143" t="b">
        <v>0</v>
      </c>
      <c r="R143" t="s">
        <v>28</v>
      </c>
      <c r="S143" s="6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 s="9">
        <f t="shared" si="9"/>
        <v>41005.208333333336</v>
      </c>
      <c r="N144">
        <v>1337230800</v>
      </c>
      <c r="O144" s="9">
        <f t="shared" si="10"/>
        <v>41046.208333333336</v>
      </c>
      <c r="P144" t="b">
        <v>0</v>
      </c>
      <c r="Q144" t="b">
        <v>0</v>
      </c>
      <c r="R144" t="s">
        <v>28</v>
      </c>
      <c r="S144" s="6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 s="9">
        <f t="shared" si="9"/>
        <v>40357.208333333336</v>
      </c>
      <c r="N145">
        <v>1279429200</v>
      </c>
      <c r="O145" s="9">
        <f t="shared" si="10"/>
        <v>40377.208333333336</v>
      </c>
      <c r="P145" t="b">
        <v>0</v>
      </c>
      <c r="Q145" t="b">
        <v>0</v>
      </c>
      <c r="R145" t="s">
        <v>60</v>
      </c>
      <c r="S145" s="6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 s="9">
        <f t="shared" si="9"/>
        <v>43633.208333333328</v>
      </c>
      <c r="N146">
        <v>1561438800</v>
      </c>
      <c r="O146" s="9">
        <f t="shared" si="10"/>
        <v>43641.208333333328</v>
      </c>
      <c r="P146" t="b">
        <v>0</v>
      </c>
      <c r="Q146" t="b">
        <v>0</v>
      </c>
      <c r="R146" t="s">
        <v>33</v>
      </c>
      <c r="S146" s="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 s="9">
        <f t="shared" si="9"/>
        <v>41889.208333333336</v>
      </c>
      <c r="N147">
        <v>1410498000</v>
      </c>
      <c r="O147" s="9">
        <f t="shared" si="10"/>
        <v>41894.208333333336</v>
      </c>
      <c r="P147" t="b">
        <v>0</v>
      </c>
      <c r="Q147" t="b">
        <v>0</v>
      </c>
      <c r="R147" t="s">
        <v>65</v>
      </c>
      <c r="S147" s="6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 s="9">
        <f t="shared" si="9"/>
        <v>40855.25</v>
      </c>
      <c r="N148">
        <v>1322460000</v>
      </c>
      <c r="O148" s="9">
        <f t="shared" si="10"/>
        <v>40875.25</v>
      </c>
      <c r="P148" t="b">
        <v>0</v>
      </c>
      <c r="Q148" t="b">
        <v>0</v>
      </c>
      <c r="R148" t="s">
        <v>33</v>
      </c>
      <c r="S148" s="6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 s="9">
        <f t="shared" si="9"/>
        <v>42534.208333333328</v>
      </c>
      <c r="N149">
        <v>1466312400</v>
      </c>
      <c r="O149" s="9">
        <f t="shared" si="10"/>
        <v>42540.208333333328</v>
      </c>
      <c r="P149" t="b">
        <v>0</v>
      </c>
      <c r="Q149" t="b">
        <v>1</v>
      </c>
      <c r="R149" t="s">
        <v>33</v>
      </c>
      <c r="S149" s="6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 s="9">
        <f t="shared" si="9"/>
        <v>42941.208333333328</v>
      </c>
      <c r="N150">
        <v>1501736400</v>
      </c>
      <c r="O150" s="9">
        <f t="shared" si="10"/>
        <v>42950.208333333328</v>
      </c>
      <c r="P150" t="b">
        <v>0</v>
      </c>
      <c r="Q150" t="b">
        <v>0</v>
      </c>
      <c r="R150" t="s">
        <v>65</v>
      </c>
      <c r="S150" s="6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 s="9">
        <f t="shared" si="9"/>
        <v>41275.25</v>
      </c>
      <c r="N151">
        <v>1361512800</v>
      </c>
      <c r="O151" s="9">
        <f t="shared" si="10"/>
        <v>41327.25</v>
      </c>
      <c r="P151" t="b">
        <v>0</v>
      </c>
      <c r="Q151" t="b">
        <v>0</v>
      </c>
      <c r="R151" t="s">
        <v>60</v>
      </c>
      <c r="S151" s="6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 s="9">
        <f t="shared" si="9"/>
        <v>43450.25</v>
      </c>
      <c r="N152">
        <v>1545026400</v>
      </c>
      <c r="O152" s="9">
        <f t="shared" si="10"/>
        <v>43451.25</v>
      </c>
      <c r="P152" t="b">
        <v>0</v>
      </c>
      <c r="Q152" t="b">
        <v>0</v>
      </c>
      <c r="R152" t="s">
        <v>23</v>
      </c>
      <c r="S152" s="6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 s="9">
        <f t="shared" si="9"/>
        <v>41799.208333333336</v>
      </c>
      <c r="N153">
        <v>1406696400</v>
      </c>
      <c r="O153" s="9">
        <f t="shared" si="10"/>
        <v>41850.208333333336</v>
      </c>
      <c r="P153" t="b">
        <v>0</v>
      </c>
      <c r="Q153" t="b">
        <v>0</v>
      </c>
      <c r="R153" t="s">
        <v>50</v>
      </c>
      <c r="S153" s="6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 s="9">
        <f t="shared" si="9"/>
        <v>42783.25</v>
      </c>
      <c r="N154">
        <v>1487916000</v>
      </c>
      <c r="O154" s="9">
        <f t="shared" si="10"/>
        <v>42790.25</v>
      </c>
      <c r="P154" t="b">
        <v>0</v>
      </c>
      <c r="Q154" t="b">
        <v>0</v>
      </c>
      <c r="R154" t="s">
        <v>60</v>
      </c>
      <c r="S154" s="6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 s="9">
        <f t="shared" si="9"/>
        <v>41201.208333333336</v>
      </c>
      <c r="N155">
        <v>1351141200</v>
      </c>
      <c r="O155" s="9">
        <f t="shared" si="10"/>
        <v>41207.208333333336</v>
      </c>
      <c r="P155" t="b">
        <v>0</v>
      </c>
      <c r="Q155" t="b">
        <v>0</v>
      </c>
      <c r="R155" t="s">
        <v>33</v>
      </c>
      <c r="S155" s="6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 s="9">
        <f t="shared" si="9"/>
        <v>42502.208333333328</v>
      </c>
      <c r="N156">
        <v>1465016400</v>
      </c>
      <c r="O156" s="9">
        <f t="shared" si="10"/>
        <v>42525.208333333328</v>
      </c>
      <c r="P156" t="b">
        <v>0</v>
      </c>
      <c r="Q156" t="b">
        <v>1</v>
      </c>
      <c r="R156" t="s">
        <v>60</v>
      </c>
      <c r="S156" s="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 s="9">
        <f t="shared" si="9"/>
        <v>40262.208333333336</v>
      </c>
      <c r="N157">
        <v>1270789200</v>
      </c>
      <c r="O157" s="9">
        <f t="shared" si="10"/>
        <v>40277.208333333336</v>
      </c>
      <c r="P157" t="b">
        <v>0</v>
      </c>
      <c r="Q157" t="b">
        <v>0</v>
      </c>
      <c r="R157" t="s">
        <v>33</v>
      </c>
      <c r="S157" s="6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 s="9">
        <f t="shared" si="9"/>
        <v>43743.208333333328</v>
      </c>
      <c r="N158">
        <v>1572325200</v>
      </c>
      <c r="O158" s="9">
        <f t="shared" si="10"/>
        <v>43767.208333333328</v>
      </c>
      <c r="P158" t="b">
        <v>0</v>
      </c>
      <c r="Q158" t="b">
        <v>0</v>
      </c>
      <c r="R158" t="s">
        <v>23</v>
      </c>
      <c r="S158" s="6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 s="9">
        <f t="shared" si="9"/>
        <v>41638.25</v>
      </c>
      <c r="N159">
        <v>1389420000</v>
      </c>
      <c r="O159" s="9">
        <f t="shared" si="10"/>
        <v>41650.25</v>
      </c>
      <c r="P159" t="b">
        <v>0</v>
      </c>
      <c r="Q159" t="b">
        <v>0</v>
      </c>
      <c r="R159" t="s">
        <v>122</v>
      </c>
      <c r="S159" s="6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 s="9">
        <f t="shared" si="9"/>
        <v>42346.25</v>
      </c>
      <c r="N160">
        <v>1449640800</v>
      </c>
      <c r="O160" s="9">
        <f t="shared" si="10"/>
        <v>42347.25</v>
      </c>
      <c r="P160" t="b">
        <v>0</v>
      </c>
      <c r="Q160" t="b">
        <v>0</v>
      </c>
      <c r="R160" t="s">
        <v>23</v>
      </c>
      <c r="S160" s="6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 s="9">
        <f t="shared" si="9"/>
        <v>43551.208333333328</v>
      </c>
      <c r="N161">
        <v>1555218000</v>
      </c>
      <c r="O161" s="9">
        <f t="shared" si="10"/>
        <v>43569.208333333328</v>
      </c>
      <c r="P161" t="b">
        <v>0</v>
      </c>
      <c r="Q161" t="b">
        <v>1</v>
      </c>
      <c r="R161" t="s">
        <v>33</v>
      </c>
      <c r="S161" s="6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 s="9">
        <f t="shared" si="9"/>
        <v>43582.208333333328</v>
      </c>
      <c r="N162">
        <v>1557723600</v>
      </c>
      <c r="O162" s="9">
        <f t="shared" si="10"/>
        <v>43598.208333333328</v>
      </c>
      <c r="P162" t="b">
        <v>0</v>
      </c>
      <c r="Q162" t="b">
        <v>0</v>
      </c>
      <c r="R162" t="s">
        <v>65</v>
      </c>
      <c r="S162" s="6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 s="9">
        <f t="shared" si="9"/>
        <v>42270.208333333328</v>
      </c>
      <c r="N163">
        <v>1443502800</v>
      </c>
      <c r="O163" s="9">
        <f t="shared" si="10"/>
        <v>42276.208333333328</v>
      </c>
      <c r="P163" t="b">
        <v>0</v>
      </c>
      <c r="Q163" t="b">
        <v>1</v>
      </c>
      <c r="R163" t="s">
        <v>28</v>
      </c>
      <c r="S163" s="6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 s="9">
        <f t="shared" si="9"/>
        <v>43442.25</v>
      </c>
      <c r="N164">
        <v>1546840800</v>
      </c>
      <c r="O164" s="9">
        <f t="shared" si="10"/>
        <v>43472.25</v>
      </c>
      <c r="P164" t="b">
        <v>0</v>
      </c>
      <c r="Q164" t="b">
        <v>0</v>
      </c>
      <c r="R164" t="s">
        <v>23</v>
      </c>
      <c r="S164" s="6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 s="9">
        <f t="shared" si="9"/>
        <v>43028.208333333328</v>
      </c>
      <c r="N165">
        <v>1512712800</v>
      </c>
      <c r="O165" s="9">
        <f t="shared" si="10"/>
        <v>43077.25</v>
      </c>
      <c r="P165" t="b">
        <v>0</v>
      </c>
      <c r="Q165" t="b">
        <v>1</v>
      </c>
      <c r="R165" t="s">
        <v>122</v>
      </c>
      <c r="S165" s="6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 s="9">
        <f t="shared" si="9"/>
        <v>43016.208333333328</v>
      </c>
      <c r="N166">
        <v>1507525200</v>
      </c>
      <c r="O166" s="9">
        <f t="shared" si="10"/>
        <v>43017.208333333328</v>
      </c>
      <c r="P166" t="b">
        <v>0</v>
      </c>
      <c r="Q166" t="b">
        <v>0</v>
      </c>
      <c r="R166" t="s">
        <v>33</v>
      </c>
      <c r="S166" s="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 s="9">
        <f t="shared" si="9"/>
        <v>42948.208333333328</v>
      </c>
      <c r="N167">
        <v>1504328400</v>
      </c>
      <c r="O167" s="9">
        <f t="shared" si="10"/>
        <v>42980.208333333328</v>
      </c>
      <c r="P167" t="b">
        <v>0</v>
      </c>
      <c r="Q167" t="b">
        <v>0</v>
      </c>
      <c r="R167" t="s">
        <v>28</v>
      </c>
      <c r="S167" s="6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 s="9">
        <f t="shared" si="9"/>
        <v>40534.25</v>
      </c>
      <c r="N168">
        <v>1293343200</v>
      </c>
      <c r="O168" s="9">
        <f t="shared" si="10"/>
        <v>40538.25</v>
      </c>
      <c r="P168" t="b">
        <v>0</v>
      </c>
      <c r="Q168" t="b">
        <v>0</v>
      </c>
      <c r="R168" t="s">
        <v>122</v>
      </c>
      <c r="S168" s="6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 s="9">
        <f t="shared" si="9"/>
        <v>41435.208333333336</v>
      </c>
      <c r="N169">
        <v>1371704400</v>
      </c>
      <c r="O169" s="9">
        <f t="shared" si="10"/>
        <v>41445.208333333336</v>
      </c>
      <c r="P169" t="b">
        <v>0</v>
      </c>
      <c r="Q169" t="b">
        <v>0</v>
      </c>
      <c r="R169" t="s">
        <v>33</v>
      </c>
      <c r="S169" s="6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 s="9">
        <f t="shared" si="9"/>
        <v>43518.25</v>
      </c>
      <c r="N170">
        <v>1552798800</v>
      </c>
      <c r="O170" s="9">
        <f t="shared" si="10"/>
        <v>43541.208333333328</v>
      </c>
      <c r="P170" t="b">
        <v>0</v>
      </c>
      <c r="Q170" t="b">
        <v>1</v>
      </c>
      <c r="R170" t="s">
        <v>60</v>
      </c>
      <c r="S170" s="6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 s="9">
        <f t="shared" si="9"/>
        <v>41077.208333333336</v>
      </c>
      <c r="N171">
        <v>1342328400</v>
      </c>
      <c r="O171" s="9">
        <f t="shared" si="10"/>
        <v>41105.208333333336</v>
      </c>
      <c r="P171" t="b">
        <v>0</v>
      </c>
      <c r="Q171" t="b">
        <v>1</v>
      </c>
      <c r="R171" t="s">
        <v>100</v>
      </c>
      <c r="S171" s="6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 s="9">
        <f t="shared" si="9"/>
        <v>42950.208333333328</v>
      </c>
      <c r="N172">
        <v>1502341200</v>
      </c>
      <c r="O172" s="9">
        <f t="shared" si="10"/>
        <v>42957.208333333328</v>
      </c>
      <c r="P172" t="b">
        <v>0</v>
      </c>
      <c r="Q172" t="b">
        <v>0</v>
      </c>
      <c r="R172" t="s">
        <v>60</v>
      </c>
      <c r="S172" s="6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 s="9">
        <f t="shared" si="9"/>
        <v>41718.208333333336</v>
      </c>
      <c r="N173">
        <v>1397192400</v>
      </c>
      <c r="O173" s="9">
        <f t="shared" si="10"/>
        <v>41740.208333333336</v>
      </c>
      <c r="P173" t="b">
        <v>0</v>
      </c>
      <c r="Q173" t="b">
        <v>0</v>
      </c>
      <c r="R173" t="s">
        <v>206</v>
      </c>
      <c r="S173" s="6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 s="9">
        <f t="shared" si="9"/>
        <v>41839.208333333336</v>
      </c>
      <c r="N174">
        <v>1407042000</v>
      </c>
      <c r="O174" s="9">
        <f t="shared" si="10"/>
        <v>41854.208333333336</v>
      </c>
      <c r="P174" t="b">
        <v>0</v>
      </c>
      <c r="Q174" t="b">
        <v>1</v>
      </c>
      <c r="R174" t="s">
        <v>42</v>
      </c>
      <c r="S174" s="6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 s="9">
        <f t="shared" si="9"/>
        <v>41412.208333333336</v>
      </c>
      <c r="N175">
        <v>1369371600</v>
      </c>
      <c r="O175" s="9">
        <f t="shared" si="10"/>
        <v>41418.208333333336</v>
      </c>
      <c r="P175" t="b">
        <v>0</v>
      </c>
      <c r="Q175" t="b">
        <v>0</v>
      </c>
      <c r="R175" t="s">
        <v>33</v>
      </c>
      <c r="S175" s="6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 s="9">
        <f t="shared" si="9"/>
        <v>42282.208333333328</v>
      </c>
      <c r="N176">
        <v>1444107600</v>
      </c>
      <c r="O176" s="9">
        <f t="shared" si="10"/>
        <v>42283.208333333328</v>
      </c>
      <c r="P176" t="b">
        <v>0</v>
      </c>
      <c r="Q176" t="b">
        <v>1</v>
      </c>
      <c r="R176" t="s">
        <v>65</v>
      </c>
      <c r="S176" s="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 s="9">
        <f t="shared" si="9"/>
        <v>42613.208333333328</v>
      </c>
      <c r="N177">
        <v>1474261200</v>
      </c>
      <c r="O177" s="9">
        <f t="shared" si="10"/>
        <v>42632.208333333328</v>
      </c>
      <c r="P177" t="b">
        <v>0</v>
      </c>
      <c r="Q177" t="b">
        <v>0</v>
      </c>
      <c r="R177" t="s">
        <v>33</v>
      </c>
      <c r="S177" s="6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 s="9">
        <f t="shared" si="9"/>
        <v>42616.208333333328</v>
      </c>
      <c r="N178">
        <v>1473656400</v>
      </c>
      <c r="O178" s="9">
        <f t="shared" si="10"/>
        <v>42625.208333333328</v>
      </c>
      <c r="P178" t="b">
        <v>0</v>
      </c>
      <c r="Q178" t="b">
        <v>0</v>
      </c>
      <c r="R178" t="s">
        <v>33</v>
      </c>
      <c r="S178" s="6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 s="9">
        <f t="shared" si="9"/>
        <v>40497.25</v>
      </c>
      <c r="N179">
        <v>1291960800</v>
      </c>
      <c r="O179" s="9">
        <f t="shared" si="10"/>
        <v>40522.25</v>
      </c>
      <c r="P179" t="b">
        <v>0</v>
      </c>
      <c r="Q179" t="b">
        <v>0</v>
      </c>
      <c r="R179" t="s">
        <v>33</v>
      </c>
      <c r="S179" s="6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 s="9">
        <f t="shared" si="9"/>
        <v>42999.208333333328</v>
      </c>
      <c r="N180">
        <v>1506747600</v>
      </c>
      <c r="O180" s="9">
        <f t="shared" si="10"/>
        <v>43008.208333333328</v>
      </c>
      <c r="P180" t="b">
        <v>0</v>
      </c>
      <c r="Q180" t="b">
        <v>0</v>
      </c>
      <c r="R180" t="s">
        <v>17</v>
      </c>
      <c r="S180" s="6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 s="9">
        <f t="shared" si="9"/>
        <v>41350.208333333336</v>
      </c>
      <c r="N181">
        <v>1363582800</v>
      </c>
      <c r="O181" s="9">
        <f t="shared" si="10"/>
        <v>41351.208333333336</v>
      </c>
      <c r="P181" t="b">
        <v>0</v>
      </c>
      <c r="Q181" t="b">
        <v>1</v>
      </c>
      <c r="R181" t="s">
        <v>33</v>
      </c>
      <c r="S181" s="6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 s="9">
        <f t="shared" si="9"/>
        <v>40259.208333333336</v>
      </c>
      <c r="N182">
        <v>1269666000</v>
      </c>
      <c r="O182" s="9">
        <f t="shared" si="10"/>
        <v>40264.208333333336</v>
      </c>
      <c r="P182" t="b">
        <v>0</v>
      </c>
      <c r="Q182" t="b">
        <v>0</v>
      </c>
      <c r="R182" t="s">
        <v>65</v>
      </c>
      <c r="S182" s="6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 s="9">
        <f t="shared" si="9"/>
        <v>43012.208333333328</v>
      </c>
      <c r="N183">
        <v>1508648400</v>
      </c>
      <c r="O183" s="9">
        <f t="shared" si="10"/>
        <v>43030.208333333328</v>
      </c>
      <c r="P183" t="b">
        <v>0</v>
      </c>
      <c r="Q183" t="b">
        <v>0</v>
      </c>
      <c r="R183" t="s">
        <v>28</v>
      </c>
      <c r="S183" s="6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 s="9">
        <f t="shared" si="9"/>
        <v>43631.208333333328</v>
      </c>
      <c r="N184">
        <v>1561957200</v>
      </c>
      <c r="O184" s="9">
        <f t="shared" si="10"/>
        <v>43647.208333333328</v>
      </c>
      <c r="P184" t="b">
        <v>0</v>
      </c>
      <c r="Q184" t="b">
        <v>0</v>
      </c>
      <c r="R184" t="s">
        <v>33</v>
      </c>
      <c r="S184" s="6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 s="9">
        <f t="shared" si="9"/>
        <v>40430.208333333336</v>
      </c>
      <c r="N185">
        <v>1285131600</v>
      </c>
      <c r="O185" s="9">
        <f t="shared" si="10"/>
        <v>40443.208333333336</v>
      </c>
      <c r="P185" t="b">
        <v>0</v>
      </c>
      <c r="Q185" t="b">
        <v>0</v>
      </c>
      <c r="R185" t="s">
        <v>23</v>
      </c>
      <c r="S185" s="6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 s="9">
        <f t="shared" si="9"/>
        <v>43588.208333333328</v>
      </c>
      <c r="N186">
        <v>1556946000</v>
      </c>
      <c r="O186" s="9">
        <f t="shared" si="10"/>
        <v>43589.208333333328</v>
      </c>
      <c r="P186" t="b">
        <v>0</v>
      </c>
      <c r="Q186" t="b">
        <v>0</v>
      </c>
      <c r="R186" t="s">
        <v>33</v>
      </c>
      <c r="S186" s="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 s="9">
        <f t="shared" si="9"/>
        <v>43233.208333333328</v>
      </c>
      <c r="N187">
        <v>1527138000</v>
      </c>
      <c r="O187" s="9">
        <f t="shared" si="10"/>
        <v>43244.208333333328</v>
      </c>
      <c r="P187" t="b">
        <v>0</v>
      </c>
      <c r="Q187" t="b">
        <v>0</v>
      </c>
      <c r="R187" t="s">
        <v>269</v>
      </c>
      <c r="S187" s="6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 s="9">
        <f t="shared" si="9"/>
        <v>41782.208333333336</v>
      </c>
      <c r="N188">
        <v>1402117200</v>
      </c>
      <c r="O188" s="9">
        <f t="shared" si="10"/>
        <v>41797.208333333336</v>
      </c>
      <c r="P188" t="b">
        <v>0</v>
      </c>
      <c r="Q188" t="b">
        <v>0</v>
      </c>
      <c r="R188" t="s">
        <v>33</v>
      </c>
      <c r="S188" s="6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 s="9">
        <f t="shared" si="9"/>
        <v>41328.25</v>
      </c>
      <c r="N189">
        <v>1364014800</v>
      </c>
      <c r="O189" s="9">
        <f t="shared" si="10"/>
        <v>41356.208333333336</v>
      </c>
      <c r="P189" t="b">
        <v>0</v>
      </c>
      <c r="Q189" t="b">
        <v>1</v>
      </c>
      <c r="R189" t="s">
        <v>100</v>
      </c>
      <c r="S189" s="6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 s="9">
        <f t="shared" si="9"/>
        <v>41975.25</v>
      </c>
      <c r="N190">
        <v>1417586400</v>
      </c>
      <c r="O190" s="9">
        <f t="shared" si="10"/>
        <v>41976.25</v>
      </c>
      <c r="P190" t="b">
        <v>0</v>
      </c>
      <c r="Q190" t="b">
        <v>0</v>
      </c>
      <c r="R190" t="s">
        <v>33</v>
      </c>
      <c r="S190" s="6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 s="9">
        <f t="shared" si="9"/>
        <v>42433.25</v>
      </c>
      <c r="N191">
        <v>1457071200</v>
      </c>
      <c r="O191" s="9">
        <f t="shared" si="10"/>
        <v>42433.25</v>
      </c>
      <c r="P191" t="b">
        <v>0</v>
      </c>
      <c r="Q191" t="b">
        <v>0</v>
      </c>
      <c r="R191" t="s">
        <v>33</v>
      </c>
      <c r="S191" s="6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 s="9">
        <f t="shared" si="9"/>
        <v>41429.208333333336</v>
      </c>
      <c r="N192">
        <v>1370408400</v>
      </c>
      <c r="O192" s="9">
        <f t="shared" si="10"/>
        <v>41430.208333333336</v>
      </c>
      <c r="P192" t="b">
        <v>0</v>
      </c>
      <c r="Q192" t="b">
        <v>1</v>
      </c>
      <c r="R192" t="s">
        <v>33</v>
      </c>
      <c r="S192" s="6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 s="9">
        <f t="shared" si="9"/>
        <v>43536.208333333328</v>
      </c>
      <c r="N193">
        <v>1552626000</v>
      </c>
      <c r="O193" s="9">
        <f t="shared" si="10"/>
        <v>43539.208333333328</v>
      </c>
      <c r="P193" t="b">
        <v>0</v>
      </c>
      <c r="Q193" t="b">
        <v>0</v>
      </c>
      <c r="R193" t="s">
        <v>33</v>
      </c>
      <c r="S193" s="6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 s="9">
        <f t="shared" si="9"/>
        <v>41817.208333333336</v>
      </c>
      <c r="N194">
        <v>1404190800</v>
      </c>
      <c r="O194" s="9">
        <f t="shared" si="10"/>
        <v>41821.208333333336</v>
      </c>
      <c r="P194" t="b">
        <v>0</v>
      </c>
      <c r="Q194" t="b">
        <v>0</v>
      </c>
      <c r="R194" t="s">
        <v>23</v>
      </c>
      <c r="S194" s="6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 s="9">
        <f t="shared" ref="M195:M258" si="13">(((L195/60)/60)/24)+DATE(1970,1,1)</f>
        <v>43198.208333333328</v>
      </c>
      <c r="N195">
        <v>1523509200</v>
      </c>
      <c r="O195" s="9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s="6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5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 s="9">
        <f t="shared" si="13"/>
        <v>42261.208333333328</v>
      </c>
      <c r="N196">
        <v>1443589200</v>
      </c>
      <c r="O196" s="9">
        <f t="shared" si="14"/>
        <v>42277.208333333328</v>
      </c>
      <c r="P196" t="b">
        <v>0</v>
      </c>
      <c r="Q196" t="b">
        <v>0</v>
      </c>
      <c r="R196" t="s">
        <v>148</v>
      </c>
      <c r="S196" s="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 s="9">
        <f t="shared" si="13"/>
        <v>43310.208333333328</v>
      </c>
      <c r="N197">
        <v>1533445200</v>
      </c>
      <c r="O197" s="9">
        <f t="shared" si="14"/>
        <v>43317.208333333328</v>
      </c>
      <c r="P197" t="b">
        <v>0</v>
      </c>
      <c r="Q197" t="b">
        <v>0</v>
      </c>
      <c r="R197" t="s">
        <v>50</v>
      </c>
      <c r="S197" s="6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 s="9">
        <f t="shared" si="13"/>
        <v>42616.208333333328</v>
      </c>
      <c r="N198">
        <v>1474520400</v>
      </c>
      <c r="O198" s="9">
        <f t="shared" si="14"/>
        <v>42635.208333333328</v>
      </c>
      <c r="P198" t="b">
        <v>0</v>
      </c>
      <c r="Q198" t="b">
        <v>0</v>
      </c>
      <c r="R198" t="s">
        <v>65</v>
      </c>
      <c r="S198" s="6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 s="9">
        <f t="shared" si="13"/>
        <v>42909.208333333328</v>
      </c>
      <c r="N199">
        <v>1499403600</v>
      </c>
      <c r="O199" s="9">
        <f t="shared" si="14"/>
        <v>42923.208333333328</v>
      </c>
      <c r="P199" t="b">
        <v>0</v>
      </c>
      <c r="Q199" t="b">
        <v>0</v>
      </c>
      <c r="R199" t="s">
        <v>53</v>
      </c>
      <c r="S199" s="6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 s="9">
        <f t="shared" si="13"/>
        <v>40396.208333333336</v>
      </c>
      <c r="N200">
        <v>1283576400</v>
      </c>
      <c r="O200" s="9">
        <f t="shared" si="14"/>
        <v>40425.208333333336</v>
      </c>
      <c r="P200" t="b">
        <v>0</v>
      </c>
      <c r="Q200" t="b">
        <v>0</v>
      </c>
      <c r="R200" t="s">
        <v>50</v>
      </c>
      <c r="S200" s="6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 s="9">
        <f t="shared" si="13"/>
        <v>42192.208333333328</v>
      </c>
      <c r="N201">
        <v>1436590800</v>
      </c>
      <c r="O201" s="9">
        <f t="shared" si="14"/>
        <v>42196.208333333328</v>
      </c>
      <c r="P201" t="b">
        <v>0</v>
      </c>
      <c r="Q201" t="b">
        <v>0</v>
      </c>
      <c r="R201" t="s">
        <v>23</v>
      </c>
      <c r="S201" s="6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 s="9">
        <f t="shared" si="13"/>
        <v>40262.208333333336</v>
      </c>
      <c r="N202">
        <v>1270443600</v>
      </c>
      <c r="O202" s="9">
        <f t="shared" si="14"/>
        <v>40273.208333333336</v>
      </c>
      <c r="P202" t="b">
        <v>0</v>
      </c>
      <c r="Q202" t="b">
        <v>0</v>
      </c>
      <c r="R202" t="s">
        <v>33</v>
      </c>
      <c r="S202" s="6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 s="9">
        <f t="shared" si="13"/>
        <v>41845.208333333336</v>
      </c>
      <c r="N203">
        <v>1407819600</v>
      </c>
      <c r="O203" s="9">
        <f t="shared" si="14"/>
        <v>41863.208333333336</v>
      </c>
      <c r="P203" t="b">
        <v>0</v>
      </c>
      <c r="Q203" t="b">
        <v>0</v>
      </c>
      <c r="R203" t="s">
        <v>28</v>
      </c>
      <c r="S203" s="6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 s="9">
        <f t="shared" si="13"/>
        <v>40818.208333333336</v>
      </c>
      <c r="N204">
        <v>1317877200</v>
      </c>
      <c r="O204" s="9">
        <f t="shared" si="14"/>
        <v>40822.208333333336</v>
      </c>
      <c r="P204" t="b">
        <v>0</v>
      </c>
      <c r="Q204" t="b">
        <v>0</v>
      </c>
      <c r="R204" t="s">
        <v>17</v>
      </c>
      <c r="S204" s="6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 s="9">
        <f t="shared" si="13"/>
        <v>42752.25</v>
      </c>
      <c r="N205">
        <v>1484805600</v>
      </c>
      <c r="O205" s="9">
        <f t="shared" si="14"/>
        <v>42754.25</v>
      </c>
      <c r="P205" t="b">
        <v>0</v>
      </c>
      <c r="Q205" t="b">
        <v>0</v>
      </c>
      <c r="R205" t="s">
        <v>33</v>
      </c>
      <c r="S205" s="6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 s="9">
        <f t="shared" si="13"/>
        <v>40636.208333333336</v>
      </c>
      <c r="N206">
        <v>1302670800</v>
      </c>
      <c r="O206" s="9">
        <f t="shared" si="14"/>
        <v>40646.208333333336</v>
      </c>
      <c r="P206" t="b">
        <v>0</v>
      </c>
      <c r="Q206" t="b">
        <v>0</v>
      </c>
      <c r="R206" t="s">
        <v>159</v>
      </c>
      <c r="S206" s="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 s="9">
        <f t="shared" si="13"/>
        <v>43390.208333333328</v>
      </c>
      <c r="N207">
        <v>1540789200</v>
      </c>
      <c r="O207" s="9">
        <f t="shared" si="14"/>
        <v>43402.208333333328</v>
      </c>
      <c r="P207" t="b">
        <v>1</v>
      </c>
      <c r="Q207" t="b">
        <v>0</v>
      </c>
      <c r="R207" t="s">
        <v>33</v>
      </c>
      <c r="S207" s="6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 s="9">
        <f t="shared" si="13"/>
        <v>40236.25</v>
      </c>
      <c r="N208">
        <v>1268028000</v>
      </c>
      <c r="O208" s="9">
        <f t="shared" si="14"/>
        <v>40245.25</v>
      </c>
      <c r="P208" t="b">
        <v>0</v>
      </c>
      <c r="Q208" t="b">
        <v>0</v>
      </c>
      <c r="R208" t="s">
        <v>119</v>
      </c>
      <c r="S208" s="6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 s="9">
        <f t="shared" si="13"/>
        <v>43340.208333333328</v>
      </c>
      <c r="N209">
        <v>1537160400</v>
      </c>
      <c r="O209" s="9">
        <f t="shared" si="14"/>
        <v>43360.208333333328</v>
      </c>
      <c r="P209" t="b">
        <v>0</v>
      </c>
      <c r="Q209" t="b">
        <v>1</v>
      </c>
      <c r="R209" t="s">
        <v>23</v>
      </c>
      <c r="S209" s="6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 s="9">
        <f t="shared" si="13"/>
        <v>43048.25</v>
      </c>
      <c r="N210">
        <v>1512280800</v>
      </c>
      <c r="O210" s="9">
        <f t="shared" si="14"/>
        <v>43072.25</v>
      </c>
      <c r="P210" t="b">
        <v>0</v>
      </c>
      <c r="Q210" t="b">
        <v>0</v>
      </c>
      <c r="R210" t="s">
        <v>42</v>
      </c>
      <c r="S210" s="6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 s="9">
        <f t="shared" si="13"/>
        <v>42496.208333333328</v>
      </c>
      <c r="N211">
        <v>1463115600</v>
      </c>
      <c r="O211" s="9">
        <f t="shared" si="14"/>
        <v>42503.208333333328</v>
      </c>
      <c r="P211" t="b">
        <v>0</v>
      </c>
      <c r="Q211" t="b">
        <v>0</v>
      </c>
      <c r="R211" t="s">
        <v>42</v>
      </c>
      <c r="S211" s="6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 s="9">
        <f t="shared" si="13"/>
        <v>42797.25</v>
      </c>
      <c r="N212">
        <v>1490850000</v>
      </c>
      <c r="O212" s="9">
        <f t="shared" si="14"/>
        <v>42824.208333333328</v>
      </c>
      <c r="P212" t="b">
        <v>0</v>
      </c>
      <c r="Q212" t="b">
        <v>0</v>
      </c>
      <c r="R212" t="s">
        <v>474</v>
      </c>
      <c r="S212" s="6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 s="9">
        <f t="shared" si="13"/>
        <v>41513.208333333336</v>
      </c>
      <c r="N213">
        <v>1379653200</v>
      </c>
      <c r="O213" s="9">
        <f t="shared" si="14"/>
        <v>41537.208333333336</v>
      </c>
      <c r="P213" t="b">
        <v>0</v>
      </c>
      <c r="Q213" t="b">
        <v>0</v>
      </c>
      <c r="R213" t="s">
        <v>33</v>
      </c>
      <c r="S213" s="6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 s="9">
        <f t="shared" si="13"/>
        <v>43814.25</v>
      </c>
      <c r="N214">
        <v>1580364000</v>
      </c>
      <c r="O214" s="9">
        <f t="shared" si="14"/>
        <v>43860.25</v>
      </c>
      <c r="P214" t="b">
        <v>0</v>
      </c>
      <c r="Q214" t="b">
        <v>0</v>
      </c>
      <c r="R214" t="s">
        <v>33</v>
      </c>
      <c r="S214" s="6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 s="9">
        <f t="shared" si="13"/>
        <v>40488.208333333336</v>
      </c>
      <c r="N215">
        <v>1289714400</v>
      </c>
      <c r="O215" s="9">
        <f t="shared" si="14"/>
        <v>40496.25</v>
      </c>
      <c r="P215" t="b">
        <v>0</v>
      </c>
      <c r="Q215" t="b">
        <v>1</v>
      </c>
      <c r="R215" t="s">
        <v>60</v>
      </c>
      <c r="S215" s="6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 s="9">
        <f t="shared" si="13"/>
        <v>40409.208333333336</v>
      </c>
      <c r="N216">
        <v>1282712400</v>
      </c>
      <c r="O216" s="9">
        <f t="shared" si="14"/>
        <v>40415.208333333336</v>
      </c>
      <c r="P216" t="b">
        <v>0</v>
      </c>
      <c r="Q216" t="b">
        <v>0</v>
      </c>
      <c r="R216" t="s">
        <v>23</v>
      </c>
      <c r="S216" s="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 s="9">
        <f t="shared" si="13"/>
        <v>43509.25</v>
      </c>
      <c r="N217">
        <v>1550210400</v>
      </c>
      <c r="O217" s="9">
        <f t="shared" si="14"/>
        <v>43511.25</v>
      </c>
      <c r="P217" t="b">
        <v>0</v>
      </c>
      <c r="Q217" t="b">
        <v>0</v>
      </c>
      <c r="R217" t="s">
        <v>33</v>
      </c>
      <c r="S217" s="6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 s="9">
        <f t="shared" si="13"/>
        <v>40869.25</v>
      </c>
      <c r="N218">
        <v>1322114400</v>
      </c>
      <c r="O218" s="9">
        <f t="shared" si="14"/>
        <v>40871.25</v>
      </c>
      <c r="P218" t="b">
        <v>0</v>
      </c>
      <c r="Q218" t="b">
        <v>0</v>
      </c>
      <c r="R218" t="s">
        <v>33</v>
      </c>
      <c r="S218" s="6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 s="9">
        <f t="shared" si="13"/>
        <v>43583.208333333328</v>
      </c>
      <c r="N219">
        <v>1557205200</v>
      </c>
      <c r="O219" s="9">
        <f t="shared" si="14"/>
        <v>43592.208333333328</v>
      </c>
      <c r="P219" t="b">
        <v>0</v>
      </c>
      <c r="Q219" t="b">
        <v>0</v>
      </c>
      <c r="R219" t="s">
        <v>474</v>
      </c>
      <c r="S219" s="6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 s="9">
        <f t="shared" si="13"/>
        <v>40858.25</v>
      </c>
      <c r="N220">
        <v>1323928800</v>
      </c>
      <c r="O220" s="9">
        <f t="shared" si="14"/>
        <v>40892.25</v>
      </c>
      <c r="P220" t="b">
        <v>0</v>
      </c>
      <c r="Q220" t="b">
        <v>1</v>
      </c>
      <c r="R220" t="s">
        <v>100</v>
      </c>
      <c r="S220" s="6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 s="9">
        <f t="shared" si="13"/>
        <v>41137.208333333336</v>
      </c>
      <c r="N221">
        <v>1346130000</v>
      </c>
      <c r="O221" s="9">
        <f t="shared" si="14"/>
        <v>41149.208333333336</v>
      </c>
      <c r="P221" t="b">
        <v>0</v>
      </c>
      <c r="Q221" t="b">
        <v>0</v>
      </c>
      <c r="R221" t="s">
        <v>71</v>
      </c>
      <c r="S221" s="6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 s="9">
        <f t="shared" si="13"/>
        <v>40725.208333333336</v>
      </c>
      <c r="N222">
        <v>1311051600</v>
      </c>
      <c r="O222" s="9">
        <f t="shared" si="14"/>
        <v>40743.208333333336</v>
      </c>
      <c r="P222" t="b">
        <v>1</v>
      </c>
      <c r="Q222" t="b">
        <v>0</v>
      </c>
      <c r="R222" t="s">
        <v>33</v>
      </c>
      <c r="S222" s="6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 s="9">
        <f t="shared" si="13"/>
        <v>41081.208333333336</v>
      </c>
      <c r="N223">
        <v>1340427600</v>
      </c>
      <c r="O223" s="9">
        <f t="shared" si="14"/>
        <v>41083.208333333336</v>
      </c>
      <c r="P223" t="b">
        <v>1</v>
      </c>
      <c r="Q223" t="b">
        <v>0</v>
      </c>
      <c r="R223" t="s">
        <v>17</v>
      </c>
      <c r="S223" s="6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 s="9">
        <f t="shared" si="13"/>
        <v>41914.208333333336</v>
      </c>
      <c r="N224">
        <v>1412312400</v>
      </c>
      <c r="O224" s="9">
        <f t="shared" si="14"/>
        <v>41915.208333333336</v>
      </c>
      <c r="P224" t="b">
        <v>0</v>
      </c>
      <c r="Q224" t="b">
        <v>0</v>
      </c>
      <c r="R224" t="s">
        <v>122</v>
      </c>
      <c r="S224" s="6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 s="9">
        <f t="shared" si="13"/>
        <v>42445.208333333328</v>
      </c>
      <c r="N225">
        <v>1459314000</v>
      </c>
      <c r="O225" s="9">
        <f t="shared" si="14"/>
        <v>42459.208333333328</v>
      </c>
      <c r="P225" t="b">
        <v>0</v>
      </c>
      <c r="Q225" t="b">
        <v>0</v>
      </c>
      <c r="R225" t="s">
        <v>33</v>
      </c>
      <c r="S225" s="6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 s="9">
        <f t="shared" si="13"/>
        <v>41906.208333333336</v>
      </c>
      <c r="N226">
        <v>1415426400</v>
      </c>
      <c r="O226" s="9">
        <f t="shared" si="14"/>
        <v>41951.25</v>
      </c>
      <c r="P226" t="b">
        <v>0</v>
      </c>
      <c r="Q226" t="b">
        <v>0</v>
      </c>
      <c r="R226" t="s">
        <v>474</v>
      </c>
      <c r="S226" s="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 s="9">
        <f t="shared" si="13"/>
        <v>41762.208333333336</v>
      </c>
      <c r="N227">
        <v>1399093200</v>
      </c>
      <c r="O227" s="9">
        <f t="shared" si="14"/>
        <v>41762.208333333336</v>
      </c>
      <c r="P227" t="b">
        <v>1</v>
      </c>
      <c r="Q227" t="b">
        <v>0</v>
      </c>
      <c r="R227" t="s">
        <v>23</v>
      </c>
      <c r="S227" s="6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 s="9">
        <f t="shared" si="13"/>
        <v>40276.208333333336</v>
      </c>
      <c r="N228">
        <v>1273899600</v>
      </c>
      <c r="O228" s="9">
        <f t="shared" si="14"/>
        <v>40313.208333333336</v>
      </c>
      <c r="P228" t="b">
        <v>0</v>
      </c>
      <c r="Q228" t="b">
        <v>0</v>
      </c>
      <c r="R228" t="s">
        <v>122</v>
      </c>
      <c r="S228" s="6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 s="9">
        <f t="shared" si="13"/>
        <v>42139.208333333328</v>
      </c>
      <c r="N229">
        <v>1432184400</v>
      </c>
      <c r="O229" s="9">
        <f t="shared" si="14"/>
        <v>42145.208333333328</v>
      </c>
      <c r="P229" t="b">
        <v>0</v>
      </c>
      <c r="Q229" t="b">
        <v>0</v>
      </c>
      <c r="R229" t="s">
        <v>292</v>
      </c>
      <c r="S229" s="6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 s="9">
        <f t="shared" si="13"/>
        <v>42613.208333333328</v>
      </c>
      <c r="N230">
        <v>1474779600</v>
      </c>
      <c r="O230" s="9">
        <f t="shared" si="14"/>
        <v>42638.208333333328</v>
      </c>
      <c r="P230" t="b">
        <v>0</v>
      </c>
      <c r="Q230" t="b">
        <v>0</v>
      </c>
      <c r="R230" t="s">
        <v>71</v>
      </c>
      <c r="S230" s="6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 s="9">
        <f t="shared" si="13"/>
        <v>42887.208333333328</v>
      </c>
      <c r="N231">
        <v>1500440400</v>
      </c>
      <c r="O231" s="9">
        <f t="shared" si="14"/>
        <v>42935.208333333328</v>
      </c>
      <c r="P231" t="b">
        <v>0</v>
      </c>
      <c r="Q231" t="b">
        <v>1</v>
      </c>
      <c r="R231" t="s">
        <v>292</v>
      </c>
      <c r="S231" s="6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 s="9">
        <f t="shared" si="13"/>
        <v>43805.25</v>
      </c>
      <c r="N232">
        <v>1575612000</v>
      </c>
      <c r="O232" s="9">
        <f t="shared" si="14"/>
        <v>43805.25</v>
      </c>
      <c r="P232" t="b">
        <v>0</v>
      </c>
      <c r="Q232" t="b">
        <v>0</v>
      </c>
      <c r="R232" t="s">
        <v>89</v>
      </c>
      <c r="S232" s="6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 s="9">
        <f t="shared" si="13"/>
        <v>41415.208333333336</v>
      </c>
      <c r="N233">
        <v>1374123600</v>
      </c>
      <c r="O233" s="9">
        <f t="shared" si="14"/>
        <v>41473.208333333336</v>
      </c>
      <c r="P233" t="b">
        <v>0</v>
      </c>
      <c r="Q233" t="b">
        <v>0</v>
      </c>
      <c r="R233" t="s">
        <v>33</v>
      </c>
      <c r="S233" s="6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 s="9">
        <f t="shared" si="13"/>
        <v>42576.208333333328</v>
      </c>
      <c r="N234">
        <v>1469509200</v>
      </c>
      <c r="O234" s="9">
        <f t="shared" si="14"/>
        <v>42577.208333333328</v>
      </c>
      <c r="P234" t="b">
        <v>0</v>
      </c>
      <c r="Q234" t="b">
        <v>0</v>
      </c>
      <c r="R234" t="s">
        <v>33</v>
      </c>
      <c r="S234" s="6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 s="9">
        <f t="shared" si="13"/>
        <v>40706.208333333336</v>
      </c>
      <c r="N235">
        <v>1309237200</v>
      </c>
      <c r="O235" s="9">
        <f t="shared" si="14"/>
        <v>40722.208333333336</v>
      </c>
      <c r="P235" t="b">
        <v>0</v>
      </c>
      <c r="Q235" t="b">
        <v>0</v>
      </c>
      <c r="R235" t="s">
        <v>71</v>
      </c>
      <c r="S235" s="6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 s="9">
        <f t="shared" si="13"/>
        <v>42969.208333333328</v>
      </c>
      <c r="N236">
        <v>1503982800</v>
      </c>
      <c r="O236" s="9">
        <f t="shared" si="14"/>
        <v>42976.208333333328</v>
      </c>
      <c r="P236" t="b">
        <v>0</v>
      </c>
      <c r="Q236" t="b">
        <v>1</v>
      </c>
      <c r="R236" t="s">
        <v>89</v>
      </c>
      <c r="S236" s="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 s="9">
        <f t="shared" si="13"/>
        <v>42779.25</v>
      </c>
      <c r="N237">
        <v>1487397600</v>
      </c>
      <c r="O237" s="9">
        <f t="shared" si="14"/>
        <v>42784.25</v>
      </c>
      <c r="P237" t="b">
        <v>0</v>
      </c>
      <c r="Q237" t="b">
        <v>0</v>
      </c>
      <c r="R237" t="s">
        <v>71</v>
      </c>
      <c r="S237" s="6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 s="9">
        <f t="shared" si="13"/>
        <v>43641.208333333328</v>
      </c>
      <c r="N238">
        <v>1562043600</v>
      </c>
      <c r="O238" s="9">
        <f t="shared" si="14"/>
        <v>43648.208333333328</v>
      </c>
      <c r="P238" t="b">
        <v>0</v>
      </c>
      <c r="Q238" t="b">
        <v>1</v>
      </c>
      <c r="R238" t="s">
        <v>23</v>
      </c>
      <c r="S238" s="6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 s="9">
        <f t="shared" si="13"/>
        <v>41754.208333333336</v>
      </c>
      <c r="N239">
        <v>1398574800</v>
      </c>
      <c r="O239" s="9">
        <f t="shared" si="14"/>
        <v>41756.208333333336</v>
      </c>
      <c r="P239" t="b">
        <v>0</v>
      </c>
      <c r="Q239" t="b">
        <v>0</v>
      </c>
      <c r="R239" t="s">
        <v>71</v>
      </c>
      <c r="S239" s="6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 s="9">
        <f t="shared" si="13"/>
        <v>43083.25</v>
      </c>
      <c r="N240">
        <v>1515391200</v>
      </c>
      <c r="O240" s="9">
        <f t="shared" si="14"/>
        <v>43108.25</v>
      </c>
      <c r="P240" t="b">
        <v>0</v>
      </c>
      <c r="Q240" t="b">
        <v>1</v>
      </c>
      <c r="R240" t="s">
        <v>33</v>
      </c>
      <c r="S240" s="6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 s="9">
        <f t="shared" si="13"/>
        <v>42245.208333333328</v>
      </c>
      <c r="N241">
        <v>1441170000</v>
      </c>
      <c r="O241" s="9">
        <f t="shared" si="14"/>
        <v>42249.208333333328</v>
      </c>
      <c r="P241" t="b">
        <v>0</v>
      </c>
      <c r="Q241" t="b">
        <v>0</v>
      </c>
      <c r="R241" t="s">
        <v>65</v>
      </c>
      <c r="S241" s="6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 s="9">
        <f t="shared" si="13"/>
        <v>40396.208333333336</v>
      </c>
      <c r="N242">
        <v>1281157200</v>
      </c>
      <c r="O242" s="9">
        <f t="shared" si="14"/>
        <v>40397.208333333336</v>
      </c>
      <c r="P242" t="b">
        <v>0</v>
      </c>
      <c r="Q242" t="b">
        <v>0</v>
      </c>
      <c r="R242" t="s">
        <v>33</v>
      </c>
      <c r="S242" s="6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 s="9">
        <f t="shared" si="13"/>
        <v>41742.208333333336</v>
      </c>
      <c r="N243">
        <v>1398229200</v>
      </c>
      <c r="O243" s="9">
        <f t="shared" si="14"/>
        <v>41752.208333333336</v>
      </c>
      <c r="P243" t="b">
        <v>0</v>
      </c>
      <c r="Q243" t="b">
        <v>1</v>
      </c>
      <c r="R243" t="s">
        <v>68</v>
      </c>
      <c r="S243" s="6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 s="9">
        <f t="shared" si="13"/>
        <v>42865.208333333328</v>
      </c>
      <c r="N244">
        <v>1495256400</v>
      </c>
      <c r="O244" s="9">
        <f t="shared" si="14"/>
        <v>42875.208333333328</v>
      </c>
      <c r="P244" t="b">
        <v>0</v>
      </c>
      <c r="Q244" t="b">
        <v>1</v>
      </c>
      <c r="R244" t="s">
        <v>23</v>
      </c>
      <c r="S244" s="6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 s="9">
        <f t="shared" si="13"/>
        <v>43163.25</v>
      </c>
      <c r="N245">
        <v>1520402400</v>
      </c>
      <c r="O245" s="9">
        <f t="shared" si="14"/>
        <v>43166.25</v>
      </c>
      <c r="P245" t="b">
        <v>0</v>
      </c>
      <c r="Q245" t="b">
        <v>0</v>
      </c>
      <c r="R245" t="s">
        <v>33</v>
      </c>
      <c r="S245" s="6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 s="9">
        <f t="shared" si="13"/>
        <v>41834.208333333336</v>
      </c>
      <c r="N246">
        <v>1409806800</v>
      </c>
      <c r="O246" s="9">
        <f t="shared" si="14"/>
        <v>41886.208333333336</v>
      </c>
      <c r="P246" t="b">
        <v>0</v>
      </c>
      <c r="Q246" t="b">
        <v>0</v>
      </c>
      <c r="R246" t="s">
        <v>33</v>
      </c>
      <c r="S246" s="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 s="9">
        <f t="shared" si="13"/>
        <v>41736.208333333336</v>
      </c>
      <c r="N247">
        <v>1396933200</v>
      </c>
      <c r="O247" s="9">
        <f t="shared" si="14"/>
        <v>41737.208333333336</v>
      </c>
      <c r="P247" t="b">
        <v>0</v>
      </c>
      <c r="Q247" t="b">
        <v>0</v>
      </c>
      <c r="R247" t="s">
        <v>33</v>
      </c>
      <c r="S247" s="6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 s="9">
        <f t="shared" si="13"/>
        <v>41491.208333333336</v>
      </c>
      <c r="N248">
        <v>1376024400</v>
      </c>
      <c r="O248" s="9">
        <f t="shared" si="14"/>
        <v>41495.208333333336</v>
      </c>
      <c r="P248" t="b">
        <v>0</v>
      </c>
      <c r="Q248" t="b">
        <v>0</v>
      </c>
      <c r="R248" t="s">
        <v>28</v>
      </c>
      <c r="S248" s="6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 s="9">
        <f t="shared" si="13"/>
        <v>42726.25</v>
      </c>
      <c r="N249">
        <v>1483682400</v>
      </c>
      <c r="O249" s="9">
        <f t="shared" si="14"/>
        <v>42741.25</v>
      </c>
      <c r="P249" t="b">
        <v>0</v>
      </c>
      <c r="Q249" t="b">
        <v>1</v>
      </c>
      <c r="R249" t="s">
        <v>119</v>
      </c>
      <c r="S249" s="6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 s="9">
        <f t="shared" si="13"/>
        <v>42004.25</v>
      </c>
      <c r="N250">
        <v>1420437600</v>
      </c>
      <c r="O250" s="9">
        <f t="shared" si="14"/>
        <v>42009.25</v>
      </c>
      <c r="P250" t="b">
        <v>0</v>
      </c>
      <c r="Q250" t="b">
        <v>0</v>
      </c>
      <c r="R250" t="s">
        <v>292</v>
      </c>
      <c r="S250" s="6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 s="9">
        <f t="shared" si="13"/>
        <v>42006.25</v>
      </c>
      <c r="N251">
        <v>1420783200</v>
      </c>
      <c r="O251" s="9">
        <f t="shared" si="14"/>
        <v>42013.25</v>
      </c>
      <c r="P251" t="b">
        <v>0</v>
      </c>
      <c r="Q251" t="b">
        <v>0</v>
      </c>
      <c r="R251" t="s">
        <v>206</v>
      </c>
      <c r="S251" s="6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 s="9">
        <f t="shared" si="13"/>
        <v>40203.25</v>
      </c>
      <c r="N252">
        <v>1267423200</v>
      </c>
      <c r="O252" s="9">
        <f t="shared" si="14"/>
        <v>40238.25</v>
      </c>
      <c r="P252" t="b">
        <v>0</v>
      </c>
      <c r="Q252" t="b">
        <v>0</v>
      </c>
      <c r="R252" t="s">
        <v>23</v>
      </c>
      <c r="S252" s="6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 s="9">
        <f t="shared" si="13"/>
        <v>41252.25</v>
      </c>
      <c r="N253">
        <v>1355205600</v>
      </c>
      <c r="O253" s="9">
        <f t="shared" si="14"/>
        <v>41254.25</v>
      </c>
      <c r="P253" t="b">
        <v>0</v>
      </c>
      <c r="Q253" t="b">
        <v>0</v>
      </c>
      <c r="R253" t="s">
        <v>33</v>
      </c>
      <c r="S253" s="6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 s="9">
        <f t="shared" si="13"/>
        <v>41572.208333333336</v>
      </c>
      <c r="N254">
        <v>1383109200</v>
      </c>
      <c r="O254" s="9">
        <f t="shared" si="14"/>
        <v>41577.208333333336</v>
      </c>
      <c r="P254" t="b">
        <v>0</v>
      </c>
      <c r="Q254" t="b">
        <v>0</v>
      </c>
      <c r="R254" t="s">
        <v>33</v>
      </c>
      <c r="S254" s="6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 s="9">
        <f t="shared" si="13"/>
        <v>40641.208333333336</v>
      </c>
      <c r="N255">
        <v>1303275600</v>
      </c>
      <c r="O255" s="9">
        <f t="shared" si="14"/>
        <v>40653.208333333336</v>
      </c>
      <c r="P255" t="b">
        <v>0</v>
      </c>
      <c r="Q255" t="b">
        <v>0</v>
      </c>
      <c r="R255" t="s">
        <v>53</v>
      </c>
      <c r="S255" s="6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 s="9">
        <f t="shared" si="13"/>
        <v>42787.25</v>
      </c>
      <c r="N256">
        <v>1487829600</v>
      </c>
      <c r="O256" s="9">
        <f t="shared" si="14"/>
        <v>42789.25</v>
      </c>
      <c r="P256" t="b">
        <v>0</v>
      </c>
      <c r="Q256" t="b">
        <v>0</v>
      </c>
      <c r="R256" t="s">
        <v>68</v>
      </c>
      <c r="S256" s="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 s="9">
        <f t="shared" si="13"/>
        <v>40590.25</v>
      </c>
      <c r="N257">
        <v>1298268000</v>
      </c>
      <c r="O257" s="9">
        <f t="shared" si="14"/>
        <v>40595.25</v>
      </c>
      <c r="P257" t="b">
        <v>0</v>
      </c>
      <c r="Q257" t="b">
        <v>1</v>
      </c>
      <c r="R257" t="s">
        <v>23</v>
      </c>
      <c r="S257" s="6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 s="9">
        <f t="shared" si="13"/>
        <v>42393.25</v>
      </c>
      <c r="N258">
        <v>1456812000</v>
      </c>
      <c r="O258" s="9">
        <f t="shared" si="14"/>
        <v>42430.25</v>
      </c>
      <c r="P258" t="b">
        <v>0</v>
      </c>
      <c r="Q258" t="b">
        <v>0</v>
      </c>
      <c r="R258" t="s">
        <v>23</v>
      </c>
      <c r="S258" s="6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 s="9">
        <f t="shared" ref="M259:M322" si="17">(((L259/60)/60)/24)+DATE(1970,1,1)</f>
        <v>41338.25</v>
      </c>
      <c r="N259">
        <v>1363669200</v>
      </c>
      <c r="O259" s="9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s="6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5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 s="9">
        <f t="shared" si="17"/>
        <v>42712.25</v>
      </c>
      <c r="N260">
        <v>1482904800</v>
      </c>
      <c r="O260" s="9">
        <f t="shared" si="18"/>
        <v>42732.25</v>
      </c>
      <c r="P260" t="b">
        <v>0</v>
      </c>
      <c r="Q260" t="b">
        <v>1</v>
      </c>
      <c r="R260" t="s">
        <v>33</v>
      </c>
      <c r="S260" s="6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 s="9">
        <f t="shared" si="17"/>
        <v>41251.25</v>
      </c>
      <c r="N261">
        <v>1356588000</v>
      </c>
      <c r="O261" s="9">
        <f t="shared" si="18"/>
        <v>41270.25</v>
      </c>
      <c r="P261" t="b">
        <v>1</v>
      </c>
      <c r="Q261" t="b">
        <v>0</v>
      </c>
      <c r="R261" t="s">
        <v>122</v>
      </c>
      <c r="S261" s="6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 s="9">
        <f t="shared" si="17"/>
        <v>41180.208333333336</v>
      </c>
      <c r="N262">
        <v>1349845200</v>
      </c>
      <c r="O262" s="9">
        <f t="shared" si="18"/>
        <v>41192.208333333336</v>
      </c>
      <c r="P262" t="b">
        <v>0</v>
      </c>
      <c r="Q262" t="b">
        <v>0</v>
      </c>
      <c r="R262" t="s">
        <v>23</v>
      </c>
      <c r="S262" s="6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 s="9">
        <f t="shared" si="17"/>
        <v>40415.208333333336</v>
      </c>
      <c r="N263">
        <v>1283058000</v>
      </c>
      <c r="O263" s="9">
        <f t="shared" si="18"/>
        <v>40419.208333333336</v>
      </c>
      <c r="P263" t="b">
        <v>0</v>
      </c>
      <c r="Q263" t="b">
        <v>1</v>
      </c>
      <c r="R263" t="s">
        <v>23</v>
      </c>
      <c r="S263" s="6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 s="9">
        <f t="shared" si="17"/>
        <v>40638.208333333336</v>
      </c>
      <c r="N264">
        <v>1304226000</v>
      </c>
      <c r="O264" s="9">
        <f t="shared" si="18"/>
        <v>40664.208333333336</v>
      </c>
      <c r="P264" t="b">
        <v>0</v>
      </c>
      <c r="Q264" t="b">
        <v>1</v>
      </c>
      <c r="R264" t="s">
        <v>60</v>
      </c>
      <c r="S264" s="6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 s="9">
        <f t="shared" si="17"/>
        <v>40187.25</v>
      </c>
      <c r="N265">
        <v>1263016800</v>
      </c>
      <c r="O265" s="9">
        <f t="shared" si="18"/>
        <v>40187.25</v>
      </c>
      <c r="P265" t="b">
        <v>0</v>
      </c>
      <c r="Q265" t="b">
        <v>0</v>
      </c>
      <c r="R265" t="s">
        <v>122</v>
      </c>
      <c r="S265" s="6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 s="9">
        <f t="shared" si="17"/>
        <v>41317.25</v>
      </c>
      <c r="N266">
        <v>1362031200</v>
      </c>
      <c r="O266" s="9">
        <f t="shared" si="18"/>
        <v>41333.25</v>
      </c>
      <c r="P266" t="b">
        <v>0</v>
      </c>
      <c r="Q266" t="b">
        <v>0</v>
      </c>
      <c r="R266" t="s">
        <v>33</v>
      </c>
      <c r="S266" s="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 s="9">
        <f t="shared" si="17"/>
        <v>42372.25</v>
      </c>
      <c r="N267">
        <v>1455602400</v>
      </c>
      <c r="O267" s="9">
        <f t="shared" si="18"/>
        <v>42416.25</v>
      </c>
      <c r="P267" t="b">
        <v>0</v>
      </c>
      <c r="Q267" t="b">
        <v>0</v>
      </c>
      <c r="R267" t="s">
        <v>33</v>
      </c>
      <c r="S267" s="6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 s="9">
        <f t="shared" si="17"/>
        <v>41950.25</v>
      </c>
      <c r="N268">
        <v>1418191200</v>
      </c>
      <c r="O268" s="9">
        <f t="shared" si="18"/>
        <v>41983.25</v>
      </c>
      <c r="P268" t="b">
        <v>0</v>
      </c>
      <c r="Q268" t="b">
        <v>1</v>
      </c>
      <c r="R268" t="s">
        <v>159</v>
      </c>
      <c r="S268" s="6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 s="9">
        <f t="shared" si="17"/>
        <v>41206.208333333336</v>
      </c>
      <c r="N269">
        <v>1352440800</v>
      </c>
      <c r="O269" s="9">
        <f t="shared" si="18"/>
        <v>41222.25</v>
      </c>
      <c r="P269" t="b">
        <v>0</v>
      </c>
      <c r="Q269" t="b">
        <v>0</v>
      </c>
      <c r="R269" t="s">
        <v>33</v>
      </c>
      <c r="S269" s="6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 s="9">
        <f t="shared" si="17"/>
        <v>41186.208333333336</v>
      </c>
      <c r="N270">
        <v>1353304800</v>
      </c>
      <c r="O270" s="9">
        <f t="shared" si="18"/>
        <v>41232.25</v>
      </c>
      <c r="P270" t="b">
        <v>0</v>
      </c>
      <c r="Q270" t="b">
        <v>0</v>
      </c>
      <c r="R270" t="s">
        <v>42</v>
      </c>
      <c r="S270" s="6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 s="9">
        <f t="shared" si="17"/>
        <v>43496.25</v>
      </c>
      <c r="N271">
        <v>1550728800</v>
      </c>
      <c r="O271" s="9">
        <f t="shared" si="18"/>
        <v>43517.25</v>
      </c>
      <c r="P271" t="b">
        <v>0</v>
      </c>
      <c r="Q271" t="b">
        <v>0</v>
      </c>
      <c r="R271" t="s">
        <v>269</v>
      </c>
      <c r="S271" s="6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 s="9">
        <f t="shared" si="17"/>
        <v>40514.25</v>
      </c>
      <c r="N272">
        <v>1291442400</v>
      </c>
      <c r="O272" s="9">
        <f t="shared" si="18"/>
        <v>40516.25</v>
      </c>
      <c r="P272" t="b">
        <v>0</v>
      </c>
      <c r="Q272" t="b">
        <v>0</v>
      </c>
      <c r="R272" t="s">
        <v>89</v>
      </c>
      <c r="S272" s="6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 s="9">
        <f t="shared" si="17"/>
        <v>42345.25</v>
      </c>
      <c r="N273">
        <v>1452146400</v>
      </c>
      <c r="O273" s="9">
        <f t="shared" si="18"/>
        <v>42376.25</v>
      </c>
      <c r="P273" t="b">
        <v>0</v>
      </c>
      <c r="Q273" t="b">
        <v>0</v>
      </c>
      <c r="R273" t="s">
        <v>122</v>
      </c>
      <c r="S273" s="6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 s="9">
        <f t="shared" si="17"/>
        <v>43656.208333333328</v>
      </c>
      <c r="N274">
        <v>1564894800</v>
      </c>
      <c r="O274" s="9">
        <f t="shared" si="18"/>
        <v>43681.208333333328</v>
      </c>
      <c r="P274" t="b">
        <v>0</v>
      </c>
      <c r="Q274" t="b">
        <v>1</v>
      </c>
      <c r="R274" t="s">
        <v>33</v>
      </c>
      <c r="S274" s="6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 s="9">
        <f t="shared" si="17"/>
        <v>42995.208333333328</v>
      </c>
      <c r="N275">
        <v>1505883600</v>
      </c>
      <c r="O275" s="9">
        <f t="shared" si="18"/>
        <v>42998.208333333328</v>
      </c>
      <c r="P275" t="b">
        <v>0</v>
      </c>
      <c r="Q275" t="b">
        <v>0</v>
      </c>
      <c r="R275" t="s">
        <v>33</v>
      </c>
      <c r="S275" s="6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 s="9">
        <f t="shared" si="17"/>
        <v>43045.25</v>
      </c>
      <c r="N276">
        <v>1510380000</v>
      </c>
      <c r="O276" s="9">
        <f t="shared" si="18"/>
        <v>43050.25</v>
      </c>
      <c r="P276" t="b">
        <v>0</v>
      </c>
      <c r="Q276" t="b">
        <v>0</v>
      </c>
      <c r="R276" t="s">
        <v>33</v>
      </c>
      <c r="S276" s="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 s="9">
        <f t="shared" si="17"/>
        <v>43561.208333333328</v>
      </c>
      <c r="N277">
        <v>1555218000</v>
      </c>
      <c r="O277" s="9">
        <f t="shared" si="18"/>
        <v>43569.208333333328</v>
      </c>
      <c r="P277" t="b">
        <v>0</v>
      </c>
      <c r="Q277" t="b">
        <v>0</v>
      </c>
      <c r="R277" t="s">
        <v>206</v>
      </c>
      <c r="S277" s="6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 s="9">
        <f t="shared" si="17"/>
        <v>41018.208333333336</v>
      </c>
      <c r="N278">
        <v>1335243600</v>
      </c>
      <c r="O278" s="9">
        <f t="shared" si="18"/>
        <v>41023.208333333336</v>
      </c>
      <c r="P278" t="b">
        <v>0</v>
      </c>
      <c r="Q278" t="b">
        <v>1</v>
      </c>
      <c r="R278" t="s">
        <v>89</v>
      </c>
      <c r="S278" s="6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 s="9">
        <f t="shared" si="17"/>
        <v>40378.208333333336</v>
      </c>
      <c r="N279">
        <v>1279688400</v>
      </c>
      <c r="O279" s="9">
        <f t="shared" si="18"/>
        <v>40380.208333333336</v>
      </c>
      <c r="P279" t="b">
        <v>0</v>
      </c>
      <c r="Q279" t="b">
        <v>0</v>
      </c>
      <c r="R279" t="s">
        <v>33</v>
      </c>
      <c r="S279" s="6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 s="9">
        <f t="shared" si="17"/>
        <v>41239.25</v>
      </c>
      <c r="N280">
        <v>1356069600</v>
      </c>
      <c r="O280" s="9">
        <f t="shared" si="18"/>
        <v>41264.25</v>
      </c>
      <c r="P280" t="b">
        <v>0</v>
      </c>
      <c r="Q280" t="b">
        <v>0</v>
      </c>
      <c r="R280" t="s">
        <v>28</v>
      </c>
      <c r="S280" s="6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 s="9">
        <f t="shared" si="17"/>
        <v>43346.208333333328</v>
      </c>
      <c r="N281">
        <v>1536210000</v>
      </c>
      <c r="O281" s="9">
        <f t="shared" si="18"/>
        <v>43349.208333333328</v>
      </c>
      <c r="P281" t="b">
        <v>0</v>
      </c>
      <c r="Q281" t="b">
        <v>0</v>
      </c>
      <c r="R281" t="s">
        <v>33</v>
      </c>
      <c r="S281" s="6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 s="9">
        <f t="shared" si="17"/>
        <v>43060.25</v>
      </c>
      <c r="N282">
        <v>1511762400</v>
      </c>
      <c r="O282" s="9">
        <f t="shared" si="18"/>
        <v>43066.25</v>
      </c>
      <c r="P282" t="b">
        <v>0</v>
      </c>
      <c r="Q282" t="b">
        <v>0</v>
      </c>
      <c r="R282" t="s">
        <v>71</v>
      </c>
      <c r="S282" s="6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 s="9">
        <f t="shared" si="17"/>
        <v>40979.25</v>
      </c>
      <c r="N283">
        <v>1333256400</v>
      </c>
      <c r="O283" s="9">
        <f t="shared" si="18"/>
        <v>41000.208333333336</v>
      </c>
      <c r="P283" t="b">
        <v>0</v>
      </c>
      <c r="Q283" t="b">
        <v>1</v>
      </c>
      <c r="R283" t="s">
        <v>33</v>
      </c>
      <c r="S283" s="6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 s="9">
        <f t="shared" si="17"/>
        <v>42701.25</v>
      </c>
      <c r="N284">
        <v>1480744800</v>
      </c>
      <c r="O284" s="9">
        <f t="shared" si="18"/>
        <v>42707.25</v>
      </c>
      <c r="P284" t="b">
        <v>0</v>
      </c>
      <c r="Q284" t="b">
        <v>1</v>
      </c>
      <c r="R284" t="s">
        <v>269</v>
      </c>
      <c r="S284" s="6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 s="9">
        <f t="shared" si="17"/>
        <v>42520.208333333328</v>
      </c>
      <c r="N285">
        <v>1465016400</v>
      </c>
      <c r="O285" s="9">
        <f t="shared" si="18"/>
        <v>42525.208333333328</v>
      </c>
      <c r="P285" t="b">
        <v>0</v>
      </c>
      <c r="Q285" t="b">
        <v>0</v>
      </c>
      <c r="R285" t="s">
        <v>23</v>
      </c>
      <c r="S285" s="6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 s="9">
        <f t="shared" si="17"/>
        <v>41030.208333333336</v>
      </c>
      <c r="N286">
        <v>1336280400</v>
      </c>
      <c r="O286" s="9">
        <f t="shared" si="18"/>
        <v>41035.208333333336</v>
      </c>
      <c r="P286" t="b">
        <v>0</v>
      </c>
      <c r="Q286" t="b">
        <v>0</v>
      </c>
      <c r="R286" t="s">
        <v>28</v>
      </c>
      <c r="S286" s="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 s="9">
        <f t="shared" si="17"/>
        <v>42623.208333333328</v>
      </c>
      <c r="N287">
        <v>1476766800</v>
      </c>
      <c r="O287" s="9">
        <f t="shared" si="18"/>
        <v>42661.208333333328</v>
      </c>
      <c r="P287" t="b">
        <v>0</v>
      </c>
      <c r="Q287" t="b">
        <v>0</v>
      </c>
      <c r="R287" t="s">
        <v>33</v>
      </c>
      <c r="S287" s="6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 s="9">
        <f t="shared" si="17"/>
        <v>42697.25</v>
      </c>
      <c r="N288">
        <v>1480485600</v>
      </c>
      <c r="O288" s="9">
        <f t="shared" si="18"/>
        <v>42704.25</v>
      </c>
      <c r="P288" t="b">
        <v>0</v>
      </c>
      <c r="Q288" t="b">
        <v>0</v>
      </c>
      <c r="R288" t="s">
        <v>33</v>
      </c>
      <c r="S288" s="6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 s="9">
        <f t="shared" si="17"/>
        <v>42122.208333333328</v>
      </c>
      <c r="N289">
        <v>1430197200</v>
      </c>
      <c r="O289" s="9">
        <f t="shared" si="18"/>
        <v>42122.208333333328</v>
      </c>
      <c r="P289" t="b">
        <v>0</v>
      </c>
      <c r="Q289" t="b">
        <v>0</v>
      </c>
      <c r="R289" t="s">
        <v>50</v>
      </c>
      <c r="S289" s="6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 s="9">
        <f t="shared" si="17"/>
        <v>40982.208333333336</v>
      </c>
      <c r="N290">
        <v>1331787600</v>
      </c>
      <c r="O290" s="9">
        <f t="shared" si="18"/>
        <v>40983.208333333336</v>
      </c>
      <c r="P290" t="b">
        <v>0</v>
      </c>
      <c r="Q290" t="b">
        <v>1</v>
      </c>
      <c r="R290" t="s">
        <v>148</v>
      </c>
      <c r="S290" s="6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 s="9">
        <f t="shared" si="17"/>
        <v>42219.208333333328</v>
      </c>
      <c r="N291">
        <v>1438837200</v>
      </c>
      <c r="O291" s="9">
        <f t="shared" si="18"/>
        <v>42222.208333333328</v>
      </c>
      <c r="P291" t="b">
        <v>0</v>
      </c>
      <c r="Q291" t="b">
        <v>0</v>
      </c>
      <c r="R291" t="s">
        <v>33</v>
      </c>
      <c r="S291" s="6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 s="9">
        <f t="shared" si="17"/>
        <v>41404.208333333336</v>
      </c>
      <c r="N292">
        <v>1370926800</v>
      </c>
      <c r="O292" s="9">
        <f t="shared" si="18"/>
        <v>41436.208333333336</v>
      </c>
      <c r="P292" t="b">
        <v>0</v>
      </c>
      <c r="Q292" t="b">
        <v>1</v>
      </c>
      <c r="R292" t="s">
        <v>42</v>
      </c>
      <c r="S292" s="6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 s="9">
        <f t="shared" si="17"/>
        <v>40831.208333333336</v>
      </c>
      <c r="N293">
        <v>1319000400</v>
      </c>
      <c r="O293" s="9">
        <f t="shared" si="18"/>
        <v>40835.208333333336</v>
      </c>
      <c r="P293" t="b">
        <v>1</v>
      </c>
      <c r="Q293" t="b">
        <v>0</v>
      </c>
      <c r="R293" t="s">
        <v>28</v>
      </c>
      <c r="S293" s="6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 s="9">
        <f t="shared" si="17"/>
        <v>40984.208333333336</v>
      </c>
      <c r="N294">
        <v>1333429200</v>
      </c>
      <c r="O294" s="9">
        <f t="shared" si="18"/>
        <v>41002.208333333336</v>
      </c>
      <c r="P294" t="b">
        <v>0</v>
      </c>
      <c r="Q294" t="b">
        <v>0</v>
      </c>
      <c r="R294" t="s">
        <v>17</v>
      </c>
      <c r="S294" s="6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 s="9">
        <f t="shared" si="17"/>
        <v>40456.208333333336</v>
      </c>
      <c r="N295">
        <v>1287032400</v>
      </c>
      <c r="O295" s="9">
        <f t="shared" si="18"/>
        <v>40465.208333333336</v>
      </c>
      <c r="P295" t="b">
        <v>0</v>
      </c>
      <c r="Q295" t="b">
        <v>0</v>
      </c>
      <c r="R295" t="s">
        <v>33</v>
      </c>
      <c r="S295" s="6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 s="9">
        <f t="shared" si="17"/>
        <v>43399.208333333328</v>
      </c>
      <c r="N296">
        <v>1541570400</v>
      </c>
      <c r="O296" s="9">
        <f t="shared" si="18"/>
        <v>43411.25</v>
      </c>
      <c r="P296" t="b">
        <v>0</v>
      </c>
      <c r="Q296" t="b">
        <v>0</v>
      </c>
      <c r="R296" t="s">
        <v>33</v>
      </c>
      <c r="S296" s="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 s="9">
        <f t="shared" si="17"/>
        <v>41562.208333333336</v>
      </c>
      <c r="N297">
        <v>1383976800</v>
      </c>
      <c r="O297" s="9">
        <f t="shared" si="18"/>
        <v>41587.25</v>
      </c>
      <c r="P297" t="b">
        <v>0</v>
      </c>
      <c r="Q297" t="b">
        <v>0</v>
      </c>
      <c r="R297" t="s">
        <v>33</v>
      </c>
      <c r="S297" s="6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 s="9">
        <f t="shared" si="17"/>
        <v>43493.25</v>
      </c>
      <c r="N298">
        <v>1550556000</v>
      </c>
      <c r="O298" s="9">
        <f t="shared" si="18"/>
        <v>43515.25</v>
      </c>
      <c r="P298" t="b">
        <v>0</v>
      </c>
      <c r="Q298" t="b">
        <v>0</v>
      </c>
      <c r="R298" t="s">
        <v>33</v>
      </c>
      <c r="S298" s="6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 s="9">
        <f t="shared" si="17"/>
        <v>41653.25</v>
      </c>
      <c r="N299">
        <v>1390456800</v>
      </c>
      <c r="O299" s="9">
        <f t="shared" si="18"/>
        <v>41662.25</v>
      </c>
      <c r="P299" t="b">
        <v>0</v>
      </c>
      <c r="Q299" t="b">
        <v>1</v>
      </c>
      <c r="R299" t="s">
        <v>33</v>
      </c>
      <c r="S299" s="6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 s="9">
        <f t="shared" si="17"/>
        <v>42426.25</v>
      </c>
      <c r="N300">
        <v>1458018000</v>
      </c>
      <c r="O300" s="9">
        <f t="shared" si="18"/>
        <v>42444.208333333328</v>
      </c>
      <c r="P300" t="b">
        <v>0</v>
      </c>
      <c r="Q300" t="b">
        <v>1</v>
      </c>
      <c r="R300" t="s">
        <v>23</v>
      </c>
      <c r="S300" s="6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 s="9">
        <f t="shared" si="17"/>
        <v>42432.25</v>
      </c>
      <c r="N301">
        <v>1461819600</v>
      </c>
      <c r="O301" s="9">
        <f t="shared" si="18"/>
        <v>42488.208333333328</v>
      </c>
      <c r="P301" t="b">
        <v>0</v>
      </c>
      <c r="Q301" t="b">
        <v>0</v>
      </c>
      <c r="R301" t="s">
        <v>17</v>
      </c>
      <c r="S301" s="6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 s="9">
        <f t="shared" si="17"/>
        <v>42977.208333333328</v>
      </c>
      <c r="N302">
        <v>1504155600</v>
      </c>
      <c r="O302" s="9">
        <f t="shared" si="18"/>
        <v>42978.208333333328</v>
      </c>
      <c r="P302" t="b">
        <v>0</v>
      </c>
      <c r="Q302" t="b">
        <v>1</v>
      </c>
      <c r="R302" t="s">
        <v>68</v>
      </c>
      <c r="S302" s="6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 s="9">
        <f t="shared" si="17"/>
        <v>42061.25</v>
      </c>
      <c r="N303">
        <v>1426395600</v>
      </c>
      <c r="O303" s="9">
        <f t="shared" si="18"/>
        <v>42078.208333333328</v>
      </c>
      <c r="P303" t="b">
        <v>0</v>
      </c>
      <c r="Q303" t="b">
        <v>0</v>
      </c>
      <c r="R303" t="s">
        <v>42</v>
      </c>
      <c r="S303" s="6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 s="9">
        <f t="shared" si="17"/>
        <v>43345.208333333328</v>
      </c>
      <c r="N304">
        <v>1537074000</v>
      </c>
      <c r="O304" s="9">
        <f t="shared" si="18"/>
        <v>43359.208333333328</v>
      </c>
      <c r="P304" t="b">
        <v>0</v>
      </c>
      <c r="Q304" t="b">
        <v>0</v>
      </c>
      <c r="R304" t="s">
        <v>33</v>
      </c>
      <c r="S304" s="6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 s="9">
        <f t="shared" si="17"/>
        <v>42376.25</v>
      </c>
      <c r="N305">
        <v>1452578400</v>
      </c>
      <c r="O305" s="9">
        <f t="shared" si="18"/>
        <v>42381.25</v>
      </c>
      <c r="P305" t="b">
        <v>0</v>
      </c>
      <c r="Q305" t="b">
        <v>0</v>
      </c>
      <c r="R305" t="s">
        <v>60</v>
      </c>
      <c r="S305" s="6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 s="9">
        <f t="shared" si="17"/>
        <v>42589.208333333328</v>
      </c>
      <c r="N306">
        <v>1474088400</v>
      </c>
      <c r="O306" s="9">
        <f t="shared" si="18"/>
        <v>42630.208333333328</v>
      </c>
      <c r="P306" t="b">
        <v>0</v>
      </c>
      <c r="Q306" t="b">
        <v>0</v>
      </c>
      <c r="R306" t="s">
        <v>42</v>
      </c>
      <c r="S306" s="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 s="9">
        <f t="shared" si="17"/>
        <v>42448.208333333328</v>
      </c>
      <c r="N307">
        <v>1461906000</v>
      </c>
      <c r="O307" s="9">
        <f t="shared" si="18"/>
        <v>42489.208333333328</v>
      </c>
      <c r="P307" t="b">
        <v>0</v>
      </c>
      <c r="Q307" t="b">
        <v>0</v>
      </c>
      <c r="R307" t="s">
        <v>33</v>
      </c>
      <c r="S307" s="6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 s="9">
        <f t="shared" si="17"/>
        <v>42930.208333333328</v>
      </c>
      <c r="N308">
        <v>1500267600</v>
      </c>
      <c r="O308" s="9">
        <f t="shared" si="18"/>
        <v>42933.208333333328</v>
      </c>
      <c r="P308" t="b">
        <v>0</v>
      </c>
      <c r="Q308" t="b">
        <v>1</v>
      </c>
      <c r="R308" t="s">
        <v>33</v>
      </c>
      <c r="S308" s="6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 s="9">
        <f t="shared" si="17"/>
        <v>41066.208333333336</v>
      </c>
      <c r="N309">
        <v>1340686800</v>
      </c>
      <c r="O309" s="9">
        <f t="shared" si="18"/>
        <v>41086.208333333336</v>
      </c>
      <c r="P309" t="b">
        <v>0</v>
      </c>
      <c r="Q309" t="b">
        <v>1</v>
      </c>
      <c r="R309" t="s">
        <v>119</v>
      </c>
      <c r="S309" s="6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 s="9">
        <f t="shared" si="17"/>
        <v>40651.208333333336</v>
      </c>
      <c r="N310">
        <v>1303189200</v>
      </c>
      <c r="O310" s="9">
        <f t="shared" si="18"/>
        <v>40652.208333333336</v>
      </c>
      <c r="P310" t="b">
        <v>0</v>
      </c>
      <c r="Q310" t="b">
        <v>0</v>
      </c>
      <c r="R310" t="s">
        <v>33</v>
      </c>
      <c r="S310" s="6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 s="9">
        <f t="shared" si="17"/>
        <v>40807.208333333336</v>
      </c>
      <c r="N311">
        <v>1318309200</v>
      </c>
      <c r="O311" s="9">
        <f t="shared" si="18"/>
        <v>40827.208333333336</v>
      </c>
      <c r="P311" t="b">
        <v>0</v>
      </c>
      <c r="Q311" t="b">
        <v>1</v>
      </c>
      <c r="R311" t="s">
        <v>60</v>
      </c>
      <c r="S311" s="6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 s="9">
        <f t="shared" si="17"/>
        <v>40277.208333333336</v>
      </c>
      <c r="N312">
        <v>1272171600</v>
      </c>
      <c r="O312" s="9">
        <f t="shared" si="18"/>
        <v>40293.208333333336</v>
      </c>
      <c r="P312" t="b">
        <v>0</v>
      </c>
      <c r="Q312" t="b">
        <v>0</v>
      </c>
      <c r="R312" t="s">
        <v>89</v>
      </c>
      <c r="S312" s="6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 s="9">
        <f t="shared" si="17"/>
        <v>40590.25</v>
      </c>
      <c r="N313">
        <v>1298872800</v>
      </c>
      <c r="O313" s="9">
        <f t="shared" si="18"/>
        <v>40602.25</v>
      </c>
      <c r="P313" t="b">
        <v>0</v>
      </c>
      <c r="Q313" t="b">
        <v>0</v>
      </c>
      <c r="R313" t="s">
        <v>33</v>
      </c>
      <c r="S313" s="6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 s="9">
        <f t="shared" si="17"/>
        <v>41572.208333333336</v>
      </c>
      <c r="N314">
        <v>1383282000</v>
      </c>
      <c r="O314" s="9">
        <f t="shared" si="18"/>
        <v>41579.208333333336</v>
      </c>
      <c r="P314" t="b">
        <v>0</v>
      </c>
      <c r="Q314" t="b">
        <v>0</v>
      </c>
      <c r="R314" t="s">
        <v>33</v>
      </c>
      <c r="S314" s="6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 s="9">
        <f t="shared" si="17"/>
        <v>40966.25</v>
      </c>
      <c r="N315">
        <v>1330495200</v>
      </c>
      <c r="O315" s="9">
        <f t="shared" si="18"/>
        <v>40968.25</v>
      </c>
      <c r="P315" t="b">
        <v>0</v>
      </c>
      <c r="Q315" t="b">
        <v>0</v>
      </c>
      <c r="R315" t="s">
        <v>23</v>
      </c>
      <c r="S315" s="6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 s="9">
        <f t="shared" si="17"/>
        <v>43536.208333333328</v>
      </c>
      <c r="N316">
        <v>1552798800</v>
      </c>
      <c r="O316" s="9">
        <f t="shared" si="18"/>
        <v>43541.208333333328</v>
      </c>
      <c r="P316" t="b">
        <v>0</v>
      </c>
      <c r="Q316" t="b">
        <v>1</v>
      </c>
      <c r="R316" t="s">
        <v>42</v>
      </c>
      <c r="S316" s="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 s="9">
        <f t="shared" si="17"/>
        <v>41783.208333333336</v>
      </c>
      <c r="N317">
        <v>1403413200</v>
      </c>
      <c r="O317" s="9">
        <f t="shared" si="18"/>
        <v>41812.208333333336</v>
      </c>
      <c r="P317" t="b">
        <v>0</v>
      </c>
      <c r="Q317" t="b">
        <v>0</v>
      </c>
      <c r="R317" t="s">
        <v>33</v>
      </c>
      <c r="S317" s="6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 s="9">
        <f t="shared" si="17"/>
        <v>43788.25</v>
      </c>
      <c r="N318">
        <v>1574229600</v>
      </c>
      <c r="O318" s="9">
        <f t="shared" si="18"/>
        <v>43789.25</v>
      </c>
      <c r="P318" t="b">
        <v>0</v>
      </c>
      <c r="Q318" t="b">
        <v>1</v>
      </c>
      <c r="R318" t="s">
        <v>17</v>
      </c>
      <c r="S318" s="6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 s="9">
        <f t="shared" si="17"/>
        <v>42869.208333333328</v>
      </c>
      <c r="N319">
        <v>1495861200</v>
      </c>
      <c r="O319" s="9">
        <f t="shared" si="18"/>
        <v>42882.208333333328</v>
      </c>
      <c r="P319" t="b">
        <v>0</v>
      </c>
      <c r="Q319" t="b">
        <v>0</v>
      </c>
      <c r="R319" t="s">
        <v>33</v>
      </c>
      <c r="S319" s="6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 s="9">
        <f t="shared" si="17"/>
        <v>41684.25</v>
      </c>
      <c r="N320">
        <v>1392530400</v>
      </c>
      <c r="O320" s="9">
        <f t="shared" si="18"/>
        <v>41686.25</v>
      </c>
      <c r="P320" t="b">
        <v>0</v>
      </c>
      <c r="Q320" t="b">
        <v>0</v>
      </c>
      <c r="R320" t="s">
        <v>23</v>
      </c>
      <c r="S320" s="6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 s="9">
        <f t="shared" si="17"/>
        <v>40402.208333333336</v>
      </c>
      <c r="N321">
        <v>1283662800</v>
      </c>
      <c r="O321" s="9">
        <f t="shared" si="18"/>
        <v>40426.208333333336</v>
      </c>
      <c r="P321" t="b">
        <v>0</v>
      </c>
      <c r="Q321" t="b">
        <v>0</v>
      </c>
      <c r="R321" t="s">
        <v>28</v>
      </c>
      <c r="S321" s="6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 s="9">
        <f t="shared" si="17"/>
        <v>40673.208333333336</v>
      </c>
      <c r="N322">
        <v>1305781200</v>
      </c>
      <c r="O322" s="9">
        <f t="shared" si="18"/>
        <v>40682.208333333336</v>
      </c>
      <c r="P322" t="b">
        <v>0</v>
      </c>
      <c r="Q322" t="b">
        <v>0</v>
      </c>
      <c r="R322" t="s">
        <v>119</v>
      </c>
      <c r="S322" s="6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 s="9">
        <f t="shared" ref="M323:M386" si="21">(((L323/60)/60)/24)+DATE(1970,1,1)</f>
        <v>40634.208333333336</v>
      </c>
      <c r="N323">
        <v>1302325200</v>
      </c>
      <c r="O323" s="9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s="6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5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 s="9">
        <f t="shared" si="21"/>
        <v>40507.25</v>
      </c>
      <c r="N324">
        <v>1291788000</v>
      </c>
      <c r="O324" s="9">
        <f t="shared" si="22"/>
        <v>40520.25</v>
      </c>
      <c r="P324" t="b">
        <v>0</v>
      </c>
      <c r="Q324" t="b">
        <v>0</v>
      </c>
      <c r="R324" t="s">
        <v>33</v>
      </c>
      <c r="S324" s="6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 s="9">
        <f t="shared" si="21"/>
        <v>41725.208333333336</v>
      </c>
      <c r="N325">
        <v>1396069200</v>
      </c>
      <c r="O325" s="9">
        <f t="shared" si="22"/>
        <v>41727.208333333336</v>
      </c>
      <c r="P325" t="b">
        <v>0</v>
      </c>
      <c r="Q325" t="b">
        <v>0</v>
      </c>
      <c r="R325" t="s">
        <v>42</v>
      </c>
      <c r="S325" s="6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 s="9">
        <f t="shared" si="21"/>
        <v>42176.208333333328</v>
      </c>
      <c r="N326">
        <v>1435899600</v>
      </c>
      <c r="O326" s="9">
        <f t="shared" si="22"/>
        <v>42188.208333333328</v>
      </c>
      <c r="P326" t="b">
        <v>0</v>
      </c>
      <c r="Q326" t="b">
        <v>1</v>
      </c>
      <c r="R326" t="s">
        <v>33</v>
      </c>
      <c r="S326" s="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 s="9">
        <f t="shared" si="21"/>
        <v>43267.208333333328</v>
      </c>
      <c r="N327">
        <v>1531112400</v>
      </c>
      <c r="O327" s="9">
        <f t="shared" si="22"/>
        <v>43290.208333333328</v>
      </c>
      <c r="P327" t="b">
        <v>0</v>
      </c>
      <c r="Q327" t="b">
        <v>1</v>
      </c>
      <c r="R327" t="s">
        <v>33</v>
      </c>
      <c r="S327" s="6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 s="9">
        <f t="shared" si="21"/>
        <v>42364.25</v>
      </c>
      <c r="N328">
        <v>1451628000</v>
      </c>
      <c r="O328" s="9">
        <f t="shared" si="22"/>
        <v>42370.25</v>
      </c>
      <c r="P328" t="b">
        <v>0</v>
      </c>
      <c r="Q328" t="b">
        <v>0</v>
      </c>
      <c r="R328" t="s">
        <v>71</v>
      </c>
      <c r="S328" s="6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 s="9">
        <f t="shared" si="21"/>
        <v>43705.208333333328</v>
      </c>
      <c r="N329">
        <v>1567314000</v>
      </c>
      <c r="O329" s="9">
        <f t="shared" si="22"/>
        <v>43709.208333333328</v>
      </c>
      <c r="P329" t="b">
        <v>0</v>
      </c>
      <c r="Q329" t="b">
        <v>1</v>
      </c>
      <c r="R329" t="s">
        <v>33</v>
      </c>
      <c r="S329" s="6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 s="9">
        <f t="shared" si="21"/>
        <v>43434.25</v>
      </c>
      <c r="N330">
        <v>1544508000</v>
      </c>
      <c r="O330" s="9">
        <f t="shared" si="22"/>
        <v>43445.25</v>
      </c>
      <c r="P330" t="b">
        <v>0</v>
      </c>
      <c r="Q330" t="b">
        <v>0</v>
      </c>
      <c r="R330" t="s">
        <v>23</v>
      </c>
      <c r="S330" s="6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 s="9">
        <f t="shared" si="21"/>
        <v>42716.25</v>
      </c>
      <c r="N331">
        <v>1482472800</v>
      </c>
      <c r="O331" s="9">
        <f t="shared" si="22"/>
        <v>42727.25</v>
      </c>
      <c r="P331" t="b">
        <v>0</v>
      </c>
      <c r="Q331" t="b">
        <v>0</v>
      </c>
      <c r="R331" t="s">
        <v>89</v>
      </c>
      <c r="S331" s="6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 s="9">
        <f t="shared" si="21"/>
        <v>43077.25</v>
      </c>
      <c r="N332">
        <v>1512799200</v>
      </c>
      <c r="O332" s="9">
        <f t="shared" si="22"/>
        <v>43078.25</v>
      </c>
      <c r="P332" t="b">
        <v>0</v>
      </c>
      <c r="Q332" t="b">
        <v>0</v>
      </c>
      <c r="R332" t="s">
        <v>42</v>
      </c>
      <c r="S332" s="6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 s="9">
        <f t="shared" si="21"/>
        <v>40896.25</v>
      </c>
      <c r="N333">
        <v>1324360800</v>
      </c>
      <c r="O333" s="9">
        <f t="shared" si="22"/>
        <v>40897.25</v>
      </c>
      <c r="P333" t="b">
        <v>0</v>
      </c>
      <c r="Q333" t="b">
        <v>0</v>
      </c>
      <c r="R333" t="s">
        <v>17</v>
      </c>
      <c r="S333" s="6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 s="9">
        <f t="shared" si="21"/>
        <v>41361.208333333336</v>
      </c>
      <c r="N334">
        <v>1364533200</v>
      </c>
      <c r="O334" s="9">
        <f t="shared" si="22"/>
        <v>41362.208333333336</v>
      </c>
      <c r="P334" t="b">
        <v>0</v>
      </c>
      <c r="Q334" t="b">
        <v>0</v>
      </c>
      <c r="R334" t="s">
        <v>65</v>
      </c>
      <c r="S334" s="6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 s="9">
        <f t="shared" si="21"/>
        <v>43424.25</v>
      </c>
      <c r="N335">
        <v>1545112800</v>
      </c>
      <c r="O335" s="9">
        <f t="shared" si="22"/>
        <v>43452.25</v>
      </c>
      <c r="P335" t="b">
        <v>0</v>
      </c>
      <c r="Q335" t="b">
        <v>0</v>
      </c>
      <c r="R335" t="s">
        <v>33</v>
      </c>
      <c r="S335" s="6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 s="9">
        <f t="shared" si="21"/>
        <v>43110.25</v>
      </c>
      <c r="N336">
        <v>1516168800</v>
      </c>
      <c r="O336" s="9">
        <f t="shared" si="22"/>
        <v>43117.25</v>
      </c>
      <c r="P336" t="b">
        <v>0</v>
      </c>
      <c r="Q336" t="b">
        <v>0</v>
      </c>
      <c r="R336" t="s">
        <v>23</v>
      </c>
      <c r="S336" s="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 s="9">
        <f t="shared" si="21"/>
        <v>43784.25</v>
      </c>
      <c r="N337">
        <v>1574920800</v>
      </c>
      <c r="O337" s="9">
        <f t="shared" si="22"/>
        <v>43797.25</v>
      </c>
      <c r="P337" t="b">
        <v>0</v>
      </c>
      <c r="Q337" t="b">
        <v>0</v>
      </c>
      <c r="R337" t="s">
        <v>23</v>
      </c>
      <c r="S337" s="6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 s="9">
        <f t="shared" si="21"/>
        <v>40527.25</v>
      </c>
      <c r="N338">
        <v>1292479200</v>
      </c>
      <c r="O338" s="9">
        <f t="shared" si="22"/>
        <v>40528.25</v>
      </c>
      <c r="P338" t="b">
        <v>0</v>
      </c>
      <c r="Q338" t="b">
        <v>1</v>
      </c>
      <c r="R338" t="s">
        <v>23</v>
      </c>
      <c r="S338" s="6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 s="9">
        <f t="shared" si="21"/>
        <v>43780.25</v>
      </c>
      <c r="N339">
        <v>1573538400</v>
      </c>
      <c r="O339" s="9">
        <f t="shared" si="22"/>
        <v>43781.25</v>
      </c>
      <c r="P339" t="b">
        <v>0</v>
      </c>
      <c r="Q339" t="b">
        <v>0</v>
      </c>
      <c r="R339" t="s">
        <v>33</v>
      </c>
      <c r="S339" s="6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 s="9">
        <f t="shared" si="21"/>
        <v>40821.208333333336</v>
      </c>
      <c r="N340">
        <v>1320382800</v>
      </c>
      <c r="O340" s="9">
        <f t="shared" si="22"/>
        <v>40851.208333333336</v>
      </c>
      <c r="P340" t="b">
        <v>0</v>
      </c>
      <c r="Q340" t="b">
        <v>0</v>
      </c>
      <c r="R340" t="s">
        <v>33</v>
      </c>
      <c r="S340" s="6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 s="9">
        <f t="shared" si="21"/>
        <v>42949.208333333328</v>
      </c>
      <c r="N341">
        <v>1502859600</v>
      </c>
      <c r="O341" s="9">
        <f t="shared" si="22"/>
        <v>42963.208333333328</v>
      </c>
      <c r="P341" t="b">
        <v>0</v>
      </c>
      <c r="Q341" t="b">
        <v>0</v>
      </c>
      <c r="R341" t="s">
        <v>33</v>
      </c>
      <c r="S341" s="6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 s="9">
        <f t="shared" si="21"/>
        <v>40889.25</v>
      </c>
      <c r="N342">
        <v>1323756000</v>
      </c>
      <c r="O342" s="9">
        <f t="shared" si="22"/>
        <v>40890.25</v>
      </c>
      <c r="P342" t="b">
        <v>0</v>
      </c>
      <c r="Q342" t="b">
        <v>0</v>
      </c>
      <c r="R342" t="s">
        <v>122</v>
      </c>
      <c r="S342" s="6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 s="9">
        <f t="shared" si="21"/>
        <v>42244.208333333328</v>
      </c>
      <c r="N343">
        <v>1441342800</v>
      </c>
      <c r="O343" s="9">
        <f t="shared" si="22"/>
        <v>42251.208333333328</v>
      </c>
      <c r="P343" t="b">
        <v>0</v>
      </c>
      <c r="Q343" t="b">
        <v>0</v>
      </c>
      <c r="R343" t="s">
        <v>60</v>
      </c>
      <c r="S343" s="6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 s="9">
        <f t="shared" si="21"/>
        <v>41475.208333333336</v>
      </c>
      <c r="N344">
        <v>1375333200</v>
      </c>
      <c r="O344" s="9">
        <f t="shared" si="22"/>
        <v>41487.208333333336</v>
      </c>
      <c r="P344" t="b">
        <v>0</v>
      </c>
      <c r="Q344" t="b">
        <v>0</v>
      </c>
      <c r="R344" t="s">
        <v>33</v>
      </c>
      <c r="S344" s="6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 s="9">
        <f t="shared" si="21"/>
        <v>41597.25</v>
      </c>
      <c r="N345">
        <v>1389420000</v>
      </c>
      <c r="O345" s="9">
        <f t="shared" si="22"/>
        <v>41650.25</v>
      </c>
      <c r="P345" t="b">
        <v>0</v>
      </c>
      <c r="Q345" t="b">
        <v>0</v>
      </c>
      <c r="R345" t="s">
        <v>33</v>
      </c>
      <c r="S345" s="6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 s="9">
        <f t="shared" si="21"/>
        <v>43122.25</v>
      </c>
      <c r="N346">
        <v>1520056800</v>
      </c>
      <c r="O346" s="9">
        <f t="shared" si="22"/>
        <v>43162.25</v>
      </c>
      <c r="P346" t="b">
        <v>0</v>
      </c>
      <c r="Q346" t="b">
        <v>0</v>
      </c>
      <c r="R346" t="s">
        <v>89</v>
      </c>
      <c r="S346" s="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 s="9">
        <f t="shared" si="21"/>
        <v>42194.208333333328</v>
      </c>
      <c r="N347">
        <v>1436504400</v>
      </c>
      <c r="O347" s="9">
        <f t="shared" si="22"/>
        <v>42195.208333333328</v>
      </c>
      <c r="P347" t="b">
        <v>0</v>
      </c>
      <c r="Q347" t="b">
        <v>0</v>
      </c>
      <c r="R347" t="s">
        <v>53</v>
      </c>
      <c r="S347" s="6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 s="9">
        <f t="shared" si="21"/>
        <v>42971.208333333328</v>
      </c>
      <c r="N348">
        <v>1508302800</v>
      </c>
      <c r="O348" s="9">
        <f t="shared" si="22"/>
        <v>43026.208333333328</v>
      </c>
      <c r="P348" t="b">
        <v>0</v>
      </c>
      <c r="Q348" t="b">
        <v>1</v>
      </c>
      <c r="R348" t="s">
        <v>60</v>
      </c>
      <c r="S348" s="6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 s="9">
        <f t="shared" si="21"/>
        <v>42046.25</v>
      </c>
      <c r="N349">
        <v>1425708000</v>
      </c>
      <c r="O349" s="9">
        <f t="shared" si="22"/>
        <v>42070.25</v>
      </c>
      <c r="P349" t="b">
        <v>0</v>
      </c>
      <c r="Q349" t="b">
        <v>0</v>
      </c>
      <c r="R349" t="s">
        <v>28</v>
      </c>
      <c r="S349" s="6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 s="9">
        <f t="shared" si="21"/>
        <v>42782.25</v>
      </c>
      <c r="N350">
        <v>1488348000</v>
      </c>
      <c r="O350" s="9">
        <f t="shared" si="22"/>
        <v>42795.25</v>
      </c>
      <c r="P350" t="b">
        <v>0</v>
      </c>
      <c r="Q350" t="b">
        <v>0</v>
      </c>
      <c r="R350" t="s">
        <v>17</v>
      </c>
      <c r="S350" s="6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 s="9">
        <f t="shared" si="21"/>
        <v>42930.208333333328</v>
      </c>
      <c r="N351">
        <v>1502600400</v>
      </c>
      <c r="O351" s="9">
        <f t="shared" si="22"/>
        <v>42960.208333333328</v>
      </c>
      <c r="P351" t="b">
        <v>0</v>
      </c>
      <c r="Q351" t="b">
        <v>0</v>
      </c>
      <c r="R351" t="s">
        <v>33</v>
      </c>
      <c r="S351" s="6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 s="9">
        <f t="shared" si="21"/>
        <v>42144.208333333328</v>
      </c>
      <c r="N352">
        <v>1433653200</v>
      </c>
      <c r="O352" s="9">
        <f t="shared" si="22"/>
        <v>42162.208333333328</v>
      </c>
      <c r="P352" t="b">
        <v>0</v>
      </c>
      <c r="Q352" t="b">
        <v>1</v>
      </c>
      <c r="R352" t="s">
        <v>159</v>
      </c>
      <c r="S352" s="6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 s="9">
        <f t="shared" si="21"/>
        <v>42240.208333333328</v>
      </c>
      <c r="N353">
        <v>1441602000</v>
      </c>
      <c r="O353" s="9">
        <f t="shared" si="22"/>
        <v>42254.208333333328</v>
      </c>
      <c r="P353" t="b">
        <v>0</v>
      </c>
      <c r="Q353" t="b">
        <v>0</v>
      </c>
      <c r="R353" t="s">
        <v>23</v>
      </c>
      <c r="S353" s="6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 s="9">
        <f t="shared" si="21"/>
        <v>42315.25</v>
      </c>
      <c r="N354">
        <v>1447567200</v>
      </c>
      <c r="O354" s="9">
        <f t="shared" si="22"/>
        <v>42323.25</v>
      </c>
      <c r="P354" t="b">
        <v>0</v>
      </c>
      <c r="Q354" t="b">
        <v>0</v>
      </c>
      <c r="R354" t="s">
        <v>33</v>
      </c>
      <c r="S354" s="6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 s="9">
        <f t="shared" si="21"/>
        <v>43651.208333333328</v>
      </c>
      <c r="N355">
        <v>1562389200</v>
      </c>
      <c r="O355" s="9">
        <f t="shared" si="22"/>
        <v>43652.208333333328</v>
      </c>
      <c r="P355" t="b">
        <v>0</v>
      </c>
      <c r="Q355" t="b">
        <v>0</v>
      </c>
      <c r="R355" t="s">
        <v>33</v>
      </c>
      <c r="S355" s="6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 s="9">
        <f t="shared" si="21"/>
        <v>41520.208333333336</v>
      </c>
      <c r="N356">
        <v>1378789200</v>
      </c>
      <c r="O356" s="9">
        <f t="shared" si="22"/>
        <v>41527.208333333336</v>
      </c>
      <c r="P356" t="b">
        <v>0</v>
      </c>
      <c r="Q356" t="b">
        <v>0</v>
      </c>
      <c r="R356" t="s">
        <v>42</v>
      </c>
      <c r="S356" s="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 s="9">
        <f t="shared" si="21"/>
        <v>42757.25</v>
      </c>
      <c r="N357">
        <v>1488520800</v>
      </c>
      <c r="O357" s="9">
        <f t="shared" si="22"/>
        <v>42797.25</v>
      </c>
      <c r="P357" t="b">
        <v>0</v>
      </c>
      <c r="Q357" t="b">
        <v>0</v>
      </c>
      <c r="R357" t="s">
        <v>65</v>
      </c>
      <c r="S357" s="6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 s="9">
        <f t="shared" si="21"/>
        <v>40922.25</v>
      </c>
      <c r="N358">
        <v>1327298400</v>
      </c>
      <c r="O358" s="9">
        <f t="shared" si="22"/>
        <v>40931.25</v>
      </c>
      <c r="P358" t="b">
        <v>0</v>
      </c>
      <c r="Q358" t="b">
        <v>0</v>
      </c>
      <c r="R358" t="s">
        <v>33</v>
      </c>
      <c r="S358" s="6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 s="9">
        <f t="shared" si="21"/>
        <v>42250.208333333328</v>
      </c>
      <c r="N359">
        <v>1443416400</v>
      </c>
      <c r="O359" s="9">
        <f t="shared" si="22"/>
        <v>42275.208333333328</v>
      </c>
      <c r="P359" t="b">
        <v>0</v>
      </c>
      <c r="Q359" t="b">
        <v>0</v>
      </c>
      <c r="R359" t="s">
        <v>89</v>
      </c>
      <c r="S359" s="6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 s="9">
        <f t="shared" si="21"/>
        <v>43322.208333333328</v>
      </c>
      <c r="N360">
        <v>1534136400</v>
      </c>
      <c r="O360" s="9">
        <f t="shared" si="22"/>
        <v>43325.208333333328</v>
      </c>
      <c r="P360" t="b">
        <v>1</v>
      </c>
      <c r="Q360" t="b">
        <v>0</v>
      </c>
      <c r="R360" t="s">
        <v>122</v>
      </c>
      <c r="S360" s="6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 s="9">
        <f t="shared" si="21"/>
        <v>40782.208333333336</v>
      </c>
      <c r="N361">
        <v>1315026000</v>
      </c>
      <c r="O361" s="9">
        <f t="shared" si="22"/>
        <v>40789.208333333336</v>
      </c>
      <c r="P361" t="b">
        <v>0</v>
      </c>
      <c r="Q361" t="b">
        <v>0</v>
      </c>
      <c r="R361" t="s">
        <v>71</v>
      </c>
      <c r="S361" s="6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 s="9">
        <f t="shared" si="21"/>
        <v>40544.25</v>
      </c>
      <c r="N362">
        <v>1295071200</v>
      </c>
      <c r="O362" s="9">
        <f t="shared" si="22"/>
        <v>40558.25</v>
      </c>
      <c r="P362" t="b">
        <v>0</v>
      </c>
      <c r="Q362" t="b">
        <v>1</v>
      </c>
      <c r="R362" t="s">
        <v>33</v>
      </c>
      <c r="S362" s="6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 s="9">
        <f t="shared" si="21"/>
        <v>43015.208333333328</v>
      </c>
      <c r="N363">
        <v>1509426000</v>
      </c>
      <c r="O363" s="9">
        <f t="shared" si="22"/>
        <v>43039.208333333328</v>
      </c>
      <c r="P363" t="b">
        <v>0</v>
      </c>
      <c r="Q363" t="b">
        <v>0</v>
      </c>
      <c r="R363" t="s">
        <v>33</v>
      </c>
      <c r="S363" s="6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 s="9">
        <f t="shared" si="21"/>
        <v>40570.25</v>
      </c>
      <c r="N364">
        <v>1299391200</v>
      </c>
      <c r="O364" s="9">
        <f t="shared" si="22"/>
        <v>40608.25</v>
      </c>
      <c r="P364" t="b">
        <v>0</v>
      </c>
      <c r="Q364" t="b">
        <v>0</v>
      </c>
      <c r="R364" t="s">
        <v>23</v>
      </c>
      <c r="S364" s="6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 s="9">
        <f t="shared" si="21"/>
        <v>40904.25</v>
      </c>
      <c r="N365">
        <v>1325052000</v>
      </c>
      <c r="O365" s="9">
        <f t="shared" si="22"/>
        <v>40905.25</v>
      </c>
      <c r="P365" t="b">
        <v>0</v>
      </c>
      <c r="Q365" t="b">
        <v>0</v>
      </c>
      <c r="R365" t="s">
        <v>23</v>
      </c>
      <c r="S365" s="6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 s="9">
        <f t="shared" si="21"/>
        <v>43164.25</v>
      </c>
      <c r="N366">
        <v>1522818000</v>
      </c>
      <c r="O366" s="9">
        <f t="shared" si="22"/>
        <v>43194.208333333328</v>
      </c>
      <c r="P366" t="b">
        <v>0</v>
      </c>
      <c r="Q366" t="b">
        <v>0</v>
      </c>
      <c r="R366" t="s">
        <v>60</v>
      </c>
      <c r="S366" s="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 s="9">
        <f t="shared" si="21"/>
        <v>42733.25</v>
      </c>
      <c r="N367">
        <v>1485324000</v>
      </c>
      <c r="O367" s="9">
        <f t="shared" si="22"/>
        <v>42760.25</v>
      </c>
      <c r="P367" t="b">
        <v>0</v>
      </c>
      <c r="Q367" t="b">
        <v>0</v>
      </c>
      <c r="R367" t="s">
        <v>33</v>
      </c>
      <c r="S367" s="6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 s="9">
        <f t="shared" si="21"/>
        <v>40546.25</v>
      </c>
      <c r="N368">
        <v>1294120800</v>
      </c>
      <c r="O368" s="9">
        <f t="shared" si="22"/>
        <v>40547.25</v>
      </c>
      <c r="P368" t="b">
        <v>0</v>
      </c>
      <c r="Q368" t="b">
        <v>1</v>
      </c>
      <c r="R368" t="s">
        <v>33</v>
      </c>
      <c r="S368" s="6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 s="9">
        <f t="shared" si="21"/>
        <v>41930.208333333336</v>
      </c>
      <c r="N369">
        <v>1415685600</v>
      </c>
      <c r="O369" s="9">
        <f t="shared" si="22"/>
        <v>41954.25</v>
      </c>
      <c r="P369" t="b">
        <v>0</v>
      </c>
      <c r="Q369" t="b">
        <v>1</v>
      </c>
      <c r="R369" t="s">
        <v>33</v>
      </c>
      <c r="S369" s="6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 s="9">
        <f t="shared" si="21"/>
        <v>40464.208333333336</v>
      </c>
      <c r="N370">
        <v>1288933200</v>
      </c>
      <c r="O370" s="9">
        <f t="shared" si="22"/>
        <v>40487.208333333336</v>
      </c>
      <c r="P370" t="b">
        <v>0</v>
      </c>
      <c r="Q370" t="b">
        <v>1</v>
      </c>
      <c r="R370" t="s">
        <v>42</v>
      </c>
      <c r="S370" s="6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 s="9">
        <f t="shared" si="21"/>
        <v>41308.25</v>
      </c>
      <c r="N371">
        <v>1363237200</v>
      </c>
      <c r="O371" s="9">
        <f t="shared" si="22"/>
        <v>41347.208333333336</v>
      </c>
      <c r="P371" t="b">
        <v>0</v>
      </c>
      <c r="Q371" t="b">
        <v>1</v>
      </c>
      <c r="R371" t="s">
        <v>269</v>
      </c>
      <c r="S371" s="6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 s="9">
        <f t="shared" si="21"/>
        <v>43570.208333333328</v>
      </c>
      <c r="N372">
        <v>1555822800</v>
      </c>
      <c r="O372" s="9">
        <f t="shared" si="22"/>
        <v>43576.208333333328</v>
      </c>
      <c r="P372" t="b">
        <v>0</v>
      </c>
      <c r="Q372" t="b">
        <v>0</v>
      </c>
      <c r="R372" t="s">
        <v>33</v>
      </c>
      <c r="S372" s="6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 s="9">
        <f t="shared" si="21"/>
        <v>42043.25</v>
      </c>
      <c r="N373">
        <v>1427778000</v>
      </c>
      <c r="O373" s="9">
        <f t="shared" si="22"/>
        <v>42094.208333333328</v>
      </c>
      <c r="P373" t="b">
        <v>0</v>
      </c>
      <c r="Q373" t="b">
        <v>0</v>
      </c>
      <c r="R373" t="s">
        <v>33</v>
      </c>
      <c r="S373" s="6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 s="9">
        <f t="shared" si="21"/>
        <v>42012.25</v>
      </c>
      <c r="N374">
        <v>1422424800</v>
      </c>
      <c r="O374" s="9">
        <f t="shared" si="22"/>
        <v>42032.25</v>
      </c>
      <c r="P374" t="b">
        <v>0</v>
      </c>
      <c r="Q374" t="b">
        <v>1</v>
      </c>
      <c r="R374" t="s">
        <v>42</v>
      </c>
      <c r="S374" s="6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 s="9">
        <f t="shared" si="21"/>
        <v>42964.208333333328</v>
      </c>
      <c r="N375">
        <v>1503637200</v>
      </c>
      <c r="O375" s="9">
        <f t="shared" si="22"/>
        <v>42972.208333333328</v>
      </c>
      <c r="P375" t="b">
        <v>0</v>
      </c>
      <c r="Q375" t="b">
        <v>0</v>
      </c>
      <c r="R375" t="s">
        <v>33</v>
      </c>
      <c r="S375" s="6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 s="9">
        <f t="shared" si="21"/>
        <v>43476.25</v>
      </c>
      <c r="N376">
        <v>1547618400</v>
      </c>
      <c r="O376" s="9">
        <f t="shared" si="22"/>
        <v>43481.25</v>
      </c>
      <c r="P376" t="b">
        <v>0</v>
      </c>
      <c r="Q376" t="b">
        <v>1</v>
      </c>
      <c r="R376" t="s">
        <v>42</v>
      </c>
      <c r="S376" s="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 s="9">
        <f t="shared" si="21"/>
        <v>42293.208333333328</v>
      </c>
      <c r="N377">
        <v>1449900000</v>
      </c>
      <c r="O377" s="9">
        <f t="shared" si="22"/>
        <v>42350.25</v>
      </c>
      <c r="P377" t="b">
        <v>0</v>
      </c>
      <c r="Q377" t="b">
        <v>0</v>
      </c>
      <c r="R377" t="s">
        <v>60</v>
      </c>
      <c r="S377" s="6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 s="9">
        <f t="shared" si="21"/>
        <v>41826.208333333336</v>
      </c>
      <c r="N378">
        <v>1405141200</v>
      </c>
      <c r="O378" s="9">
        <f t="shared" si="22"/>
        <v>41832.208333333336</v>
      </c>
      <c r="P378" t="b">
        <v>0</v>
      </c>
      <c r="Q378" t="b">
        <v>0</v>
      </c>
      <c r="R378" t="s">
        <v>23</v>
      </c>
      <c r="S378" s="6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 s="9">
        <f t="shared" si="21"/>
        <v>43760.208333333328</v>
      </c>
      <c r="N379">
        <v>1572933600</v>
      </c>
      <c r="O379" s="9">
        <f t="shared" si="22"/>
        <v>43774.25</v>
      </c>
      <c r="P379" t="b">
        <v>0</v>
      </c>
      <c r="Q379" t="b">
        <v>0</v>
      </c>
      <c r="R379" t="s">
        <v>33</v>
      </c>
      <c r="S379" s="6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 s="9">
        <f t="shared" si="21"/>
        <v>43241.208333333328</v>
      </c>
      <c r="N380">
        <v>1530162000</v>
      </c>
      <c r="O380" s="9">
        <f t="shared" si="22"/>
        <v>43279.208333333328</v>
      </c>
      <c r="P380" t="b">
        <v>0</v>
      </c>
      <c r="Q380" t="b">
        <v>0</v>
      </c>
      <c r="R380" t="s">
        <v>42</v>
      </c>
      <c r="S380" s="6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 s="9">
        <f t="shared" si="21"/>
        <v>40843.208333333336</v>
      </c>
      <c r="N381">
        <v>1320904800</v>
      </c>
      <c r="O381" s="9">
        <f t="shared" si="22"/>
        <v>40857.25</v>
      </c>
      <c r="P381" t="b">
        <v>0</v>
      </c>
      <c r="Q381" t="b">
        <v>0</v>
      </c>
      <c r="R381" t="s">
        <v>33</v>
      </c>
      <c r="S381" s="6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 s="9">
        <f t="shared" si="21"/>
        <v>41448.208333333336</v>
      </c>
      <c r="N382">
        <v>1372395600</v>
      </c>
      <c r="O382" s="9">
        <f t="shared" si="22"/>
        <v>41453.208333333336</v>
      </c>
      <c r="P382" t="b">
        <v>0</v>
      </c>
      <c r="Q382" t="b">
        <v>0</v>
      </c>
      <c r="R382" t="s">
        <v>33</v>
      </c>
      <c r="S382" s="6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 s="9">
        <f t="shared" si="21"/>
        <v>42163.208333333328</v>
      </c>
      <c r="N383">
        <v>1437714000</v>
      </c>
      <c r="O383" s="9">
        <f t="shared" si="22"/>
        <v>42209.208333333328</v>
      </c>
      <c r="P383" t="b">
        <v>0</v>
      </c>
      <c r="Q383" t="b">
        <v>0</v>
      </c>
      <c r="R383" t="s">
        <v>33</v>
      </c>
      <c r="S383" s="6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 s="9">
        <f t="shared" si="21"/>
        <v>43024.208333333328</v>
      </c>
      <c r="N384">
        <v>1509771600</v>
      </c>
      <c r="O384" s="9">
        <f t="shared" si="22"/>
        <v>43043.208333333328</v>
      </c>
      <c r="P384" t="b">
        <v>0</v>
      </c>
      <c r="Q384" t="b">
        <v>0</v>
      </c>
      <c r="R384" t="s">
        <v>122</v>
      </c>
      <c r="S384" s="6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 s="9">
        <f t="shared" si="21"/>
        <v>43509.25</v>
      </c>
      <c r="N385">
        <v>1550556000</v>
      </c>
      <c r="O385" s="9">
        <f t="shared" si="22"/>
        <v>43515.25</v>
      </c>
      <c r="P385" t="b">
        <v>0</v>
      </c>
      <c r="Q385" t="b">
        <v>1</v>
      </c>
      <c r="R385" t="s">
        <v>17</v>
      </c>
      <c r="S385" s="6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 s="9">
        <f t="shared" si="21"/>
        <v>42776.25</v>
      </c>
      <c r="N386">
        <v>1489039200</v>
      </c>
      <c r="O386" s="9">
        <f t="shared" si="22"/>
        <v>42803.25</v>
      </c>
      <c r="P386" t="b">
        <v>1</v>
      </c>
      <c r="Q386" t="b">
        <v>1</v>
      </c>
      <c r="R386" t="s">
        <v>42</v>
      </c>
      <c r="S386" s="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 s="9">
        <f t="shared" ref="M387:M450" si="25">(((L387/60)/60)/24)+DATE(1970,1,1)</f>
        <v>43553.208333333328</v>
      </c>
      <c r="N387">
        <v>1556600400</v>
      </c>
      <c r="O387" s="9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s="6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 s="9">
        <f t="shared" si="25"/>
        <v>40355.208333333336</v>
      </c>
      <c r="N388">
        <v>1278565200</v>
      </c>
      <c r="O388" s="9">
        <f t="shared" si="26"/>
        <v>40367.208333333336</v>
      </c>
      <c r="P388" t="b">
        <v>0</v>
      </c>
      <c r="Q388" t="b">
        <v>0</v>
      </c>
      <c r="R388" t="s">
        <v>33</v>
      </c>
      <c r="S388" s="6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 s="9">
        <f t="shared" si="25"/>
        <v>41072.208333333336</v>
      </c>
      <c r="N389">
        <v>1339909200</v>
      </c>
      <c r="O389" s="9">
        <f t="shared" si="26"/>
        <v>41077.208333333336</v>
      </c>
      <c r="P389" t="b">
        <v>0</v>
      </c>
      <c r="Q389" t="b">
        <v>0</v>
      </c>
      <c r="R389" t="s">
        <v>65</v>
      </c>
      <c r="S389" s="6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 s="9">
        <f t="shared" si="25"/>
        <v>40912.25</v>
      </c>
      <c r="N390">
        <v>1325829600</v>
      </c>
      <c r="O390" s="9">
        <f t="shared" si="26"/>
        <v>40914.25</v>
      </c>
      <c r="P390" t="b">
        <v>0</v>
      </c>
      <c r="Q390" t="b">
        <v>0</v>
      </c>
      <c r="R390" t="s">
        <v>60</v>
      </c>
      <c r="S390" s="6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 s="9">
        <f t="shared" si="25"/>
        <v>40479.208333333336</v>
      </c>
      <c r="N391">
        <v>1290578400</v>
      </c>
      <c r="O391" s="9">
        <f t="shared" si="26"/>
        <v>40506.25</v>
      </c>
      <c r="P391" t="b">
        <v>0</v>
      </c>
      <c r="Q391" t="b">
        <v>0</v>
      </c>
      <c r="R391" t="s">
        <v>33</v>
      </c>
      <c r="S391" s="6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 s="9">
        <f t="shared" si="25"/>
        <v>41530.208333333336</v>
      </c>
      <c r="N392">
        <v>1380344400</v>
      </c>
      <c r="O392" s="9">
        <f t="shared" si="26"/>
        <v>41545.208333333336</v>
      </c>
      <c r="P392" t="b">
        <v>0</v>
      </c>
      <c r="Q392" t="b">
        <v>0</v>
      </c>
      <c r="R392" t="s">
        <v>122</v>
      </c>
      <c r="S392" s="6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 s="9">
        <f t="shared" si="25"/>
        <v>41653.25</v>
      </c>
      <c r="N393">
        <v>1389852000</v>
      </c>
      <c r="O393" s="9">
        <f t="shared" si="26"/>
        <v>41655.25</v>
      </c>
      <c r="P393" t="b">
        <v>0</v>
      </c>
      <c r="Q393" t="b">
        <v>0</v>
      </c>
      <c r="R393" t="s">
        <v>68</v>
      </c>
      <c r="S393" s="6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 s="9">
        <f t="shared" si="25"/>
        <v>40549.25</v>
      </c>
      <c r="N394">
        <v>1294466400</v>
      </c>
      <c r="O394" s="9">
        <f t="shared" si="26"/>
        <v>40551.25</v>
      </c>
      <c r="P394" t="b">
        <v>0</v>
      </c>
      <c r="Q394" t="b">
        <v>0</v>
      </c>
      <c r="R394" t="s">
        <v>65</v>
      </c>
      <c r="S394" s="6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 s="9">
        <f t="shared" si="25"/>
        <v>42933.208333333328</v>
      </c>
      <c r="N395">
        <v>1500354000</v>
      </c>
      <c r="O395" s="9">
        <f t="shared" si="26"/>
        <v>42934.208333333328</v>
      </c>
      <c r="P395" t="b">
        <v>0</v>
      </c>
      <c r="Q395" t="b">
        <v>0</v>
      </c>
      <c r="R395" t="s">
        <v>159</v>
      </c>
      <c r="S395" s="6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 s="9">
        <f t="shared" si="25"/>
        <v>41484.208333333336</v>
      </c>
      <c r="N396">
        <v>1375938000</v>
      </c>
      <c r="O396" s="9">
        <f t="shared" si="26"/>
        <v>41494.208333333336</v>
      </c>
      <c r="P396" t="b">
        <v>0</v>
      </c>
      <c r="Q396" t="b">
        <v>1</v>
      </c>
      <c r="R396" t="s">
        <v>42</v>
      </c>
      <c r="S396" s="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 s="9">
        <f t="shared" si="25"/>
        <v>40885.25</v>
      </c>
      <c r="N397">
        <v>1323410400</v>
      </c>
      <c r="O397" s="9">
        <f t="shared" si="26"/>
        <v>40886.25</v>
      </c>
      <c r="P397" t="b">
        <v>1</v>
      </c>
      <c r="Q397" t="b">
        <v>0</v>
      </c>
      <c r="R397" t="s">
        <v>33</v>
      </c>
      <c r="S397" s="6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 s="9">
        <f t="shared" si="25"/>
        <v>43378.208333333328</v>
      </c>
      <c r="N398">
        <v>1539406800</v>
      </c>
      <c r="O398" s="9">
        <f t="shared" si="26"/>
        <v>43386.208333333328</v>
      </c>
      <c r="P398" t="b">
        <v>0</v>
      </c>
      <c r="Q398" t="b">
        <v>0</v>
      </c>
      <c r="R398" t="s">
        <v>53</v>
      </c>
      <c r="S398" s="6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 s="9">
        <f t="shared" si="25"/>
        <v>41417.208333333336</v>
      </c>
      <c r="N399">
        <v>1369803600</v>
      </c>
      <c r="O399" s="9">
        <f t="shared" si="26"/>
        <v>41423.208333333336</v>
      </c>
      <c r="P399" t="b">
        <v>0</v>
      </c>
      <c r="Q399" t="b">
        <v>0</v>
      </c>
      <c r="R399" t="s">
        <v>23</v>
      </c>
      <c r="S399" s="6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 s="9">
        <f t="shared" si="25"/>
        <v>43228.208333333328</v>
      </c>
      <c r="N400">
        <v>1525928400</v>
      </c>
      <c r="O400" s="9">
        <f t="shared" si="26"/>
        <v>43230.208333333328</v>
      </c>
      <c r="P400" t="b">
        <v>0</v>
      </c>
      <c r="Q400" t="b">
        <v>1</v>
      </c>
      <c r="R400" t="s">
        <v>71</v>
      </c>
      <c r="S400" s="6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 s="9">
        <f t="shared" si="25"/>
        <v>40576.25</v>
      </c>
      <c r="N401">
        <v>1297231200</v>
      </c>
      <c r="O401" s="9">
        <f t="shared" si="26"/>
        <v>40583.25</v>
      </c>
      <c r="P401" t="b">
        <v>0</v>
      </c>
      <c r="Q401" t="b">
        <v>0</v>
      </c>
      <c r="R401" t="s">
        <v>60</v>
      </c>
      <c r="S401" s="6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 s="9">
        <f t="shared" si="25"/>
        <v>41502.208333333336</v>
      </c>
      <c r="N402">
        <v>1378530000</v>
      </c>
      <c r="O402" s="9">
        <f t="shared" si="26"/>
        <v>41524.208333333336</v>
      </c>
      <c r="P402" t="b">
        <v>0</v>
      </c>
      <c r="Q402" t="b">
        <v>1</v>
      </c>
      <c r="R402" t="s">
        <v>122</v>
      </c>
      <c r="S402" s="6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 s="9">
        <f t="shared" si="25"/>
        <v>43765.208333333328</v>
      </c>
      <c r="N403">
        <v>1572152400</v>
      </c>
      <c r="O403" s="9">
        <f t="shared" si="26"/>
        <v>43765.208333333328</v>
      </c>
      <c r="P403" t="b">
        <v>0</v>
      </c>
      <c r="Q403" t="b">
        <v>0</v>
      </c>
      <c r="R403" t="s">
        <v>33</v>
      </c>
      <c r="S403" s="6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 s="9">
        <f t="shared" si="25"/>
        <v>40914.25</v>
      </c>
      <c r="N404">
        <v>1329890400</v>
      </c>
      <c r="O404" s="9">
        <f t="shared" si="26"/>
        <v>40961.25</v>
      </c>
      <c r="P404" t="b">
        <v>0</v>
      </c>
      <c r="Q404" t="b">
        <v>1</v>
      </c>
      <c r="R404" t="s">
        <v>100</v>
      </c>
      <c r="S404" s="6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 s="9">
        <f t="shared" si="25"/>
        <v>40310.208333333336</v>
      </c>
      <c r="N405">
        <v>1276750800</v>
      </c>
      <c r="O405" s="9">
        <f t="shared" si="26"/>
        <v>40346.208333333336</v>
      </c>
      <c r="P405" t="b">
        <v>0</v>
      </c>
      <c r="Q405" t="b">
        <v>1</v>
      </c>
      <c r="R405" t="s">
        <v>33</v>
      </c>
      <c r="S405" s="6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 s="9">
        <f t="shared" si="25"/>
        <v>43053.25</v>
      </c>
      <c r="N406">
        <v>1510898400</v>
      </c>
      <c r="O406" s="9">
        <f t="shared" si="26"/>
        <v>43056.25</v>
      </c>
      <c r="P406" t="b">
        <v>0</v>
      </c>
      <c r="Q406" t="b">
        <v>0</v>
      </c>
      <c r="R406" t="s">
        <v>33</v>
      </c>
      <c r="S406" s="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 s="9">
        <f t="shared" si="25"/>
        <v>43255.208333333328</v>
      </c>
      <c r="N407">
        <v>1532408400</v>
      </c>
      <c r="O407" s="9">
        <f t="shared" si="26"/>
        <v>43305.208333333328</v>
      </c>
      <c r="P407" t="b">
        <v>0</v>
      </c>
      <c r="Q407" t="b">
        <v>0</v>
      </c>
      <c r="R407" t="s">
        <v>33</v>
      </c>
      <c r="S407" s="6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 s="9">
        <f t="shared" si="25"/>
        <v>41304.25</v>
      </c>
      <c r="N408">
        <v>1360562400</v>
      </c>
      <c r="O408" s="9">
        <f t="shared" si="26"/>
        <v>41316.25</v>
      </c>
      <c r="P408" t="b">
        <v>1</v>
      </c>
      <c r="Q408" t="b">
        <v>0</v>
      </c>
      <c r="R408" t="s">
        <v>42</v>
      </c>
      <c r="S408" s="6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 s="9">
        <f t="shared" si="25"/>
        <v>43751.208333333328</v>
      </c>
      <c r="N409">
        <v>1571547600</v>
      </c>
      <c r="O409" s="9">
        <f t="shared" si="26"/>
        <v>43758.208333333328</v>
      </c>
      <c r="P409" t="b">
        <v>0</v>
      </c>
      <c r="Q409" t="b">
        <v>0</v>
      </c>
      <c r="R409" t="s">
        <v>33</v>
      </c>
      <c r="S409" s="6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 s="9">
        <f t="shared" si="25"/>
        <v>42541.208333333328</v>
      </c>
      <c r="N410">
        <v>1468126800</v>
      </c>
      <c r="O410" s="9">
        <f t="shared" si="26"/>
        <v>42561.208333333328</v>
      </c>
      <c r="P410" t="b">
        <v>0</v>
      </c>
      <c r="Q410" t="b">
        <v>0</v>
      </c>
      <c r="R410" t="s">
        <v>42</v>
      </c>
      <c r="S410" s="6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 s="9">
        <f t="shared" si="25"/>
        <v>42843.208333333328</v>
      </c>
      <c r="N411">
        <v>1492837200</v>
      </c>
      <c r="O411" s="9">
        <f t="shared" si="26"/>
        <v>42847.208333333328</v>
      </c>
      <c r="P411" t="b">
        <v>0</v>
      </c>
      <c r="Q411" t="b">
        <v>0</v>
      </c>
      <c r="R411" t="s">
        <v>23</v>
      </c>
      <c r="S411" s="6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 s="9">
        <f t="shared" si="25"/>
        <v>42122.208333333328</v>
      </c>
      <c r="N412">
        <v>1430197200</v>
      </c>
      <c r="O412" s="9">
        <f t="shared" si="26"/>
        <v>42122.208333333328</v>
      </c>
      <c r="P412" t="b">
        <v>0</v>
      </c>
      <c r="Q412" t="b">
        <v>0</v>
      </c>
      <c r="R412" t="s">
        <v>292</v>
      </c>
      <c r="S412" s="6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 s="9">
        <f t="shared" si="25"/>
        <v>42884.208333333328</v>
      </c>
      <c r="N413">
        <v>1496206800</v>
      </c>
      <c r="O413" s="9">
        <f t="shared" si="26"/>
        <v>42886.208333333328</v>
      </c>
      <c r="P413" t="b">
        <v>0</v>
      </c>
      <c r="Q413" t="b">
        <v>0</v>
      </c>
      <c r="R413" t="s">
        <v>33</v>
      </c>
      <c r="S413" s="6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 s="9">
        <f t="shared" si="25"/>
        <v>41642.25</v>
      </c>
      <c r="N414">
        <v>1389592800</v>
      </c>
      <c r="O414" s="9">
        <f t="shared" si="26"/>
        <v>41652.25</v>
      </c>
      <c r="P414" t="b">
        <v>0</v>
      </c>
      <c r="Q414" t="b">
        <v>0</v>
      </c>
      <c r="R414" t="s">
        <v>119</v>
      </c>
      <c r="S414" s="6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 s="9">
        <f t="shared" si="25"/>
        <v>43431.25</v>
      </c>
      <c r="N415">
        <v>1545631200</v>
      </c>
      <c r="O415" s="9">
        <f t="shared" si="26"/>
        <v>43458.25</v>
      </c>
      <c r="P415" t="b">
        <v>0</v>
      </c>
      <c r="Q415" t="b">
        <v>0</v>
      </c>
      <c r="R415" t="s">
        <v>71</v>
      </c>
      <c r="S415" s="6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 s="9">
        <f t="shared" si="25"/>
        <v>40288.208333333336</v>
      </c>
      <c r="N416">
        <v>1272430800</v>
      </c>
      <c r="O416" s="9">
        <f t="shared" si="26"/>
        <v>40296.208333333336</v>
      </c>
      <c r="P416" t="b">
        <v>0</v>
      </c>
      <c r="Q416" t="b">
        <v>1</v>
      </c>
      <c r="R416" t="s">
        <v>17</v>
      </c>
      <c r="S416" s="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 s="9">
        <f t="shared" si="25"/>
        <v>40921.25</v>
      </c>
      <c r="N417">
        <v>1327903200</v>
      </c>
      <c r="O417" s="9">
        <f t="shared" si="26"/>
        <v>40938.25</v>
      </c>
      <c r="P417" t="b">
        <v>0</v>
      </c>
      <c r="Q417" t="b">
        <v>0</v>
      </c>
      <c r="R417" t="s">
        <v>33</v>
      </c>
      <c r="S417" s="6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 s="9">
        <f t="shared" si="25"/>
        <v>40560.25</v>
      </c>
      <c r="N418">
        <v>1296021600</v>
      </c>
      <c r="O418" s="9">
        <f t="shared" si="26"/>
        <v>40569.25</v>
      </c>
      <c r="P418" t="b">
        <v>0</v>
      </c>
      <c r="Q418" t="b">
        <v>1</v>
      </c>
      <c r="R418" t="s">
        <v>42</v>
      </c>
      <c r="S418" s="6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 s="9">
        <f t="shared" si="25"/>
        <v>43407.208333333328</v>
      </c>
      <c r="N419">
        <v>1543298400</v>
      </c>
      <c r="O419" s="9">
        <f t="shared" si="26"/>
        <v>43431.25</v>
      </c>
      <c r="P419" t="b">
        <v>0</v>
      </c>
      <c r="Q419" t="b">
        <v>0</v>
      </c>
      <c r="R419" t="s">
        <v>33</v>
      </c>
      <c r="S419" s="6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 s="9">
        <f t="shared" si="25"/>
        <v>41035.208333333336</v>
      </c>
      <c r="N420">
        <v>1336366800</v>
      </c>
      <c r="O420" s="9">
        <f t="shared" si="26"/>
        <v>41036.208333333336</v>
      </c>
      <c r="P420" t="b">
        <v>0</v>
      </c>
      <c r="Q420" t="b">
        <v>0</v>
      </c>
      <c r="R420" t="s">
        <v>42</v>
      </c>
      <c r="S420" s="6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 s="9">
        <f t="shared" si="25"/>
        <v>40899.25</v>
      </c>
      <c r="N421">
        <v>1325052000</v>
      </c>
      <c r="O421" s="9">
        <f t="shared" si="26"/>
        <v>40905.25</v>
      </c>
      <c r="P421" t="b">
        <v>0</v>
      </c>
      <c r="Q421" t="b">
        <v>0</v>
      </c>
      <c r="R421" t="s">
        <v>28</v>
      </c>
      <c r="S421" s="6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 s="9">
        <f t="shared" si="25"/>
        <v>42911.208333333328</v>
      </c>
      <c r="N422">
        <v>1499576400</v>
      </c>
      <c r="O422" s="9">
        <f t="shared" si="26"/>
        <v>42925.208333333328</v>
      </c>
      <c r="P422" t="b">
        <v>0</v>
      </c>
      <c r="Q422" t="b">
        <v>0</v>
      </c>
      <c r="R422" t="s">
        <v>33</v>
      </c>
      <c r="S422" s="6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 s="9">
        <f t="shared" si="25"/>
        <v>42915.208333333328</v>
      </c>
      <c r="N423">
        <v>1501304400</v>
      </c>
      <c r="O423" s="9">
        <f t="shared" si="26"/>
        <v>42945.208333333328</v>
      </c>
      <c r="P423" t="b">
        <v>0</v>
      </c>
      <c r="Q423" t="b">
        <v>1</v>
      </c>
      <c r="R423" t="s">
        <v>65</v>
      </c>
      <c r="S423" s="6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 s="9">
        <f t="shared" si="25"/>
        <v>40285.208333333336</v>
      </c>
      <c r="N424">
        <v>1273208400</v>
      </c>
      <c r="O424" s="9">
        <f t="shared" si="26"/>
        <v>40305.208333333336</v>
      </c>
      <c r="P424" t="b">
        <v>0</v>
      </c>
      <c r="Q424" t="b">
        <v>1</v>
      </c>
      <c r="R424" t="s">
        <v>33</v>
      </c>
      <c r="S424" s="6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 s="9">
        <f t="shared" si="25"/>
        <v>40808.208333333336</v>
      </c>
      <c r="N425">
        <v>1316840400</v>
      </c>
      <c r="O425" s="9">
        <f t="shared" si="26"/>
        <v>40810.208333333336</v>
      </c>
      <c r="P425" t="b">
        <v>0</v>
      </c>
      <c r="Q425" t="b">
        <v>1</v>
      </c>
      <c r="R425" t="s">
        <v>17</v>
      </c>
      <c r="S425" s="6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 s="9">
        <f t="shared" si="25"/>
        <v>43208.208333333328</v>
      </c>
      <c r="N426">
        <v>1524546000</v>
      </c>
      <c r="O426" s="9">
        <f t="shared" si="26"/>
        <v>43214.208333333328</v>
      </c>
      <c r="P426" t="b">
        <v>0</v>
      </c>
      <c r="Q426" t="b">
        <v>0</v>
      </c>
      <c r="R426" t="s">
        <v>60</v>
      </c>
      <c r="S426" s="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 s="9">
        <f t="shared" si="25"/>
        <v>42213.208333333328</v>
      </c>
      <c r="N427">
        <v>1438578000</v>
      </c>
      <c r="O427" s="9">
        <f t="shared" si="26"/>
        <v>42219.208333333328</v>
      </c>
      <c r="P427" t="b">
        <v>0</v>
      </c>
      <c r="Q427" t="b">
        <v>0</v>
      </c>
      <c r="R427" t="s">
        <v>122</v>
      </c>
      <c r="S427" s="6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 s="9">
        <f t="shared" si="25"/>
        <v>41332.25</v>
      </c>
      <c r="N428">
        <v>1362549600</v>
      </c>
      <c r="O428" s="9">
        <f t="shared" si="26"/>
        <v>41339.25</v>
      </c>
      <c r="P428" t="b">
        <v>0</v>
      </c>
      <c r="Q428" t="b">
        <v>0</v>
      </c>
      <c r="R428" t="s">
        <v>33</v>
      </c>
      <c r="S428" s="6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 s="9">
        <f t="shared" si="25"/>
        <v>41895.208333333336</v>
      </c>
      <c r="N429">
        <v>1413349200</v>
      </c>
      <c r="O429" s="9">
        <f t="shared" si="26"/>
        <v>41927.208333333336</v>
      </c>
      <c r="P429" t="b">
        <v>0</v>
      </c>
      <c r="Q429" t="b">
        <v>1</v>
      </c>
      <c r="R429" t="s">
        <v>33</v>
      </c>
      <c r="S429" s="6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 s="9">
        <f t="shared" si="25"/>
        <v>40585.25</v>
      </c>
      <c r="N430">
        <v>1298008800</v>
      </c>
      <c r="O430" s="9">
        <f t="shared" si="26"/>
        <v>40592.25</v>
      </c>
      <c r="P430" t="b">
        <v>0</v>
      </c>
      <c r="Q430" t="b">
        <v>0</v>
      </c>
      <c r="R430" t="s">
        <v>71</v>
      </c>
      <c r="S430" s="6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 s="9">
        <f t="shared" si="25"/>
        <v>41680.25</v>
      </c>
      <c r="N431">
        <v>1394427600</v>
      </c>
      <c r="O431" s="9">
        <f t="shared" si="26"/>
        <v>41708.208333333336</v>
      </c>
      <c r="P431" t="b">
        <v>0</v>
      </c>
      <c r="Q431" t="b">
        <v>1</v>
      </c>
      <c r="R431" t="s">
        <v>122</v>
      </c>
      <c r="S431" s="6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 s="9">
        <f t="shared" si="25"/>
        <v>43737.208333333328</v>
      </c>
      <c r="N432">
        <v>1572670800</v>
      </c>
      <c r="O432" s="9">
        <f t="shared" si="26"/>
        <v>43771.208333333328</v>
      </c>
      <c r="P432" t="b">
        <v>0</v>
      </c>
      <c r="Q432" t="b">
        <v>0</v>
      </c>
      <c r="R432" t="s">
        <v>33</v>
      </c>
      <c r="S432" s="6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 s="9">
        <f t="shared" si="25"/>
        <v>43273.208333333328</v>
      </c>
      <c r="N433">
        <v>1531112400</v>
      </c>
      <c r="O433" s="9">
        <f t="shared" si="26"/>
        <v>43290.208333333328</v>
      </c>
      <c r="P433" t="b">
        <v>1</v>
      </c>
      <c r="Q433" t="b">
        <v>0</v>
      </c>
      <c r="R433" t="s">
        <v>33</v>
      </c>
      <c r="S433" s="6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 s="9">
        <f t="shared" si="25"/>
        <v>41761.208333333336</v>
      </c>
      <c r="N434">
        <v>1400734800</v>
      </c>
      <c r="O434" s="9">
        <f t="shared" si="26"/>
        <v>41781.208333333336</v>
      </c>
      <c r="P434" t="b">
        <v>0</v>
      </c>
      <c r="Q434" t="b">
        <v>0</v>
      </c>
      <c r="R434" t="s">
        <v>33</v>
      </c>
      <c r="S434" s="6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 s="9">
        <f t="shared" si="25"/>
        <v>41603.25</v>
      </c>
      <c r="N435">
        <v>1386741600</v>
      </c>
      <c r="O435" s="9">
        <f t="shared" si="26"/>
        <v>41619.25</v>
      </c>
      <c r="P435" t="b">
        <v>0</v>
      </c>
      <c r="Q435" t="b">
        <v>1</v>
      </c>
      <c r="R435" t="s">
        <v>42</v>
      </c>
      <c r="S435" s="6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 s="9">
        <f t="shared" si="25"/>
        <v>42705.25</v>
      </c>
      <c r="N436">
        <v>1481781600</v>
      </c>
      <c r="O436" s="9">
        <f t="shared" si="26"/>
        <v>42719.25</v>
      </c>
      <c r="P436" t="b">
        <v>1</v>
      </c>
      <c r="Q436" t="b">
        <v>0</v>
      </c>
      <c r="R436" t="s">
        <v>33</v>
      </c>
      <c r="S436" s="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 s="9">
        <f t="shared" si="25"/>
        <v>41988.25</v>
      </c>
      <c r="N437">
        <v>1419660000</v>
      </c>
      <c r="O437" s="9">
        <f t="shared" si="26"/>
        <v>42000.25</v>
      </c>
      <c r="P437" t="b">
        <v>0</v>
      </c>
      <c r="Q437" t="b">
        <v>1</v>
      </c>
      <c r="R437" t="s">
        <v>33</v>
      </c>
      <c r="S437" s="6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 s="9">
        <f t="shared" si="25"/>
        <v>43575.208333333328</v>
      </c>
      <c r="N438">
        <v>1555822800</v>
      </c>
      <c r="O438" s="9">
        <f t="shared" si="26"/>
        <v>43576.208333333328</v>
      </c>
      <c r="P438" t="b">
        <v>0</v>
      </c>
      <c r="Q438" t="b">
        <v>0</v>
      </c>
      <c r="R438" t="s">
        <v>159</v>
      </c>
      <c r="S438" s="6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 s="9">
        <f t="shared" si="25"/>
        <v>42260.208333333328</v>
      </c>
      <c r="N439">
        <v>1442379600</v>
      </c>
      <c r="O439" s="9">
        <f t="shared" si="26"/>
        <v>42263.208333333328</v>
      </c>
      <c r="P439" t="b">
        <v>0</v>
      </c>
      <c r="Q439" t="b">
        <v>1</v>
      </c>
      <c r="R439" t="s">
        <v>71</v>
      </c>
      <c r="S439" s="6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 s="9">
        <f t="shared" si="25"/>
        <v>41337.25</v>
      </c>
      <c r="N440">
        <v>1364965200</v>
      </c>
      <c r="O440" s="9">
        <f t="shared" si="26"/>
        <v>41367.208333333336</v>
      </c>
      <c r="P440" t="b">
        <v>0</v>
      </c>
      <c r="Q440" t="b">
        <v>0</v>
      </c>
      <c r="R440" t="s">
        <v>33</v>
      </c>
      <c r="S440" s="6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 s="9">
        <f t="shared" si="25"/>
        <v>42680.208333333328</v>
      </c>
      <c r="N441">
        <v>1479016800</v>
      </c>
      <c r="O441" s="9">
        <f t="shared" si="26"/>
        <v>42687.25</v>
      </c>
      <c r="P441" t="b">
        <v>0</v>
      </c>
      <c r="Q441" t="b">
        <v>0</v>
      </c>
      <c r="R441" t="s">
        <v>474</v>
      </c>
      <c r="S441" s="6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 s="9">
        <f t="shared" si="25"/>
        <v>42916.208333333328</v>
      </c>
      <c r="N442">
        <v>1499662800</v>
      </c>
      <c r="O442" s="9">
        <f t="shared" si="26"/>
        <v>42926.208333333328</v>
      </c>
      <c r="P442" t="b">
        <v>0</v>
      </c>
      <c r="Q442" t="b">
        <v>0</v>
      </c>
      <c r="R442" t="s">
        <v>269</v>
      </c>
      <c r="S442" s="6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 s="9">
        <f t="shared" si="25"/>
        <v>41025.208333333336</v>
      </c>
      <c r="N443">
        <v>1337835600</v>
      </c>
      <c r="O443" s="9">
        <f t="shared" si="26"/>
        <v>41053.208333333336</v>
      </c>
      <c r="P443" t="b">
        <v>0</v>
      </c>
      <c r="Q443" t="b">
        <v>0</v>
      </c>
      <c r="R443" t="s">
        <v>65</v>
      </c>
      <c r="S443" s="6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 s="9">
        <f t="shared" si="25"/>
        <v>42980.208333333328</v>
      </c>
      <c r="N444">
        <v>1505710800</v>
      </c>
      <c r="O444" s="9">
        <f t="shared" si="26"/>
        <v>42996.208333333328</v>
      </c>
      <c r="P444" t="b">
        <v>0</v>
      </c>
      <c r="Q444" t="b">
        <v>0</v>
      </c>
      <c r="R444" t="s">
        <v>33</v>
      </c>
      <c r="S444" s="6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 s="9">
        <f t="shared" si="25"/>
        <v>40451.208333333336</v>
      </c>
      <c r="N445">
        <v>1287464400</v>
      </c>
      <c r="O445" s="9">
        <f t="shared" si="26"/>
        <v>40470.208333333336</v>
      </c>
      <c r="P445" t="b">
        <v>0</v>
      </c>
      <c r="Q445" t="b">
        <v>0</v>
      </c>
      <c r="R445" t="s">
        <v>33</v>
      </c>
      <c r="S445" s="6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 s="9">
        <f t="shared" si="25"/>
        <v>40748.208333333336</v>
      </c>
      <c r="N446">
        <v>1311656400</v>
      </c>
      <c r="O446" s="9">
        <f t="shared" si="26"/>
        <v>40750.208333333336</v>
      </c>
      <c r="P446" t="b">
        <v>0</v>
      </c>
      <c r="Q446" t="b">
        <v>1</v>
      </c>
      <c r="R446" t="s">
        <v>60</v>
      </c>
      <c r="S446" s="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 s="9">
        <f t="shared" si="25"/>
        <v>40515.25</v>
      </c>
      <c r="N447">
        <v>1293170400</v>
      </c>
      <c r="O447" s="9">
        <f t="shared" si="26"/>
        <v>40536.25</v>
      </c>
      <c r="P447" t="b">
        <v>0</v>
      </c>
      <c r="Q447" t="b">
        <v>1</v>
      </c>
      <c r="R447" t="s">
        <v>33</v>
      </c>
      <c r="S447" s="6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 s="9">
        <f t="shared" si="25"/>
        <v>41261.25</v>
      </c>
      <c r="N448">
        <v>1355983200</v>
      </c>
      <c r="O448" s="9">
        <f t="shared" si="26"/>
        <v>41263.25</v>
      </c>
      <c r="P448" t="b">
        <v>0</v>
      </c>
      <c r="Q448" t="b">
        <v>0</v>
      </c>
      <c r="R448" t="s">
        <v>65</v>
      </c>
      <c r="S448" s="6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 s="9">
        <f t="shared" si="25"/>
        <v>43088.25</v>
      </c>
      <c r="N449">
        <v>1515045600</v>
      </c>
      <c r="O449" s="9">
        <f t="shared" si="26"/>
        <v>43104.25</v>
      </c>
      <c r="P449" t="b">
        <v>0</v>
      </c>
      <c r="Q449" t="b">
        <v>0</v>
      </c>
      <c r="R449" t="s">
        <v>269</v>
      </c>
      <c r="S449" s="6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 s="9">
        <f t="shared" si="25"/>
        <v>41378.208333333336</v>
      </c>
      <c r="N450">
        <v>1366088400</v>
      </c>
      <c r="O450" s="9">
        <f t="shared" si="26"/>
        <v>41380.208333333336</v>
      </c>
      <c r="P450" t="b">
        <v>0</v>
      </c>
      <c r="Q450" t="b">
        <v>1</v>
      </c>
      <c r="R450" t="s">
        <v>89</v>
      </c>
      <c r="S450" s="6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 s="9">
        <f t="shared" ref="M451:M514" si="29">(((L451/60)/60)/24)+DATE(1970,1,1)</f>
        <v>43530.25</v>
      </c>
      <c r="N451">
        <v>1553317200</v>
      </c>
      <c r="O451" s="9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s="6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>
        <v>1540098000</v>
      </c>
      <c r="M452" s="9">
        <f t="shared" si="29"/>
        <v>43394.208333333328</v>
      </c>
      <c r="N452">
        <v>1542088800</v>
      </c>
      <c r="O452" s="9">
        <f t="shared" si="30"/>
        <v>43417.25</v>
      </c>
      <c r="P452" t="b">
        <v>0</v>
      </c>
      <c r="Q452" t="b">
        <v>0</v>
      </c>
      <c r="R452" t="s">
        <v>71</v>
      </c>
      <c r="S452" s="6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 s="9">
        <f t="shared" si="29"/>
        <v>42935.208333333328</v>
      </c>
      <c r="N453">
        <v>1503118800</v>
      </c>
      <c r="O453" s="9">
        <f t="shared" si="30"/>
        <v>42966.208333333328</v>
      </c>
      <c r="P453" t="b">
        <v>0</v>
      </c>
      <c r="Q453" t="b">
        <v>0</v>
      </c>
      <c r="R453" t="s">
        <v>23</v>
      </c>
      <c r="S453" s="6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 s="9">
        <f t="shared" si="29"/>
        <v>40365.208333333336</v>
      </c>
      <c r="N454">
        <v>1278478800</v>
      </c>
      <c r="O454" s="9">
        <f t="shared" si="30"/>
        <v>40366.208333333336</v>
      </c>
      <c r="P454" t="b">
        <v>0</v>
      </c>
      <c r="Q454" t="b">
        <v>0</v>
      </c>
      <c r="R454" t="s">
        <v>53</v>
      </c>
      <c r="S454" s="6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 s="9">
        <f t="shared" si="29"/>
        <v>42705.25</v>
      </c>
      <c r="N455">
        <v>1484114400</v>
      </c>
      <c r="O455" s="9">
        <f t="shared" si="30"/>
        <v>42746.25</v>
      </c>
      <c r="P455" t="b">
        <v>0</v>
      </c>
      <c r="Q455" t="b">
        <v>0</v>
      </c>
      <c r="R455" t="s">
        <v>474</v>
      </c>
      <c r="S455" s="6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 s="9">
        <f t="shared" si="29"/>
        <v>41568.208333333336</v>
      </c>
      <c r="N456">
        <v>1385445600</v>
      </c>
      <c r="O456" s="9">
        <f t="shared" si="30"/>
        <v>41604.25</v>
      </c>
      <c r="P456" t="b">
        <v>0</v>
      </c>
      <c r="Q456" t="b">
        <v>1</v>
      </c>
      <c r="R456" t="s">
        <v>53</v>
      </c>
      <c r="S456" s="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 s="9">
        <f t="shared" si="29"/>
        <v>40809.208333333336</v>
      </c>
      <c r="N457">
        <v>1318741200</v>
      </c>
      <c r="O457" s="9">
        <f t="shared" si="30"/>
        <v>40832.208333333336</v>
      </c>
      <c r="P457" t="b">
        <v>0</v>
      </c>
      <c r="Q457" t="b">
        <v>0</v>
      </c>
      <c r="R457" t="s">
        <v>33</v>
      </c>
      <c r="S457" s="6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 s="9">
        <f t="shared" si="29"/>
        <v>43141.25</v>
      </c>
      <c r="N458">
        <v>1518242400</v>
      </c>
      <c r="O458" s="9">
        <f t="shared" si="30"/>
        <v>43141.25</v>
      </c>
      <c r="P458" t="b">
        <v>0</v>
      </c>
      <c r="Q458" t="b">
        <v>1</v>
      </c>
      <c r="R458" t="s">
        <v>60</v>
      </c>
      <c r="S458" s="6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 s="9">
        <f t="shared" si="29"/>
        <v>42657.208333333328</v>
      </c>
      <c r="N459">
        <v>1476594000</v>
      </c>
      <c r="O459" s="9">
        <f t="shared" si="30"/>
        <v>42659.208333333328</v>
      </c>
      <c r="P459" t="b">
        <v>0</v>
      </c>
      <c r="Q459" t="b">
        <v>0</v>
      </c>
      <c r="R459" t="s">
        <v>33</v>
      </c>
      <c r="S459" s="6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 s="9">
        <f t="shared" si="29"/>
        <v>40265.208333333336</v>
      </c>
      <c r="N460">
        <v>1273554000</v>
      </c>
      <c r="O460" s="9">
        <f t="shared" si="30"/>
        <v>40309.208333333336</v>
      </c>
      <c r="P460" t="b">
        <v>0</v>
      </c>
      <c r="Q460" t="b">
        <v>0</v>
      </c>
      <c r="R460" t="s">
        <v>33</v>
      </c>
      <c r="S460" s="6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 s="9">
        <f t="shared" si="29"/>
        <v>42001.25</v>
      </c>
      <c r="N461">
        <v>1421906400</v>
      </c>
      <c r="O461" s="9">
        <f t="shared" si="30"/>
        <v>42026.25</v>
      </c>
      <c r="P461" t="b">
        <v>0</v>
      </c>
      <c r="Q461" t="b">
        <v>0</v>
      </c>
      <c r="R461" t="s">
        <v>42</v>
      </c>
      <c r="S461" s="6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 s="9">
        <f t="shared" si="29"/>
        <v>40399.208333333336</v>
      </c>
      <c r="N462">
        <v>1281589200</v>
      </c>
      <c r="O462" s="9">
        <f t="shared" si="30"/>
        <v>40402.208333333336</v>
      </c>
      <c r="P462" t="b">
        <v>0</v>
      </c>
      <c r="Q462" t="b">
        <v>0</v>
      </c>
      <c r="R462" t="s">
        <v>33</v>
      </c>
      <c r="S462" s="6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 s="9">
        <f t="shared" si="29"/>
        <v>41757.208333333336</v>
      </c>
      <c r="N463">
        <v>1400389200</v>
      </c>
      <c r="O463" s="9">
        <f t="shared" si="30"/>
        <v>41777.208333333336</v>
      </c>
      <c r="P463" t="b">
        <v>0</v>
      </c>
      <c r="Q463" t="b">
        <v>0</v>
      </c>
      <c r="R463" t="s">
        <v>53</v>
      </c>
      <c r="S463" s="6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 s="9">
        <f t="shared" si="29"/>
        <v>41304.25</v>
      </c>
      <c r="N464">
        <v>1362808800</v>
      </c>
      <c r="O464" s="9">
        <f t="shared" si="30"/>
        <v>41342.25</v>
      </c>
      <c r="P464" t="b">
        <v>0</v>
      </c>
      <c r="Q464" t="b">
        <v>0</v>
      </c>
      <c r="R464" t="s">
        <v>292</v>
      </c>
      <c r="S464" s="6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 s="9">
        <f t="shared" si="29"/>
        <v>41639.25</v>
      </c>
      <c r="N465">
        <v>1388815200</v>
      </c>
      <c r="O465" s="9">
        <f t="shared" si="30"/>
        <v>41643.25</v>
      </c>
      <c r="P465" t="b">
        <v>0</v>
      </c>
      <c r="Q465" t="b">
        <v>0</v>
      </c>
      <c r="R465" t="s">
        <v>71</v>
      </c>
      <c r="S465" s="6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 s="9">
        <f t="shared" si="29"/>
        <v>43142.25</v>
      </c>
      <c r="N466">
        <v>1519538400</v>
      </c>
      <c r="O466" s="9">
        <f t="shared" si="30"/>
        <v>43156.25</v>
      </c>
      <c r="P466" t="b">
        <v>0</v>
      </c>
      <c r="Q466" t="b">
        <v>0</v>
      </c>
      <c r="R466" t="s">
        <v>33</v>
      </c>
      <c r="S466" s="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 s="9">
        <f t="shared" si="29"/>
        <v>43127.25</v>
      </c>
      <c r="N467">
        <v>1517810400</v>
      </c>
      <c r="O467" s="9">
        <f t="shared" si="30"/>
        <v>43136.25</v>
      </c>
      <c r="P467" t="b">
        <v>0</v>
      </c>
      <c r="Q467" t="b">
        <v>0</v>
      </c>
      <c r="R467" t="s">
        <v>206</v>
      </c>
      <c r="S467" s="6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 s="9">
        <f t="shared" si="29"/>
        <v>41409.208333333336</v>
      </c>
      <c r="N468">
        <v>1370581200</v>
      </c>
      <c r="O468" s="9">
        <f t="shared" si="30"/>
        <v>41432.208333333336</v>
      </c>
      <c r="P468" t="b">
        <v>0</v>
      </c>
      <c r="Q468" t="b">
        <v>1</v>
      </c>
      <c r="R468" t="s">
        <v>65</v>
      </c>
      <c r="S468" s="6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 s="9">
        <f t="shared" si="29"/>
        <v>42331.25</v>
      </c>
      <c r="N469">
        <v>1448863200</v>
      </c>
      <c r="O469" s="9">
        <f t="shared" si="30"/>
        <v>42338.25</v>
      </c>
      <c r="P469" t="b">
        <v>0</v>
      </c>
      <c r="Q469" t="b">
        <v>1</v>
      </c>
      <c r="R469" t="s">
        <v>28</v>
      </c>
      <c r="S469" s="6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 s="9">
        <f t="shared" si="29"/>
        <v>43569.208333333328</v>
      </c>
      <c r="N470">
        <v>1556600400</v>
      </c>
      <c r="O470" s="9">
        <f t="shared" si="30"/>
        <v>43585.208333333328</v>
      </c>
      <c r="P470" t="b">
        <v>0</v>
      </c>
      <c r="Q470" t="b">
        <v>0</v>
      </c>
      <c r="R470" t="s">
        <v>33</v>
      </c>
      <c r="S470" s="6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 s="9">
        <f t="shared" si="29"/>
        <v>42142.208333333328</v>
      </c>
      <c r="N471">
        <v>1432098000</v>
      </c>
      <c r="O471" s="9">
        <f t="shared" si="30"/>
        <v>42144.208333333328</v>
      </c>
      <c r="P471" t="b">
        <v>0</v>
      </c>
      <c r="Q471" t="b">
        <v>0</v>
      </c>
      <c r="R471" t="s">
        <v>53</v>
      </c>
      <c r="S471" s="6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 s="9">
        <f t="shared" si="29"/>
        <v>42716.25</v>
      </c>
      <c r="N472">
        <v>1482127200</v>
      </c>
      <c r="O472" s="9">
        <f t="shared" si="30"/>
        <v>42723.25</v>
      </c>
      <c r="P472" t="b">
        <v>0</v>
      </c>
      <c r="Q472" t="b">
        <v>0</v>
      </c>
      <c r="R472" t="s">
        <v>65</v>
      </c>
      <c r="S472" s="6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 s="9">
        <f t="shared" si="29"/>
        <v>41031.208333333336</v>
      </c>
      <c r="N473">
        <v>1335934800</v>
      </c>
      <c r="O473" s="9">
        <f t="shared" si="30"/>
        <v>41031.208333333336</v>
      </c>
      <c r="P473" t="b">
        <v>0</v>
      </c>
      <c r="Q473" t="b">
        <v>1</v>
      </c>
      <c r="R473" t="s">
        <v>17</v>
      </c>
      <c r="S473" s="6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 s="9">
        <f t="shared" si="29"/>
        <v>43535.208333333328</v>
      </c>
      <c r="N474">
        <v>1556946000</v>
      </c>
      <c r="O474" s="9">
        <f t="shared" si="30"/>
        <v>43589.208333333328</v>
      </c>
      <c r="P474" t="b">
        <v>0</v>
      </c>
      <c r="Q474" t="b">
        <v>0</v>
      </c>
      <c r="R474" t="s">
        <v>23</v>
      </c>
      <c r="S474" s="6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 s="9">
        <f t="shared" si="29"/>
        <v>43277.208333333328</v>
      </c>
      <c r="N475">
        <v>1530075600</v>
      </c>
      <c r="O475" s="9">
        <f t="shared" si="30"/>
        <v>43278.208333333328</v>
      </c>
      <c r="P475" t="b">
        <v>0</v>
      </c>
      <c r="Q475" t="b">
        <v>0</v>
      </c>
      <c r="R475" t="s">
        <v>50</v>
      </c>
      <c r="S475" s="6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 s="9">
        <f t="shared" si="29"/>
        <v>41989.25</v>
      </c>
      <c r="N476">
        <v>1418796000</v>
      </c>
      <c r="O476" s="9">
        <f t="shared" si="30"/>
        <v>41990.25</v>
      </c>
      <c r="P476" t="b">
        <v>0</v>
      </c>
      <c r="Q476" t="b">
        <v>0</v>
      </c>
      <c r="R476" t="s">
        <v>269</v>
      </c>
      <c r="S476" s="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 s="9">
        <f t="shared" si="29"/>
        <v>41450.208333333336</v>
      </c>
      <c r="N477">
        <v>1372482000</v>
      </c>
      <c r="O477" s="9">
        <f t="shared" si="30"/>
        <v>41454.208333333336</v>
      </c>
      <c r="P477" t="b">
        <v>0</v>
      </c>
      <c r="Q477" t="b">
        <v>1</v>
      </c>
      <c r="R477" t="s">
        <v>206</v>
      </c>
      <c r="S477" s="6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 s="9">
        <f t="shared" si="29"/>
        <v>43322.208333333328</v>
      </c>
      <c r="N478">
        <v>1534395600</v>
      </c>
      <c r="O478" s="9">
        <f t="shared" si="30"/>
        <v>43328.208333333328</v>
      </c>
      <c r="P478" t="b">
        <v>0</v>
      </c>
      <c r="Q478" t="b">
        <v>0</v>
      </c>
      <c r="R478" t="s">
        <v>119</v>
      </c>
      <c r="S478" s="6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 s="9">
        <f t="shared" si="29"/>
        <v>40720.208333333336</v>
      </c>
      <c r="N479">
        <v>1311397200</v>
      </c>
      <c r="O479" s="9">
        <f t="shared" si="30"/>
        <v>40747.208333333336</v>
      </c>
      <c r="P479" t="b">
        <v>0</v>
      </c>
      <c r="Q479" t="b">
        <v>0</v>
      </c>
      <c r="R479" t="s">
        <v>474</v>
      </c>
      <c r="S479" s="6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 s="9">
        <f t="shared" si="29"/>
        <v>42072.208333333328</v>
      </c>
      <c r="N480">
        <v>1426914000</v>
      </c>
      <c r="O480" s="9">
        <f t="shared" si="30"/>
        <v>42084.208333333328</v>
      </c>
      <c r="P480" t="b">
        <v>0</v>
      </c>
      <c r="Q480" t="b">
        <v>0</v>
      </c>
      <c r="R480" t="s">
        <v>65</v>
      </c>
      <c r="S480" s="6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 s="9">
        <f t="shared" si="29"/>
        <v>42945.208333333328</v>
      </c>
      <c r="N481">
        <v>1501477200</v>
      </c>
      <c r="O481" s="9">
        <f t="shared" si="30"/>
        <v>42947.208333333328</v>
      </c>
      <c r="P481" t="b">
        <v>0</v>
      </c>
      <c r="Q481" t="b">
        <v>0</v>
      </c>
      <c r="R481" t="s">
        <v>17</v>
      </c>
      <c r="S481" s="6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 s="9">
        <f t="shared" si="29"/>
        <v>40248.25</v>
      </c>
      <c r="N482">
        <v>1269061200</v>
      </c>
      <c r="O482" s="9">
        <f t="shared" si="30"/>
        <v>40257.208333333336</v>
      </c>
      <c r="P482" t="b">
        <v>0</v>
      </c>
      <c r="Q482" t="b">
        <v>1</v>
      </c>
      <c r="R482" t="s">
        <v>122</v>
      </c>
      <c r="S482" s="6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 s="9">
        <f t="shared" si="29"/>
        <v>41913.208333333336</v>
      </c>
      <c r="N483">
        <v>1415772000</v>
      </c>
      <c r="O483" s="9">
        <f t="shared" si="30"/>
        <v>41955.25</v>
      </c>
      <c r="P483" t="b">
        <v>0</v>
      </c>
      <c r="Q483" t="b">
        <v>1</v>
      </c>
      <c r="R483" t="s">
        <v>33</v>
      </c>
      <c r="S483" s="6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 s="9">
        <f t="shared" si="29"/>
        <v>40963.25</v>
      </c>
      <c r="N484">
        <v>1331013600</v>
      </c>
      <c r="O484" s="9">
        <f t="shared" si="30"/>
        <v>40974.25</v>
      </c>
      <c r="P484" t="b">
        <v>0</v>
      </c>
      <c r="Q484" t="b">
        <v>1</v>
      </c>
      <c r="R484" t="s">
        <v>119</v>
      </c>
      <c r="S484" s="6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 s="9">
        <f t="shared" si="29"/>
        <v>43811.25</v>
      </c>
      <c r="N485">
        <v>1576735200</v>
      </c>
      <c r="O485" s="9">
        <f t="shared" si="30"/>
        <v>43818.25</v>
      </c>
      <c r="P485" t="b">
        <v>0</v>
      </c>
      <c r="Q485" t="b">
        <v>0</v>
      </c>
      <c r="R485" t="s">
        <v>33</v>
      </c>
      <c r="S485" s="6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 s="9">
        <f t="shared" si="29"/>
        <v>41855.208333333336</v>
      </c>
      <c r="N486">
        <v>1411362000</v>
      </c>
      <c r="O486" s="9">
        <f t="shared" si="30"/>
        <v>41904.208333333336</v>
      </c>
      <c r="P486" t="b">
        <v>0</v>
      </c>
      <c r="Q486" t="b">
        <v>1</v>
      </c>
      <c r="R486" t="s">
        <v>17</v>
      </c>
      <c r="S486" s="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 s="9">
        <f t="shared" si="29"/>
        <v>43626.208333333328</v>
      </c>
      <c r="N487">
        <v>1563685200</v>
      </c>
      <c r="O487" s="9">
        <f t="shared" si="30"/>
        <v>43667.208333333328</v>
      </c>
      <c r="P487" t="b">
        <v>0</v>
      </c>
      <c r="Q487" t="b">
        <v>0</v>
      </c>
      <c r="R487" t="s">
        <v>33</v>
      </c>
      <c r="S487" s="6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 s="9">
        <f t="shared" si="29"/>
        <v>43168.25</v>
      </c>
      <c r="N488">
        <v>1521867600</v>
      </c>
      <c r="O488" s="9">
        <f t="shared" si="30"/>
        <v>43183.208333333328</v>
      </c>
      <c r="P488" t="b">
        <v>0</v>
      </c>
      <c r="Q488" t="b">
        <v>1</v>
      </c>
      <c r="R488" t="s">
        <v>206</v>
      </c>
      <c r="S488" s="6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 s="9">
        <f t="shared" si="29"/>
        <v>42845.208333333328</v>
      </c>
      <c r="N489">
        <v>1495515600</v>
      </c>
      <c r="O489" s="9">
        <f t="shared" si="30"/>
        <v>42878.208333333328</v>
      </c>
      <c r="P489" t="b">
        <v>0</v>
      </c>
      <c r="Q489" t="b">
        <v>0</v>
      </c>
      <c r="R489" t="s">
        <v>33</v>
      </c>
      <c r="S489" s="6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 s="9">
        <f t="shared" si="29"/>
        <v>42403.25</v>
      </c>
      <c r="N490">
        <v>1455948000</v>
      </c>
      <c r="O490" s="9">
        <f t="shared" si="30"/>
        <v>42420.25</v>
      </c>
      <c r="P490" t="b">
        <v>0</v>
      </c>
      <c r="Q490" t="b">
        <v>0</v>
      </c>
      <c r="R490" t="s">
        <v>33</v>
      </c>
      <c r="S490" s="6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 s="9">
        <f t="shared" si="29"/>
        <v>40406.208333333336</v>
      </c>
      <c r="N491">
        <v>1282366800</v>
      </c>
      <c r="O491" s="9">
        <f t="shared" si="30"/>
        <v>40411.208333333336</v>
      </c>
      <c r="P491" t="b">
        <v>0</v>
      </c>
      <c r="Q491" t="b">
        <v>0</v>
      </c>
      <c r="R491" t="s">
        <v>65</v>
      </c>
      <c r="S491" s="6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 s="9">
        <f t="shared" si="29"/>
        <v>43786.25</v>
      </c>
      <c r="N492">
        <v>1574575200</v>
      </c>
      <c r="O492" s="9">
        <f t="shared" si="30"/>
        <v>43793.25</v>
      </c>
      <c r="P492" t="b">
        <v>0</v>
      </c>
      <c r="Q492" t="b">
        <v>0</v>
      </c>
      <c r="R492" t="s">
        <v>1029</v>
      </c>
      <c r="S492" s="6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 s="9">
        <f t="shared" si="29"/>
        <v>41456.208333333336</v>
      </c>
      <c r="N493">
        <v>1374901200</v>
      </c>
      <c r="O493" s="9">
        <f t="shared" si="30"/>
        <v>41482.208333333336</v>
      </c>
      <c r="P493" t="b">
        <v>0</v>
      </c>
      <c r="Q493" t="b">
        <v>1</v>
      </c>
      <c r="R493" t="s">
        <v>17</v>
      </c>
      <c r="S493" s="6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 s="9">
        <f t="shared" si="29"/>
        <v>40336.208333333336</v>
      </c>
      <c r="N494">
        <v>1278910800</v>
      </c>
      <c r="O494" s="9">
        <f t="shared" si="30"/>
        <v>40371.208333333336</v>
      </c>
      <c r="P494" t="b">
        <v>1</v>
      </c>
      <c r="Q494" t="b">
        <v>1</v>
      </c>
      <c r="R494" t="s">
        <v>100</v>
      </c>
      <c r="S494" s="6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 s="9">
        <f t="shared" si="29"/>
        <v>43645.208333333328</v>
      </c>
      <c r="N495">
        <v>1562907600</v>
      </c>
      <c r="O495" s="9">
        <f t="shared" si="30"/>
        <v>43658.208333333328</v>
      </c>
      <c r="P495" t="b">
        <v>0</v>
      </c>
      <c r="Q495" t="b">
        <v>0</v>
      </c>
      <c r="R495" t="s">
        <v>122</v>
      </c>
      <c r="S495" s="6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 s="9">
        <f t="shared" si="29"/>
        <v>40990.208333333336</v>
      </c>
      <c r="N496">
        <v>1332478800</v>
      </c>
      <c r="O496" s="9">
        <f t="shared" si="30"/>
        <v>40991.208333333336</v>
      </c>
      <c r="P496" t="b">
        <v>0</v>
      </c>
      <c r="Q496" t="b">
        <v>0</v>
      </c>
      <c r="R496" t="s">
        <v>65</v>
      </c>
      <c r="S496" s="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 s="9">
        <f t="shared" si="29"/>
        <v>41800.208333333336</v>
      </c>
      <c r="N497">
        <v>1402722000</v>
      </c>
      <c r="O497" s="9">
        <f t="shared" si="30"/>
        <v>41804.208333333336</v>
      </c>
      <c r="P497" t="b">
        <v>0</v>
      </c>
      <c r="Q497" t="b">
        <v>0</v>
      </c>
      <c r="R497" t="s">
        <v>33</v>
      </c>
      <c r="S497" s="6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 s="9">
        <f t="shared" si="29"/>
        <v>42876.208333333328</v>
      </c>
      <c r="N498">
        <v>1496811600</v>
      </c>
      <c r="O498" s="9">
        <f t="shared" si="30"/>
        <v>42893.208333333328</v>
      </c>
      <c r="P498" t="b">
        <v>0</v>
      </c>
      <c r="Q498" t="b">
        <v>0</v>
      </c>
      <c r="R498" t="s">
        <v>71</v>
      </c>
      <c r="S498" s="6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 s="9">
        <f t="shared" si="29"/>
        <v>42724.25</v>
      </c>
      <c r="N499">
        <v>1482213600</v>
      </c>
      <c r="O499" s="9">
        <f t="shared" si="30"/>
        <v>42724.25</v>
      </c>
      <c r="P499" t="b">
        <v>0</v>
      </c>
      <c r="Q499" t="b">
        <v>1</v>
      </c>
      <c r="R499" t="s">
        <v>65</v>
      </c>
      <c r="S499" s="6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 s="9">
        <f t="shared" si="29"/>
        <v>42005.25</v>
      </c>
      <c r="N500">
        <v>1420264800</v>
      </c>
      <c r="O500" s="9">
        <f t="shared" si="30"/>
        <v>42007.25</v>
      </c>
      <c r="P500" t="b">
        <v>0</v>
      </c>
      <c r="Q500" t="b">
        <v>0</v>
      </c>
      <c r="R500" t="s">
        <v>28</v>
      </c>
      <c r="S500" s="6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 s="9">
        <f t="shared" si="29"/>
        <v>42444.208333333328</v>
      </c>
      <c r="N501">
        <v>1458450000</v>
      </c>
      <c r="O501" s="9">
        <f t="shared" si="30"/>
        <v>42449.208333333328</v>
      </c>
      <c r="P501" t="b">
        <v>0</v>
      </c>
      <c r="Q501" t="b">
        <v>1</v>
      </c>
      <c r="R501" t="s">
        <v>42</v>
      </c>
      <c r="S501" s="6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 s="9">
        <f t="shared" si="29"/>
        <v>41395.208333333336</v>
      </c>
      <c r="N502">
        <v>1369803600</v>
      </c>
      <c r="O502" s="9">
        <f t="shared" si="30"/>
        <v>41423.208333333336</v>
      </c>
      <c r="P502" t="b">
        <v>0</v>
      </c>
      <c r="Q502" t="b">
        <v>1</v>
      </c>
      <c r="R502" t="s">
        <v>33</v>
      </c>
      <c r="S502" s="6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 s="9">
        <f t="shared" si="29"/>
        <v>41345.208333333336</v>
      </c>
      <c r="N503">
        <v>1363237200</v>
      </c>
      <c r="O503" s="9">
        <f t="shared" si="30"/>
        <v>41347.208333333336</v>
      </c>
      <c r="P503" t="b">
        <v>0</v>
      </c>
      <c r="Q503" t="b">
        <v>0</v>
      </c>
      <c r="R503" t="s">
        <v>42</v>
      </c>
      <c r="S503" s="6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 s="9">
        <f t="shared" si="29"/>
        <v>41117.208333333336</v>
      </c>
      <c r="N504">
        <v>1345870800</v>
      </c>
      <c r="O504" s="9">
        <f t="shared" si="30"/>
        <v>41146.208333333336</v>
      </c>
      <c r="P504" t="b">
        <v>0</v>
      </c>
      <c r="Q504" t="b">
        <v>1</v>
      </c>
      <c r="R504" t="s">
        <v>89</v>
      </c>
      <c r="S504" s="6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 s="9">
        <f t="shared" si="29"/>
        <v>42186.208333333328</v>
      </c>
      <c r="N505">
        <v>1437454800</v>
      </c>
      <c r="O505" s="9">
        <f t="shared" si="30"/>
        <v>42206.208333333328</v>
      </c>
      <c r="P505" t="b">
        <v>0</v>
      </c>
      <c r="Q505" t="b">
        <v>0</v>
      </c>
      <c r="R505" t="s">
        <v>53</v>
      </c>
      <c r="S505" s="6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 s="9">
        <f t="shared" si="29"/>
        <v>42142.208333333328</v>
      </c>
      <c r="N506">
        <v>1432011600</v>
      </c>
      <c r="O506" s="9">
        <f t="shared" si="30"/>
        <v>42143.208333333328</v>
      </c>
      <c r="P506" t="b">
        <v>0</v>
      </c>
      <c r="Q506" t="b">
        <v>0</v>
      </c>
      <c r="R506" t="s">
        <v>23</v>
      </c>
      <c r="S506" s="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 s="9">
        <f t="shared" si="29"/>
        <v>41341.25</v>
      </c>
      <c r="N507">
        <v>1366347600</v>
      </c>
      <c r="O507" s="9">
        <f t="shared" si="30"/>
        <v>41383.208333333336</v>
      </c>
      <c r="P507" t="b">
        <v>0</v>
      </c>
      <c r="Q507" t="b">
        <v>1</v>
      </c>
      <c r="R507" t="s">
        <v>133</v>
      </c>
      <c r="S507" s="6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 s="9">
        <f t="shared" si="29"/>
        <v>43062.25</v>
      </c>
      <c r="N508">
        <v>1512885600</v>
      </c>
      <c r="O508" s="9">
        <f t="shared" si="30"/>
        <v>43079.25</v>
      </c>
      <c r="P508" t="b">
        <v>0</v>
      </c>
      <c r="Q508" t="b">
        <v>1</v>
      </c>
      <c r="R508" t="s">
        <v>33</v>
      </c>
      <c r="S508" s="6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 s="9">
        <f t="shared" si="29"/>
        <v>41373.208333333336</v>
      </c>
      <c r="N509">
        <v>1369717200</v>
      </c>
      <c r="O509" s="9">
        <f t="shared" si="30"/>
        <v>41422.208333333336</v>
      </c>
      <c r="P509" t="b">
        <v>0</v>
      </c>
      <c r="Q509" t="b">
        <v>1</v>
      </c>
      <c r="R509" t="s">
        <v>28</v>
      </c>
      <c r="S509" s="6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 s="9">
        <f t="shared" si="29"/>
        <v>43310.208333333328</v>
      </c>
      <c r="N510">
        <v>1534654800</v>
      </c>
      <c r="O510" s="9">
        <f t="shared" si="30"/>
        <v>43331.208333333328</v>
      </c>
      <c r="P510" t="b">
        <v>0</v>
      </c>
      <c r="Q510" t="b">
        <v>0</v>
      </c>
      <c r="R510" t="s">
        <v>33</v>
      </c>
      <c r="S510" s="6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 s="9">
        <f t="shared" si="29"/>
        <v>41034.208333333336</v>
      </c>
      <c r="N511">
        <v>1337058000</v>
      </c>
      <c r="O511" s="9">
        <f t="shared" si="30"/>
        <v>41044.208333333336</v>
      </c>
      <c r="P511" t="b">
        <v>0</v>
      </c>
      <c r="Q511" t="b">
        <v>0</v>
      </c>
      <c r="R511" t="s">
        <v>33</v>
      </c>
      <c r="S511" s="6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 s="9">
        <f t="shared" si="29"/>
        <v>43251.208333333328</v>
      </c>
      <c r="N512">
        <v>1529816400</v>
      </c>
      <c r="O512" s="9">
        <f t="shared" si="30"/>
        <v>43275.208333333328</v>
      </c>
      <c r="P512" t="b">
        <v>0</v>
      </c>
      <c r="Q512" t="b">
        <v>0</v>
      </c>
      <c r="R512" t="s">
        <v>53</v>
      </c>
      <c r="S512" s="6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 s="9">
        <f t="shared" si="29"/>
        <v>43671.208333333328</v>
      </c>
      <c r="N513">
        <v>1564894800</v>
      </c>
      <c r="O513" s="9">
        <f t="shared" si="30"/>
        <v>43681.208333333328</v>
      </c>
      <c r="P513" t="b">
        <v>0</v>
      </c>
      <c r="Q513" t="b">
        <v>0</v>
      </c>
      <c r="R513" t="s">
        <v>33</v>
      </c>
      <c r="S513" s="6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 s="9">
        <f t="shared" si="29"/>
        <v>41825.208333333336</v>
      </c>
      <c r="N514">
        <v>1404622800</v>
      </c>
      <c r="O514" s="9">
        <f t="shared" si="30"/>
        <v>41826.208333333336</v>
      </c>
      <c r="P514" t="b">
        <v>0</v>
      </c>
      <c r="Q514" t="b">
        <v>1</v>
      </c>
      <c r="R514" t="s">
        <v>89</v>
      </c>
      <c r="S514" s="6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 s="9">
        <f t="shared" ref="M515:M578" si="33">(((L515/60)/60)/24)+DATE(1970,1,1)</f>
        <v>40430.208333333336</v>
      </c>
      <c r="N515">
        <v>1284181200</v>
      </c>
      <c r="O515" s="9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s="6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5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 s="9">
        <f t="shared" si="33"/>
        <v>41614.25</v>
      </c>
      <c r="N516">
        <v>1386741600</v>
      </c>
      <c r="O516" s="9">
        <f t="shared" si="34"/>
        <v>41619.25</v>
      </c>
      <c r="P516" t="b">
        <v>0</v>
      </c>
      <c r="Q516" t="b">
        <v>1</v>
      </c>
      <c r="R516" t="s">
        <v>23</v>
      </c>
      <c r="S516" s="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 s="9">
        <f t="shared" si="33"/>
        <v>40900.25</v>
      </c>
      <c r="N517">
        <v>1324792800</v>
      </c>
      <c r="O517" s="9">
        <f t="shared" si="34"/>
        <v>40902.25</v>
      </c>
      <c r="P517" t="b">
        <v>0</v>
      </c>
      <c r="Q517" t="b">
        <v>1</v>
      </c>
      <c r="R517" t="s">
        <v>33</v>
      </c>
      <c r="S517" s="6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 s="9">
        <f t="shared" si="33"/>
        <v>40396.208333333336</v>
      </c>
      <c r="N518">
        <v>1284354000</v>
      </c>
      <c r="O518" s="9">
        <f t="shared" si="34"/>
        <v>40434.208333333336</v>
      </c>
      <c r="P518" t="b">
        <v>0</v>
      </c>
      <c r="Q518" t="b">
        <v>0</v>
      </c>
      <c r="R518" t="s">
        <v>68</v>
      </c>
      <c r="S518" s="6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 s="9">
        <f t="shared" si="33"/>
        <v>42860.208333333328</v>
      </c>
      <c r="N519">
        <v>1494392400</v>
      </c>
      <c r="O519" s="9">
        <f t="shared" si="34"/>
        <v>42865.208333333328</v>
      </c>
      <c r="P519" t="b">
        <v>0</v>
      </c>
      <c r="Q519" t="b">
        <v>0</v>
      </c>
      <c r="R519" t="s">
        <v>17</v>
      </c>
      <c r="S519" s="6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 s="9">
        <f t="shared" si="33"/>
        <v>43154.25</v>
      </c>
      <c r="N520">
        <v>1519538400</v>
      </c>
      <c r="O520" s="9">
        <f t="shared" si="34"/>
        <v>43156.25</v>
      </c>
      <c r="P520" t="b">
        <v>0</v>
      </c>
      <c r="Q520" t="b">
        <v>1</v>
      </c>
      <c r="R520" t="s">
        <v>71</v>
      </c>
      <c r="S520" s="6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 s="9">
        <f t="shared" si="33"/>
        <v>42012.25</v>
      </c>
      <c r="N521">
        <v>1421906400</v>
      </c>
      <c r="O521" s="9">
        <f t="shared" si="34"/>
        <v>42026.25</v>
      </c>
      <c r="P521" t="b">
        <v>0</v>
      </c>
      <c r="Q521" t="b">
        <v>1</v>
      </c>
      <c r="R521" t="s">
        <v>23</v>
      </c>
      <c r="S521" s="6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 s="9">
        <f t="shared" si="33"/>
        <v>43574.208333333328</v>
      </c>
      <c r="N522">
        <v>1555909200</v>
      </c>
      <c r="O522" s="9">
        <f t="shared" si="34"/>
        <v>43577.208333333328</v>
      </c>
      <c r="P522" t="b">
        <v>0</v>
      </c>
      <c r="Q522" t="b">
        <v>0</v>
      </c>
      <c r="R522" t="s">
        <v>33</v>
      </c>
      <c r="S522" s="6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 s="9">
        <f t="shared" si="33"/>
        <v>42605.208333333328</v>
      </c>
      <c r="N523">
        <v>1472446800</v>
      </c>
      <c r="O523" s="9">
        <f t="shared" si="34"/>
        <v>42611.208333333328</v>
      </c>
      <c r="P523" t="b">
        <v>0</v>
      </c>
      <c r="Q523" t="b">
        <v>1</v>
      </c>
      <c r="R523" t="s">
        <v>53</v>
      </c>
      <c r="S523" s="6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 s="9">
        <f t="shared" si="33"/>
        <v>41093.208333333336</v>
      </c>
      <c r="N524">
        <v>1342328400</v>
      </c>
      <c r="O524" s="9">
        <f t="shared" si="34"/>
        <v>41105.208333333336</v>
      </c>
      <c r="P524" t="b">
        <v>0</v>
      </c>
      <c r="Q524" t="b">
        <v>0</v>
      </c>
      <c r="R524" t="s">
        <v>100</v>
      </c>
      <c r="S524" s="6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 s="9">
        <f t="shared" si="33"/>
        <v>40241.25</v>
      </c>
      <c r="N525">
        <v>1268114400</v>
      </c>
      <c r="O525" s="9">
        <f t="shared" si="34"/>
        <v>40246.25</v>
      </c>
      <c r="P525" t="b">
        <v>0</v>
      </c>
      <c r="Q525" t="b">
        <v>0</v>
      </c>
      <c r="R525" t="s">
        <v>100</v>
      </c>
      <c r="S525" s="6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 s="9">
        <f t="shared" si="33"/>
        <v>40294.208333333336</v>
      </c>
      <c r="N526">
        <v>1273381200</v>
      </c>
      <c r="O526" s="9">
        <f t="shared" si="34"/>
        <v>40307.208333333336</v>
      </c>
      <c r="P526" t="b">
        <v>0</v>
      </c>
      <c r="Q526" t="b">
        <v>0</v>
      </c>
      <c r="R526" t="s">
        <v>33</v>
      </c>
      <c r="S526" s="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 s="9">
        <f t="shared" si="33"/>
        <v>40505.25</v>
      </c>
      <c r="N527">
        <v>1290837600</v>
      </c>
      <c r="O527" s="9">
        <f t="shared" si="34"/>
        <v>40509.25</v>
      </c>
      <c r="P527" t="b">
        <v>0</v>
      </c>
      <c r="Q527" t="b">
        <v>0</v>
      </c>
      <c r="R527" t="s">
        <v>65</v>
      </c>
      <c r="S527" s="6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 s="9">
        <f t="shared" si="33"/>
        <v>42364.25</v>
      </c>
      <c r="N528">
        <v>1454306400</v>
      </c>
      <c r="O528" s="9">
        <f t="shared" si="34"/>
        <v>42401.25</v>
      </c>
      <c r="P528" t="b">
        <v>0</v>
      </c>
      <c r="Q528" t="b">
        <v>1</v>
      </c>
      <c r="R528" t="s">
        <v>33</v>
      </c>
      <c r="S528" s="6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 s="9">
        <f t="shared" si="33"/>
        <v>42405.25</v>
      </c>
      <c r="N529">
        <v>1457762400</v>
      </c>
      <c r="O529" s="9">
        <f t="shared" si="34"/>
        <v>42441.25</v>
      </c>
      <c r="P529" t="b">
        <v>0</v>
      </c>
      <c r="Q529" t="b">
        <v>0</v>
      </c>
      <c r="R529" t="s">
        <v>71</v>
      </c>
      <c r="S529" s="6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 s="9">
        <f t="shared" si="33"/>
        <v>41601.25</v>
      </c>
      <c r="N530">
        <v>1389074400</v>
      </c>
      <c r="O530" s="9">
        <f t="shared" si="34"/>
        <v>41646.25</v>
      </c>
      <c r="P530" t="b">
        <v>0</v>
      </c>
      <c r="Q530" t="b">
        <v>0</v>
      </c>
      <c r="R530" t="s">
        <v>60</v>
      </c>
      <c r="S530" s="6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 s="9">
        <f t="shared" si="33"/>
        <v>41769.208333333336</v>
      </c>
      <c r="N531">
        <v>1402117200</v>
      </c>
      <c r="O531" s="9">
        <f t="shared" si="34"/>
        <v>41797.208333333336</v>
      </c>
      <c r="P531" t="b">
        <v>0</v>
      </c>
      <c r="Q531" t="b">
        <v>0</v>
      </c>
      <c r="R531" t="s">
        <v>89</v>
      </c>
      <c r="S531" s="6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 s="9">
        <f t="shared" si="33"/>
        <v>40421.208333333336</v>
      </c>
      <c r="N532">
        <v>1284440400</v>
      </c>
      <c r="O532" s="9">
        <f t="shared" si="34"/>
        <v>40435.208333333336</v>
      </c>
      <c r="P532" t="b">
        <v>0</v>
      </c>
      <c r="Q532" t="b">
        <v>1</v>
      </c>
      <c r="R532" t="s">
        <v>119</v>
      </c>
      <c r="S532" s="6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 s="9">
        <f t="shared" si="33"/>
        <v>41589.25</v>
      </c>
      <c r="N533">
        <v>1388988000</v>
      </c>
      <c r="O533" s="9">
        <f t="shared" si="34"/>
        <v>41645.25</v>
      </c>
      <c r="P533" t="b">
        <v>0</v>
      </c>
      <c r="Q533" t="b">
        <v>0</v>
      </c>
      <c r="R533" t="s">
        <v>89</v>
      </c>
      <c r="S533" s="6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 s="9">
        <f t="shared" si="33"/>
        <v>43125.25</v>
      </c>
      <c r="N534">
        <v>1516946400</v>
      </c>
      <c r="O534" s="9">
        <f t="shared" si="34"/>
        <v>43126.25</v>
      </c>
      <c r="P534" t="b">
        <v>0</v>
      </c>
      <c r="Q534" t="b">
        <v>0</v>
      </c>
      <c r="R534" t="s">
        <v>33</v>
      </c>
      <c r="S534" s="6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 s="9">
        <f t="shared" si="33"/>
        <v>41479.208333333336</v>
      </c>
      <c r="N535">
        <v>1377752400</v>
      </c>
      <c r="O535" s="9">
        <f t="shared" si="34"/>
        <v>41515.208333333336</v>
      </c>
      <c r="P535" t="b">
        <v>0</v>
      </c>
      <c r="Q535" t="b">
        <v>0</v>
      </c>
      <c r="R535" t="s">
        <v>60</v>
      </c>
      <c r="S535" s="6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 s="9">
        <f t="shared" si="33"/>
        <v>43329.208333333328</v>
      </c>
      <c r="N536">
        <v>1534568400</v>
      </c>
      <c r="O536" s="9">
        <f t="shared" si="34"/>
        <v>43330.208333333328</v>
      </c>
      <c r="P536" t="b">
        <v>0</v>
      </c>
      <c r="Q536" t="b">
        <v>1</v>
      </c>
      <c r="R536" t="s">
        <v>53</v>
      </c>
      <c r="S536" s="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 s="9">
        <f t="shared" si="33"/>
        <v>43259.208333333328</v>
      </c>
      <c r="N537">
        <v>1528606800</v>
      </c>
      <c r="O537" s="9">
        <f t="shared" si="34"/>
        <v>43261.208333333328</v>
      </c>
      <c r="P537" t="b">
        <v>0</v>
      </c>
      <c r="Q537" t="b">
        <v>1</v>
      </c>
      <c r="R537" t="s">
        <v>33</v>
      </c>
      <c r="S537" s="6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 s="9">
        <f t="shared" si="33"/>
        <v>40414.208333333336</v>
      </c>
      <c r="N538">
        <v>1284872400</v>
      </c>
      <c r="O538" s="9">
        <f t="shared" si="34"/>
        <v>40440.208333333336</v>
      </c>
      <c r="P538" t="b">
        <v>0</v>
      </c>
      <c r="Q538" t="b">
        <v>0</v>
      </c>
      <c r="R538" t="s">
        <v>119</v>
      </c>
      <c r="S538" s="6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 s="9">
        <f t="shared" si="33"/>
        <v>43342.208333333328</v>
      </c>
      <c r="N539">
        <v>1537592400</v>
      </c>
      <c r="O539" s="9">
        <f t="shared" si="34"/>
        <v>43365.208333333328</v>
      </c>
      <c r="P539" t="b">
        <v>1</v>
      </c>
      <c r="Q539" t="b">
        <v>1</v>
      </c>
      <c r="R539" t="s">
        <v>42</v>
      </c>
      <c r="S539" s="6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 s="9">
        <f t="shared" si="33"/>
        <v>41539.208333333336</v>
      </c>
      <c r="N540">
        <v>1381208400</v>
      </c>
      <c r="O540" s="9">
        <f t="shared" si="34"/>
        <v>41555.208333333336</v>
      </c>
      <c r="P540" t="b">
        <v>0</v>
      </c>
      <c r="Q540" t="b">
        <v>0</v>
      </c>
      <c r="R540" t="s">
        <v>292</v>
      </c>
      <c r="S540" s="6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 s="9">
        <f t="shared" si="33"/>
        <v>43647.208333333328</v>
      </c>
      <c r="N541">
        <v>1562475600</v>
      </c>
      <c r="O541" s="9">
        <f t="shared" si="34"/>
        <v>43653.208333333328</v>
      </c>
      <c r="P541" t="b">
        <v>0</v>
      </c>
      <c r="Q541" t="b">
        <v>1</v>
      </c>
      <c r="R541" t="s">
        <v>17</v>
      </c>
      <c r="S541" s="6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 s="9">
        <f t="shared" si="33"/>
        <v>43225.208333333328</v>
      </c>
      <c r="N542">
        <v>1527397200</v>
      </c>
      <c r="O542" s="9">
        <f t="shared" si="34"/>
        <v>43247.208333333328</v>
      </c>
      <c r="P542" t="b">
        <v>0</v>
      </c>
      <c r="Q542" t="b">
        <v>0</v>
      </c>
      <c r="R542" t="s">
        <v>122</v>
      </c>
      <c r="S542" s="6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 s="9">
        <f t="shared" si="33"/>
        <v>42165.208333333328</v>
      </c>
      <c r="N543">
        <v>1436158800</v>
      </c>
      <c r="O543" s="9">
        <f t="shared" si="34"/>
        <v>42191.208333333328</v>
      </c>
      <c r="P543" t="b">
        <v>0</v>
      </c>
      <c r="Q543" t="b">
        <v>0</v>
      </c>
      <c r="R543" t="s">
        <v>292</v>
      </c>
      <c r="S543" s="6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 s="9">
        <f t="shared" si="33"/>
        <v>42391.25</v>
      </c>
      <c r="N544">
        <v>1456034400</v>
      </c>
      <c r="O544" s="9">
        <f t="shared" si="34"/>
        <v>42421.25</v>
      </c>
      <c r="P544" t="b">
        <v>0</v>
      </c>
      <c r="Q544" t="b">
        <v>0</v>
      </c>
      <c r="R544" t="s">
        <v>60</v>
      </c>
      <c r="S544" s="6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 s="9">
        <f t="shared" si="33"/>
        <v>41528.208333333336</v>
      </c>
      <c r="N545">
        <v>1380171600</v>
      </c>
      <c r="O545" s="9">
        <f t="shared" si="34"/>
        <v>41543.208333333336</v>
      </c>
      <c r="P545" t="b">
        <v>0</v>
      </c>
      <c r="Q545" t="b">
        <v>0</v>
      </c>
      <c r="R545" t="s">
        <v>89</v>
      </c>
      <c r="S545" s="6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 s="9">
        <f t="shared" si="33"/>
        <v>42377.25</v>
      </c>
      <c r="N546">
        <v>1453356000</v>
      </c>
      <c r="O546" s="9">
        <f t="shared" si="34"/>
        <v>42390.25</v>
      </c>
      <c r="P546" t="b">
        <v>0</v>
      </c>
      <c r="Q546" t="b">
        <v>0</v>
      </c>
      <c r="R546" t="s">
        <v>23</v>
      </c>
      <c r="S546" s="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 s="9">
        <f t="shared" si="33"/>
        <v>43824.25</v>
      </c>
      <c r="N547">
        <v>1578981600</v>
      </c>
      <c r="O547" s="9">
        <f t="shared" si="34"/>
        <v>43844.25</v>
      </c>
      <c r="P547" t="b">
        <v>0</v>
      </c>
      <c r="Q547" t="b">
        <v>0</v>
      </c>
      <c r="R547" t="s">
        <v>33</v>
      </c>
      <c r="S547" s="6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 s="9">
        <f t="shared" si="33"/>
        <v>43360.208333333328</v>
      </c>
      <c r="N548">
        <v>1537419600</v>
      </c>
      <c r="O548" s="9">
        <f t="shared" si="34"/>
        <v>43363.208333333328</v>
      </c>
      <c r="P548" t="b">
        <v>0</v>
      </c>
      <c r="Q548" t="b">
        <v>1</v>
      </c>
      <c r="R548" t="s">
        <v>33</v>
      </c>
      <c r="S548" s="6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 s="9">
        <f t="shared" si="33"/>
        <v>42029.25</v>
      </c>
      <c r="N549">
        <v>1423202400</v>
      </c>
      <c r="O549" s="9">
        <f t="shared" si="34"/>
        <v>42041.25</v>
      </c>
      <c r="P549" t="b">
        <v>0</v>
      </c>
      <c r="Q549" t="b">
        <v>0</v>
      </c>
      <c r="R549" t="s">
        <v>53</v>
      </c>
      <c r="S549" s="6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 s="9">
        <f t="shared" si="33"/>
        <v>42461.208333333328</v>
      </c>
      <c r="N550">
        <v>1460610000</v>
      </c>
      <c r="O550" s="9">
        <f t="shared" si="34"/>
        <v>42474.208333333328</v>
      </c>
      <c r="P550" t="b">
        <v>0</v>
      </c>
      <c r="Q550" t="b">
        <v>0</v>
      </c>
      <c r="R550" t="s">
        <v>33</v>
      </c>
      <c r="S550" s="6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 s="9">
        <f t="shared" si="33"/>
        <v>41422.208333333336</v>
      </c>
      <c r="N551">
        <v>1370494800</v>
      </c>
      <c r="O551" s="9">
        <f t="shared" si="34"/>
        <v>41431.208333333336</v>
      </c>
      <c r="P551" t="b">
        <v>0</v>
      </c>
      <c r="Q551" t="b">
        <v>0</v>
      </c>
      <c r="R551" t="s">
        <v>65</v>
      </c>
      <c r="S551" s="6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 s="9">
        <f t="shared" si="33"/>
        <v>40968.25</v>
      </c>
      <c r="N552">
        <v>1332306000</v>
      </c>
      <c r="O552" s="9">
        <f t="shared" si="34"/>
        <v>40989.208333333336</v>
      </c>
      <c r="P552" t="b">
        <v>0</v>
      </c>
      <c r="Q552" t="b">
        <v>0</v>
      </c>
      <c r="R552" t="s">
        <v>60</v>
      </c>
      <c r="S552" s="6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 s="9">
        <f t="shared" si="33"/>
        <v>41993.25</v>
      </c>
      <c r="N553">
        <v>1422511200</v>
      </c>
      <c r="O553" s="9">
        <f t="shared" si="34"/>
        <v>42033.25</v>
      </c>
      <c r="P553" t="b">
        <v>0</v>
      </c>
      <c r="Q553" t="b">
        <v>1</v>
      </c>
      <c r="R553" t="s">
        <v>28</v>
      </c>
      <c r="S553" s="6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 s="9">
        <f t="shared" si="33"/>
        <v>42700.25</v>
      </c>
      <c r="N554">
        <v>1480312800</v>
      </c>
      <c r="O554" s="9">
        <f t="shared" si="34"/>
        <v>42702.25</v>
      </c>
      <c r="P554" t="b">
        <v>0</v>
      </c>
      <c r="Q554" t="b">
        <v>0</v>
      </c>
      <c r="R554" t="s">
        <v>33</v>
      </c>
      <c r="S554" s="6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 s="9">
        <f t="shared" si="33"/>
        <v>40545.25</v>
      </c>
      <c r="N555">
        <v>1294034400</v>
      </c>
      <c r="O555" s="9">
        <f t="shared" si="34"/>
        <v>40546.25</v>
      </c>
      <c r="P555" t="b">
        <v>0</v>
      </c>
      <c r="Q555" t="b">
        <v>0</v>
      </c>
      <c r="R555" t="s">
        <v>23</v>
      </c>
      <c r="S555" s="6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 s="9">
        <f t="shared" si="33"/>
        <v>42723.25</v>
      </c>
      <c r="N556">
        <v>1482645600</v>
      </c>
      <c r="O556" s="9">
        <f t="shared" si="34"/>
        <v>42729.25</v>
      </c>
      <c r="P556" t="b">
        <v>0</v>
      </c>
      <c r="Q556" t="b">
        <v>0</v>
      </c>
      <c r="R556" t="s">
        <v>60</v>
      </c>
      <c r="S556" s="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 s="9">
        <f t="shared" si="33"/>
        <v>41731.208333333336</v>
      </c>
      <c r="N557">
        <v>1399093200</v>
      </c>
      <c r="O557" s="9">
        <f t="shared" si="34"/>
        <v>41762.208333333336</v>
      </c>
      <c r="P557" t="b">
        <v>0</v>
      </c>
      <c r="Q557" t="b">
        <v>0</v>
      </c>
      <c r="R557" t="s">
        <v>23</v>
      </c>
      <c r="S557" s="6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 s="9">
        <f t="shared" si="33"/>
        <v>40792.208333333336</v>
      </c>
      <c r="N558">
        <v>1315890000</v>
      </c>
      <c r="O558" s="9">
        <f t="shared" si="34"/>
        <v>40799.208333333336</v>
      </c>
      <c r="P558" t="b">
        <v>0</v>
      </c>
      <c r="Q558" t="b">
        <v>1</v>
      </c>
      <c r="R558" t="s">
        <v>206</v>
      </c>
      <c r="S558" s="6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 s="9">
        <f t="shared" si="33"/>
        <v>42279.208333333328</v>
      </c>
      <c r="N559">
        <v>1444021200</v>
      </c>
      <c r="O559" s="9">
        <f t="shared" si="34"/>
        <v>42282.208333333328</v>
      </c>
      <c r="P559" t="b">
        <v>0</v>
      </c>
      <c r="Q559" t="b">
        <v>1</v>
      </c>
      <c r="R559" t="s">
        <v>474</v>
      </c>
      <c r="S559" s="6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 s="9">
        <f t="shared" si="33"/>
        <v>42424.25</v>
      </c>
      <c r="N560">
        <v>1460005200</v>
      </c>
      <c r="O560" s="9">
        <f t="shared" si="34"/>
        <v>42467.208333333328</v>
      </c>
      <c r="P560" t="b">
        <v>0</v>
      </c>
      <c r="Q560" t="b">
        <v>0</v>
      </c>
      <c r="R560" t="s">
        <v>33</v>
      </c>
      <c r="S560" s="6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 s="9">
        <f t="shared" si="33"/>
        <v>42584.208333333328</v>
      </c>
      <c r="N561">
        <v>1470718800</v>
      </c>
      <c r="O561" s="9">
        <f t="shared" si="34"/>
        <v>42591.208333333328</v>
      </c>
      <c r="P561" t="b">
        <v>0</v>
      </c>
      <c r="Q561" t="b">
        <v>0</v>
      </c>
      <c r="R561" t="s">
        <v>33</v>
      </c>
      <c r="S561" s="6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 s="9">
        <f t="shared" si="33"/>
        <v>40865.25</v>
      </c>
      <c r="N562">
        <v>1325052000</v>
      </c>
      <c r="O562" s="9">
        <f t="shared" si="34"/>
        <v>40905.25</v>
      </c>
      <c r="P562" t="b">
        <v>0</v>
      </c>
      <c r="Q562" t="b">
        <v>0</v>
      </c>
      <c r="R562" t="s">
        <v>71</v>
      </c>
      <c r="S562" s="6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 s="9">
        <f t="shared" si="33"/>
        <v>40833.208333333336</v>
      </c>
      <c r="N563">
        <v>1319000400</v>
      </c>
      <c r="O563" s="9">
        <f t="shared" si="34"/>
        <v>40835.208333333336</v>
      </c>
      <c r="P563" t="b">
        <v>0</v>
      </c>
      <c r="Q563" t="b">
        <v>0</v>
      </c>
      <c r="R563" t="s">
        <v>33</v>
      </c>
      <c r="S563" s="6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 s="9">
        <f t="shared" si="33"/>
        <v>43536.208333333328</v>
      </c>
      <c r="N564">
        <v>1552539600</v>
      </c>
      <c r="O564" s="9">
        <f t="shared" si="34"/>
        <v>43538.208333333328</v>
      </c>
      <c r="P564" t="b">
        <v>0</v>
      </c>
      <c r="Q564" t="b">
        <v>0</v>
      </c>
      <c r="R564" t="s">
        <v>23</v>
      </c>
      <c r="S564" s="6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 s="9">
        <f t="shared" si="33"/>
        <v>43417.25</v>
      </c>
      <c r="N565">
        <v>1543816800</v>
      </c>
      <c r="O565" s="9">
        <f t="shared" si="34"/>
        <v>43437.25</v>
      </c>
      <c r="P565" t="b">
        <v>0</v>
      </c>
      <c r="Q565" t="b">
        <v>0</v>
      </c>
      <c r="R565" t="s">
        <v>42</v>
      </c>
      <c r="S565" s="6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 s="9">
        <f t="shared" si="33"/>
        <v>42078.208333333328</v>
      </c>
      <c r="N566">
        <v>1427086800</v>
      </c>
      <c r="O566" s="9">
        <f t="shared" si="34"/>
        <v>42086.208333333328</v>
      </c>
      <c r="P566" t="b">
        <v>0</v>
      </c>
      <c r="Q566" t="b">
        <v>0</v>
      </c>
      <c r="R566" t="s">
        <v>33</v>
      </c>
      <c r="S566" s="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 s="9">
        <f t="shared" si="33"/>
        <v>40862.25</v>
      </c>
      <c r="N567">
        <v>1323064800</v>
      </c>
      <c r="O567" s="9">
        <f t="shared" si="34"/>
        <v>40882.25</v>
      </c>
      <c r="P567" t="b">
        <v>0</v>
      </c>
      <c r="Q567" t="b">
        <v>0</v>
      </c>
      <c r="R567" t="s">
        <v>33</v>
      </c>
      <c r="S567" s="6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 s="9">
        <f t="shared" si="33"/>
        <v>42424.25</v>
      </c>
      <c r="N568">
        <v>1458277200</v>
      </c>
      <c r="O568" s="9">
        <f t="shared" si="34"/>
        <v>42447.208333333328</v>
      </c>
      <c r="P568" t="b">
        <v>0</v>
      </c>
      <c r="Q568" t="b">
        <v>1</v>
      </c>
      <c r="R568" t="s">
        <v>50</v>
      </c>
      <c r="S568" s="6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 s="9">
        <f t="shared" si="33"/>
        <v>41830.208333333336</v>
      </c>
      <c r="N569">
        <v>1405141200</v>
      </c>
      <c r="O569" s="9">
        <f t="shared" si="34"/>
        <v>41832.208333333336</v>
      </c>
      <c r="P569" t="b">
        <v>0</v>
      </c>
      <c r="Q569" t="b">
        <v>0</v>
      </c>
      <c r="R569" t="s">
        <v>23</v>
      </c>
      <c r="S569" s="6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 s="9">
        <f t="shared" si="33"/>
        <v>40374.208333333336</v>
      </c>
      <c r="N570">
        <v>1283058000</v>
      </c>
      <c r="O570" s="9">
        <f t="shared" si="34"/>
        <v>40419.208333333336</v>
      </c>
      <c r="P570" t="b">
        <v>0</v>
      </c>
      <c r="Q570" t="b">
        <v>0</v>
      </c>
      <c r="R570" t="s">
        <v>33</v>
      </c>
      <c r="S570" s="6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 s="9">
        <f t="shared" si="33"/>
        <v>40554.25</v>
      </c>
      <c r="N571">
        <v>1295762400</v>
      </c>
      <c r="O571" s="9">
        <f t="shared" si="34"/>
        <v>40566.25</v>
      </c>
      <c r="P571" t="b">
        <v>0</v>
      </c>
      <c r="Q571" t="b">
        <v>0</v>
      </c>
      <c r="R571" t="s">
        <v>71</v>
      </c>
      <c r="S571" s="6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 s="9">
        <f t="shared" si="33"/>
        <v>41993.25</v>
      </c>
      <c r="N572">
        <v>1419573600</v>
      </c>
      <c r="O572" s="9">
        <f t="shared" si="34"/>
        <v>41999.25</v>
      </c>
      <c r="P572" t="b">
        <v>0</v>
      </c>
      <c r="Q572" t="b">
        <v>1</v>
      </c>
      <c r="R572" t="s">
        <v>23</v>
      </c>
      <c r="S572" s="6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 s="9">
        <f t="shared" si="33"/>
        <v>42174.208333333328</v>
      </c>
      <c r="N573">
        <v>1438750800</v>
      </c>
      <c r="O573" s="9">
        <f t="shared" si="34"/>
        <v>42221.208333333328</v>
      </c>
      <c r="P573" t="b">
        <v>0</v>
      </c>
      <c r="Q573" t="b">
        <v>0</v>
      </c>
      <c r="R573" t="s">
        <v>100</v>
      </c>
      <c r="S573" s="6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 s="9">
        <f t="shared" si="33"/>
        <v>42275.208333333328</v>
      </c>
      <c r="N574">
        <v>1444798800</v>
      </c>
      <c r="O574" s="9">
        <f t="shared" si="34"/>
        <v>42291.208333333328</v>
      </c>
      <c r="P574" t="b">
        <v>0</v>
      </c>
      <c r="Q574" t="b">
        <v>1</v>
      </c>
      <c r="R574" t="s">
        <v>23</v>
      </c>
      <c r="S574" s="6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 s="9">
        <f t="shared" si="33"/>
        <v>41761.208333333336</v>
      </c>
      <c r="N575">
        <v>1399179600</v>
      </c>
      <c r="O575" s="9">
        <f t="shared" si="34"/>
        <v>41763.208333333336</v>
      </c>
      <c r="P575" t="b">
        <v>0</v>
      </c>
      <c r="Q575" t="b">
        <v>0</v>
      </c>
      <c r="R575" t="s">
        <v>1029</v>
      </c>
      <c r="S575" s="6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 s="9">
        <f t="shared" si="33"/>
        <v>43806.25</v>
      </c>
      <c r="N576">
        <v>1576562400</v>
      </c>
      <c r="O576" s="9">
        <f t="shared" si="34"/>
        <v>43816.25</v>
      </c>
      <c r="P576" t="b">
        <v>0</v>
      </c>
      <c r="Q576" t="b">
        <v>1</v>
      </c>
      <c r="R576" t="s">
        <v>17</v>
      </c>
      <c r="S576" s="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 s="9">
        <f t="shared" si="33"/>
        <v>41779.208333333336</v>
      </c>
      <c r="N577">
        <v>1400821200</v>
      </c>
      <c r="O577" s="9">
        <f t="shared" si="34"/>
        <v>41782.208333333336</v>
      </c>
      <c r="P577" t="b">
        <v>0</v>
      </c>
      <c r="Q577" t="b">
        <v>1</v>
      </c>
      <c r="R577" t="s">
        <v>33</v>
      </c>
      <c r="S577" s="6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 s="9">
        <f t="shared" si="33"/>
        <v>43040.208333333328</v>
      </c>
      <c r="N578">
        <v>1510984800</v>
      </c>
      <c r="O578" s="9">
        <f t="shared" si="34"/>
        <v>43057.25</v>
      </c>
      <c r="P578" t="b">
        <v>0</v>
      </c>
      <c r="Q578" t="b">
        <v>0</v>
      </c>
      <c r="R578" t="s">
        <v>33</v>
      </c>
      <c r="S578" s="6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 s="9">
        <f t="shared" ref="M579:M642" si="37">(((L579/60)/60)/24)+DATE(1970,1,1)</f>
        <v>40613.25</v>
      </c>
      <c r="N579">
        <v>1302066000</v>
      </c>
      <c r="O579" s="9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s="6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 s="9">
        <f t="shared" si="37"/>
        <v>40878.25</v>
      </c>
      <c r="N580">
        <v>1322978400</v>
      </c>
      <c r="O580" s="9">
        <f t="shared" si="38"/>
        <v>40881.25</v>
      </c>
      <c r="P580" t="b">
        <v>0</v>
      </c>
      <c r="Q580" t="b">
        <v>0</v>
      </c>
      <c r="R580" t="s">
        <v>474</v>
      </c>
      <c r="S580" s="6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 s="9">
        <f t="shared" si="37"/>
        <v>40762.208333333336</v>
      </c>
      <c r="N581">
        <v>1313730000</v>
      </c>
      <c r="O581" s="9">
        <f t="shared" si="38"/>
        <v>40774.208333333336</v>
      </c>
      <c r="P581" t="b">
        <v>0</v>
      </c>
      <c r="Q581" t="b">
        <v>0</v>
      </c>
      <c r="R581" t="s">
        <v>159</v>
      </c>
      <c r="S581" s="6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 s="9">
        <f t="shared" si="37"/>
        <v>41696.25</v>
      </c>
      <c r="N582">
        <v>1394085600</v>
      </c>
      <c r="O582" s="9">
        <f t="shared" si="38"/>
        <v>41704.25</v>
      </c>
      <c r="P582" t="b">
        <v>0</v>
      </c>
      <c r="Q582" t="b">
        <v>0</v>
      </c>
      <c r="R582" t="s">
        <v>33</v>
      </c>
      <c r="S582" s="6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 s="9">
        <f t="shared" si="37"/>
        <v>40662.208333333336</v>
      </c>
      <c r="N583">
        <v>1305349200</v>
      </c>
      <c r="O583" s="9">
        <f t="shared" si="38"/>
        <v>40677.208333333336</v>
      </c>
      <c r="P583" t="b">
        <v>0</v>
      </c>
      <c r="Q583" t="b">
        <v>0</v>
      </c>
      <c r="R583" t="s">
        <v>28</v>
      </c>
      <c r="S583" s="6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 s="9">
        <f t="shared" si="37"/>
        <v>42165.208333333328</v>
      </c>
      <c r="N584">
        <v>1434344400</v>
      </c>
      <c r="O584" s="9">
        <f t="shared" si="38"/>
        <v>42170.208333333328</v>
      </c>
      <c r="P584" t="b">
        <v>0</v>
      </c>
      <c r="Q584" t="b">
        <v>1</v>
      </c>
      <c r="R584" t="s">
        <v>89</v>
      </c>
      <c r="S584" s="6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 s="9">
        <f t="shared" si="37"/>
        <v>40959.25</v>
      </c>
      <c r="N585">
        <v>1331186400</v>
      </c>
      <c r="O585" s="9">
        <f t="shared" si="38"/>
        <v>40976.25</v>
      </c>
      <c r="P585" t="b">
        <v>0</v>
      </c>
      <c r="Q585" t="b">
        <v>0</v>
      </c>
      <c r="R585" t="s">
        <v>42</v>
      </c>
      <c r="S585" s="6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 s="9">
        <f t="shared" si="37"/>
        <v>41024.208333333336</v>
      </c>
      <c r="N586">
        <v>1336539600</v>
      </c>
      <c r="O586" s="9">
        <f t="shared" si="38"/>
        <v>41038.208333333336</v>
      </c>
      <c r="P586" t="b">
        <v>0</v>
      </c>
      <c r="Q586" t="b">
        <v>0</v>
      </c>
      <c r="R586" t="s">
        <v>28</v>
      </c>
      <c r="S586" s="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 s="9">
        <f t="shared" si="37"/>
        <v>40255.208333333336</v>
      </c>
      <c r="N587">
        <v>1269752400</v>
      </c>
      <c r="O587" s="9">
        <f t="shared" si="38"/>
        <v>40265.208333333336</v>
      </c>
      <c r="P587" t="b">
        <v>0</v>
      </c>
      <c r="Q587" t="b">
        <v>0</v>
      </c>
      <c r="R587" t="s">
        <v>206</v>
      </c>
      <c r="S587" s="6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 s="9">
        <f t="shared" si="37"/>
        <v>40499.25</v>
      </c>
      <c r="N588">
        <v>1291615200</v>
      </c>
      <c r="O588" s="9">
        <f t="shared" si="38"/>
        <v>40518.25</v>
      </c>
      <c r="P588" t="b">
        <v>0</v>
      </c>
      <c r="Q588" t="b">
        <v>0</v>
      </c>
      <c r="R588" t="s">
        <v>23</v>
      </c>
      <c r="S588" s="6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 s="9">
        <f t="shared" si="37"/>
        <v>43484.25</v>
      </c>
      <c r="N589">
        <v>1552366800</v>
      </c>
      <c r="O589" s="9">
        <f t="shared" si="38"/>
        <v>43536.208333333328</v>
      </c>
      <c r="P589" t="b">
        <v>0</v>
      </c>
      <c r="Q589" t="b">
        <v>1</v>
      </c>
      <c r="R589" t="s">
        <v>17</v>
      </c>
      <c r="S589" s="6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 s="9">
        <f t="shared" si="37"/>
        <v>40262.208333333336</v>
      </c>
      <c r="N590">
        <v>1272171600</v>
      </c>
      <c r="O590" s="9">
        <f t="shared" si="38"/>
        <v>40293.208333333336</v>
      </c>
      <c r="P590" t="b">
        <v>0</v>
      </c>
      <c r="Q590" t="b">
        <v>0</v>
      </c>
      <c r="R590" t="s">
        <v>33</v>
      </c>
      <c r="S590" s="6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 s="9">
        <f t="shared" si="37"/>
        <v>42190.208333333328</v>
      </c>
      <c r="N591">
        <v>1436677200</v>
      </c>
      <c r="O591" s="9">
        <f t="shared" si="38"/>
        <v>42197.208333333328</v>
      </c>
      <c r="P591" t="b">
        <v>0</v>
      </c>
      <c r="Q591" t="b">
        <v>0</v>
      </c>
      <c r="R591" t="s">
        <v>42</v>
      </c>
      <c r="S591" s="6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 s="9">
        <f t="shared" si="37"/>
        <v>41994.25</v>
      </c>
      <c r="N592">
        <v>1420092000</v>
      </c>
      <c r="O592" s="9">
        <f t="shared" si="38"/>
        <v>42005.25</v>
      </c>
      <c r="P592" t="b">
        <v>0</v>
      </c>
      <c r="Q592" t="b">
        <v>0</v>
      </c>
      <c r="R592" t="s">
        <v>133</v>
      </c>
      <c r="S592" s="6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 s="9">
        <f t="shared" si="37"/>
        <v>40373.208333333336</v>
      </c>
      <c r="N593">
        <v>1279947600</v>
      </c>
      <c r="O593" s="9">
        <f t="shared" si="38"/>
        <v>40383.208333333336</v>
      </c>
      <c r="P593" t="b">
        <v>0</v>
      </c>
      <c r="Q593" t="b">
        <v>0</v>
      </c>
      <c r="R593" t="s">
        <v>89</v>
      </c>
      <c r="S593" s="6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 s="9">
        <f t="shared" si="37"/>
        <v>41789.208333333336</v>
      </c>
      <c r="N594">
        <v>1402203600</v>
      </c>
      <c r="O594" s="9">
        <f t="shared" si="38"/>
        <v>41798.208333333336</v>
      </c>
      <c r="P594" t="b">
        <v>0</v>
      </c>
      <c r="Q594" t="b">
        <v>0</v>
      </c>
      <c r="R594" t="s">
        <v>33</v>
      </c>
      <c r="S594" s="6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 s="9">
        <f t="shared" si="37"/>
        <v>41724.208333333336</v>
      </c>
      <c r="N595">
        <v>1396933200</v>
      </c>
      <c r="O595" s="9">
        <f t="shared" si="38"/>
        <v>41737.208333333336</v>
      </c>
      <c r="P595" t="b">
        <v>0</v>
      </c>
      <c r="Q595" t="b">
        <v>0</v>
      </c>
      <c r="R595" t="s">
        <v>71</v>
      </c>
      <c r="S595" s="6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 s="9">
        <f t="shared" si="37"/>
        <v>42548.208333333328</v>
      </c>
      <c r="N596">
        <v>1467262800</v>
      </c>
      <c r="O596" s="9">
        <f t="shared" si="38"/>
        <v>42551.208333333328</v>
      </c>
      <c r="P596" t="b">
        <v>0</v>
      </c>
      <c r="Q596" t="b">
        <v>1</v>
      </c>
      <c r="R596" t="s">
        <v>33</v>
      </c>
      <c r="S596" s="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 s="9">
        <f t="shared" si="37"/>
        <v>40253.208333333336</v>
      </c>
      <c r="N597">
        <v>1270530000</v>
      </c>
      <c r="O597" s="9">
        <f t="shared" si="38"/>
        <v>40274.208333333336</v>
      </c>
      <c r="P597" t="b">
        <v>0</v>
      </c>
      <c r="Q597" t="b">
        <v>1</v>
      </c>
      <c r="R597" t="s">
        <v>33</v>
      </c>
      <c r="S597" s="6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 s="9">
        <f t="shared" si="37"/>
        <v>42434.25</v>
      </c>
      <c r="N598">
        <v>1457762400</v>
      </c>
      <c r="O598" s="9">
        <f t="shared" si="38"/>
        <v>42441.25</v>
      </c>
      <c r="P598" t="b">
        <v>0</v>
      </c>
      <c r="Q598" t="b">
        <v>1</v>
      </c>
      <c r="R598" t="s">
        <v>53</v>
      </c>
      <c r="S598" s="6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 s="9">
        <f t="shared" si="37"/>
        <v>43786.25</v>
      </c>
      <c r="N599">
        <v>1575525600</v>
      </c>
      <c r="O599" s="9">
        <f t="shared" si="38"/>
        <v>43804.25</v>
      </c>
      <c r="P599" t="b">
        <v>0</v>
      </c>
      <c r="Q599" t="b">
        <v>0</v>
      </c>
      <c r="R599" t="s">
        <v>33</v>
      </c>
      <c r="S599" s="6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 s="9">
        <f t="shared" si="37"/>
        <v>40344.208333333336</v>
      </c>
      <c r="N600">
        <v>1279083600</v>
      </c>
      <c r="O600" s="9">
        <f t="shared" si="38"/>
        <v>40373.208333333336</v>
      </c>
      <c r="P600" t="b">
        <v>0</v>
      </c>
      <c r="Q600" t="b">
        <v>0</v>
      </c>
      <c r="R600" t="s">
        <v>23</v>
      </c>
      <c r="S600" s="6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 s="9">
        <f t="shared" si="37"/>
        <v>42047.25</v>
      </c>
      <c r="N601">
        <v>1424412000</v>
      </c>
      <c r="O601" s="9">
        <f t="shared" si="38"/>
        <v>42055.25</v>
      </c>
      <c r="P601" t="b">
        <v>0</v>
      </c>
      <c r="Q601" t="b">
        <v>0</v>
      </c>
      <c r="R601" t="s">
        <v>42</v>
      </c>
      <c r="S601" s="6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 s="9">
        <f t="shared" si="37"/>
        <v>41485.208333333336</v>
      </c>
      <c r="N602">
        <v>1376197200</v>
      </c>
      <c r="O602" s="9">
        <f t="shared" si="38"/>
        <v>41497.208333333336</v>
      </c>
      <c r="P602" t="b">
        <v>0</v>
      </c>
      <c r="Q602" t="b">
        <v>0</v>
      </c>
      <c r="R602" t="s">
        <v>17</v>
      </c>
      <c r="S602" s="6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 s="9">
        <f t="shared" si="37"/>
        <v>41789.208333333336</v>
      </c>
      <c r="N603">
        <v>1402894800</v>
      </c>
      <c r="O603" s="9">
        <f t="shared" si="38"/>
        <v>41806.208333333336</v>
      </c>
      <c r="P603" t="b">
        <v>1</v>
      </c>
      <c r="Q603" t="b">
        <v>0</v>
      </c>
      <c r="R603" t="s">
        <v>65</v>
      </c>
      <c r="S603" s="6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 s="9">
        <f t="shared" si="37"/>
        <v>42160.208333333328</v>
      </c>
      <c r="N604">
        <v>1434430800</v>
      </c>
      <c r="O604" s="9">
        <f t="shared" si="38"/>
        <v>42171.208333333328</v>
      </c>
      <c r="P604" t="b">
        <v>0</v>
      </c>
      <c r="Q604" t="b">
        <v>0</v>
      </c>
      <c r="R604" t="s">
        <v>33</v>
      </c>
      <c r="S604" s="6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 s="9">
        <f t="shared" si="37"/>
        <v>43573.208333333328</v>
      </c>
      <c r="N605">
        <v>1557896400</v>
      </c>
      <c r="O605" s="9">
        <f t="shared" si="38"/>
        <v>43600.208333333328</v>
      </c>
      <c r="P605" t="b">
        <v>0</v>
      </c>
      <c r="Q605" t="b">
        <v>0</v>
      </c>
      <c r="R605" t="s">
        <v>33</v>
      </c>
      <c r="S605" s="6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 s="9">
        <f t="shared" si="37"/>
        <v>40565.25</v>
      </c>
      <c r="N606">
        <v>1297490400</v>
      </c>
      <c r="O606" s="9">
        <f t="shared" si="38"/>
        <v>40586.25</v>
      </c>
      <c r="P606" t="b">
        <v>0</v>
      </c>
      <c r="Q606" t="b">
        <v>0</v>
      </c>
      <c r="R606" t="s">
        <v>33</v>
      </c>
      <c r="S606" s="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 s="9">
        <f t="shared" si="37"/>
        <v>42280.208333333328</v>
      </c>
      <c r="N607">
        <v>1447394400</v>
      </c>
      <c r="O607" s="9">
        <f t="shared" si="38"/>
        <v>42321.25</v>
      </c>
      <c r="P607" t="b">
        <v>0</v>
      </c>
      <c r="Q607" t="b">
        <v>0</v>
      </c>
      <c r="R607" t="s">
        <v>68</v>
      </c>
      <c r="S607" s="6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 s="9">
        <f t="shared" si="37"/>
        <v>42436.25</v>
      </c>
      <c r="N608">
        <v>1458277200</v>
      </c>
      <c r="O608" s="9">
        <f t="shared" si="38"/>
        <v>42447.208333333328</v>
      </c>
      <c r="P608" t="b">
        <v>0</v>
      </c>
      <c r="Q608" t="b">
        <v>0</v>
      </c>
      <c r="R608" t="s">
        <v>23</v>
      </c>
      <c r="S608" s="6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 s="9">
        <f t="shared" si="37"/>
        <v>41721.208333333336</v>
      </c>
      <c r="N609">
        <v>1395723600</v>
      </c>
      <c r="O609" s="9">
        <f t="shared" si="38"/>
        <v>41723.208333333336</v>
      </c>
      <c r="P609" t="b">
        <v>0</v>
      </c>
      <c r="Q609" t="b">
        <v>0</v>
      </c>
      <c r="R609" t="s">
        <v>17</v>
      </c>
      <c r="S609" s="6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 s="9">
        <f t="shared" si="37"/>
        <v>43530.25</v>
      </c>
      <c r="N610">
        <v>1552197600</v>
      </c>
      <c r="O610" s="9">
        <f t="shared" si="38"/>
        <v>43534.25</v>
      </c>
      <c r="P610" t="b">
        <v>0</v>
      </c>
      <c r="Q610" t="b">
        <v>1</v>
      </c>
      <c r="R610" t="s">
        <v>159</v>
      </c>
      <c r="S610" s="6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 s="9">
        <f t="shared" si="37"/>
        <v>43481.25</v>
      </c>
      <c r="N611">
        <v>1549087200</v>
      </c>
      <c r="O611" s="9">
        <f t="shared" si="38"/>
        <v>43498.25</v>
      </c>
      <c r="P611" t="b">
        <v>0</v>
      </c>
      <c r="Q611" t="b">
        <v>0</v>
      </c>
      <c r="R611" t="s">
        <v>474</v>
      </c>
      <c r="S611" s="6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 s="9">
        <f t="shared" si="37"/>
        <v>41259.25</v>
      </c>
      <c r="N612">
        <v>1356847200</v>
      </c>
      <c r="O612" s="9">
        <f t="shared" si="38"/>
        <v>41273.25</v>
      </c>
      <c r="P612" t="b">
        <v>0</v>
      </c>
      <c r="Q612" t="b">
        <v>0</v>
      </c>
      <c r="R612" t="s">
        <v>33</v>
      </c>
      <c r="S612" s="6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 s="9">
        <f t="shared" si="37"/>
        <v>41480.208333333336</v>
      </c>
      <c r="N613">
        <v>1375765200</v>
      </c>
      <c r="O613" s="9">
        <f t="shared" si="38"/>
        <v>41492.208333333336</v>
      </c>
      <c r="P613" t="b">
        <v>0</v>
      </c>
      <c r="Q613" t="b">
        <v>0</v>
      </c>
      <c r="R613" t="s">
        <v>33</v>
      </c>
      <c r="S613" s="6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 s="9">
        <f t="shared" si="37"/>
        <v>40474.208333333336</v>
      </c>
      <c r="N614">
        <v>1289800800</v>
      </c>
      <c r="O614" s="9">
        <f t="shared" si="38"/>
        <v>40497.25</v>
      </c>
      <c r="P614" t="b">
        <v>0</v>
      </c>
      <c r="Q614" t="b">
        <v>0</v>
      </c>
      <c r="R614" t="s">
        <v>50</v>
      </c>
      <c r="S614" s="6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 s="9">
        <f t="shared" si="37"/>
        <v>42973.208333333328</v>
      </c>
      <c r="N615">
        <v>1504501200</v>
      </c>
      <c r="O615" s="9">
        <f t="shared" si="38"/>
        <v>42982.208333333328</v>
      </c>
      <c r="P615" t="b">
        <v>0</v>
      </c>
      <c r="Q615" t="b">
        <v>0</v>
      </c>
      <c r="R615" t="s">
        <v>33</v>
      </c>
      <c r="S615" s="6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 s="9">
        <f t="shared" si="37"/>
        <v>42746.25</v>
      </c>
      <c r="N616">
        <v>1485669600</v>
      </c>
      <c r="O616" s="9">
        <f t="shared" si="38"/>
        <v>42764.25</v>
      </c>
      <c r="P616" t="b">
        <v>0</v>
      </c>
      <c r="Q616" t="b">
        <v>0</v>
      </c>
      <c r="R616" t="s">
        <v>33</v>
      </c>
      <c r="S616" s="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 s="9">
        <f t="shared" si="37"/>
        <v>42489.208333333328</v>
      </c>
      <c r="N617">
        <v>1462770000</v>
      </c>
      <c r="O617" s="9">
        <f t="shared" si="38"/>
        <v>42499.208333333328</v>
      </c>
      <c r="P617" t="b">
        <v>0</v>
      </c>
      <c r="Q617" t="b">
        <v>0</v>
      </c>
      <c r="R617" t="s">
        <v>33</v>
      </c>
      <c r="S617" s="6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 s="9">
        <f t="shared" si="37"/>
        <v>41537.208333333336</v>
      </c>
      <c r="N618">
        <v>1379739600</v>
      </c>
      <c r="O618" s="9">
        <f t="shared" si="38"/>
        <v>41538.208333333336</v>
      </c>
      <c r="P618" t="b">
        <v>0</v>
      </c>
      <c r="Q618" t="b">
        <v>1</v>
      </c>
      <c r="R618" t="s">
        <v>60</v>
      </c>
      <c r="S618" s="6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 s="9">
        <f t="shared" si="37"/>
        <v>41794.208333333336</v>
      </c>
      <c r="N619">
        <v>1402722000</v>
      </c>
      <c r="O619" s="9">
        <f t="shared" si="38"/>
        <v>41804.208333333336</v>
      </c>
      <c r="P619" t="b">
        <v>0</v>
      </c>
      <c r="Q619" t="b">
        <v>0</v>
      </c>
      <c r="R619" t="s">
        <v>33</v>
      </c>
      <c r="S619" s="6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 s="9">
        <f t="shared" si="37"/>
        <v>41396.208333333336</v>
      </c>
      <c r="N620">
        <v>1369285200</v>
      </c>
      <c r="O620" s="9">
        <f t="shared" si="38"/>
        <v>41417.208333333336</v>
      </c>
      <c r="P620" t="b">
        <v>0</v>
      </c>
      <c r="Q620" t="b">
        <v>0</v>
      </c>
      <c r="R620" t="s">
        <v>68</v>
      </c>
      <c r="S620" s="6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 s="9">
        <f t="shared" si="37"/>
        <v>40669.208333333336</v>
      </c>
      <c r="N621">
        <v>1304744400</v>
      </c>
      <c r="O621" s="9">
        <f t="shared" si="38"/>
        <v>40670.208333333336</v>
      </c>
      <c r="P621" t="b">
        <v>1</v>
      </c>
      <c r="Q621" t="b">
        <v>1</v>
      </c>
      <c r="R621" t="s">
        <v>33</v>
      </c>
      <c r="S621" s="6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 s="9">
        <f t="shared" si="37"/>
        <v>42559.208333333328</v>
      </c>
      <c r="N622">
        <v>1468299600</v>
      </c>
      <c r="O622" s="9">
        <f t="shared" si="38"/>
        <v>42563.208333333328</v>
      </c>
      <c r="P622" t="b">
        <v>0</v>
      </c>
      <c r="Q622" t="b">
        <v>0</v>
      </c>
      <c r="R622" t="s">
        <v>122</v>
      </c>
      <c r="S622" s="6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 s="9">
        <f t="shared" si="37"/>
        <v>42626.208333333328</v>
      </c>
      <c r="N623">
        <v>1474174800</v>
      </c>
      <c r="O623" s="9">
        <f t="shared" si="38"/>
        <v>42631.208333333328</v>
      </c>
      <c r="P623" t="b">
        <v>0</v>
      </c>
      <c r="Q623" t="b">
        <v>0</v>
      </c>
      <c r="R623" t="s">
        <v>33</v>
      </c>
      <c r="S623" s="6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 s="9">
        <f t="shared" si="37"/>
        <v>43205.208333333328</v>
      </c>
      <c r="N624">
        <v>1526014800</v>
      </c>
      <c r="O624" s="9">
        <f t="shared" si="38"/>
        <v>43231.208333333328</v>
      </c>
      <c r="P624" t="b">
        <v>0</v>
      </c>
      <c r="Q624" t="b">
        <v>0</v>
      </c>
      <c r="R624" t="s">
        <v>60</v>
      </c>
      <c r="S624" s="6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 s="9">
        <f t="shared" si="37"/>
        <v>42201.208333333328</v>
      </c>
      <c r="N625">
        <v>1437454800</v>
      </c>
      <c r="O625" s="9">
        <f t="shared" si="38"/>
        <v>42206.208333333328</v>
      </c>
      <c r="P625" t="b">
        <v>0</v>
      </c>
      <c r="Q625" t="b">
        <v>0</v>
      </c>
      <c r="R625" t="s">
        <v>33</v>
      </c>
      <c r="S625" s="6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 s="9">
        <f t="shared" si="37"/>
        <v>42029.25</v>
      </c>
      <c r="N626">
        <v>1422684000</v>
      </c>
      <c r="O626" s="9">
        <f t="shared" si="38"/>
        <v>42035.25</v>
      </c>
      <c r="P626" t="b">
        <v>0</v>
      </c>
      <c r="Q626" t="b">
        <v>0</v>
      </c>
      <c r="R626" t="s">
        <v>122</v>
      </c>
      <c r="S626" s="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 s="9">
        <f t="shared" si="37"/>
        <v>43857.25</v>
      </c>
      <c r="N627">
        <v>1581314400</v>
      </c>
      <c r="O627" s="9">
        <f t="shared" si="38"/>
        <v>43871.25</v>
      </c>
      <c r="P627" t="b">
        <v>0</v>
      </c>
      <c r="Q627" t="b">
        <v>0</v>
      </c>
      <c r="R627" t="s">
        <v>33</v>
      </c>
      <c r="S627" s="6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 s="9">
        <f t="shared" si="37"/>
        <v>40449.208333333336</v>
      </c>
      <c r="N628">
        <v>1286427600</v>
      </c>
      <c r="O628" s="9">
        <f t="shared" si="38"/>
        <v>40458.208333333336</v>
      </c>
      <c r="P628" t="b">
        <v>0</v>
      </c>
      <c r="Q628" t="b">
        <v>1</v>
      </c>
      <c r="R628" t="s">
        <v>33</v>
      </c>
      <c r="S628" s="6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 s="9">
        <f t="shared" si="37"/>
        <v>40345.208333333336</v>
      </c>
      <c r="N629">
        <v>1278738000</v>
      </c>
      <c r="O629" s="9">
        <f t="shared" si="38"/>
        <v>40369.208333333336</v>
      </c>
      <c r="P629" t="b">
        <v>1</v>
      </c>
      <c r="Q629" t="b">
        <v>0</v>
      </c>
      <c r="R629" t="s">
        <v>17</v>
      </c>
      <c r="S629" s="6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 s="9">
        <f t="shared" si="37"/>
        <v>40455.208333333336</v>
      </c>
      <c r="N630">
        <v>1286427600</v>
      </c>
      <c r="O630" s="9">
        <f t="shared" si="38"/>
        <v>40458.208333333336</v>
      </c>
      <c r="P630" t="b">
        <v>0</v>
      </c>
      <c r="Q630" t="b">
        <v>0</v>
      </c>
      <c r="R630" t="s">
        <v>60</v>
      </c>
      <c r="S630" s="6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 s="9">
        <f t="shared" si="37"/>
        <v>42557.208333333328</v>
      </c>
      <c r="N631">
        <v>1467954000</v>
      </c>
      <c r="O631" s="9">
        <f t="shared" si="38"/>
        <v>42559.208333333328</v>
      </c>
      <c r="P631" t="b">
        <v>0</v>
      </c>
      <c r="Q631" t="b">
        <v>1</v>
      </c>
      <c r="R631" t="s">
        <v>33</v>
      </c>
      <c r="S631" s="6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 s="9">
        <f t="shared" si="37"/>
        <v>43586.208333333328</v>
      </c>
      <c r="N632">
        <v>1557637200</v>
      </c>
      <c r="O632" s="9">
        <f t="shared" si="38"/>
        <v>43597.208333333328</v>
      </c>
      <c r="P632" t="b">
        <v>0</v>
      </c>
      <c r="Q632" t="b">
        <v>1</v>
      </c>
      <c r="R632" t="s">
        <v>33</v>
      </c>
      <c r="S632" s="6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 s="9">
        <f t="shared" si="37"/>
        <v>43550.208333333328</v>
      </c>
      <c r="N633">
        <v>1553922000</v>
      </c>
      <c r="O633" s="9">
        <f t="shared" si="38"/>
        <v>43554.208333333328</v>
      </c>
      <c r="P633" t="b">
        <v>0</v>
      </c>
      <c r="Q633" t="b">
        <v>0</v>
      </c>
      <c r="R633" t="s">
        <v>33</v>
      </c>
      <c r="S633" s="6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 s="9">
        <f t="shared" si="37"/>
        <v>41945.208333333336</v>
      </c>
      <c r="N634">
        <v>1416463200</v>
      </c>
      <c r="O634" s="9">
        <f t="shared" si="38"/>
        <v>41963.25</v>
      </c>
      <c r="P634" t="b">
        <v>0</v>
      </c>
      <c r="Q634" t="b">
        <v>0</v>
      </c>
      <c r="R634" t="s">
        <v>33</v>
      </c>
      <c r="S634" s="6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 s="9">
        <f t="shared" si="37"/>
        <v>42315.25</v>
      </c>
      <c r="N635">
        <v>1447221600</v>
      </c>
      <c r="O635" s="9">
        <f t="shared" si="38"/>
        <v>42319.25</v>
      </c>
      <c r="P635" t="b">
        <v>0</v>
      </c>
      <c r="Q635" t="b">
        <v>0</v>
      </c>
      <c r="R635" t="s">
        <v>71</v>
      </c>
      <c r="S635" s="6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 s="9">
        <f t="shared" si="37"/>
        <v>42819.208333333328</v>
      </c>
      <c r="N636">
        <v>1491627600</v>
      </c>
      <c r="O636" s="9">
        <f t="shared" si="38"/>
        <v>42833.208333333328</v>
      </c>
      <c r="P636" t="b">
        <v>0</v>
      </c>
      <c r="Q636" t="b">
        <v>0</v>
      </c>
      <c r="R636" t="s">
        <v>269</v>
      </c>
      <c r="S636" s="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 s="9">
        <f t="shared" si="37"/>
        <v>41314.25</v>
      </c>
      <c r="N637">
        <v>1363150800</v>
      </c>
      <c r="O637" s="9">
        <f t="shared" si="38"/>
        <v>41346.208333333336</v>
      </c>
      <c r="P637" t="b">
        <v>0</v>
      </c>
      <c r="Q637" t="b">
        <v>0</v>
      </c>
      <c r="R637" t="s">
        <v>269</v>
      </c>
      <c r="S637" s="6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 s="9">
        <f t="shared" si="37"/>
        <v>40926.25</v>
      </c>
      <c r="N638">
        <v>1330754400</v>
      </c>
      <c r="O638" s="9">
        <f t="shared" si="38"/>
        <v>40971.25</v>
      </c>
      <c r="P638" t="b">
        <v>0</v>
      </c>
      <c r="Q638" t="b">
        <v>1</v>
      </c>
      <c r="R638" t="s">
        <v>71</v>
      </c>
      <c r="S638" s="6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 s="9">
        <f t="shared" si="37"/>
        <v>42688.25</v>
      </c>
      <c r="N639">
        <v>1479794400</v>
      </c>
      <c r="O639" s="9">
        <f t="shared" si="38"/>
        <v>42696.25</v>
      </c>
      <c r="P639" t="b">
        <v>0</v>
      </c>
      <c r="Q639" t="b">
        <v>0</v>
      </c>
      <c r="R639" t="s">
        <v>33</v>
      </c>
      <c r="S639" s="6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 s="9">
        <f t="shared" si="37"/>
        <v>40386.208333333336</v>
      </c>
      <c r="N640">
        <v>1281243600</v>
      </c>
      <c r="O640" s="9">
        <f t="shared" si="38"/>
        <v>40398.208333333336</v>
      </c>
      <c r="P640" t="b">
        <v>0</v>
      </c>
      <c r="Q640" t="b">
        <v>1</v>
      </c>
      <c r="R640" t="s">
        <v>33</v>
      </c>
      <c r="S640" s="6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 s="9">
        <f t="shared" si="37"/>
        <v>43309.208333333328</v>
      </c>
      <c r="N641">
        <v>1532754000</v>
      </c>
      <c r="O641" s="9">
        <f t="shared" si="38"/>
        <v>43309.208333333328</v>
      </c>
      <c r="P641" t="b">
        <v>0</v>
      </c>
      <c r="Q641" t="b">
        <v>1</v>
      </c>
      <c r="R641" t="s">
        <v>53</v>
      </c>
      <c r="S641" s="6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 s="9">
        <f t="shared" si="37"/>
        <v>42387.25</v>
      </c>
      <c r="N642">
        <v>1453356000</v>
      </c>
      <c r="O642" s="9">
        <f t="shared" si="38"/>
        <v>42390.25</v>
      </c>
      <c r="P642" t="b">
        <v>0</v>
      </c>
      <c r="Q642" t="b">
        <v>0</v>
      </c>
      <c r="R642" t="s">
        <v>33</v>
      </c>
      <c r="S642" s="6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 s="9">
        <f t="shared" ref="M643:M706" si="41">(((L643/60)/60)/24)+DATE(1970,1,1)</f>
        <v>42786.25</v>
      </c>
      <c r="N643">
        <v>1489986000</v>
      </c>
      <c r="O643" s="9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s="6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 s="9">
        <f t="shared" si="41"/>
        <v>43451.25</v>
      </c>
      <c r="N644">
        <v>1545804000</v>
      </c>
      <c r="O644" s="9">
        <f t="shared" si="42"/>
        <v>43460.25</v>
      </c>
      <c r="P644" t="b">
        <v>0</v>
      </c>
      <c r="Q644" t="b">
        <v>0</v>
      </c>
      <c r="R644" t="s">
        <v>65</v>
      </c>
      <c r="S644" s="6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 s="9">
        <f t="shared" si="41"/>
        <v>42795.25</v>
      </c>
      <c r="N645">
        <v>1489899600</v>
      </c>
      <c r="O645" s="9">
        <f t="shared" si="42"/>
        <v>42813.208333333328</v>
      </c>
      <c r="P645" t="b">
        <v>0</v>
      </c>
      <c r="Q645" t="b">
        <v>0</v>
      </c>
      <c r="R645" t="s">
        <v>33</v>
      </c>
      <c r="S645" s="6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 s="9">
        <f t="shared" si="41"/>
        <v>43452.25</v>
      </c>
      <c r="N646">
        <v>1546495200</v>
      </c>
      <c r="O646" s="9">
        <f t="shared" si="42"/>
        <v>43468.25</v>
      </c>
      <c r="P646" t="b">
        <v>0</v>
      </c>
      <c r="Q646" t="b">
        <v>0</v>
      </c>
      <c r="R646" t="s">
        <v>33</v>
      </c>
      <c r="S646" s="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 s="9">
        <f t="shared" si="41"/>
        <v>43369.208333333328</v>
      </c>
      <c r="N647">
        <v>1539752400</v>
      </c>
      <c r="O647" s="9">
        <f t="shared" si="42"/>
        <v>43390.208333333328</v>
      </c>
      <c r="P647" t="b">
        <v>0</v>
      </c>
      <c r="Q647" t="b">
        <v>1</v>
      </c>
      <c r="R647" t="s">
        <v>23</v>
      </c>
      <c r="S647" s="6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 s="9">
        <f t="shared" si="41"/>
        <v>41346.208333333336</v>
      </c>
      <c r="N648">
        <v>1364101200</v>
      </c>
      <c r="O648" s="9">
        <f t="shared" si="42"/>
        <v>41357.208333333336</v>
      </c>
      <c r="P648" t="b">
        <v>0</v>
      </c>
      <c r="Q648" t="b">
        <v>0</v>
      </c>
      <c r="R648" t="s">
        <v>89</v>
      </c>
      <c r="S648" s="6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 s="9">
        <f t="shared" si="41"/>
        <v>43199.208333333328</v>
      </c>
      <c r="N649">
        <v>1525323600</v>
      </c>
      <c r="O649" s="9">
        <f t="shared" si="42"/>
        <v>43223.208333333328</v>
      </c>
      <c r="P649" t="b">
        <v>0</v>
      </c>
      <c r="Q649" t="b">
        <v>0</v>
      </c>
      <c r="R649" t="s">
        <v>206</v>
      </c>
      <c r="S649" s="6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 s="9">
        <f t="shared" si="41"/>
        <v>42922.208333333328</v>
      </c>
      <c r="N650">
        <v>1500872400</v>
      </c>
      <c r="O650" s="9">
        <f t="shared" si="42"/>
        <v>42940.208333333328</v>
      </c>
      <c r="P650" t="b">
        <v>1</v>
      </c>
      <c r="Q650" t="b">
        <v>0</v>
      </c>
      <c r="R650" t="s">
        <v>17</v>
      </c>
      <c r="S650" s="6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 s="9">
        <f t="shared" si="41"/>
        <v>40471.208333333336</v>
      </c>
      <c r="N651">
        <v>1288501200</v>
      </c>
      <c r="O651" s="9">
        <f t="shared" si="42"/>
        <v>40482.208333333336</v>
      </c>
      <c r="P651" t="b">
        <v>1</v>
      </c>
      <c r="Q651" t="b">
        <v>1</v>
      </c>
      <c r="R651" t="s">
        <v>33</v>
      </c>
      <c r="S651" s="6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 s="9">
        <f t="shared" si="41"/>
        <v>41828.208333333336</v>
      </c>
      <c r="N652">
        <v>1407128400</v>
      </c>
      <c r="O652" s="9">
        <f t="shared" si="42"/>
        <v>41855.208333333336</v>
      </c>
      <c r="P652" t="b">
        <v>0</v>
      </c>
      <c r="Q652" t="b">
        <v>0</v>
      </c>
      <c r="R652" t="s">
        <v>159</v>
      </c>
      <c r="S652" s="6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 s="9">
        <f t="shared" si="41"/>
        <v>41692.25</v>
      </c>
      <c r="N653">
        <v>1394344800</v>
      </c>
      <c r="O653" s="9">
        <f t="shared" si="42"/>
        <v>41707.25</v>
      </c>
      <c r="P653" t="b">
        <v>0</v>
      </c>
      <c r="Q653" t="b">
        <v>0</v>
      </c>
      <c r="R653" t="s">
        <v>100</v>
      </c>
      <c r="S653" s="6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 s="9">
        <f t="shared" si="41"/>
        <v>42587.208333333328</v>
      </c>
      <c r="N654">
        <v>1474088400</v>
      </c>
      <c r="O654" s="9">
        <f t="shared" si="42"/>
        <v>42630.208333333328</v>
      </c>
      <c r="P654" t="b">
        <v>0</v>
      </c>
      <c r="Q654" t="b">
        <v>0</v>
      </c>
      <c r="R654" t="s">
        <v>28</v>
      </c>
      <c r="S654" s="6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 s="9">
        <f t="shared" si="41"/>
        <v>42468.208333333328</v>
      </c>
      <c r="N655">
        <v>1460264400</v>
      </c>
      <c r="O655" s="9">
        <f t="shared" si="42"/>
        <v>42470.208333333328</v>
      </c>
      <c r="P655" t="b">
        <v>0</v>
      </c>
      <c r="Q655" t="b">
        <v>0</v>
      </c>
      <c r="R655" t="s">
        <v>28</v>
      </c>
      <c r="S655" s="6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 s="9">
        <f t="shared" si="41"/>
        <v>42240.208333333328</v>
      </c>
      <c r="N656">
        <v>1440824400</v>
      </c>
      <c r="O656" s="9">
        <f t="shared" si="42"/>
        <v>42245.208333333328</v>
      </c>
      <c r="P656" t="b">
        <v>0</v>
      </c>
      <c r="Q656" t="b">
        <v>0</v>
      </c>
      <c r="R656" t="s">
        <v>148</v>
      </c>
      <c r="S656" s="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 s="9">
        <f t="shared" si="41"/>
        <v>42796.25</v>
      </c>
      <c r="N657">
        <v>1489554000</v>
      </c>
      <c r="O657" s="9">
        <f t="shared" si="42"/>
        <v>42809.208333333328</v>
      </c>
      <c r="P657" t="b">
        <v>1</v>
      </c>
      <c r="Q657" t="b">
        <v>0</v>
      </c>
      <c r="R657" t="s">
        <v>122</v>
      </c>
      <c r="S657" s="6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 s="9">
        <f t="shared" si="41"/>
        <v>43097.25</v>
      </c>
      <c r="N658">
        <v>1514872800</v>
      </c>
      <c r="O658" s="9">
        <f t="shared" si="42"/>
        <v>43102.25</v>
      </c>
      <c r="P658" t="b">
        <v>0</v>
      </c>
      <c r="Q658" t="b">
        <v>0</v>
      </c>
      <c r="R658" t="s">
        <v>17</v>
      </c>
      <c r="S658" s="6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 s="9">
        <f t="shared" si="41"/>
        <v>43096.25</v>
      </c>
      <c r="N659">
        <v>1515736800</v>
      </c>
      <c r="O659" s="9">
        <f t="shared" si="42"/>
        <v>43112.25</v>
      </c>
      <c r="P659" t="b">
        <v>0</v>
      </c>
      <c r="Q659" t="b">
        <v>0</v>
      </c>
      <c r="R659" t="s">
        <v>474</v>
      </c>
      <c r="S659" s="6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 s="9">
        <f t="shared" si="41"/>
        <v>42246.208333333328</v>
      </c>
      <c r="N660">
        <v>1442898000</v>
      </c>
      <c r="O660" s="9">
        <f t="shared" si="42"/>
        <v>42269.208333333328</v>
      </c>
      <c r="P660" t="b">
        <v>0</v>
      </c>
      <c r="Q660" t="b">
        <v>0</v>
      </c>
      <c r="R660" t="s">
        <v>23</v>
      </c>
      <c r="S660" s="6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 s="9">
        <f t="shared" si="41"/>
        <v>40570.25</v>
      </c>
      <c r="N661">
        <v>1296194400</v>
      </c>
      <c r="O661" s="9">
        <f t="shared" si="42"/>
        <v>40571.25</v>
      </c>
      <c r="P661" t="b">
        <v>0</v>
      </c>
      <c r="Q661" t="b">
        <v>0</v>
      </c>
      <c r="R661" t="s">
        <v>42</v>
      </c>
      <c r="S661" s="6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 s="9">
        <f t="shared" si="41"/>
        <v>42237.208333333328</v>
      </c>
      <c r="N662">
        <v>1440910800</v>
      </c>
      <c r="O662" s="9">
        <f t="shared" si="42"/>
        <v>42246.208333333328</v>
      </c>
      <c r="P662" t="b">
        <v>1</v>
      </c>
      <c r="Q662" t="b">
        <v>0</v>
      </c>
      <c r="R662" t="s">
        <v>33</v>
      </c>
      <c r="S662" s="6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 s="9">
        <f t="shared" si="41"/>
        <v>40996.208333333336</v>
      </c>
      <c r="N663">
        <v>1335502800</v>
      </c>
      <c r="O663" s="9">
        <f t="shared" si="42"/>
        <v>41026.208333333336</v>
      </c>
      <c r="P663" t="b">
        <v>0</v>
      </c>
      <c r="Q663" t="b">
        <v>0</v>
      </c>
      <c r="R663" t="s">
        <v>159</v>
      </c>
      <c r="S663" s="6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 s="9">
        <f t="shared" si="41"/>
        <v>43443.25</v>
      </c>
      <c r="N664">
        <v>1544680800</v>
      </c>
      <c r="O664" s="9">
        <f t="shared" si="42"/>
        <v>43447.25</v>
      </c>
      <c r="P664" t="b">
        <v>0</v>
      </c>
      <c r="Q664" t="b">
        <v>0</v>
      </c>
      <c r="R664" t="s">
        <v>33</v>
      </c>
      <c r="S664" s="6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 s="9">
        <f t="shared" si="41"/>
        <v>40458.208333333336</v>
      </c>
      <c r="N665">
        <v>1288414800</v>
      </c>
      <c r="O665" s="9">
        <f t="shared" si="42"/>
        <v>40481.208333333336</v>
      </c>
      <c r="P665" t="b">
        <v>0</v>
      </c>
      <c r="Q665" t="b">
        <v>0</v>
      </c>
      <c r="R665" t="s">
        <v>33</v>
      </c>
      <c r="S665" s="6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 s="9">
        <f t="shared" si="41"/>
        <v>40959.25</v>
      </c>
      <c r="N666">
        <v>1330581600</v>
      </c>
      <c r="O666" s="9">
        <f t="shared" si="42"/>
        <v>40969.25</v>
      </c>
      <c r="P666" t="b">
        <v>0</v>
      </c>
      <c r="Q666" t="b">
        <v>0</v>
      </c>
      <c r="R666" t="s">
        <v>159</v>
      </c>
      <c r="S666" s="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 s="9">
        <f t="shared" si="41"/>
        <v>40733.208333333336</v>
      </c>
      <c r="N667">
        <v>1311397200</v>
      </c>
      <c r="O667" s="9">
        <f t="shared" si="42"/>
        <v>40747.208333333336</v>
      </c>
      <c r="P667" t="b">
        <v>0</v>
      </c>
      <c r="Q667" t="b">
        <v>1</v>
      </c>
      <c r="R667" t="s">
        <v>42</v>
      </c>
      <c r="S667" s="6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 s="9">
        <f t="shared" si="41"/>
        <v>41516.208333333336</v>
      </c>
      <c r="N668">
        <v>1378357200</v>
      </c>
      <c r="O668" s="9">
        <f t="shared" si="42"/>
        <v>41522.208333333336</v>
      </c>
      <c r="P668" t="b">
        <v>0</v>
      </c>
      <c r="Q668" t="b">
        <v>1</v>
      </c>
      <c r="R668" t="s">
        <v>33</v>
      </c>
      <c r="S668" s="6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 s="9">
        <f t="shared" si="41"/>
        <v>41892.208333333336</v>
      </c>
      <c r="N669">
        <v>1411102800</v>
      </c>
      <c r="O669" s="9">
        <f t="shared" si="42"/>
        <v>41901.208333333336</v>
      </c>
      <c r="P669" t="b">
        <v>0</v>
      </c>
      <c r="Q669" t="b">
        <v>0</v>
      </c>
      <c r="R669" t="s">
        <v>1029</v>
      </c>
      <c r="S669" s="6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 s="9">
        <f t="shared" si="41"/>
        <v>41122.208333333336</v>
      </c>
      <c r="N670">
        <v>1344834000</v>
      </c>
      <c r="O670" s="9">
        <f t="shared" si="42"/>
        <v>41134.208333333336</v>
      </c>
      <c r="P670" t="b">
        <v>0</v>
      </c>
      <c r="Q670" t="b">
        <v>0</v>
      </c>
      <c r="R670" t="s">
        <v>33</v>
      </c>
      <c r="S670" s="6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 s="9">
        <f t="shared" si="41"/>
        <v>42912.208333333328</v>
      </c>
      <c r="N671">
        <v>1499230800</v>
      </c>
      <c r="O671" s="9">
        <f t="shared" si="42"/>
        <v>42921.208333333328</v>
      </c>
      <c r="P671" t="b">
        <v>0</v>
      </c>
      <c r="Q671" t="b">
        <v>0</v>
      </c>
      <c r="R671" t="s">
        <v>33</v>
      </c>
      <c r="S671" s="6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 s="9">
        <f t="shared" si="41"/>
        <v>42425.25</v>
      </c>
      <c r="N672">
        <v>1457416800</v>
      </c>
      <c r="O672" s="9">
        <f t="shared" si="42"/>
        <v>42437.25</v>
      </c>
      <c r="P672" t="b">
        <v>0</v>
      </c>
      <c r="Q672" t="b">
        <v>0</v>
      </c>
      <c r="R672" t="s">
        <v>60</v>
      </c>
      <c r="S672" s="6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 s="9">
        <f t="shared" si="41"/>
        <v>40390.208333333336</v>
      </c>
      <c r="N673">
        <v>1280898000</v>
      </c>
      <c r="O673" s="9">
        <f t="shared" si="42"/>
        <v>40394.208333333336</v>
      </c>
      <c r="P673" t="b">
        <v>0</v>
      </c>
      <c r="Q673" t="b">
        <v>1</v>
      </c>
      <c r="R673" t="s">
        <v>33</v>
      </c>
      <c r="S673" s="6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 s="9">
        <f t="shared" si="41"/>
        <v>43180.208333333328</v>
      </c>
      <c r="N674">
        <v>1522472400</v>
      </c>
      <c r="O674" s="9">
        <f t="shared" si="42"/>
        <v>43190.208333333328</v>
      </c>
      <c r="P674" t="b">
        <v>0</v>
      </c>
      <c r="Q674" t="b">
        <v>0</v>
      </c>
      <c r="R674" t="s">
        <v>33</v>
      </c>
      <c r="S674" s="6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 s="9">
        <f t="shared" si="41"/>
        <v>42475.208333333328</v>
      </c>
      <c r="N675">
        <v>1462510800</v>
      </c>
      <c r="O675" s="9">
        <f t="shared" si="42"/>
        <v>42496.208333333328</v>
      </c>
      <c r="P675" t="b">
        <v>0</v>
      </c>
      <c r="Q675" t="b">
        <v>0</v>
      </c>
      <c r="R675" t="s">
        <v>60</v>
      </c>
      <c r="S675" s="6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 s="9">
        <f t="shared" si="41"/>
        <v>40774.208333333336</v>
      </c>
      <c r="N676">
        <v>1317790800</v>
      </c>
      <c r="O676" s="9">
        <f t="shared" si="42"/>
        <v>40821.208333333336</v>
      </c>
      <c r="P676" t="b">
        <v>0</v>
      </c>
      <c r="Q676" t="b">
        <v>0</v>
      </c>
      <c r="R676" t="s">
        <v>122</v>
      </c>
      <c r="S676" s="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 s="9">
        <f t="shared" si="41"/>
        <v>43719.208333333328</v>
      </c>
      <c r="N677">
        <v>1568782800</v>
      </c>
      <c r="O677" s="9">
        <f t="shared" si="42"/>
        <v>43726.208333333328</v>
      </c>
      <c r="P677" t="b">
        <v>0</v>
      </c>
      <c r="Q677" t="b">
        <v>0</v>
      </c>
      <c r="R677" t="s">
        <v>1029</v>
      </c>
      <c r="S677" s="6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 s="9">
        <f t="shared" si="41"/>
        <v>41178.208333333336</v>
      </c>
      <c r="N678">
        <v>1349413200</v>
      </c>
      <c r="O678" s="9">
        <f t="shared" si="42"/>
        <v>41187.208333333336</v>
      </c>
      <c r="P678" t="b">
        <v>0</v>
      </c>
      <c r="Q678" t="b">
        <v>0</v>
      </c>
      <c r="R678" t="s">
        <v>122</v>
      </c>
      <c r="S678" s="6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 s="9">
        <f t="shared" si="41"/>
        <v>42561.208333333328</v>
      </c>
      <c r="N679">
        <v>1472446800</v>
      </c>
      <c r="O679" s="9">
        <f t="shared" si="42"/>
        <v>42611.208333333328</v>
      </c>
      <c r="P679" t="b">
        <v>0</v>
      </c>
      <c r="Q679" t="b">
        <v>0</v>
      </c>
      <c r="R679" t="s">
        <v>119</v>
      </c>
      <c r="S679" s="6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 s="9">
        <f t="shared" si="41"/>
        <v>43484.25</v>
      </c>
      <c r="N680">
        <v>1548050400</v>
      </c>
      <c r="O680" s="9">
        <f t="shared" si="42"/>
        <v>43486.25</v>
      </c>
      <c r="P680" t="b">
        <v>0</v>
      </c>
      <c r="Q680" t="b">
        <v>0</v>
      </c>
      <c r="R680" t="s">
        <v>53</v>
      </c>
      <c r="S680" s="6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 s="9">
        <f t="shared" si="41"/>
        <v>43756.208333333328</v>
      </c>
      <c r="N681">
        <v>1571806800</v>
      </c>
      <c r="O681" s="9">
        <f t="shared" si="42"/>
        <v>43761.208333333328</v>
      </c>
      <c r="P681" t="b">
        <v>0</v>
      </c>
      <c r="Q681" t="b">
        <v>1</v>
      </c>
      <c r="R681" t="s">
        <v>17</v>
      </c>
      <c r="S681" s="6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 s="9">
        <f t="shared" si="41"/>
        <v>43813.25</v>
      </c>
      <c r="N682">
        <v>1576476000</v>
      </c>
      <c r="O682" s="9">
        <f t="shared" si="42"/>
        <v>43815.25</v>
      </c>
      <c r="P682" t="b">
        <v>0</v>
      </c>
      <c r="Q682" t="b">
        <v>1</v>
      </c>
      <c r="R682" t="s">
        <v>292</v>
      </c>
      <c r="S682" s="6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 s="9">
        <f t="shared" si="41"/>
        <v>40898.25</v>
      </c>
      <c r="N683">
        <v>1324965600</v>
      </c>
      <c r="O683" s="9">
        <f t="shared" si="42"/>
        <v>40904.25</v>
      </c>
      <c r="P683" t="b">
        <v>0</v>
      </c>
      <c r="Q683" t="b">
        <v>0</v>
      </c>
      <c r="R683" t="s">
        <v>33</v>
      </c>
      <c r="S683" s="6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 s="9">
        <f t="shared" si="41"/>
        <v>41619.25</v>
      </c>
      <c r="N684">
        <v>1387519200</v>
      </c>
      <c r="O684" s="9">
        <f t="shared" si="42"/>
        <v>41628.25</v>
      </c>
      <c r="P684" t="b">
        <v>0</v>
      </c>
      <c r="Q684" t="b">
        <v>0</v>
      </c>
      <c r="R684" t="s">
        <v>33</v>
      </c>
      <c r="S684" s="6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 s="9">
        <f t="shared" si="41"/>
        <v>43359.208333333328</v>
      </c>
      <c r="N685">
        <v>1537246800</v>
      </c>
      <c r="O685" s="9">
        <f t="shared" si="42"/>
        <v>43361.208333333328</v>
      </c>
      <c r="P685" t="b">
        <v>0</v>
      </c>
      <c r="Q685" t="b">
        <v>0</v>
      </c>
      <c r="R685" t="s">
        <v>33</v>
      </c>
      <c r="S685" s="6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 s="9">
        <f t="shared" si="41"/>
        <v>40358.208333333336</v>
      </c>
      <c r="N686">
        <v>1279515600</v>
      </c>
      <c r="O686" s="9">
        <f t="shared" si="42"/>
        <v>40378.208333333336</v>
      </c>
      <c r="P686" t="b">
        <v>0</v>
      </c>
      <c r="Q686" t="b">
        <v>0</v>
      </c>
      <c r="R686" t="s">
        <v>68</v>
      </c>
      <c r="S686" s="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 s="9">
        <f t="shared" si="41"/>
        <v>42239.208333333328</v>
      </c>
      <c r="N687">
        <v>1442379600</v>
      </c>
      <c r="O687" s="9">
        <f t="shared" si="42"/>
        <v>42263.208333333328</v>
      </c>
      <c r="P687" t="b">
        <v>0</v>
      </c>
      <c r="Q687" t="b">
        <v>0</v>
      </c>
      <c r="R687" t="s">
        <v>33</v>
      </c>
      <c r="S687" s="6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 s="9">
        <f t="shared" si="41"/>
        <v>43186.208333333328</v>
      </c>
      <c r="N688">
        <v>1523077200</v>
      </c>
      <c r="O688" s="9">
        <f t="shared" si="42"/>
        <v>43197.208333333328</v>
      </c>
      <c r="P688" t="b">
        <v>0</v>
      </c>
      <c r="Q688" t="b">
        <v>0</v>
      </c>
      <c r="R688" t="s">
        <v>65</v>
      </c>
      <c r="S688" s="6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 s="9">
        <f t="shared" si="41"/>
        <v>42806.25</v>
      </c>
      <c r="N689">
        <v>1489554000</v>
      </c>
      <c r="O689" s="9">
        <f t="shared" si="42"/>
        <v>42809.208333333328</v>
      </c>
      <c r="P689" t="b">
        <v>0</v>
      </c>
      <c r="Q689" t="b">
        <v>0</v>
      </c>
      <c r="R689" t="s">
        <v>33</v>
      </c>
      <c r="S689" s="6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 s="9">
        <f t="shared" si="41"/>
        <v>43475.25</v>
      </c>
      <c r="N690">
        <v>1548482400</v>
      </c>
      <c r="O690" s="9">
        <f t="shared" si="42"/>
        <v>43491.25</v>
      </c>
      <c r="P690" t="b">
        <v>0</v>
      </c>
      <c r="Q690" t="b">
        <v>1</v>
      </c>
      <c r="R690" t="s">
        <v>269</v>
      </c>
      <c r="S690" s="6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 s="9">
        <f t="shared" si="41"/>
        <v>41576.208333333336</v>
      </c>
      <c r="N691">
        <v>1384063200</v>
      </c>
      <c r="O691" s="9">
        <f t="shared" si="42"/>
        <v>41588.25</v>
      </c>
      <c r="P691" t="b">
        <v>0</v>
      </c>
      <c r="Q691" t="b">
        <v>0</v>
      </c>
      <c r="R691" t="s">
        <v>28</v>
      </c>
      <c r="S691" s="6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 s="9">
        <f t="shared" si="41"/>
        <v>40874.25</v>
      </c>
      <c r="N692">
        <v>1322892000</v>
      </c>
      <c r="O692" s="9">
        <f t="shared" si="42"/>
        <v>40880.25</v>
      </c>
      <c r="P692" t="b">
        <v>0</v>
      </c>
      <c r="Q692" t="b">
        <v>1</v>
      </c>
      <c r="R692" t="s">
        <v>42</v>
      </c>
      <c r="S692" s="6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 s="9">
        <f t="shared" si="41"/>
        <v>41185.208333333336</v>
      </c>
      <c r="N693">
        <v>1350709200</v>
      </c>
      <c r="O693" s="9">
        <f t="shared" si="42"/>
        <v>41202.208333333336</v>
      </c>
      <c r="P693" t="b">
        <v>1</v>
      </c>
      <c r="Q693" t="b">
        <v>1</v>
      </c>
      <c r="R693" t="s">
        <v>42</v>
      </c>
      <c r="S693" s="6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 s="9">
        <f t="shared" si="41"/>
        <v>43655.208333333328</v>
      </c>
      <c r="N694">
        <v>1564203600</v>
      </c>
      <c r="O694" s="9">
        <f t="shared" si="42"/>
        <v>43673.208333333328</v>
      </c>
      <c r="P694" t="b">
        <v>0</v>
      </c>
      <c r="Q694" t="b">
        <v>0</v>
      </c>
      <c r="R694" t="s">
        <v>23</v>
      </c>
      <c r="S694" s="6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 s="9">
        <f t="shared" si="41"/>
        <v>43025.208333333328</v>
      </c>
      <c r="N695">
        <v>1509685200</v>
      </c>
      <c r="O695" s="9">
        <f t="shared" si="42"/>
        <v>43042.208333333328</v>
      </c>
      <c r="P695" t="b">
        <v>0</v>
      </c>
      <c r="Q695" t="b">
        <v>0</v>
      </c>
      <c r="R695" t="s">
        <v>33</v>
      </c>
      <c r="S695" s="6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 s="9">
        <f t="shared" si="41"/>
        <v>43066.25</v>
      </c>
      <c r="N696">
        <v>1514959200</v>
      </c>
      <c r="O696" s="9">
        <f t="shared" si="42"/>
        <v>43103.25</v>
      </c>
      <c r="P696" t="b">
        <v>0</v>
      </c>
      <c r="Q696" t="b">
        <v>0</v>
      </c>
      <c r="R696" t="s">
        <v>33</v>
      </c>
      <c r="S696" s="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 s="9">
        <f t="shared" si="41"/>
        <v>42322.25</v>
      </c>
      <c r="N697">
        <v>1448863200</v>
      </c>
      <c r="O697" s="9">
        <f t="shared" si="42"/>
        <v>42338.25</v>
      </c>
      <c r="P697" t="b">
        <v>1</v>
      </c>
      <c r="Q697" t="b">
        <v>0</v>
      </c>
      <c r="R697" t="s">
        <v>23</v>
      </c>
      <c r="S697" s="6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 s="9">
        <f t="shared" si="41"/>
        <v>42114.208333333328</v>
      </c>
      <c r="N698">
        <v>1429592400</v>
      </c>
      <c r="O698" s="9">
        <f t="shared" si="42"/>
        <v>42115.208333333328</v>
      </c>
      <c r="P698" t="b">
        <v>0</v>
      </c>
      <c r="Q698" t="b">
        <v>1</v>
      </c>
      <c r="R698" t="s">
        <v>33</v>
      </c>
      <c r="S698" s="6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 s="9">
        <f t="shared" si="41"/>
        <v>43190.208333333328</v>
      </c>
      <c r="N699">
        <v>1522645200</v>
      </c>
      <c r="O699" s="9">
        <f t="shared" si="42"/>
        <v>43192.208333333328</v>
      </c>
      <c r="P699" t="b">
        <v>0</v>
      </c>
      <c r="Q699" t="b">
        <v>0</v>
      </c>
      <c r="R699" t="s">
        <v>50</v>
      </c>
      <c r="S699" s="6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 s="9">
        <f t="shared" si="41"/>
        <v>40871.25</v>
      </c>
      <c r="N700">
        <v>1323324000</v>
      </c>
      <c r="O700" s="9">
        <f t="shared" si="42"/>
        <v>40885.25</v>
      </c>
      <c r="P700" t="b">
        <v>0</v>
      </c>
      <c r="Q700" t="b">
        <v>0</v>
      </c>
      <c r="R700" t="s">
        <v>65</v>
      </c>
      <c r="S700" s="6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 s="9">
        <f t="shared" si="41"/>
        <v>43641.208333333328</v>
      </c>
      <c r="N701">
        <v>1561525200</v>
      </c>
      <c r="O701" s="9">
        <f t="shared" si="42"/>
        <v>43642.208333333328</v>
      </c>
      <c r="P701" t="b">
        <v>0</v>
      </c>
      <c r="Q701" t="b">
        <v>0</v>
      </c>
      <c r="R701" t="s">
        <v>53</v>
      </c>
      <c r="S701" s="6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 s="9">
        <f t="shared" si="41"/>
        <v>40203.25</v>
      </c>
      <c r="N702">
        <v>1265695200</v>
      </c>
      <c r="O702" s="9">
        <f t="shared" si="42"/>
        <v>40218.25</v>
      </c>
      <c r="P702" t="b">
        <v>0</v>
      </c>
      <c r="Q702" t="b">
        <v>0</v>
      </c>
      <c r="R702" t="s">
        <v>65</v>
      </c>
      <c r="S702" s="6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 s="9">
        <f t="shared" si="41"/>
        <v>40629.208333333336</v>
      </c>
      <c r="N703">
        <v>1301806800</v>
      </c>
      <c r="O703" s="9">
        <f t="shared" si="42"/>
        <v>40636.208333333336</v>
      </c>
      <c r="P703" t="b">
        <v>1</v>
      </c>
      <c r="Q703" t="b">
        <v>0</v>
      </c>
      <c r="R703" t="s">
        <v>33</v>
      </c>
      <c r="S703" s="6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 s="9">
        <f t="shared" si="41"/>
        <v>41477.208333333336</v>
      </c>
      <c r="N704">
        <v>1374901200</v>
      </c>
      <c r="O704" s="9">
        <f t="shared" si="42"/>
        <v>41482.208333333336</v>
      </c>
      <c r="P704" t="b">
        <v>0</v>
      </c>
      <c r="Q704" t="b">
        <v>0</v>
      </c>
      <c r="R704" t="s">
        <v>65</v>
      </c>
      <c r="S704" s="6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 s="9">
        <f t="shared" si="41"/>
        <v>41020.208333333336</v>
      </c>
      <c r="N705">
        <v>1336453200</v>
      </c>
      <c r="O705" s="9">
        <f t="shared" si="42"/>
        <v>41037.208333333336</v>
      </c>
      <c r="P705" t="b">
        <v>1</v>
      </c>
      <c r="Q705" t="b">
        <v>1</v>
      </c>
      <c r="R705" t="s">
        <v>206</v>
      </c>
      <c r="S705" s="6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 s="9">
        <f t="shared" si="41"/>
        <v>42555.208333333328</v>
      </c>
      <c r="N706">
        <v>1468904400</v>
      </c>
      <c r="O706" s="9">
        <f t="shared" si="42"/>
        <v>42570.208333333328</v>
      </c>
      <c r="P706" t="b">
        <v>0</v>
      </c>
      <c r="Q706" t="b">
        <v>0</v>
      </c>
      <c r="R706" t="s">
        <v>71</v>
      </c>
      <c r="S706" s="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 s="9">
        <f t="shared" ref="M707:M770" si="45">(((L707/60)/60)/24)+DATE(1970,1,1)</f>
        <v>41619.25</v>
      </c>
      <c r="N707">
        <v>1387087200</v>
      </c>
      <c r="O707" s="9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s="6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5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 s="9">
        <f t="shared" si="45"/>
        <v>43471.25</v>
      </c>
      <c r="N708">
        <v>1547445600</v>
      </c>
      <c r="O708" s="9">
        <f t="shared" si="46"/>
        <v>43479.25</v>
      </c>
      <c r="P708" t="b">
        <v>0</v>
      </c>
      <c r="Q708" t="b">
        <v>1</v>
      </c>
      <c r="R708" t="s">
        <v>28</v>
      </c>
      <c r="S708" s="6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 s="9">
        <f t="shared" si="45"/>
        <v>43442.25</v>
      </c>
      <c r="N709">
        <v>1547359200</v>
      </c>
      <c r="O709" s="9">
        <f t="shared" si="46"/>
        <v>43478.25</v>
      </c>
      <c r="P709" t="b">
        <v>0</v>
      </c>
      <c r="Q709" t="b">
        <v>0</v>
      </c>
      <c r="R709" t="s">
        <v>53</v>
      </c>
      <c r="S709" s="6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 s="9">
        <f t="shared" si="45"/>
        <v>42877.208333333328</v>
      </c>
      <c r="N710">
        <v>1496293200</v>
      </c>
      <c r="O710" s="9">
        <f t="shared" si="46"/>
        <v>42887.208333333328</v>
      </c>
      <c r="P710" t="b">
        <v>0</v>
      </c>
      <c r="Q710" t="b">
        <v>0</v>
      </c>
      <c r="R710" t="s">
        <v>33</v>
      </c>
      <c r="S710" s="6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 s="9">
        <f t="shared" si="45"/>
        <v>41018.208333333336</v>
      </c>
      <c r="N711">
        <v>1335416400</v>
      </c>
      <c r="O711" s="9">
        <f t="shared" si="46"/>
        <v>41025.208333333336</v>
      </c>
      <c r="P711" t="b">
        <v>0</v>
      </c>
      <c r="Q711" t="b">
        <v>0</v>
      </c>
      <c r="R711" t="s">
        <v>33</v>
      </c>
      <c r="S711" s="6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 s="9">
        <f t="shared" si="45"/>
        <v>43295.208333333328</v>
      </c>
      <c r="N712">
        <v>1532149200</v>
      </c>
      <c r="O712" s="9">
        <f t="shared" si="46"/>
        <v>43302.208333333328</v>
      </c>
      <c r="P712" t="b">
        <v>0</v>
      </c>
      <c r="Q712" t="b">
        <v>1</v>
      </c>
      <c r="R712" t="s">
        <v>33</v>
      </c>
      <c r="S712" s="6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 s="9">
        <f t="shared" si="45"/>
        <v>42393.25</v>
      </c>
      <c r="N713">
        <v>1453788000</v>
      </c>
      <c r="O713" s="9">
        <f t="shared" si="46"/>
        <v>42395.25</v>
      </c>
      <c r="P713" t="b">
        <v>1</v>
      </c>
      <c r="Q713" t="b">
        <v>1</v>
      </c>
      <c r="R713" t="s">
        <v>33</v>
      </c>
      <c r="S713" s="6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 s="9">
        <f t="shared" si="45"/>
        <v>42559.208333333328</v>
      </c>
      <c r="N714">
        <v>1471496400</v>
      </c>
      <c r="O714" s="9">
        <f t="shared" si="46"/>
        <v>42600.208333333328</v>
      </c>
      <c r="P714" t="b">
        <v>0</v>
      </c>
      <c r="Q714" t="b">
        <v>0</v>
      </c>
      <c r="R714" t="s">
        <v>33</v>
      </c>
      <c r="S714" s="6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 s="9">
        <f t="shared" si="45"/>
        <v>42604.208333333328</v>
      </c>
      <c r="N715">
        <v>1472878800</v>
      </c>
      <c r="O715" s="9">
        <f t="shared" si="46"/>
        <v>42616.208333333328</v>
      </c>
      <c r="P715" t="b">
        <v>0</v>
      </c>
      <c r="Q715" t="b">
        <v>0</v>
      </c>
      <c r="R715" t="s">
        <v>133</v>
      </c>
      <c r="S715" s="6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 s="9">
        <f t="shared" si="45"/>
        <v>41870.208333333336</v>
      </c>
      <c r="N716">
        <v>1408510800</v>
      </c>
      <c r="O716" s="9">
        <f t="shared" si="46"/>
        <v>41871.208333333336</v>
      </c>
      <c r="P716" t="b">
        <v>0</v>
      </c>
      <c r="Q716" t="b">
        <v>0</v>
      </c>
      <c r="R716" t="s">
        <v>23</v>
      </c>
      <c r="S716" s="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 s="9">
        <f t="shared" si="45"/>
        <v>40397.208333333336</v>
      </c>
      <c r="N717">
        <v>1281589200</v>
      </c>
      <c r="O717" s="9">
        <f t="shared" si="46"/>
        <v>40402.208333333336</v>
      </c>
      <c r="P717" t="b">
        <v>0</v>
      </c>
      <c r="Q717" t="b">
        <v>0</v>
      </c>
      <c r="R717" t="s">
        <v>292</v>
      </c>
      <c r="S717" s="6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 s="9">
        <f t="shared" si="45"/>
        <v>41465.208333333336</v>
      </c>
      <c r="N718">
        <v>1375851600</v>
      </c>
      <c r="O718" s="9">
        <f t="shared" si="46"/>
        <v>41493.208333333336</v>
      </c>
      <c r="P718" t="b">
        <v>0</v>
      </c>
      <c r="Q718" t="b">
        <v>1</v>
      </c>
      <c r="R718" t="s">
        <v>33</v>
      </c>
      <c r="S718" s="6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 s="9">
        <f t="shared" si="45"/>
        <v>40777.208333333336</v>
      </c>
      <c r="N719">
        <v>1315803600</v>
      </c>
      <c r="O719" s="9">
        <f t="shared" si="46"/>
        <v>40798.208333333336</v>
      </c>
      <c r="P719" t="b">
        <v>0</v>
      </c>
      <c r="Q719" t="b">
        <v>0</v>
      </c>
      <c r="R719" t="s">
        <v>42</v>
      </c>
      <c r="S719" s="6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 s="9">
        <f t="shared" si="45"/>
        <v>41442.208333333336</v>
      </c>
      <c r="N720">
        <v>1373691600</v>
      </c>
      <c r="O720" s="9">
        <f t="shared" si="46"/>
        <v>41468.208333333336</v>
      </c>
      <c r="P720" t="b">
        <v>0</v>
      </c>
      <c r="Q720" t="b">
        <v>0</v>
      </c>
      <c r="R720" t="s">
        <v>65</v>
      </c>
      <c r="S720" s="6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 s="9">
        <f t="shared" si="45"/>
        <v>41058.208333333336</v>
      </c>
      <c r="N721">
        <v>1339218000</v>
      </c>
      <c r="O721" s="9">
        <f t="shared" si="46"/>
        <v>41069.208333333336</v>
      </c>
      <c r="P721" t="b">
        <v>0</v>
      </c>
      <c r="Q721" t="b">
        <v>0</v>
      </c>
      <c r="R721" t="s">
        <v>119</v>
      </c>
      <c r="S721" s="6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 s="9">
        <f t="shared" si="45"/>
        <v>43152.25</v>
      </c>
      <c r="N722">
        <v>1520402400</v>
      </c>
      <c r="O722" s="9">
        <f t="shared" si="46"/>
        <v>43166.25</v>
      </c>
      <c r="P722" t="b">
        <v>0</v>
      </c>
      <c r="Q722" t="b">
        <v>1</v>
      </c>
      <c r="R722" t="s">
        <v>33</v>
      </c>
      <c r="S722" s="6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 s="9">
        <f t="shared" si="45"/>
        <v>43194.208333333328</v>
      </c>
      <c r="N723">
        <v>1523336400</v>
      </c>
      <c r="O723" s="9">
        <f t="shared" si="46"/>
        <v>43200.208333333328</v>
      </c>
      <c r="P723" t="b">
        <v>0</v>
      </c>
      <c r="Q723" t="b">
        <v>0</v>
      </c>
      <c r="R723" t="s">
        <v>23</v>
      </c>
      <c r="S723" s="6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 s="9">
        <f t="shared" si="45"/>
        <v>43045.25</v>
      </c>
      <c r="N724">
        <v>1512280800</v>
      </c>
      <c r="O724" s="9">
        <f t="shared" si="46"/>
        <v>43072.25</v>
      </c>
      <c r="P724" t="b">
        <v>0</v>
      </c>
      <c r="Q724" t="b">
        <v>0</v>
      </c>
      <c r="R724" t="s">
        <v>42</v>
      </c>
      <c r="S724" s="6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 s="9">
        <f t="shared" si="45"/>
        <v>42431.25</v>
      </c>
      <c r="N725">
        <v>1458709200</v>
      </c>
      <c r="O725" s="9">
        <f t="shared" si="46"/>
        <v>42452.208333333328</v>
      </c>
      <c r="P725" t="b">
        <v>0</v>
      </c>
      <c r="Q725" t="b">
        <v>0</v>
      </c>
      <c r="R725" t="s">
        <v>33</v>
      </c>
      <c r="S725" s="6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 s="9">
        <f t="shared" si="45"/>
        <v>41934.208333333336</v>
      </c>
      <c r="N726">
        <v>1414126800</v>
      </c>
      <c r="O726" s="9">
        <f t="shared" si="46"/>
        <v>41936.208333333336</v>
      </c>
      <c r="P726" t="b">
        <v>0</v>
      </c>
      <c r="Q726" t="b">
        <v>1</v>
      </c>
      <c r="R726" t="s">
        <v>33</v>
      </c>
      <c r="S726" s="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 s="9">
        <f t="shared" si="45"/>
        <v>41958.25</v>
      </c>
      <c r="N727">
        <v>1416204000</v>
      </c>
      <c r="O727" s="9">
        <f t="shared" si="46"/>
        <v>41960.25</v>
      </c>
      <c r="P727" t="b">
        <v>0</v>
      </c>
      <c r="Q727" t="b">
        <v>0</v>
      </c>
      <c r="R727" t="s">
        <v>292</v>
      </c>
      <c r="S727" s="6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 s="9">
        <f t="shared" si="45"/>
        <v>40476.208333333336</v>
      </c>
      <c r="N728">
        <v>1288501200</v>
      </c>
      <c r="O728" s="9">
        <f t="shared" si="46"/>
        <v>40482.208333333336</v>
      </c>
      <c r="P728" t="b">
        <v>0</v>
      </c>
      <c r="Q728" t="b">
        <v>1</v>
      </c>
      <c r="R728" t="s">
        <v>33</v>
      </c>
      <c r="S728" s="6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 s="9">
        <f t="shared" si="45"/>
        <v>43485.25</v>
      </c>
      <c r="N729">
        <v>1552971600</v>
      </c>
      <c r="O729" s="9">
        <f t="shared" si="46"/>
        <v>43543.208333333328</v>
      </c>
      <c r="P729" t="b">
        <v>0</v>
      </c>
      <c r="Q729" t="b">
        <v>0</v>
      </c>
      <c r="R729" t="s">
        <v>28</v>
      </c>
      <c r="S729" s="6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 s="9">
        <f t="shared" si="45"/>
        <v>42515.208333333328</v>
      </c>
      <c r="N730">
        <v>1465102800</v>
      </c>
      <c r="O730" s="9">
        <f t="shared" si="46"/>
        <v>42526.208333333328</v>
      </c>
      <c r="P730" t="b">
        <v>0</v>
      </c>
      <c r="Q730" t="b">
        <v>0</v>
      </c>
      <c r="R730" t="s">
        <v>33</v>
      </c>
      <c r="S730" s="6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 s="9">
        <f t="shared" si="45"/>
        <v>41309.25</v>
      </c>
      <c r="N731">
        <v>1360130400</v>
      </c>
      <c r="O731" s="9">
        <f t="shared" si="46"/>
        <v>41311.25</v>
      </c>
      <c r="P731" t="b">
        <v>0</v>
      </c>
      <c r="Q731" t="b">
        <v>0</v>
      </c>
      <c r="R731" t="s">
        <v>53</v>
      </c>
      <c r="S731" s="6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 s="9">
        <f t="shared" si="45"/>
        <v>42147.208333333328</v>
      </c>
      <c r="N732">
        <v>1432875600</v>
      </c>
      <c r="O732" s="9">
        <f t="shared" si="46"/>
        <v>42153.208333333328</v>
      </c>
      <c r="P732" t="b">
        <v>0</v>
      </c>
      <c r="Q732" t="b">
        <v>0</v>
      </c>
      <c r="R732" t="s">
        <v>65</v>
      </c>
      <c r="S732" s="6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 s="9">
        <f t="shared" si="45"/>
        <v>42939.208333333328</v>
      </c>
      <c r="N733">
        <v>1500872400</v>
      </c>
      <c r="O733" s="9">
        <f t="shared" si="46"/>
        <v>42940.208333333328</v>
      </c>
      <c r="P733" t="b">
        <v>0</v>
      </c>
      <c r="Q733" t="b">
        <v>0</v>
      </c>
      <c r="R733" t="s">
        <v>28</v>
      </c>
      <c r="S733" s="6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 s="9">
        <f t="shared" si="45"/>
        <v>42816.208333333328</v>
      </c>
      <c r="N734">
        <v>1492146000</v>
      </c>
      <c r="O734" s="9">
        <f t="shared" si="46"/>
        <v>42839.208333333328</v>
      </c>
      <c r="P734" t="b">
        <v>0</v>
      </c>
      <c r="Q734" t="b">
        <v>1</v>
      </c>
      <c r="R734" t="s">
        <v>23</v>
      </c>
      <c r="S734" s="6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 s="9">
        <f t="shared" si="45"/>
        <v>41844.208333333336</v>
      </c>
      <c r="N735">
        <v>1407301200</v>
      </c>
      <c r="O735" s="9">
        <f t="shared" si="46"/>
        <v>41857.208333333336</v>
      </c>
      <c r="P735" t="b">
        <v>0</v>
      </c>
      <c r="Q735" t="b">
        <v>0</v>
      </c>
      <c r="R735" t="s">
        <v>148</v>
      </c>
      <c r="S735" s="6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 s="9">
        <f t="shared" si="45"/>
        <v>42763.25</v>
      </c>
      <c r="N736">
        <v>1486620000</v>
      </c>
      <c r="O736" s="9">
        <f t="shared" si="46"/>
        <v>42775.25</v>
      </c>
      <c r="P736" t="b">
        <v>0</v>
      </c>
      <c r="Q736" t="b">
        <v>1</v>
      </c>
      <c r="R736" t="s">
        <v>33</v>
      </c>
      <c r="S736" s="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 s="9">
        <f t="shared" si="45"/>
        <v>42459.208333333328</v>
      </c>
      <c r="N737">
        <v>1459918800</v>
      </c>
      <c r="O737" s="9">
        <f t="shared" si="46"/>
        <v>42466.208333333328</v>
      </c>
      <c r="P737" t="b">
        <v>0</v>
      </c>
      <c r="Q737" t="b">
        <v>0</v>
      </c>
      <c r="R737" t="s">
        <v>122</v>
      </c>
      <c r="S737" s="6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 s="9">
        <f t="shared" si="45"/>
        <v>42055.25</v>
      </c>
      <c r="N738">
        <v>1424757600</v>
      </c>
      <c r="O738" s="9">
        <f t="shared" si="46"/>
        <v>42059.25</v>
      </c>
      <c r="P738" t="b">
        <v>0</v>
      </c>
      <c r="Q738" t="b">
        <v>0</v>
      </c>
      <c r="R738" t="s">
        <v>68</v>
      </c>
      <c r="S738" s="6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 s="9">
        <f t="shared" si="45"/>
        <v>42685.25</v>
      </c>
      <c r="N739">
        <v>1479880800</v>
      </c>
      <c r="O739" s="9">
        <f t="shared" si="46"/>
        <v>42697.25</v>
      </c>
      <c r="P739" t="b">
        <v>0</v>
      </c>
      <c r="Q739" t="b">
        <v>0</v>
      </c>
      <c r="R739" t="s">
        <v>60</v>
      </c>
      <c r="S739" s="6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 s="9">
        <f t="shared" si="45"/>
        <v>41959.25</v>
      </c>
      <c r="N740">
        <v>1418018400</v>
      </c>
      <c r="O740" s="9">
        <f t="shared" si="46"/>
        <v>41981.25</v>
      </c>
      <c r="P740" t="b">
        <v>0</v>
      </c>
      <c r="Q740" t="b">
        <v>1</v>
      </c>
      <c r="R740" t="s">
        <v>33</v>
      </c>
      <c r="S740" s="6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 s="9">
        <f t="shared" si="45"/>
        <v>41089.208333333336</v>
      </c>
      <c r="N741">
        <v>1341032400</v>
      </c>
      <c r="O741" s="9">
        <f t="shared" si="46"/>
        <v>41090.208333333336</v>
      </c>
      <c r="P741" t="b">
        <v>0</v>
      </c>
      <c r="Q741" t="b">
        <v>0</v>
      </c>
      <c r="R741" t="s">
        <v>60</v>
      </c>
      <c r="S741" s="6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 s="9">
        <f t="shared" si="45"/>
        <v>42769.25</v>
      </c>
      <c r="N742">
        <v>1486360800</v>
      </c>
      <c r="O742" s="9">
        <f t="shared" si="46"/>
        <v>42772.25</v>
      </c>
      <c r="P742" t="b">
        <v>0</v>
      </c>
      <c r="Q742" t="b">
        <v>0</v>
      </c>
      <c r="R742" t="s">
        <v>33</v>
      </c>
      <c r="S742" s="6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 s="9">
        <f t="shared" si="45"/>
        <v>40321.208333333336</v>
      </c>
      <c r="N743">
        <v>1274677200</v>
      </c>
      <c r="O743" s="9">
        <f t="shared" si="46"/>
        <v>40322.208333333336</v>
      </c>
      <c r="P743" t="b">
        <v>0</v>
      </c>
      <c r="Q743" t="b">
        <v>0</v>
      </c>
      <c r="R743" t="s">
        <v>33</v>
      </c>
      <c r="S743" s="6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 s="9">
        <f t="shared" si="45"/>
        <v>40197.25</v>
      </c>
      <c r="N744">
        <v>1267509600</v>
      </c>
      <c r="O744" s="9">
        <f t="shared" si="46"/>
        <v>40239.25</v>
      </c>
      <c r="P744" t="b">
        <v>0</v>
      </c>
      <c r="Q744" t="b">
        <v>0</v>
      </c>
      <c r="R744" t="s">
        <v>50</v>
      </c>
      <c r="S744" s="6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 s="9">
        <f t="shared" si="45"/>
        <v>42298.208333333328</v>
      </c>
      <c r="N745">
        <v>1445922000</v>
      </c>
      <c r="O745" s="9">
        <f t="shared" si="46"/>
        <v>42304.208333333328</v>
      </c>
      <c r="P745" t="b">
        <v>0</v>
      </c>
      <c r="Q745" t="b">
        <v>1</v>
      </c>
      <c r="R745" t="s">
        <v>33</v>
      </c>
      <c r="S745" s="6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 s="9">
        <f t="shared" si="45"/>
        <v>43322.208333333328</v>
      </c>
      <c r="N746">
        <v>1534050000</v>
      </c>
      <c r="O746" s="9">
        <f t="shared" si="46"/>
        <v>43324.208333333328</v>
      </c>
      <c r="P746" t="b">
        <v>0</v>
      </c>
      <c r="Q746" t="b">
        <v>1</v>
      </c>
      <c r="R746" t="s">
        <v>33</v>
      </c>
      <c r="S746" s="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 s="9">
        <f t="shared" si="45"/>
        <v>40328.208333333336</v>
      </c>
      <c r="N747">
        <v>1277528400</v>
      </c>
      <c r="O747" s="9">
        <f t="shared" si="46"/>
        <v>40355.208333333336</v>
      </c>
      <c r="P747" t="b">
        <v>0</v>
      </c>
      <c r="Q747" t="b">
        <v>0</v>
      </c>
      <c r="R747" t="s">
        <v>65</v>
      </c>
      <c r="S747" s="6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 s="9">
        <f t="shared" si="45"/>
        <v>40825.208333333336</v>
      </c>
      <c r="N748">
        <v>1318568400</v>
      </c>
      <c r="O748" s="9">
        <f t="shared" si="46"/>
        <v>40830.208333333336</v>
      </c>
      <c r="P748" t="b">
        <v>0</v>
      </c>
      <c r="Q748" t="b">
        <v>0</v>
      </c>
      <c r="R748" t="s">
        <v>28</v>
      </c>
      <c r="S748" s="6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 s="9">
        <f t="shared" si="45"/>
        <v>40423.208333333336</v>
      </c>
      <c r="N749">
        <v>1284354000</v>
      </c>
      <c r="O749" s="9">
        <f t="shared" si="46"/>
        <v>40434.208333333336</v>
      </c>
      <c r="P749" t="b">
        <v>0</v>
      </c>
      <c r="Q749" t="b">
        <v>0</v>
      </c>
      <c r="R749" t="s">
        <v>33</v>
      </c>
      <c r="S749" s="6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 s="9">
        <f t="shared" si="45"/>
        <v>40238.25</v>
      </c>
      <c r="N750">
        <v>1269579600</v>
      </c>
      <c r="O750" s="9">
        <f t="shared" si="46"/>
        <v>40263.208333333336</v>
      </c>
      <c r="P750" t="b">
        <v>0</v>
      </c>
      <c r="Q750" t="b">
        <v>1</v>
      </c>
      <c r="R750" t="s">
        <v>71</v>
      </c>
      <c r="S750" s="6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 s="9">
        <f t="shared" si="45"/>
        <v>41920.208333333336</v>
      </c>
      <c r="N751">
        <v>1413781200</v>
      </c>
      <c r="O751" s="9">
        <f t="shared" si="46"/>
        <v>41932.208333333336</v>
      </c>
      <c r="P751" t="b">
        <v>0</v>
      </c>
      <c r="Q751" t="b">
        <v>1</v>
      </c>
      <c r="R751" t="s">
        <v>65</v>
      </c>
      <c r="S751" s="6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 s="9">
        <f t="shared" si="45"/>
        <v>40360.208333333336</v>
      </c>
      <c r="N752">
        <v>1280120400</v>
      </c>
      <c r="O752" s="9">
        <f t="shared" si="46"/>
        <v>40385.208333333336</v>
      </c>
      <c r="P752" t="b">
        <v>0</v>
      </c>
      <c r="Q752" t="b">
        <v>0</v>
      </c>
      <c r="R752" t="s">
        <v>50</v>
      </c>
      <c r="S752" s="6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 s="9">
        <f t="shared" si="45"/>
        <v>42446.208333333328</v>
      </c>
      <c r="N753">
        <v>1459486800</v>
      </c>
      <c r="O753" s="9">
        <f t="shared" si="46"/>
        <v>42461.208333333328</v>
      </c>
      <c r="P753" t="b">
        <v>1</v>
      </c>
      <c r="Q753" t="b">
        <v>1</v>
      </c>
      <c r="R753" t="s">
        <v>68</v>
      </c>
      <c r="S753" s="6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 s="9">
        <f t="shared" si="45"/>
        <v>40395.208333333336</v>
      </c>
      <c r="N754">
        <v>1282539600</v>
      </c>
      <c r="O754" s="9">
        <f t="shared" si="46"/>
        <v>40413.208333333336</v>
      </c>
      <c r="P754" t="b">
        <v>0</v>
      </c>
      <c r="Q754" t="b">
        <v>1</v>
      </c>
      <c r="R754" t="s">
        <v>33</v>
      </c>
      <c r="S754" s="6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 s="9">
        <f t="shared" si="45"/>
        <v>40321.208333333336</v>
      </c>
      <c r="N755">
        <v>1275886800</v>
      </c>
      <c r="O755" s="9">
        <f t="shared" si="46"/>
        <v>40336.208333333336</v>
      </c>
      <c r="P755" t="b">
        <v>0</v>
      </c>
      <c r="Q755" t="b">
        <v>0</v>
      </c>
      <c r="R755" t="s">
        <v>122</v>
      </c>
      <c r="S755" s="6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 s="9">
        <f t="shared" si="45"/>
        <v>41210.208333333336</v>
      </c>
      <c r="N756">
        <v>1355983200</v>
      </c>
      <c r="O756" s="9">
        <f t="shared" si="46"/>
        <v>41263.25</v>
      </c>
      <c r="P756" t="b">
        <v>0</v>
      </c>
      <c r="Q756" t="b">
        <v>0</v>
      </c>
      <c r="R756" t="s">
        <v>33</v>
      </c>
      <c r="S756" s="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 s="9">
        <f t="shared" si="45"/>
        <v>43096.25</v>
      </c>
      <c r="N757">
        <v>1515391200</v>
      </c>
      <c r="O757" s="9">
        <f t="shared" si="46"/>
        <v>43108.25</v>
      </c>
      <c r="P757" t="b">
        <v>0</v>
      </c>
      <c r="Q757" t="b">
        <v>1</v>
      </c>
      <c r="R757" t="s">
        <v>33</v>
      </c>
      <c r="S757" s="6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 s="9">
        <f t="shared" si="45"/>
        <v>42024.25</v>
      </c>
      <c r="N758">
        <v>1422252000</v>
      </c>
      <c r="O758" s="9">
        <f t="shared" si="46"/>
        <v>42030.25</v>
      </c>
      <c r="P758" t="b">
        <v>0</v>
      </c>
      <c r="Q758" t="b">
        <v>0</v>
      </c>
      <c r="R758" t="s">
        <v>33</v>
      </c>
      <c r="S758" s="6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 s="9">
        <f t="shared" si="45"/>
        <v>40675.208333333336</v>
      </c>
      <c r="N759">
        <v>1305522000</v>
      </c>
      <c r="O759" s="9">
        <f t="shared" si="46"/>
        <v>40679.208333333336</v>
      </c>
      <c r="P759" t="b">
        <v>0</v>
      </c>
      <c r="Q759" t="b">
        <v>0</v>
      </c>
      <c r="R759" t="s">
        <v>53</v>
      </c>
      <c r="S759" s="6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 s="9">
        <f t="shared" si="45"/>
        <v>41936.208333333336</v>
      </c>
      <c r="N760">
        <v>1414904400</v>
      </c>
      <c r="O760" s="9">
        <f t="shared" si="46"/>
        <v>41945.208333333336</v>
      </c>
      <c r="P760" t="b">
        <v>0</v>
      </c>
      <c r="Q760" t="b">
        <v>0</v>
      </c>
      <c r="R760" t="s">
        <v>23</v>
      </c>
      <c r="S760" s="6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 s="9">
        <f t="shared" si="45"/>
        <v>43136.25</v>
      </c>
      <c r="N761">
        <v>1520402400</v>
      </c>
      <c r="O761" s="9">
        <f t="shared" si="46"/>
        <v>43166.25</v>
      </c>
      <c r="P761" t="b">
        <v>0</v>
      </c>
      <c r="Q761" t="b">
        <v>0</v>
      </c>
      <c r="R761" t="s">
        <v>50</v>
      </c>
      <c r="S761" s="6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 s="9">
        <f t="shared" si="45"/>
        <v>43678.208333333328</v>
      </c>
      <c r="N762">
        <v>1567141200</v>
      </c>
      <c r="O762" s="9">
        <f t="shared" si="46"/>
        <v>43707.208333333328</v>
      </c>
      <c r="P762" t="b">
        <v>0</v>
      </c>
      <c r="Q762" t="b">
        <v>1</v>
      </c>
      <c r="R762" t="s">
        <v>89</v>
      </c>
      <c r="S762" s="6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 s="9">
        <f t="shared" si="45"/>
        <v>42938.208333333328</v>
      </c>
      <c r="N763">
        <v>1501131600</v>
      </c>
      <c r="O763" s="9">
        <f t="shared" si="46"/>
        <v>42943.208333333328</v>
      </c>
      <c r="P763" t="b">
        <v>0</v>
      </c>
      <c r="Q763" t="b">
        <v>0</v>
      </c>
      <c r="R763" t="s">
        <v>23</v>
      </c>
      <c r="S763" s="6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 s="9">
        <f t="shared" si="45"/>
        <v>41241.25</v>
      </c>
      <c r="N764">
        <v>1355032800</v>
      </c>
      <c r="O764" s="9">
        <f t="shared" si="46"/>
        <v>41252.25</v>
      </c>
      <c r="P764" t="b">
        <v>0</v>
      </c>
      <c r="Q764" t="b">
        <v>0</v>
      </c>
      <c r="R764" t="s">
        <v>159</v>
      </c>
      <c r="S764" s="6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 s="9">
        <f t="shared" si="45"/>
        <v>41037.208333333336</v>
      </c>
      <c r="N765">
        <v>1339477200</v>
      </c>
      <c r="O765" s="9">
        <f t="shared" si="46"/>
        <v>41072.208333333336</v>
      </c>
      <c r="P765" t="b">
        <v>0</v>
      </c>
      <c r="Q765" t="b">
        <v>1</v>
      </c>
      <c r="R765" t="s">
        <v>33</v>
      </c>
      <c r="S765" s="6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 s="9">
        <f t="shared" si="45"/>
        <v>40676.208333333336</v>
      </c>
      <c r="N766">
        <v>1305954000</v>
      </c>
      <c r="O766" s="9">
        <f t="shared" si="46"/>
        <v>40684.208333333336</v>
      </c>
      <c r="P766" t="b">
        <v>0</v>
      </c>
      <c r="Q766" t="b">
        <v>0</v>
      </c>
      <c r="R766" t="s">
        <v>23</v>
      </c>
      <c r="S766" s="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 s="9">
        <f t="shared" si="45"/>
        <v>42840.208333333328</v>
      </c>
      <c r="N767">
        <v>1494392400</v>
      </c>
      <c r="O767" s="9">
        <f t="shared" si="46"/>
        <v>42865.208333333328</v>
      </c>
      <c r="P767" t="b">
        <v>1</v>
      </c>
      <c r="Q767" t="b">
        <v>1</v>
      </c>
      <c r="R767" t="s">
        <v>60</v>
      </c>
      <c r="S767" s="6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 s="9">
        <f t="shared" si="45"/>
        <v>43362.208333333328</v>
      </c>
      <c r="N768">
        <v>1537419600</v>
      </c>
      <c r="O768" s="9">
        <f t="shared" si="46"/>
        <v>43363.208333333328</v>
      </c>
      <c r="P768" t="b">
        <v>0</v>
      </c>
      <c r="Q768" t="b">
        <v>0</v>
      </c>
      <c r="R768" t="s">
        <v>474</v>
      </c>
      <c r="S768" s="6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 s="9">
        <f t="shared" si="45"/>
        <v>42283.208333333328</v>
      </c>
      <c r="N769">
        <v>1447999200</v>
      </c>
      <c r="O769" s="9">
        <f t="shared" si="46"/>
        <v>42328.25</v>
      </c>
      <c r="P769" t="b">
        <v>0</v>
      </c>
      <c r="Q769" t="b">
        <v>0</v>
      </c>
      <c r="R769" t="s">
        <v>206</v>
      </c>
      <c r="S769" s="6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 s="9">
        <f t="shared" si="45"/>
        <v>41619.25</v>
      </c>
      <c r="N770">
        <v>1388037600</v>
      </c>
      <c r="O770" s="9">
        <f t="shared" si="46"/>
        <v>41634.25</v>
      </c>
      <c r="P770" t="b">
        <v>0</v>
      </c>
      <c r="Q770" t="b">
        <v>0</v>
      </c>
      <c r="R770" t="s">
        <v>33</v>
      </c>
      <c r="S770" s="6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 s="9">
        <f t="shared" ref="M771:M834" si="49">(((L771/60)/60)/24)+DATE(1970,1,1)</f>
        <v>41501.208333333336</v>
      </c>
      <c r="N771">
        <v>1378789200</v>
      </c>
      <c r="O771" s="9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s="6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5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 s="9">
        <f t="shared" si="49"/>
        <v>41743.208333333336</v>
      </c>
      <c r="N772">
        <v>1398056400</v>
      </c>
      <c r="O772" s="9">
        <f t="shared" si="50"/>
        <v>41750.208333333336</v>
      </c>
      <c r="P772" t="b">
        <v>0</v>
      </c>
      <c r="Q772" t="b">
        <v>1</v>
      </c>
      <c r="R772" t="s">
        <v>33</v>
      </c>
      <c r="S772" s="6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 s="9">
        <f t="shared" si="49"/>
        <v>43491.25</v>
      </c>
      <c r="N773">
        <v>1550815200</v>
      </c>
      <c r="O773" s="9">
        <f t="shared" si="50"/>
        <v>43518.25</v>
      </c>
      <c r="P773" t="b">
        <v>0</v>
      </c>
      <c r="Q773" t="b">
        <v>0</v>
      </c>
      <c r="R773" t="s">
        <v>33</v>
      </c>
      <c r="S773" s="6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 s="9">
        <f t="shared" si="49"/>
        <v>43505.25</v>
      </c>
      <c r="N774">
        <v>1550037600</v>
      </c>
      <c r="O774" s="9">
        <f t="shared" si="50"/>
        <v>43509.25</v>
      </c>
      <c r="P774" t="b">
        <v>0</v>
      </c>
      <c r="Q774" t="b">
        <v>0</v>
      </c>
      <c r="R774" t="s">
        <v>60</v>
      </c>
      <c r="S774" s="6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 s="9">
        <f t="shared" si="49"/>
        <v>42838.208333333328</v>
      </c>
      <c r="N775">
        <v>1492923600</v>
      </c>
      <c r="O775" s="9">
        <f t="shared" si="50"/>
        <v>42848.208333333328</v>
      </c>
      <c r="P775" t="b">
        <v>0</v>
      </c>
      <c r="Q775" t="b">
        <v>0</v>
      </c>
      <c r="R775" t="s">
        <v>33</v>
      </c>
      <c r="S775" s="6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 s="9">
        <f t="shared" si="49"/>
        <v>42513.208333333328</v>
      </c>
      <c r="N776">
        <v>1467522000</v>
      </c>
      <c r="O776" s="9">
        <f t="shared" si="50"/>
        <v>42554.208333333328</v>
      </c>
      <c r="P776" t="b">
        <v>0</v>
      </c>
      <c r="Q776" t="b">
        <v>0</v>
      </c>
      <c r="R776" t="s">
        <v>28</v>
      </c>
      <c r="S776" s="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 s="9">
        <f t="shared" si="49"/>
        <v>41949.25</v>
      </c>
      <c r="N777">
        <v>1416117600</v>
      </c>
      <c r="O777" s="9">
        <f t="shared" si="50"/>
        <v>41959.25</v>
      </c>
      <c r="P777" t="b">
        <v>0</v>
      </c>
      <c r="Q777" t="b">
        <v>0</v>
      </c>
      <c r="R777" t="s">
        <v>23</v>
      </c>
      <c r="S777" s="6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 s="9">
        <f t="shared" si="49"/>
        <v>43650.208333333328</v>
      </c>
      <c r="N778">
        <v>1563771600</v>
      </c>
      <c r="O778" s="9">
        <f t="shared" si="50"/>
        <v>43668.208333333328</v>
      </c>
      <c r="P778" t="b">
        <v>0</v>
      </c>
      <c r="Q778" t="b">
        <v>0</v>
      </c>
      <c r="R778" t="s">
        <v>33</v>
      </c>
      <c r="S778" s="6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 s="9">
        <f t="shared" si="49"/>
        <v>40809.208333333336</v>
      </c>
      <c r="N779">
        <v>1319259600</v>
      </c>
      <c r="O779" s="9">
        <f t="shared" si="50"/>
        <v>40838.208333333336</v>
      </c>
      <c r="P779" t="b">
        <v>0</v>
      </c>
      <c r="Q779" t="b">
        <v>0</v>
      </c>
      <c r="R779" t="s">
        <v>33</v>
      </c>
      <c r="S779" s="6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 s="9">
        <f t="shared" si="49"/>
        <v>40768.208333333336</v>
      </c>
      <c r="N780">
        <v>1313643600</v>
      </c>
      <c r="O780" s="9">
        <f t="shared" si="50"/>
        <v>40773.208333333336</v>
      </c>
      <c r="P780" t="b">
        <v>0</v>
      </c>
      <c r="Q780" t="b">
        <v>0</v>
      </c>
      <c r="R780" t="s">
        <v>71</v>
      </c>
      <c r="S780" s="6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 s="9">
        <f t="shared" si="49"/>
        <v>42230.208333333328</v>
      </c>
      <c r="N781">
        <v>1440306000</v>
      </c>
      <c r="O781" s="9">
        <f t="shared" si="50"/>
        <v>42239.208333333328</v>
      </c>
      <c r="P781" t="b">
        <v>0</v>
      </c>
      <c r="Q781" t="b">
        <v>1</v>
      </c>
      <c r="R781" t="s">
        <v>33</v>
      </c>
      <c r="S781" s="6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 s="9">
        <f t="shared" si="49"/>
        <v>42573.208333333328</v>
      </c>
      <c r="N782">
        <v>1470805200</v>
      </c>
      <c r="O782" s="9">
        <f t="shared" si="50"/>
        <v>42592.208333333328</v>
      </c>
      <c r="P782" t="b">
        <v>0</v>
      </c>
      <c r="Q782" t="b">
        <v>1</v>
      </c>
      <c r="R782" t="s">
        <v>53</v>
      </c>
      <c r="S782" s="6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 s="9">
        <f t="shared" si="49"/>
        <v>40482.208333333336</v>
      </c>
      <c r="N783">
        <v>1292911200</v>
      </c>
      <c r="O783" s="9">
        <f t="shared" si="50"/>
        <v>40533.25</v>
      </c>
      <c r="P783" t="b">
        <v>0</v>
      </c>
      <c r="Q783" t="b">
        <v>0</v>
      </c>
      <c r="R783" t="s">
        <v>33</v>
      </c>
      <c r="S783" s="6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 s="9">
        <f t="shared" si="49"/>
        <v>40603.25</v>
      </c>
      <c r="N784">
        <v>1301374800</v>
      </c>
      <c r="O784" s="9">
        <f t="shared" si="50"/>
        <v>40631.208333333336</v>
      </c>
      <c r="P784" t="b">
        <v>0</v>
      </c>
      <c r="Q784" t="b">
        <v>1</v>
      </c>
      <c r="R784" t="s">
        <v>71</v>
      </c>
      <c r="S784" s="6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 s="9">
        <f t="shared" si="49"/>
        <v>41625.25</v>
      </c>
      <c r="N785">
        <v>1387864800</v>
      </c>
      <c r="O785" s="9">
        <f t="shared" si="50"/>
        <v>41632.25</v>
      </c>
      <c r="P785" t="b">
        <v>0</v>
      </c>
      <c r="Q785" t="b">
        <v>0</v>
      </c>
      <c r="R785" t="s">
        <v>23</v>
      </c>
      <c r="S785" s="6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 s="9">
        <f t="shared" si="49"/>
        <v>42435.25</v>
      </c>
      <c r="N786">
        <v>1458190800</v>
      </c>
      <c r="O786" s="9">
        <f t="shared" si="50"/>
        <v>42446.208333333328</v>
      </c>
      <c r="P786" t="b">
        <v>0</v>
      </c>
      <c r="Q786" t="b">
        <v>0</v>
      </c>
      <c r="R786" t="s">
        <v>28</v>
      </c>
      <c r="S786" s="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 s="9">
        <f t="shared" si="49"/>
        <v>43582.208333333328</v>
      </c>
      <c r="N787">
        <v>1559278800</v>
      </c>
      <c r="O787" s="9">
        <f t="shared" si="50"/>
        <v>43616.208333333328</v>
      </c>
      <c r="P787" t="b">
        <v>0</v>
      </c>
      <c r="Q787" t="b">
        <v>1</v>
      </c>
      <c r="R787" t="s">
        <v>71</v>
      </c>
      <c r="S787" s="6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 s="9">
        <f t="shared" si="49"/>
        <v>43186.208333333328</v>
      </c>
      <c r="N788">
        <v>1522731600</v>
      </c>
      <c r="O788" s="9">
        <f t="shared" si="50"/>
        <v>43193.208333333328</v>
      </c>
      <c r="P788" t="b">
        <v>0</v>
      </c>
      <c r="Q788" t="b">
        <v>1</v>
      </c>
      <c r="R788" t="s">
        <v>159</v>
      </c>
      <c r="S788" s="6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 s="9">
        <f t="shared" si="49"/>
        <v>40684.208333333336</v>
      </c>
      <c r="N789">
        <v>1306731600</v>
      </c>
      <c r="O789" s="9">
        <f t="shared" si="50"/>
        <v>40693.208333333336</v>
      </c>
      <c r="P789" t="b">
        <v>0</v>
      </c>
      <c r="Q789" t="b">
        <v>0</v>
      </c>
      <c r="R789" t="s">
        <v>23</v>
      </c>
      <c r="S789" s="6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 s="9">
        <f t="shared" si="49"/>
        <v>41202.208333333336</v>
      </c>
      <c r="N790">
        <v>1352527200</v>
      </c>
      <c r="O790" s="9">
        <f t="shared" si="50"/>
        <v>41223.25</v>
      </c>
      <c r="P790" t="b">
        <v>0</v>
      </c>
      <c r="Q790" t="b">
        <v>0</v>
      </c>
      <c r="R790" t="s">
        <v>71</v>
      </c>
      <c r="S790" s="6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 s="9">
        <f t="shared" si="49"/>
        <v>41786.208333333336</v>
      </c>
      <c r="N791">
        <v>1404363600</v>
      </c>
      <c r="O791" s="9">
        <f t="shared" si="50"/>
        <v>41823.208333333336</v>
      </c>
      <c r="P791" t="b">
        <v>0</v>
      </c>
      <c r="Q791" t="b">
        <v>0</v>
      </c>
      <c r="R791" t="s">
        <v>33</v>
      </c>
      <c r="S791" s="6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 s="9">
        <f t="shared" si="49"/>
        <v>40223.25</v>
      </c>
      <c r="N792">
        <v>1266645600</v>
      </c>
      <c r="O792" s="9">
        <f t="shared" si="50"/>
        <v>40229.25</v>
      </c>
      <c r="P792" t="b">
        <v>0</v>
      </c>
      <c r="Q792" t="b">
        <v>0</v>
      </c>
      <c r="R792" t="s">
        <v>33</v>
      </c>
      <c r="S792" s="6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 s="9">
        <f t="shared" si="49"/>
        <v>42715.25</v>
      </c>
      <c r="N793">
        <v>1482818400</v>
      </c>
      <c r="O793" s="9">
        <f t="shared" si="50"/>
        <v>42731.25</v>
      </c>
      <c r="P793" t="b">
        <v>0</v>
      </c>
      <c r="Q793" t="b">
        <v>0</v>
      </c>
      <c r="R793" t="s">
        <v>17</v>
      </c>
      <c r="S793" s="6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 s="9">
        <f t="shared" si="49"/>
        <v>41451.208333333336</v>
      </c>
      <c r="N794">
        <v>1374642000</v>
      </c>
      <c r="O794" s="9">
        <f t="shared" si="50"/>
        <v>41479.208333333336</v>
      </c>
      <c r="P794" t="b">
        <v>0</v>
      </c>
      <c r="Q794" t="b">
        <v>1</v>
      </c>
      <c r="R794" t="s">
        <v>33</v>
      </c>
      <c r="S794" s="6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 s="9">
        <f t="shared" si="49"/>
        <v>41450.208333333336</v>
      </c>
      <c r="N795">
        <v>1372482000</v>
      </c>
      <c r="O795" s="9">
        <f t="shared" si="50"/>
        <v>41454.208333333336</v>
      </c>
      <c r="P795" t="b">
        <v>0</v>
      </c>
      <c r="Q795" t="b">
        <v>0</v>
      </c>
      <c r="R795" t="s">
        <v>68</v>
      </c>
      <c r="S795" s="6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 s="9">
        <f t="shared" si="49"/>
        <v>43091.25</v>
      </c>
      <c r="N796">
        <v>1514959200</v>
      </c>
      <c r="O796" s="9">
        <f t="shared" si="50"/>
        <v>43103.25</v>
      </c>
      <c r="P796" t="b">
        <v>0</v>
      </c>
      <c r="Q796" t="b">
        <v>0</v>
      </c>
      <c r="R796" t="s">
        <v>23</v>
      </c>
      <c r="S796" s="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 s="9">
        <f t="shared" si="49"/>
        <v>42675.208333333328</v>
      </c>
      <c r="N797">
        <v>1478235600</v>
      </c>
      <c r="O797" s="9">
        <f t="shared" si="50"/>
        <v>42678.208333333328</v>
      </c>
      <c r="P797" t="b">
        <v>0</v>
      </c>
      <c r="Q797" t="b">
        <v>0</v>
      </c>
      <c r="R797" t="s">
        <v>53</v>
      </c>
      <c r="S797" s="6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 s="9">
        <f t="shared" si="49"/>
        <v>41859.208333333336</v>
      </c>
      <c r="N798">
        <v>1408078800</v>
      </c>
      <c r="O798" s="9">
        <f t="shared" si="50"/>
        <v>41866.208333333336</v>
      </c>
      <c r="P798" t="b">
        <v>0</v>
      </c>
      <c r="Q798" t="b">
        <v>1</v>
      </c>
      <c r="R798" t="s">
        <v>292</v>
      </c>
      <c r="S798" s="6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 s="9">
        <f t="shared" si="49"/>
        <v>43464.25</v>
      </c>
      <c r="N799">
        <v>1548136800</v>
      </c>
      <c r="O799" s="9">
        <f t="shared" si="50"/>
        <v>43487.25</v>
      </c>
      <c r="P799" t="b">
        <v>0</v>
      </c>
      <c r="Q799" t="b">
        <v>0</v>
      </c>
      <c r="R799" t="s">
        <v>28</v>
      </c>
      <c r="S799" s="6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 s="9">
        <f t="shared" si="49"/>
        <v>41060.208333333336</v>
      </c>
      <c r="N800">
        <v>1340859600</v>
      </c>
      <c r="O800" s="9">
        <f t="shared" si="50"/>
        <v>41088.208333333336</v>
      </c>
      <c r="P800" t="b">
        <v>0</v>
      </c>
      <c r="Q800" t="b">
        <v>1</v>
      </c>
      <c r="R800" t="s">
        <v>33</v>
      </c>
      <c r="S800" s="6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 s="9">
        <f t="shared" si="49"/>
        <v>42399.25</v>
      </c>
      <c r="N801">
        <v>1454479200</v>
      </c>
      <c r="O801" s="9">
        <f t="shared" si="50"/>
        <v>42403.25</v>
      </c>
      <c r="P801" t="b">
        <v>0</v>
      </c>
      <c r="Q801" t="b">
        <v>0</v>
      </c>
      <c r="R801" t="s">
        <v>33</v>
      </c>
      <c r="S801" s="6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 s="9">
        <f t="shared" si="49"/>
        <v>42167.208333333328</v>
      </c>
      <c r="N802">
        <v>1434430800</v>
      </c>
      <c r="O802" s="9">
        <f t="shared" si="50"/>
        <v>42171.208333333328</v>
      </c>
      <c r="P802" t="b">
        <v>0</v>
      </c>
      <c r="Q802" t="b">
        <v>0</v>
      </c>
      <c r="R802" t="s">
        <v>23</v>
      </c>
      <c r="S802" s="6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 s="9">
        <f t="shared" si="49"/>
        <v>43830.25</v>
      </c>
      <c r="N803">
        <v>1579672800</v>
      </c>
      <c r="O803" s="9">
        <f t="shared" si="50"/>
        <v>43852.25</v>
      </c>
      <c r="P803" t="b">
        <v>0</v>
      </c>
      <c r="Q803" t="b">
        <v>1</v>
      </c>
      <c r="R803" t="s">
        <v>122</v>
      </c>
      <c r="S803" s="6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 s="9">
        <f t="shared" si="49"/>
        <v>43650.208333333328</v>
      </c>
      <c r="N804">
        <v>1562389200</v>
      </c>
      <c r="O804" s="9">
        <f t="shared" si="50"/>
        <v>43652.208333333328</v>
      </c>
      <c r="P804" t="b">
        <v>0</v>
      </c>
      <c r="Q804" t="b">
        <v>0</v>
      </c>
      <c r="R804" t="s">
        <v>122</v>
      </c>
      <c r="S804" s="6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 s="9">
        <f t="shared" si="49"/>
        <v>43492.25</v>
      </c>
      <c r="N805">
        <v>1551506400</v>
      </c>
      <c r="O805" s="9">
        <f t="shared" si="50"/>
        <v>43526.25</v>
      </c>
      <c r="P805" t="b">
        <v>0</v>
      </c>
      <c r="Q805" t="b">
        <v>0</v>
      </c>
      <c r="R805" t="s">
        <v>33</v>
      </c>
      <c r="S805" s="6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 s="9">
        <f t="shared" si="49"/>
        <v>43102.25</v>
      </c>
      <c r="N806">
        <v>1516600800</v>
      </c>
      <c r="O806" s="9">
        <f t="shared" si="50"/>
        <v>43122.25</v>
      </c>
      <c r="P806" t="b">
        <v>0</v>
      </c>
      <c r="Q806" t="b">
        <v>0</v>
      </c>
      <c r="R806" t="s">
        <v>23</v>
      </c>
      <c r="S806" s="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 s="9">
        <f t="shared" si="49"/>
        <v>41958.25</v>
      </c>
      <c r="N807">
        <v>1420437600</v>
      </c>
      <c r="O807" s="9">
        <f t="shared" si="50"/>
        <v>42009.25</v>
      </c>
      <c r="P807" t="b">
        <v>0</v>
      </c>
      <c r="Q807" t="b">
        <v>0</v>
      </c>
      <c r="R807" t="s">
        <v>42</v>
      </c>
      <c r="S807" s="6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 s="9">
        <f t="shared" si="49"/>
        <v>40973.25</v>
      </c>
      <c r="N808">
        <v>1332997200</v>
      </c>
      <c r="O808" s="9">
        <f t="shared" si="50"/>
        <v>40997.208333333336</v>
      </c>
      <c r="P808" t="b">
        <v>0</v>
      </c>
      <c r="Q808" t="b">
        <v>1</v>
      </c>
      <c r="R808" t="s">
        <v>53</v>
      </c>
      <c r="S808" s="6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 s="9">
        <f t="shared" si="49"/>
        <v>43753.208333333328</v>
      </c>
      <c r="N809">
        <v>1574920800</v>
      </c>
      <c r="O809" s="9">
        <f t="shared" si="50"/>
        <v>43797.25</v>
      </c>
      <c r="P809" t="b">
        <v>0</v>
      </c>
      <c r="Q809" t="b">
        <v>1</v>
      </c>
      <c r="R809" t="s">
        <v>33</v>
      </c>
      <c r="S809" s="6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 s="9">
        <f t="shared" si="49"/>
        <v>42507.208333333328</v>
      </c>
      <c r="N810">
        <v>1464930000</v>
      </c>
      <c r="O810" s="9">
        <f t="shared" si="50"/>
        <v>42524.208333333328</v>
      </c>
      <c r="P810" t="b">
        <v>0</v>
      </c>
      <c r="Q810" t="b">
        <v>0</v>
      </c>
      <c r="R810" t="s">
        <v>17</v>
      </c>
      <c r="S810" s="6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 s="9">
        <f t="shared" si="49"/>
        <v>41135.208333333336</v>
      </c>
      <c r="N811">
        <v>1345006800</v>
      </c>
      <c r="O811" s="9">
        <f t="shared" si="50"/>
        <v>41136.208333333336</v>
      </c>
      <c r="P811" t="b">
        <v>0</v>
      </c>
      <c r="Q811" t="b">
        <v>0</v>
      </c>
      <c r="R811" t="s">
        <v>42</v>
      </c>
      <c r="S811" s="6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 s="9">
        <f t="shared" si="49"/>
        <v>43067.25</v>
      </c>
      <c r="N812">
        <v>1512712800</v>
      </c>
      <c r="O812" s="9">
        <f t="shared" si="50"/>
        <v>43077.25</v>
      </c>
      <c r="P812" t="b">
        <v>0</v>
      </c>
      <c r="Q812" t="b">
        <v>1</v>
      </c>
      <c r="R812" t="s">
        <v>33</v>
      </c>
      <c r="S812" s="6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 s="9">
        <f t="shared" si="49"/>
        <v>42378.25</v>
      </c>
      <c r="N813">
        <v>1452492000</v>
      </c>
      <c r="O813" s="9">
        <f t="shared" si="50"/>
        <v>42380.25</v>
      </c>
      <c r="P813" t="b">
        <v>0</v>
      </c>
      <c r="Q813" t="b">
        <v>1</v>
      </c>
      <c r="R813" t="s">
        <v>89</v>
      </c>
      <c r="S813" s="6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 s="9">
        <f t="shared" si="49"/>
        <v>43206.208333333328</v>
      </c>
      <c r="N814">
        <v>1524286800</v>
      </c>
      <c r="O814" s="9">
        <f t="shared" si="50"/>
        <v>43211.208333333328</v>
      </c>
      <c r="P814" t="b">
        <v>0</v>
      </c>
      <c r="Q814" t="b">
        <v>0</v>
      </c>
      <c r="R814" t="s">
        <v>68</v>
      </c>
      <c r="S814" s="6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 s="9">
        <f t="shared" si="49"/>
        <v>41148.208333333336</v>
      </c>
      <c r="N815">
        <v>1346907600</v>
      </c>
      <c r="O815" s="9">
        <f t="shared" si="50"/>
        <v>41158.208333333336</v>
      </c>
      <c r="P815" t="b">
        <v>0</v>
      </c>
      <c r="Q815" t="b">
        <v>0</v>
      </c>
      <c r="R815" t="s">
        <v>89</v>
      </c>
      <c r="S815" s="6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 s="9">
        <f t="shared" si="49"/>
        <v>42517.208333333328</v>
      </c>
      <c r="N816">
        <v>1464498000</v>
      </c>
      <c r="O816" s="9">
        <f t="shared" si="50"/>
        <v>42519.208333333328</v>
      </c>
      <c r="P816" t="b">
        <v>0</v>
      </c>
      <c r="Q816" t="b">
        <v>1</v>
      </c>
      <c r="R816" t="s">
        <v>23</v>
      </c>
      <c r="S816" s="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 s="9">
        <f t="shared" si="49"/>
        <v>43068.25</v>
      </c>
      <c r="N817">
        <v>1514181600</v>
      </c>
      <c r="O817" s="9">
        <f t="shared" si="50"/>
        <v>43094.25</v>
      </c>
      <c r="P817" t="b">
        <v>0</v>
      </c>
      <c r="Q817" t="b">
        <v>0</v>
      </c>
      <c r="R817" t="s">
        <v>23</v>
      </c>
      <c r="S817" s="6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 s="9">
        <f t="shared" si="49"/>
        <v>41680.25</v>
      </c>
      <c r="N818">
        <v>1392184800</v>
      </c>
      <c r="O818" s="9">
        <f t="shared" si="50"/>
        <v>41682.25</v>
      </c>
      <c r="P818" t="b">
        <v>1</v>
      </c>
      <c r="Q818" t="b">
        <v>1</v>
      </c>
      <c r="R818" t="s">
        <v>33</v>
      </c>
      <c r="S818" s="6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 s="9">
        <f t="shared" si="49"/>
        <v>43589.208333333328</v>
      </c>
      <c r="N819">
        <v>1559365200</v>
      </c>
      <c r="O819" s="9">
        <f t="shared" si="50"/>
        <v>43617.208333333328</v>
      </c>
      <c r="P819" t="b">
        <v>0</v>
      </c>
      <c r="Q819" t="b">
        <v>1</v>
      </c>
      <c r="R819" t="s">
        <v>68</v>
      </c>
      <c r="S819" s="6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 s="9">
        <f t="shared" si="49"/>
        <v>43486.25</v>
      </c>
      <c r="N820">
        <v>1549173600</v>
      </c>
      <c r="O820" s="9">
        <f t="shared" si="50"/>
        <v>43499.25</v>
      </c>
      <c r="P820" t="b">
        <v>0</v>
      </c>
      <c r="Q820" t="b">
        <v>1</v>
      </c>
      <c r="R820" t="s">
        <v>33</v>
      </c>
      <c r="S820" s="6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 s="9">
        <f t="shared" si="49"/>
        <v>41237.25</v>
      </c>
      <c r="N821">
        <v>1355032800</v>
      </c>
      <c r="O821" s="9">
        <f t="shared" si="50"/>
        <v>41252.25</v>
      </c>
      <c r="P821" t="b">
        <v>1</v>
      </c>
      <c r="Q821" t="b">
        <v>0</v>
      </c>
      <c r="R821" t="s">
        <v>89</v>
      </c>
      <c r="S821" s="6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 s="9">
        <f t="shared" si="49"/>
        <v>43310.208333333328</v>
      </c>
      <c r="N822">
        <v>1533963600</v>
      </c>
      <c r="O822" s="9">
        <f t="shared" si="50"/>
        <v>43323.208333333328</v>
      </c>
      <c r="P822" t="b">
        <v>0</v>
      </c>
      <c r="Q822" t="b">
        <v>1</v>
      </c>
      <c r="R822" t="s">
        <v>23</v>
      </c>
      <c r="S822" s="6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 s="9">
        <f t="shared" si="49"/>
        <v>42794.25</v>
      </c>
      <c r="N823">
        <v>1489381200</v>
      </c>
      <c r="O823" s="9">
        <f t="shared" si="50"/>
        <v>42807.208333333328</v>
      </c>
      <c r="P823" t="b">
        <v>0</v>
      </c>
      <c r="Q823" t="b">
        <v>0</v>
      </c>
      <c r="R823" t="s">
        <v>42</v>
      </c>
      <c r="S823" s="6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 s="9">
        <f t="shared" si="49"/>
        <v>41698.25</v>
      </c>
      <c r="N824">
        <v>1395032400</v>
      </c>
      <c r="O824" s="9">
        <f t="shared" si="50"/>
        <v>41715.208333333336</v>
      </c>
      <c r="P824" t="b">
        <v>0</v>
      </c>
      <c r="Q824" t="b">
        <v>0</v>
      </c>
      <c r="R824" t="s">
        <v>23</v>
      </c>
      <c r="S824" s="6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 s="9">
        <f t="shared" si="49"/>
        <v>41892.208333333336</v>
      </c>
      <c r="N825">
        <v>1412485200</v>
      </c>
      <c r="O825" s="9">
        <f t="shared" si="50"/>
        <v>41917.208333333336</v>
      </c>
      <c r="P825" t="b">
        <v>1</v>
      </c>
      <c r="Q825" t="b">
        <v>1</v>
      </c>
      <c r="R825" t="s">
        <v>23</v>
      </c>
      <c r="S825" s="6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 s="9">
        <f t="shared" si="49"/>
        <v>40348.208333333336</v>
      </c>
      <c r="N826">
        <v>1279688400</v>
      </c>
      <c r="O826" s="9">
        <f t="shared" si="50"/>
        <v>40380.208333333336</v>
      </c>
      <c r="P826" t="b">
        <v>0</v>
      </c>
      <c r="Q826" t="b">
        <v>1</v>
      </c>
      <c r="R826" t="s">
        <v>68</v>
      </c>
      <c r="S826" s="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 s="9">
        <f t="shared" si="49"/>
        <v>42941.208333333328</v>
      </c>
      <c r="N827">
        <v>1501995600</v>
      </c>
      <c r="O827" s="9">
        <f t="shared" si="50"/>
        <v>42953.208333333328</v>
      </c>
      <c r="P827" t="b">
        <v>0</v>
      </c>
      <c r="Q827" t="b">
        <v>0</v>
      </c>
      <c r="R827" t="s">
        <v>100</v>
      </c>
      <c r="S827" s="6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 s="9">
        <f t="shared" si="49"/>
        <v>40525.25</v>
      </c>
      <c r="N828">
        <v>1294639200</v>
      </c>
      <c r="O828" s="9">
        <f t="shared" si="50"/>
        <v>40553.25</v>
      </c>
      <c r="P828" t="b">
        <v>0</v>
      </c>
      <c r="Q828" t="b">
        <v>1</v>
      </c>
      <c r="R828" t="s">
        <v>33</v>
      </c>
      <c r="S828" s="6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 s="9">
        <f t="shared" si="49"/>
        <v>40666.208333333336</v>
      </c>
      <c r="N829">
        <v>1305435600</v>
      </c>
      <c r="O829" s="9">
        <f t="shared" si="50"/>
        <v>40678.208333333336</v>
      </c>
      <c r="P829" t="b">
        <v>0</v>
      </c>
      <c r="Q829" t="b">
        <v>1</v>
      </c>
      <c r="R829" t="s">
        <v>53</v>
      </c>
      <c r="S829" s="6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 s="9">
        <f t="shared" si="49"/>
        <v>43340.208333333328</v>
      </c>
      <c r="N830">
        <v>1537592400</v>
      </c>
      <c r="O830" s="9">
        <f t="shared" si="50"/>
        <v>43365.208333333328</v>
      </c>
      <c r="P830" t="b">
        <v>0</v>
      </c>
      <c r="Q830" t="b">
        <v>0</v>
      </c>
      <c r="R830" t="s">
        <v>33</v>
      </c>
      <c r="S830" s="6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 s="9">
        <f t="shared" si="49"/>
        <v>42164.208333333328</v>
      </c>
      <c r="N831">
        <v>1435122000</v>
      </c>
      <c r="O831" s="9">
        <f t="shared" si="50"/>
        <v>42179.208333333328</v>
      </c>
      <c r="P831" t="b">
        <v>0</v>
      </c>
      <c r="Q831" t="b">
        <v>0</v>
      </c>
      <c r="R831" t="s">
        <v>33</v>
      </c>
      <c r="S831" s="6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 s="9">
        <f t="shared" si="49"/>
        <v>43103.25</v>
      </c>
      <c r="N832">
        <v>1520056800</v>
      </c>
      <c r="O832" s="9">
        <f t="shared" si="50"/>
        <v>43162.25</v>
      </c>
      <c r="P832" t="b">
        <v>0</v>
      </c>
      <c r="Q832" t="b">
        <v>0</v>
      </c>
      <c r="R832" t="s">
        <v>33</v>
      </c>
      <c r="S832" s="6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 s="9">
        <f t="shared" si="49"/>
        <v>40994.208333333336</v>
      </c>
      <c r="N833">
        <v>1335675600</v>
      </c>
      <c r="O833" s="9">
        <f t="shared" si="50"/>
        <v>41028.208333333336</v>
      </c>
      <c r="P833" t="b">
        <v>0</v>
      </c>
      <c r="Q833" t="b">
        <v>0</v>
      </c>
      <c r="R833" t="s">
        <v>122</v>
      </c>
      <c r="S833" s="6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 s="9">
        <f t="shared" si="49"/>
        <v>42299.208333333328</v>
      </c>
      <c r="N834">
        <v>1448431200</v>
      </c>
      <c r="O834" s="9">
        <f t="shared" si="50"/>
        <v>42333.25</v>
      </c>
      <c r="P834" t="b">
        <v>1</v>
      </c>
      <c r="Q834" t="b">
        <v>0</v>
      </c>
      <c r="R834" t="s">
        <v>206</v>
      </c>
      <c r="S834" s="6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 s="9">
        <f t="shared" ref="M835:M898" si="53">(((L835/60)/60)/24)+DATE(1970,1,1)</f>
        <v>40588.25</v>
      </c>
      <c r="N835">
        <v>1298613600</v>
      </c>
      <c r="O835" s="9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s="6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5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 s="9">
        <f t="shared" si="53"/>
        <v>41448.208333333336</v>
      </c>
      <c r="N836">
        <v>1372482000</v>
      </c>
      <c r="O836" s="9">
        <f t="shared" si="54"/>
        <v>41454.208333333336</v>
      </c>
      <c r="P836" t="b">
        <v>0</v>
      </c>
      <c r="Q836" t="b">
        <v>0</v>
      </c>
      <c r="R836" t="s">
        <v>33</v>
      </c>
      <c r="S836" s="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 s="9">
        <f t="shared" si="53"/>
        <v>42063.25</v>
      </c>
      <c r="N837">
        <v>1425621600</v>
      </c>
      <c r="O837" s="9">
        <f t="shared" si="54"/>
        <v>42069.25</v>
      </c>
      <c r="P837" t="b">
        <v>0</v>
      </c>
      <c r="Q837" t="b">
        <v>0</v>
      </c>
      <c r="R837" t="s">
        <v>28</v>
      </c>
      <c r="S837" s="6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 s="9">
        <f t="shared" si="53"/>
        <v>40214.25</v>
      </c>
      <c r="N838">
        <v>1266300000</v>
      </c>
      <c r="O838" s="9">
        <f t="shared" si="54"/>
        <v>40225.25</v>
      </c>
      <c r="P838" t="b">
        <v>0</v>
      </c>
      <c r="Q838" t="b">
        <v>0</v>
      </c>
      <c r="R838" t="s">
        <v>60</v>
      </c>
      <c r="S838" s="6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 s="9">
        <f t="shared" si="53"/>
        <v>40629.208333333336</v>
      </c>
      <c r="N839">
        <v>1305867600</v>
      </c>
      <c r="O839" s="9">
        <f t="shared" si="54"/>
        <v>40683.208333333336</v>
      </c>
      <c r="P839" t="b">
        <v>0</v>
      </c>
      <c r="Q839" t="b">
        <v>0</v>
      </c>
      <c r="R839" t="s">
        <v>159</v>
      </c>
      <c r="S839" s="6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 s="9">
        <f t="shared" si="53"/>
        <v>43370.208333333328</v>
      </c>
      <c r="N840">
        <v>1538802000</v>
      </c>
      <c r="O840" s="9">
        <f t="shared" si="54"/>
        <v>43379.208333333328</v>
      </c>
      <c r="P840" t="b">
        <v>0</v>
      </c>
      <c r="Q840" t="b">
        <v>0</v>
      </c>
      <c r="R840" t="s">
        <v>33</v>
      </c>
      <c r="S840" s="6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 s="9">
        <f t="shared" si="53"/>
        <v>41715.208333333336</v>
      </c>
      <c r="N841">
        <v>1398920400</v>
      </c>
      <c r="O841" s="9">
        <f t="shared" si="54"/>
        <v>41760.208333333336</v>
      </c>
      <c r="P841" t="b">
        <v>0</v>
      </c>
      <c r="Q841" t="b">
        <v>1</v>
      </c>
      <c r="R841" t="s">
        <v>42</v>
      </c>
      <c r="S841" s="6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 s="9">
        <f t="shared" si="53"/>
        <v>41836.208333333336</v>
      </c>
      <c r="N842">
        <v>1405659600</v>
      </c>
      <c r="O842" s="9">
        <f t="shared" si="54"/>
        <v>41838.208333333336</v>
      </c>
      <c r="P842" t="b">
        <v>0</v>
      </c>
      <c r="Q842" t="b">
        <v>1</v>
      </c>
      <c r="R842" t="s">
        <v>33</v>
      </c>
      <c r="S842" s="6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 s="9">
        <f t="shared" si="53"/>
        <v>42419.25</v>
      </c>
      <c r="N843">
        <v>1457244000</v>
      </c>
      <c r="O843" s="9">
        <f t="shared" si="54"/>
        <v>42435.25</v>
      </c>
      <c r="P843" t="b">
        <v>0</v>
      </c>
      <c r="Q843" t="b">
        <v>0</v>
      </c>
      <c r="R843" t="s">
        <v>28</v>
      </c>
      <c r="S843" s="6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 s="9">
        <f t="shared" si="53"/>
        <v>43266.208333333328</v>
      </c>
      <c r="N844">
        <v>1529298000</v>
      </c>
      <c r="O844" s="9">
        <f t="shared" si="54"/>
        <v>43269.208333333328</v>
      </c>
      <c r="P844" t="b">
        <v>0</v>
      </c>
      <c r="Q844" t="b">
        <v>0</v>
      </c>
      <c r="R844" t="s">
        <v>65</v>
      </c>
      <c r="S844" s="6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 s="9">
        <f t="shared" si="53"/>
        <v>43338.208333333328</v>
      </c>
      <c r="N845">
        <v>1535778000</v>
      </c>
      <c r="O845" s="9">
        <f t="shared" si="54"/>
        <v>43344.208333333328</v>
      </c>
      <c r="P845" t="b">
        <v>0</v>
      </c>
      <c r="Q845" t="b">
        <v>0</v>
      </c>
      <c r="R845" t="s">
        <v>122</v>
      </c>
      <c r="S845" s="6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 s="9">
        <f t="shared" si="53"/>
        <v>40930.25</v>
      </c>
      <c r="N846">
        <v>1327471200</v>
      </c>
      <c r="O846" s="9">
        <f t="shared" si="54"/>
        <v>40933.25</v>
      </c>
      <c r="P846" t="b">
        <v>0</v>
      </c>
      <c r="Q846" t="b">
        <v>0</v>
      </c>
      <c r="R846" t="s">
        <v>42</v>
      </c>
      <c r="S846" s="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 s="9">
        <f t="shared" si="53"/>
        <v>43235.208333333328</v>
      </c>
      <c r="N847">
        <v>1529557200</v>
      </c>
      <c r="O847" s="9">
        <f t="shared" si="54"/>
        <v>43272.208333333328</v>
      </c>
      <c r="P847" t="b">
        <v>0</v>
      </c>
      <c r="Q847" t="b">
        <v>0</v>
      </c>
      <c r="R847" t="s">
        <v>28</v>
      </c>
      <c r="S847" s="6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 s="9">
        <f t="shared" si="53"/>
        <v>43302.208333333328</v>
      </c>
      <c r="N848">
        <v>1535259600</v>
      </c>
      <c r="O848" s="9">
        <f t="shared" si="54"/>
        <v>43338.208333333328</v>
      </c>
      <c r="P848" t="b">
        <v>1</v>
      </c>
      <c r="Q848" t="b">
        <v>1</v>
      </c>
      <c r="R848" t="s">
        <v>28</v>
      </c>
      <c r="S848" s="6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 s="9">
        <f t="shared" si="53"/>
        <v>43107.25</v>
      </c>
      <c r="N849">
        <v>1515564000</v>
      </c>
      <c r="O849" s="9">
        <f t="shared" si="54"/>
        <v>43110.25</v>
      </c>
      <c r="P849" t="b">
        <v>0</v>
      </c>
      <c r="Q849" t="b">
        <v>0</v>
      </c>
      <c r="R849" t="s">
        <v>17</v>
      </c>
      <c r="S849" s="6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 s="9">
        <f t="shared" si="53"/>
        <v>40341.208333333336</v>
      </c>
      <c r="N850">
        <v>1277096400</v>
      </c>
      <c r="O850" s="9">
        <f t="shared" si="54"/>
        <v>40350.208333333336</v>
      </c>
      <c r="P850" t="b">
        <v>0</v>
      </c>
      <c r="Q850" t="b">
        <v>0</v>
      </c>
      <c r="R850" t="s">
        <v>53</v>
      </c>
      <c r="S850" s="6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 s="9">
        <f t="shared" si="53"/>
        <v>40948.25</v>
      </c>
      <c r="N851">
        <v>1329026400</v>
      </c>
      <c r="O851" s="9">
        <f t="shared" si="54"/>
        <v>40951.25</v>
      </c>
      <c r="P851" t="b">
        <v>0</v>
      </c>
      <c r="Q851" t="b">
        <v>1</v>
      </c>
      <c r="R851" t="s">
        <v>60</v>
      </c>
      <c r="S851" s="6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 s="9">
        <f t="shared" si="53"/>
        <v>40866.25</v>
      </c>
      <c r="N852">
        <v>1322978400</v>
      </c>
      <c r="O852" s="9">
        <f t="shared" si="54"/>
        <v>40881.25</v>
      </c>
      <c r="P852" t="b">
        <v>1</v>
      </c>
      <c r="Q852" t="b">
        <v>0</v>
      </c>
      <c r="R852" t="s">
        <v>23</v>
      </c>
      <c r="S852" s="6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 s="9">
        <f t="shared" si="53"/>
        <v>41031.208333333336</v>
      </c>
      <c r="N853">
        <v>1338786000</v>
      </c>
      <c r="O853" s="9">
        <f t="shared" si="54"/>
        <v>41064.208333333336</v>
      </c>
      <c r="P853" t="b">
        <v>0</v>
      </c>
      <c r="Q853" t="b">
        <v>0</v>
      </c>
      <c r="R853" t="s">
        <v>50</v>
      </c>
      <c r="S853" s="6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 s="9">
        <f t="shared" si="53"/>
        <v>40740.208333333336</v>
      </c>
      <c r="N854">
        <v>1311656400</v>
      </c>
      <c r="O854" s="9">
        <f t="shared" si="54"/>
        <v>40750.208333333336</v>
      </c>
      <c r="P854" t="b">
        <v>0</v>
      </c>
      <c r="Q854" t="b">
        <v>1</v>
      </c>
      <c r="R854" t="s">
        <v>89</v>
      </c>
      <c r="S854" s="6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 s="9">
        <f t="shared" si="53"/>
        <v>40714.208333333336</v>
      </c>
      <c r="N855">
        <v>1308978000</v>
      </c>
      <c r="O855" s="9">
        <f t="shared" si="54"/>
        <v>40719.208333333336</v>
      </c>
      <c r="P855" t="b">
        <v>0</v>
      </c>
      <c r="Q855" t="b">
        <v>1</v>
      </c>
      <c r="R855" t="s">
        <v>60</v>
      </c>
      <c r="S855" s="6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 s="9">
        <f t="shared" si="53"/>
        <v>43787.25</v>
      </c>
      <c r="N856">
        <v>1576389600</v>
      </c>
      <c r="O856" s="9">
        <f t="shared" si="54"/>
        <v>43814.25</v>
      </c>
      <c r="P856" t="b">
        <v>0</v>
      </c>
      <c r="Q856" t="b">
        <v>0</v>
      </c>
      <c r="R856" t="s">
        <v>119</v>
      </c>
      <c r="S856" s="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 s="9">
        <f t="shared" si="53"/>
        <v>40712.208333333336</v>
      </c>
      <c r="N857">
        <v>1311051600</v>
      </c>
      <c r="O857" s="9">
        <f t="shared" si="54"/>
        <v>40743.208333333336</v>
      </c>
      <c r="P857" t="b">
        <v>0</v>
      </c>
      <c r="Q857" t="b">
        <v>0</v>
      </c>
      <c r="R857" t="s">
        <v>33</v>
      </c>
      <c r="S857" s="6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 s="9">
        <f t="shared" si="53"/>
        <v>41023.208333333336</v>
      </c>
      <c r="N858">
        <v>1336712400</v>
      </c>
      <c r="O858" s="9">
        <f t="shared" si="54"/>
        <v>41040.208333333336</v>
      </c>
      <c r="P858" t="b">
        <v>0</v>
      </c>
      <c r="Q858" t="b">
        <v>0</v>
      </c>
      <c r="R858" t="s">
        <v>17</v>
      </c>
      <c r="S858" s="6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 s="9">
        <f t="shared" si="53"/>
        <v>40944.25</v>
      </c>
      <c r="N859">
        <v>1330408800</v>
      </c>
      <c r="O859" s="9">
        <f t="shared" si="54"/>
        <v>40967.25</v>
      </c>
      <c r="P859" t="b">
        <v>1</v>
      </c>
      <c r="Q859" t="b">
        <v>0</v>
      </c>
      <c r="R859" t="s">
        <v>100</v>
      </c>
      <c r="S859" s="6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 s="9">
        <f t="shared" si="53"/>
        <v>43211.208333333328</v>
      </c>
      <c r="N860">
        <v>1524891600</v>
      </c>
      <c r="O860" s="9">
        <f t="shared" si="54"/>
        <v>43218.208333333328</v>
      </c>
      <c r="P860" t="b">
        <v>1</v>
      </c>
      <c r="Q860" t="b">
        <v>0</v>
      </c>
      <c r="R860" t="s">
        <v>17</v>
      </c>
      <c r="S860" s="6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 s="9">
        <f t="shared" si="53"/>
        <v>41334.25</v>
      </c>
      <c r="N861">
        <v>1363669200</v>
      </c>
      <c r="O861" s="9">
        <f t="shared" si="54"/>
        <v>41352.208333333336</v>
      </c>
      <c r="P861" t="b">
        <v>0</v>
      </c>
      <c r="Q861" t="b">
        <v>1</v>
      </c>
      <c r="R861" t="s">
        <v>33</v>
      </c>
      <c r="S861" s="6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 s="9">
        <f t="shared" si="53"/>
        <v>43515.25</v>
      </c>
      <c r="N862">
        <v>1551420000</v>
      </c>
      <c r="O862" s="9">
        <f t="shared" si="54"/>
        <v>43525.25</v>
      </c>
      <c r="P862" t="b">
        <v>0</v>
      </c>
      <c r="Q862" t="b">
        <v>1</v>
      </c>
      <c r="R862" t="s">
        <v>65</v>
      </c>
      <c r="S862" s="6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 s="9">
        <f t="shared" si="53"/>
        <v>40258.208333333336</v>
      </c>
      <c r="N863">
        <v>1269838800</v>
      </c>
      <c r="O863" s="9">
        <f t="shared" si="54"/>
        <v>40266.208333333336</v>
      </c>
      <c r="P863" t="b">
        <v>0</v>
      </c>
      <c r="Q863" t="b">
        <v>0</v>
      </c>
      <c r="R863" t="s">
        <v>33</v>
      </c>
      <c r="S863" s="6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 s="9">
        <f t="shared" si="53"/>
        <v>40756.208333333336</v>
      </c>
      <c r="N864">
        <v>1312520400</v>
      </c>
      <c r="O864" s="9">
        <f t="shared" si="54"/>
        <v>40760.208333333336</v>
      </c>
      <c r="P864" t="b">
        <v>0</v>
      </c>
      <c r="Q864" t="b">
        <v>0</v>
      </c>
      <c r="R864" t="s">
        <v>33</v>
      </c>
      <c r="S864" s="6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 s="9">
        <f t="shared" si="53"/>
        <v>42172.208333333328</v>
      </c>
      <c r="N865">
        <v>1436504400</v>
      </c>
      <c r="O865" s="9">
        <f t="shared" si="54"/>
        <v>42195.208333333328</v>
      </c>
      <c r="P865" t="b">
        <v>0</v>
      </c>
      <c r="Q865" t="b">
        <v>1</v>
      </c>
      <c r="R865" t="s">
        <v>269</v>
      </c>
      <c r="S865" s="6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 s="9">
        <f t="shared" si="53"/>
        <v>42601.208333333328</v>
      </c>
      <c r="N866">
        <v>1472014800</v>
      </c>
      <c r="O866" s="9">
        <f t="shared" si="54"/>
        <v>42606.208333333328</v>
      </c>
      <c r="P866" t="b">
        <v>0</v>
      </c>
      <c r="Q866" t="b">
        <v>0</v>
      </c>
      <c r="R866" t="s">
        <v>100</v>
      </c>
      <c r="S866" s="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 s="9">
        <f t="shared" si="53"/>
        <v>41897.208333333336</v>
      </c>
      <c r="N867">
        <v>1411534800</v>
      </c>
      <c r="O867" s="9">
        <f t="shared" si="54"/>
        <v>41906.208333333336</v>
      </c>
      <c r="P867" t="b">
        <v>0</v>
      </c>
      <c r="Q867" t="b">
        <v>0</v>
      </c>
      <c r="R867" t="s">
        <v>33</v>
      </c>
      <c r="S867" s="6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 s="9">
        <f t="shared" si="53"/>
        <v>40671.208333333336</v>
      </c>
      <c r="N868">
        <v>1304917200</v>
      </c>
      <c r="O868" s="9">
        <f t="shared" si="54"/>
        <v>40672.208333333336</v>
      </c>
      <c r="P868" t="b">
        <v>0</v>
      </c>
      <c r="Q868" t="b">
        <v>0</v>
      </c>
      <c r="R868" t="s">
        <v>122</v>
      </c>
      <c r="S868" s="6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 s="9">
        <f t="shared" si="53"/>
        <v>43382.208333333328</v>
      </c>
      <c r="N869">
        <v>1539579600</v>
      </c>
      <c r="O869" s="9">
        <f t="shared" si="54"/>
        <v>43388.208333333328</v>
      </c>
      <c r="P869" t="b">
        <v>0</v>
      </c>
      <c r="Q869" t="b">
        <v>0</v>
      </c>
      <c r="R869" t="s">
        <v>17</v>
      </c>
      <c r="S869" s="6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 s="9">
        <f t="shared" si="53"/>
        <v>41559.208333333336</v>
      </c>
      <c r="N870">
        <v>1382504400</v>
      </c>
      <c r="O870" s="9">
        <f t="shared" si="54"/>
        <v>41570.208333333336</v>
      </c>
      <c r="P870" t="b">
        <v>0</v>
      </c>
      <c r="Q870" t="b">
        <v>0</v>
      </c>
      <c r="R870" t="s">
        <v>33</v>
      </c>
      <c r="S870" s="6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 s="9">
        <f t="shared" si="53"/>
        <v>40350.208333333336</v>
      </c>
      <c r="N871">
        <v>1278306000</v>
      </c>
      <c r="O871" s="9">
        <f t="shared" si="54"/>
        <v>40364.208333333336</v>
      </c>
      <c r="P871" t="b">
        <v>0</v>
      </c>
      <c r="Q871" t="b">
        <v>0</v>
      </c>
      <c r="R871" t="s">
        <v>53</v>
      </c>
      <c r="S871" s="6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 s="9">
        <f t="shared" si="53"/>
        <v>42240.208333333328</v>
      </c>
      <c r="N872">
        <v>1442552400</v>
      </c>
      <c r="O872" s="9">
        <f t="shared" si="54"/>
        <v>42265.208333333328</v>
      </c>
      <c r="P872" t="b">
        <v>0</v>
      </c>
      <c r="Q872" t="b">
        <v>0</v>
      </c>
      <c r="R872" t="s">
        <v>33</v>
      </c>
      <c r="S872" s="6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 s="9">
        <f t="shared" si="53"/>
        <v>43040.208333333328</v>
      </c>
      <c r="N873">
        <v>1511071200</v>
      </c>
      <c r="O873" s="9">
        <f t="shared" si="54"/>
        <v>43058.25</v>
      </c>
      <c r="P873" t="b">
        <v>0</v>
      </c>
      <c r="Q873" t="b">
        <v>1</v>
      </c>
      <c r="R873" t="s">
        <v>33</v>
      </c>
      <c r="S873" s="6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 s="9">
        <f t="shared" si="53"/>
        <v>43346.208333333328</v>
      </c>
      <c r="N874">
        <v>1536382800</v>
      </c>
      <c r="O874" s="9">
        <f t="shared" si="54"/>
        <v>43351.208333333328</v>
      </c>
      <c r="P874" t="b">
        <v>0</v>
      </c>
      <c r="Q874" t="b">
        <v>0</v>
      </c>
      <c r="R874" t="s">
        <v>474</v>
      </c>
      <c r="S874" s="6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 s="9">
        <f t="shared" si="53"/>
        <v>41647.25</v>
      </c>
      <c r="N875">
        <v>1389592800</v>
      </c>
      <c r="O875" s="9">
        <f t="shared" si="54"/>
        <v>41652.25</v>
      </c>
      <c r="P875" t="b">
        <v>0</v>
      </c>
      <c r="Q875" t="b">
        <v>0</v>
      </c>
      <c r="R875" t="s">
        <v>122</v>
      </c>
      <c r="S875" s="6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 s="9">
        <f t="shared" si="53"/>
        <v>40291.208333333336</v>
      </c>
      <c r="N876">
        <v>1275282000</v>
      </c>
      <c r="O876" s="9">
        <f t="shared" si="54"/>
        <v>40329.208333333336</v>
      </c>
      <c r="P876" t="b">
        <v>0</v>
      </c>
      <c r="Q876" t="b">
        <v>1</v>
      </c>
      <c r="R876" t="s">
        <v>122</v>
      </c>
      <c r="S876" s="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 s="9">
        <f t="shared" si="53"/>
        <v>40556.25</v>
      </c>
      <c r="N877">
        <v>1294984800</v>
      </c>
      <c r="O877" s="9">
        <f t="shared" si="54"/>
        <v>40557.25</v>
      </c>
      <c r="P877" t="b">
        <v>0</v>
      </c>
      <c r="Q877" t="b">
        <v>0</v>
      </c>
      <c r="R877" t="s">
        <v>23</v>
      </c>
      <c r="S877" s="6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 s="9">
        <f t="shared" si="53"/>
        <v>43624.208333333328</v>
      </c>
      <c r="N878">
        <v>1562043600</v>
      </c>
      <c r="O878" s="9">
        <f t="shared" si="54"/>
        <v>43648.208333333328</v>
      </c>
      <c r="P878" t="b">
        <v>0</v>
      </c>
      <c r="Q878" t="b">
        <v>0</v>
      </c>
      <c r="R878" t="s">
        <v>122</v>
      </c>
      <c r="S878" s="6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 s="9">
        <f t="shared" si="53"/>
        <v>42577.208333333328</v>
      </c>
      <c r="N879">
        <v>1469595600</v>
      </c>
      <c r="O879" s="9">
        <f t="shared" si="54"/>
        <v>42578.208333333328</v>
      </c>
      <c r="P879" t="b">
        <v>0</v>
      </c>
      <c r="Q879" t="b">
        <v>0</v>
      </c>
      <c r="R879" t="s">
        <v>17</v>
      </c>
      <c r="S879" s="6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 s="9">
        <f t="shared" si="53"/>
        <v>43845.25</v>
      </c>
      <c r="N880">
        <v>1581141600</v>
      </c>
      <c r="O880" s="9">
        <f t="shared" si="54"/>
        <v>43869.25</v>
      </c>
      <c r="P880" t="b">
        <v>0</v>
      </c>
      <c r="Q880" t="b">
        <v>0</v>
      </c>
      <c r="R880" t="s">
        <v>148</v>
      </c>
      <c r="S880" s="6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 s="9">
        <f t="shared" si="53"/>
        <v>42788.25</v>
      </c>
      <c r="N881">
        <v>1488520800</v>
      </c>
      <c r="O881" s="9">
        <f t="shared" si="54"/>
        <v>42797.25</v>
      </c>
      <c r="P881" t="b">
        <v>0</v>
      </c>
      <c r="Q881" t="b">
        <v>0</v>
      </c>
      <c r="R881" t="s">
        <v>68</v>
      </c>
      <c r="S881" s="6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 s="9">
        <f t="shared" si="53"/>
        <v>43667.208333333328</v>
      </c>
      <c r="N882">
        <v>1563858000</v>
      </c>
      <c r="O882" s="9">
        <f t="shared" si="54"/>
        <v>43669.208333333328</v>
      </c>
      <c r="P882" t="b">
        <v>0</v>
      </c>
      <c r="Q882" t="b">
        <v>0</v>
      </c>
      <c r="R882" t="s">
        <v>50</v>
      </c>
      <c r="S882" s="6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 s="9">
        <f t="shared" si="53"/>
        <v>42194.208333333328</v>
      </c>
      <c r="N883">
        <v>1438923600</v>
      </c>
      <c r="O883" s="9">
        <f t="shared" si="54"/>
        <v>42223.208333333328</v>
      </c>
      <c r="P883" t="b">
        <v>0</v>
      </c>
      <c r="Q883" t="b">
        <v>1</v>
      </c>
      <c r="R883" t="s">
        <v>33</v>
      </c>
      <c r="S883" s="6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 s="9">
        <f t="shared" si="53"/>
        <v>42025.25</v>
      </c>
      <c r="N884">
        <v>1422165600</v>
      </c>
      <c r="O884" s="9">
        <f t="shared" si="54"/>
        <v>42029.25</v>
      </c>
      <c r="P884" t="b">
        <v>0</v>
      </c>
      <c r="Q884" t="b">
        <v>0</v>
      </c>
      <c r="R884" t="s">
        <v>33</v>
      </c>
      <c r="S884" s="6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 s="9">
        <f t="shared" si="53"/>
        <v>40323.208333333336</v>
      </c>
      <c r="N885">
        <v>1277874000</v>
      </c>
      <c r="O885" s="9">
        <f t="shared" si="54"/>
        <v>40359.208333333336</v>
      </c>
      <c r="P885" t="b">
        <v>0</v>
      </c>
      <c r="Q885" t="b">
        <v>0</v>
      </c>
      <c r="R885" t="s">
        <v>100</v>
      </c>
      <c r="S885" s="6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 s="9">
        <f t="shared" si="53"/>
        <v>41763.208333333336</v>
      </c>
      <c r="N886">
        <v>1399352400</v>
      </c>
      <c r="O886" s="9">
        <f t="shared" si="54"/>
        <v>41765.208333333336</v>
      </c>
      <c r="P886" t="b">
        <v>0</v>
      </c>
      <c r="Q886" t="b">
        <v>1</v>
      </c>
      <c r="R886" t="s">
        <v>33</v>
      </c>
      <c r="S886" s="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 s="9">
        <f t="shared" si="53"/>
        <v>40335.208333333336</v>
      </c>
      <c r="N887">
        <v>1279083600</v>
      </c>
      <c r="O887" s="9">
        <f t="shared" si="54"/>
        <v>40373.208333333336</v>
      </c>
      <c r="P887" t="b">
        <v>0</v>
      </c>
      <c r="Q887" t="b">
        <v>0</v>
      </c>
      <c r="R887" t="s">
        <v>33</v>
      </c>
      <c r="S887" s="6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 s="9">
        <f t="shared" si="53"/>
        <v>40416.208333333336</v>
      </c>
      <c r="N888">
        <v>1284354000</v>
      </c>
      <c r="O888" s="9">
        <f t="shared" si="54"/>
        <v>40434.208333333336</v>
      </c>
      <c r="P888" t="b">
        <v>0</v>
      </c>
      <c r="Q888" t="b">
        <v>0</v>
      </c>
      <c r="R888" t="s">
        <v>60</v>
      </c>
      <c r="S888" s="6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 s="9">
        <f t="shared" si="53"/>
        <v>42202.208333333328</v>
      </c>
      <c r="N889">
        <v>1441170000</v>
      </c>
      <c r="O889" s="9">
        <f t="shared" si="54"/>
        <v>42249.208333333328</v>
      </c>
      <c r="P889" t="b">
        <v>0</v>
      </c>
      <c r="Q889" t="b">
        <v>1</v>
      </c>
      <c r="R889" t="s">
        <v>33</v>
      </c>
      <c r="S889" s="6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 s="9">
        <f t="shared" si="53"/>
        <v>42836.208333333328</v>
      </c>
      <c r="N890">
        <v>1493528400</v>
      </c>
      <c r="O890" s="9">
        <f t="shared" si="54"/>
        <v>42855.208333333328</v>
      </c>
      <c r="P890" t="b">
        <v>0</v>
      </c>
      <c r="Q890" t="b">
        <v>0</v>
      </c>
      <c r="R890" t="s">
        <v>33</v>
      </c>
      <c r="S890" s="6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 s="9">
        <f t="shared" si="53"/>
        <v>41710.208333333336</v>
      </c>
      <c r="N891">
        <v>1395205200</v>
      </c>
      <c r="O891" s="9">
        <f t="shared" si="54"/>
        <v>41717.208333333336</v>
      </c>
      <c r="P891" t="b">
        <v>0</v>
      </c>
      <c r="Q891" t="b">
        <v>1</v>
      </c>
      <c r="R891" t="s">
        <v>50</v>
      </c>
      <c r="S891" s="6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 s="9">
        <f t="shared" si="53"/>
        <v>43640.208333333328</v>
      </c>
      <c r="N892">
        <v>1561438800</v>
      </c>
      <c r="O892" s="9">
        <f t="shared" si="54"/>
        <v>43641.208333333328</v>
      </c>
      <c r="P892" t="b">
        <v>0</v>
      </c>
      <c r="Q892" t="b">
        <v>0</v>
      </c>
      <c r="R892" t="s">
        <v>60</v>
      </c>
      <c r="S892" s="6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 s="9">
        <f t="shared" si="53"/>
        <v>40880.25</v>
      </c>
      <c r="N893">
        <v>1326693600</v>
      </c>
      <c r="O893" s="9">
        <f t="shared" si="54"/>
        <v>40924.25</v>
      </c>
      <c r="P893" t="b">
        <v>0</v>
      </c>
      <c r="Q893" t="b">
        <v>0</v>
      </c>
      <c r="R893" t="s">
        <v>42</v>
      </c>
      <c r="S893" s="6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 s="9">
        <f t="shared" si="53"/>
        <v>40319.208333333336</v>
      </c>
      <c r="N894">
        <v>1277960400</v>
      </c>
      <c r="O894" s="9">
        <f t="shared" si="54"/>
        <v>40360.208333333336</v>
      </c>
      <c r="P894" t="b">
        <v>0</v>
      </c>
      <c r="Q894" t="b">
        <v>0</v>
      </c>
      <c r="R894" t="s">
        <v>206</v>
      </c>
      <c r="S894" s="6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 s="9">
        <f t="shared" si="53"/>
        <v>42170.208333333328</v>
      </c>
      <c r="N895">
        <v>1434690000</v>
      </c>
      <c r="O895" s="9">
        <f t="shared" si="54"/>
        <v>42174.208333333328</v>
      </c>
      <c r="P895" t="b">
        <v>0</v>
      </c>
      <c r="Q895" t="b">
        <v>1</v>
      </c>
      <c r="R895" t="s">
        <v>42</v>
      </c>
      <c r="S895" s="6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 s="9">
        <f t="shared" si="53"/>
        <v>41466.208333333336</v>
      </c>
      <c r="N896">
        <v>1376110800</v>
      </c>
      <c r="O896" s="9">
        <f t="shared" si="54"/>
        <v>41496.208333333336</v>
      </c>
      <c r="P896" t="b">
        <v>0</v>
      </c>
      <c r="Q896" t="b">
        <v>1</v>
      </c>
      <c r="R896" t="s">
        <v>269</v>
      </c>
      <c r="S896" s="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 s="9">
        <f t="shared" si="53"/>
        <v>43134.25</v>
      </c>
      <c r="N897">
        <v>1518415200</v>
      </c>
      <c r="O897" s="9">
        <f t="shared" si="54"/>
        <v>43143.25</v>
      </c>
      <c r="P897" t="b">
        <v>0</v>
      </c>
      <c r="Q897" t="b">
        <v>0</v>
      </c>
      <c r="R897" t="s">
        <v>33</v>
      </c>
      <c r="S897" s="6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 s="9">
        <f t="shared" si="53"/>
        <v>40738.208333333336</v>
      </c>
      <c r="N898">
        <v>1310878800</v>
      </c>
      <c r="O898" s="9">
        <f t="shared" si="54"/>
        <v>40741.208333333336</v>
      </c>
      <c r="P898" t="b">
        <v>0</v>
      </c>
      <c r="Q898" t="b">
        <v>1</v>
      </c>
      <c r="R898" t="s">
        <v>17</v>
      </c>
      <c r="S898" s="6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 s="9">
        <f t="shared" ref="M899:M962" si="57">(((L899/60)/60)/24)+DATE(1970,1,1)</f>
        <v>43583.208333333328</v>
      </c>
      <c r="N899">
        <v>1556600400</v>
      </c>
      <c r="O899" s="9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s="6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 s="9">
        <f t="shared" si="57"/>
        <v>43815.25</v>
      </c>
      <c r="N900">
        <v>1576994400</v>
      </c>
      <c r="O900" s="9">
        <f t="shared" si="58"/>
        <v>43821.25</v>
      </c>
      <c r="P900" t="b">
        <v>0</v>
      </c>
      <c r="Q900" t="b">
        <v>0</v>
      </c>
      <c r="R900" t="s">
        <v>42</v>
      </c>
      <c r="S900" s="6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 s="9">
        <f t="shared" si="57"/>
        <v>41554.208333333336</v>
      </c>
      <c r="N901">
        <v>1382677200</v>
      </c>
      <c r="O901" s="9">
        <f t="shared" si="58"/>
        <v>41572.208333333336</v>
      </c>
      <c r="P901" t="b">
        <v>0</v>
      </c>
      <c r="Q901" t="b">
        <v>0</v>
      </c>
      <c r="R901" t="s">
        <v>159</v>
      </c>
      <c r="S901" s="6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 s="9">
        <f t="shared" si="57"/>
        <v>41901.208333333336</v>
      </c>
      <c r="N902">
        <v>1411189200</v>
      </c>
      <c r="O902" s="9">
        <f t="shared" si="58"/>
        <v>41902.208333333336</v>
      </c>
      <c r="P902" t="b">
        <v>0</v>
      </c>
      <c r="Q902" t="b">
        <v>1</v>
      </c>
      <c r="R902" t="s">
        <v>28</v>
      </c>
      <c r="S902" s="6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 s="9">
        <f t="shared" si="57"/>
        <v>43298.208333333328</v>
      </c>
      <c r="N903">
        <v>1534654800</v>
      </c>
      <c r="O903" s="9">
        <f t="shared" si="58"/>
        <v>43331.208333333328</v>
      </c>
      <c r="P903" t="b">
        <v>0</v>
      </c>
      <c r="Q903" t="b">
        <v>1</v>
      </c>
      <c r="R903" t="s">
        <v>23</v>
      </c>
      <c r="S903" s="6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 s="9">
        <f t="shared" si="57"/>
        <v>42399.25</v>
      </c>
      <c r="N904">
        <v>1457762400</v>
      </c>
      <c r="O904" s="9">
        <f t="shared" si="58"/>
        <v>42441.25</v>
      </c>
      <c r="P904" t="b">
        <v>0</v>
      </c>
      <c r="Q904" t="b">
        <v>0</v>
      </c>
      <c r="R904" t="s">
        <v>28</v>
      </c>
      <c r="S904" s="6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 s="9">
        <f t="shared" si="57"/>
        <v>41034.208333333336</v>
      </c>
      <c r="N905">
        <v>1337490000</v>
      </c>
      <c r="O905" s="9">
        <f t="shared" si="58"/>
        <v>41049.208333333336</v>
      </c>
      <c r="P905" t="b">
        <v>0</v>
      </c>
      <c r="Q905" t="b">
        <v>1</v>
      </c>
      <c r="R905" t="s">
        <v>68</v>
      </c>
      <c r="S905" s="6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 s="9">
        <f t="shared" si="57"/>
        <v>41186.208333333336</v>
      </c>
      <c r="N906">
        <v>1349672400</v>
      </c>
      <c r="O906" s="9">
        <f t="shared" si="58"/>
        <v>41190.208333333336</v>
      </c>
      <c r="P906" t="b">
        <v>0</v>
      </c>
      <c r="Q906" t="b">
        <v>0</v>
      </c>
      <c r="R906" t="s">
        <v>133</v>
      </c>
      <c r="S906" s="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 s="9">
        <f t="shared" si="57"/>
        <v>41536.208333333336</v>
      </c>
      <c r="N907">
        <v>1379826000</v>
      </c>
      <c r="O907" s="9">
        <f t="shared" si="58"/>
        <v>41539.208333333336</v>
      </c>
      <c r="P907" t="b">
        <v>0</v>
      </c>
      <c r="Q907" t="b">
        <v>0</v>
      </c>
      <c r="R907" t="s">
        <v>33</v>
      </c>
      <c r="S907" s="6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 s="9">
        <f t="shared" si="57"/>
        <v>42868.208333333328</v>
      </c>
      <c r="N908">
        <v>1497762000</v>
      </c>
      <c r="O908" s="9">
        <f t="shared" si="58"/>
        <v>42904.208333333328</v>
      </c>
      <c r="P908" t="b">
        <v>1</v>
      </c>
      <c r="Q908" t="b">
        <v>1</v>
      </c>
      <c r="R908" t="s">
        <v>42</v>
      </c>
      <c r="S908" s="6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 s="9">
        <f t="shared" si="57"/>
        <v>40660.208333333336</v>
      </c>
      <c r="N909">
        <v>1304485200</v>
      </c>
      <c r="O909" s="9">
        <f t="shared" si="58"/>
        <v>40667.208333333336</v>
      </c>
      <c r="P909" t="b">
        <v>0</v>
      </c>
      <c r="Q909" t="b">
        <v>0</v>
      </c>
      <c r="R909" t="s">
        <v>33</v>
      </c>
      <c r="S909" s="6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 s="9">
        <f t="shared" si="57"/>
        <v>41031.208333333336</v>
      </c>
      <c r="N910">
        <v>1336885200</v>
      </c>
      <c r="O910" s="9">
        <f t="shared" si="58"/>
        <v>41042.208333333336</v>
      </c>
      <c r="P910" t="b">
        <v>0</v>
      </c>
      <c r="Q910" t="b">
        <v>0</v>
      </c>
      <c r="R910" t="s">
        <v>89</v>
      </c>
      <c r="S910" s="6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 s="9">
        <f t="shared" si="57"/>
        <v>43255.208333333328</v>
      </c>
      <c r="N911">
        <v>1530421200</v>
      </c>
      <c r="O911" s="9">
        <f t="shared" si="58"/>
        <v>43282.208333333328</v>
      </c>
      <c r="P911" t="b">
        <v>0</v>
      </c>
      <c r="Q911" t="b">
        <v>1</v>
      </c>
      <c r="R911" t="s">
        <v>33</v>
      </c>
      <c r="S911" s="6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 s="9">
        <f t="shared" si="57"/>
        <v>42026.25</v>
      </c>
      <c r="N912">
        <v>1421992800</v>
      </c>
      <c r="O912" s="9">
        <f t="shared" si="58"/>
        <v>42027.25</v>
      </c>
      <c r="P912" t="b">
        <v>0</v>
      </c>
      <c r="Q912" t="b">
        <v>0</v>
      </c>
      <c r="R912" t="s">
        <v>33</v>
      </c>
      <c r="S912" s="6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 s="9">
        <f t="shared" si="57"/>
        <v>43717.208333333328</v>
      </c>
      <c r="N913">
        <v>1568178000</v>
      </c>
      <c r="O913" s="9">
        <f t="shared" si="58"/>
        <v>43719.208333333328</v>
      </c>
      <c r="P913" t="b">
        <v>1</v>
      </c>
      <c r="Q913" t="b">
        <v>0</v>
      </c>
      <c r="R913" t="s">
        <v>28</v>
      </c>
      <c r="S913" s="6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 s="9">
        <f t="shared" si="57"/>
        <v>41157.208333333336</v>
      </c>
      <c r="N914">
        <v>1347944400</v>
      </c>
      <c r="O914" s="9">
        <f t="shared" si="58"/>
        <v>41170.208333333336</v>
      </c>
      <c r="P914" t="b">
        <v>1</v>
      </c>
      <c r="Q914" t="b">
        <v>0</v>
      </c>
      <c r="R914" t="s">
        <v>53</v>
      </c>
      <c r="S914" s="6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 s="9">
        <f t="shared" si="57"/>
        <v>43597.208333333328</v>
      </c>
      <c r="N915">
        <v>1558760400</v>
      </c>
      <c r="O915" s="9">
        <f t="shared" si="58"/>
        <v>43610.208333333328</v>
      </c>
      <c r="P915" t="b">
        <v>0</v>
      </c>
      <c r="Q915" t="b">
        <v>0</v>
      </c>
      <c r="R915" t="s">
        <v>53</v>
      </c>
      <c r="S915" s="6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 s="9">
        <f t="shared" si="57"/>
        <v>41490.208333333336</v>
      </c>
      <c r="N916">
        <v>1376629200</v>
      </c>
      <c r="O916" s="9">
        <f t="shared" si="58"/>
        <v>41502.208333333336</v>
      </c>
      <c r="P916" t="b">
        <v>0</v>
      </c>
      <c r="Q916" t="b">
        <v>0</v>
      </c>
      <c r="R916" t="s">
        <v>33</v>
      </c>
      <c r="S916" s="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 s="9">
        <f t="shared" si="57"/>
        <v>42976.208333333328</v>
      </c>
      <c r="N917">
        <v>1504760400</v>
      </c>
      <c r="O917" s="9">
        <f t="shared" si="58"/>
        <v>42985.208333333328</v>
      </c>
      <c r="P917" t="b">
        <v>0</v>
      </c>
      <c r="Q917" t="b">
        <v>0</v>
      </c>
      <c r="R917" t="s">
        <v>269</v>
      </c>
      <c r="S917" s="6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 s="9">
        <f t="shared" si="57"/>
        <v>41991.25</v>
      </c>
      <c r="N918">
        <v>1419660000</v>
      </c>
      <c r="O918" s="9">
        <f t="shared" si="58"/>
        <v>42000.25</v>
      </c>
      <c r="P918" t="b">
        <v>0</v>
      </c>
      <c r="Q918" t="b">
        <v>0</v>
      </c>
      <c r="R918" t="s">
        <v>122</v>
      </c>
      <c r="S918" s="6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 s="9">
        <f t="shared" si="57"/>
        <v>40722.208333333336</v>
      </c>
      <c r="N919">
        <v>1311310800</v>
      </c>
      <c r="O919" s="9">
        <f t="shared" si="58"/>
        <v>40746.208333333336</v>
      </c>
      <c r="P919" t="b">
        <v>0</v>
      </c>
      <c r="Q919" t="b">
        <v>1</v>
      </c>
      <c r="R919" t="s">
        <v>100</v>
      </c>
      <c r="S919" s="6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 s="9">
        <f t="shared" si="57"/>
        <v>41117.208333333336</v>
      </c>
      <c r="N920">
        <v>1344315600</v>
      </c>
      <c r="O920" s="9">
        <f t="shared" si="58"/>
        <v>41128.208333333336</v>
      </c>
      <c r="P920" t="b">
        <v>0</v>
      </c>
      <c r="Q920" t="b">
        <v>0</v>
      </c>
      <c r="R920" t="s">
        <v>133</v>
      </c>
      <c r="S920" s="6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 s="9">
        <f t="shared" si="57"/>
        <v>43022.208333333328</v>
      </c>
      <c r="N921">
        <v>1510725600</v>
      </c>
      <c r="O921" s="9">
        <f t="shared" si="58"/>
        <v>43054.25</v>
      </c>
      <c r="P921" t="b">
        <v>0</v>
      </c>
      <c r="Q921" t="b">
        <v>1</v>
      </c>
      <c r="R921" t="s">
        <v>33</v>
      </c>
      <c r="S921" s="6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 s="9">
        <f t="shared" si="57"/>
        <v>43503.25</v>
      </c>
      <c r="N922">
        <v>1551247200</v>
      </c>
      <c r="O922" s="9">
        <f t="shared" si="58"/>
        <v>43523.25</v>
      </c>
      <c r="P922" t="b">
        <v>1</v>
      </c>
      <c r="Q922" t="b">
        <v>0</v>
      </c>
      <c r="R922" t="s">
        <v>71</v>
      </c>
      <c r="S922" s="6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 s="9">
        <f t="shared" si="57"/>
        <v>40951.25</v>
      </c>
      <c r="N923">
        <v>1330236000</v>
      </c>
      <c r="O923" s="9">
        <f t="shared" si="58"/>
        <v>40965.25</v>
      </c>
      <c r="P923" t="b">
        <v>0</v>
      </c>
      <c r="Q923" t="b">
        <v>0</v>
      </c>
      <c r="R923" t="s">
        <v>28</v>
      </c>
      <c r="S923" s="6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 s="9">
        <f t="shared" si="57"/>
        <v>43443.25</v>
      </c>
      <c r="N924">
        <v>1545112800</v>
      </c>
      <c r="O924" s="9">
        <f t="shared" si="58"/>
        <v>43452.25</v>
      </c>
      <c r="P924" t="b">
        <v>0</v>
      </c>
      <c r="Q924" t="b">
        <v>1</v>
      </c>
      <c r="R924" t="s">
        <v>319</v>
      </c>
      <c r="S924" s="6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 s="9">
        <f t="shared" si="57"/>
        <v>40373.208333333336</v>
      </c>
      <c r="N925">
        <v>1279170000</v>
      </c>
      <c r="O925" s="9">
        <f t="shared" si="58"/>
        <v>40374.208333333336</v>
      </c>
      <c r="P925" t="b">
        <v>0</v>
      </c>
      <c r="Q925" t="b">
        <v>0</v>
      </c>
      <c r="R925" t="s">
        <v>33</v>
      </c>
      <c r="S925" s="6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 s="9">
        <f t="shared" si="57"/>
        <v>43769.208333333328</v>
      </c>
      <c r="N926">
        <v>1573452000</v>
      </c>
      <c r="O926" s="9">
        <f t="shared" si="58"/>
        <v>43780.25</v>
      </c>
      <c r="P926" t="b">
        <v>0</v>
      </c>
      <c r="Q926" t="b">
        <v>0</v>
      </c>
      <c r="R926" t="s">
        <v>33</v>
      </c>
      <c r="S926" s="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 s="9">
        <f t="shared" si="57"/>
        <v>43000.208333333328</v>
      </c>
      <c r="N927">
        <v>1507093200</v>
      </c>
      <c r="O927" s="9">
        <f t="shared" si="58"/>
        <v>43012.208333333328</v>
      </c>
      <c r="P927" t="b">
        <v>0</v>
      </c>
      <c r="Q927" t="b">
        <v>0</v>
      </c>
      <c r="R927" t="s">
        <v>33</v>
      </c>
      <c r="S927" s="6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 s="9">
        <f t="shared" si="57"/>
        <v>42502.208333333328</v>
      </c>
      <c r="N928">
        <v>1463374800</v>
      </c>
      <c r="O928" s="9">
        <f t="shared" si="58"/>
        <v>42506.208333333328</v>
      </c>
      <c r="P928" t="b">
        <v>0</v>
      </c>
      <c r="Q928" t="b">
        <v>0</v>
      </c>
      <c r="R928" t="s">
        <v>17</v>
      </c>
      <c r="S928" s="6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 s="9">
        <f t="shared" si="57"/>
        <v>41102.208333333336</v>
      </c>
      <c r="N929">
        <v>1344574800</v>
      </c>
      <c r="O929" s="9">
        <f t="shared" si="58"/>
        <v>41131.208333333336</v>
      </c>
      <c r="P929" t="b">
        <v>0</v>
      </c>
      <c r="Q929" t="b">
        <v>0</v>
      </c>
      <c r="R929" t="s">
        <v>33</v>
      </c>
      <c r="S929" s="6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 s="9">
        <f t="shared" si="57"/>
        <v>41637.25</v>
      </c>
      <c r="N930">
        <v>1389074400</v>
      </c>
      <c r="O930" s="9">
        <f t="shared" si="58"/>
        <v>41646.25</v>
      </c>
      <c r="P930" t="b">
        <v>0</v>
      </c>
      <c r="Q930" t="b">
        <v>0</v>
      </c>
      <c r="R930" t="s">
        <v>28</v>
      </c>
      <c r="S930" s="6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 s="9">
        <f t="shared" si="57"/>
        <v>42858.208333333328</v>
      </c>
      <c r="N931">
        <v>1494997200</v>
      </c>
      <c r="O931" s="9">
        <f t="shared" si="58"/>
        <v>42872.208333333328</v>
      </c>
      <c r="P931" t="b">
        <v>0</v>
      </c>
      <c r="Q931" t="b">
        <v>0</v>
      </c>
      <c r="R931" t="s">
        <v>33</v>
      </c>
      <c r="S931" s="6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 s="9">
        <f t="shared" si="57"/>
        <v>42060.25</v>
      </c>
      <c r="N932">
        <v>1425448800</v>
      </c>
      <c r="O932" s="9">
        <f t="shared" si="58"/>
        <v>42067.25</v>
      </c>
      <c r="P932" t="b">
        <v>0</v>
      </c>
      <c r="Q932" t="b">
        <v>1</v>
      </c>
      <c r="R932" t="s">
        <v>33</v>
      </c>
      <c r="S932" s="6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 s="9">
        <f t="shared" si="57"/>
        <v>41818.208333333336</v>
      </c>
      <c r="N933">
        <v>1404104400</v>
      </c>
      <c r="O933" s="9">
        <f t="shared" si="58"/>
        <v>41820.208333333336</v>
      </c>
      <c r="P933" t="b">
        <v>0</v>
      </c>
      <c r="Q933" t="b">
        <v>1</v>
      </c>
      <c r="R933" t="s">
        <v>33</v>
      </c>
      <c r="S933" s="6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 s="9">
        <f t="shared" si="57"/>
        <v>41709.208333333336</v>
      </c>
      <c r="N934">
        <v>1394773200</v>
      </c>
      <c r="O934" s="9">
        <f t="shared" si="58"/>
        <v>41712.208333333336</v>
      </c>
      <c r="P934" t="b">
        <v>0</v>
      </c>
      <c r="Q934" t="b">
        <v>0</v>
      </c>
      <c r="R934" t="s">
        <v>23</v>
      </c>
      <c r="S934" s="6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 s="9">
        <f t="shared" si="57"/>
        <v>41372.208333333336</v>
      </c>
      <c r="N935">
        <v>1366520400</v>
      </c>
      <c r="O935" s="9">
        <f t="shared" si="58"/>
        <v>41385.208333333336</v>
      </c>
      <c r="P935" t="b">
        <v>0</v>
      </c>
      <c r="Q935" t="b">
        <v>0</v>
      </c>
      <c r="R935" t="s">
        <v>33</v>
      </c>
      <c r="S935" s="6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 s="9">
        <f t="shared" si="57"/>
        <v>42422.25</v>
      </c>
      <c r="N936">
        <v>1456639200</v>
      </c>
      <c r="O936" s="9">
        <f t="shared" si="58"/>
        <v>42428.25</v>
      </c>
      <c r="P936" t="b">
        <v>0</v>
      </c>
      <c r="Q936" t="b">
        <v>0</v>
      </c>
      <c r="R936" t="s">
        <v>33</v>
      </c>
      <c r="S936" s="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 s="9">
        <f t="shared" si="57"/>
        <v>42209.208333333328</v>
      </c>
      <c r="N937">
        <v>1438318800</v>
      </c>
      <c r="O937" s="9">
        <f t="shared" si="58"/>
        <v>42216.208333333328</v>
      </c>
      <c r="P937" t="b">
        <v>0</v>
      </c>
      <c r="Q937" t="b">
        <v>0</v>
      </c>
      <c r="R937" t="s">
        <v>33</v>
      </c>
      <c r="S937" s="6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 s="9">
        <f t="shared" si="57"/>
        <v>43668.208333333328</v>
      </c>
      <c r="N938">
        <v>1564030800</v>
      </c>
      <c r="O938" s="9">
        <f t="shared" si="58"/>
        <v>43671.208333333328</v>
      </c>
      <c r="P938" t="b">
        <v>1</v>
      </c>
      <c r="Q938" t="b">
        <v>0</v>
      </c>
      <c r="R938" t="s">
        <v>33</v>
      </c>
      <c r="S938" s="6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 s="9">
        <f t="shared" si="57"/>
        <v>42334.25</v>
      </c>
      <c r="N939">
        <v>1449295200</v>
      </c>
      <c r="O939" s="9">
        <f t="shared" si="58"/>
        <v>42343.25</v>
      </c>
      <c r="P939" t="b">
        <v>0</v>
      </c>
      <c r="Q939" t="b">
        <v>0</v>
      </c>
      <c r="R939" t="s">
        <v>42</v>
      </c>
      <c r="S939" s="6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 s="9">
        <f t="shared" si="57"/>
        <v>43263.208333333328</v>
      </c>
      <c r="N940">
        <v>1531890000</v>
      </c>
      <c r="O940" s="9">
        <f t="shared" si="58"/>
        <v>43299.208333333328</v>
      </c>
      <c r="P940" t="b">
        <v>0</v>
      </c>
      <c r="Q940" t="b">
        <v>1</v>
      </c>
      <c r="R940" t="s">
        <v>119</v>
      </c>
      <c r="S940" s="6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 s="9">
        <f t="shared" si="57"/>
        <v>40670.208333333336</v>
      </c>
      <c r="N941">
        <v>1306213200</v>
      </c>
      <c r="O941" s="9">
        <f t="shared" si="58"/>
        <v>40687.208333333336</v>
      </c>
      <c r="P941" t="b">
        <v>0</v>
      </c>
      <c r="Q941" t="b">
        <v>1</v>
      </c>
      <c r="R941" t="s">
        <v>89</v>
      </c>
      <c r="S941" s="6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 s="9">
        <f t="shared" si="57"/>
        <v>41244.25</v>
      </c>
      <c r="N942">
        <v>1356242400</v>
      </c>
      <c r="O942" s="9">
        <f t="shared" si="58"/>
        <v>41266.25</v>
      </c>
      <c r="P942" t="b">
        <v>0</v>
      </c>
      <c r="Q942" t="b">
        <v>0</v>
      </c>
      <c r="R942" t="s">
        <v>28</v>
      </c>
      <c r="S942" s="6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 s="9">
        <f t="shared" si="57"/>
        <v>40552.25</v>
      </c>
      <c r="N943">
        <v>1297576800</v>
      </c>
      <c r="O943" s="9">
        <f t="shared" si="58"/>
        <v>40587.25</v>
      </c>
      <c r="P943" t="b">
        <v>1</v>
      </c>
      <c r="Q943" t="b">
        <v>0</v>
      </c>
      <c r="R943" t="s">
        <v>33</v>
      </c>
      <c r="S943" s="6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 s="9">
        <f t="shared" si="57"/>
        <v>40568.25</v>
      </c>
      <c r="N944">
        <v>1296194400</v>
      </c>
      <c r="O944" s="9">
        <f t="shared" si="58"/>
        <v>40571.25</v>
      </c>
      <c r="P944" t="b">
        <v>0</v>
      </c>
      <c r="Q944" t="b">
        <v>0</v>
      </c>
      <c r="R944" t="s">
        <v>33</v>
      </c>
      <c r="S944" s="6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 s="9">
        <f t="shared" si="57"/>
        <v>41906.208333333336</v>
      </c>
      <c r="N945">
        <v>1414558800</v>
      </c>
      <c r="O945" s="9">
        <f t="shared" si="58"/>
        <v>41941.208333333336</v>
      </c>
      <c r="P945" t="b">
        <v>0</v>
      </c>
      <c r="Q945" t="b">
        <v>0</v>
      </c>
      <c r="R945" t="s">
        <v>17</v>
      </c>
      <c r="S945" s="6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 s="9">
        <f t="shared" si="57"/>
        <v>42776.25</v>
      </c>
      <c r="N946">
        <v>1488348000</v>
      </c>
      <c r="O946" s="9">
        <f t="shared" si="58"/>
        <v>42795.25</v>
      </c>
      <c r="P946" t="b">
        <v>0</v>
      </c>
      <c r="Q946" t="b">
        <v>0</v>
      </c>
      <c r="R946" t="s">
        <v>122</v>
      </c>
      <c r="S946" s="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 s="9">
        <f t="shared" si="57"/>
        <v>41004.208333333336</v>
      </c>
      <c r="N947">
        <v>1334898000</v>
      </c>
      <c r="O947" s="9">
        <f t="shared" si="58"/>
        <v>41019.208333333336</v>
      </c>
      <c r="P947" t="b">
        <v>1</v>
      </c>
      <c r="Q947" t="b">
        <v>0</v>
      </c>
      <c r="R947" t="s">
        <v>122</v>
      </c>
      <c r="S947" s="6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 s="9">
        <f t="shared" si="57"/>
        <v>40710.208333333336</v>
      </c>
      <c r="N948">
        <v>1308373200</v>
      </c>
      <c r="O948" s="9">
        <f t="shared" si="58"/>
        <v>40712.208333333336</v>
      </c>
      <c r="P948" t="b">
        <v>0</v>
      </c>
      <c r="Q948" t="b">
        <v>0</v>
      </c>
      <c r="R948" t="s">
        <v>33</v>
      </c>
      <c r="S948" s="6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 s="9">
        <f t="shared" si="57"/>
        <v>41908.208333333336</v>
      </c>
      <c r="N949">
        <v>1412312400</v>
      </c>
      <c r="O949" s="9">
        <f t="shared" si="58"/>
        <v>41915.208333333336</v>
      </c>
      <c r="P949" t="b">
        <v>0</v>
      </c>
      <c r="Q949" t="b">
        <v>0</v>
      </c>
      <c r="R949" t="s">
        <v>33</v>
      </c>
      <c r="S949" s="6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 s="9">
        <f t="shared" si="57"/>
        <v>41985.25</v>
      </c>
      <c r="N950">
        <v>1419228000</v>
      </c>
      <c r="O950" s="9">
        <f t="shared" si="58"/>
        <v>41995.25</v>
      </c>
      <c r="P950" t="b">
        <v>1</v>
      </c>
      <c r="Q950" t="b">
        <v>1</v>
      </c>
      <c r="R950" t="s">
        <v>42</v>
      </c>
      <c r="S950" s="6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 s="9">
        <f t="shared" si="57"/>
        <v>42112.208333333328</v>
      </c>
      <c r="N951">
        <v>1430974800</v>
      </c>
      <c r="O951" s="9">
        <f t="shared" si="58"/>
        <v>42131.208333333328</v>
      </c>
      <c r="P951" t="b">
        <v>0</v>
      </c>
      <c r="Q951" t="b">
        <v>0</v>
      </c>
      <c r="R951" t="s">
        <v>28</v>
      </c>
      <c r="S951" s="6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 s="9">
        <f t="shared" si="57"/>
        <v>43571.208333333328</v>
      </c>
      <c r="N952">
        <v>1555822800</v>
      </c>
      <c r="O952" s="9">
        <f t="shared" si="58"/>
        <v>43576.208333333328</v>
      </c>
      <c r="P952" t="b">
        <v>0</v>
      </c>
      <c r="Q952" t="b">
        <v>1</v>
      </c>
      <c r="R952" t="s">
        <v>33</v>
      </c>
      <c r="S952" s="6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 s="9">
        <f t="shared" si="57"/>
        <v>42730.25</v>
      </c>
      <c r="N953">
        <v>1482818400</v>
      </c>
      <c r="O953" s="9">
        <f t="shared" si="58"/>
        <v>42731.25</v>
      </c>
      <c r="P953" t="b">
        <v>0</v>
      </c>
      <c r="Q953" t="b">
        <v>1</v>
      </c>
      <c r="R953" t="s">
        <v>23</v>
      </c>
      <c r="S953" s="6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 s="9">
        <f t="shared" si="57"/>
        <v>42591.208333333328</v>
      </c>
      <c r="N954">
        <v>1471928400</v>
      </c>
      <c r="O954" s="9">
        <f t="shared" si="58"/>
        <v>42605.208333333328</v>
      </c>
      <c r="P954" t="b">
        <v>0</v>
      </c>
      <c r="Q954" t="b">
        <v>0</v>
      </c>
      <c r="R954" t="s">
        <v>42</v>
      </c>
      <c r="S954" s="6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 s="9">
        <f t="shared" si="57"/>
        <v>42358.25</v>
      </c>
      <c r="N955">
        <v>1453701600</v>
      </c>
      <c r="O955" s="9">
        <f t="shared" si="58"/>
        <v>42394.25</v>
      </c>
      <c r="P955" t="b">
        <v>0</v>
      </c>
      <c r="Q955" t="b">
        <v>1</v>
      </c>
      <c r="R955" t="s">
        <v>474</v>
      </c>
      <c r="S955" s="6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 s="9">
        <f t="shared" si="57"/>
        <v>41174.208333333336</v>
      </c>
      <c r="N956">
        <v>1350363600</v>
      </c>
      <c r="O956" s="9">
        <f t="shared" si="58"/>
        <v>41198.208333333336</v>
      </c>
      <c r="P956" t="b">
        <v>0</v>
      </c>
      <c r="Q956" t="b">
        <v>0</v>
      </c>
      <c r="R956" t="s">
        <v>28</v>
      </c>
      <c r="S956" s="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 s="9">
        <f t="shared" si="57"/>
        <v>41238.25</v>
      </c>
      <c r="N957">
        <v>1353996000</v>
      </c>
      <c r="O957" s="9">
        <f t="shared" si="58"/>
        <v>41240.25</v>
      </c>
      <c r="P957" t="b">
        <v>0</v>
      </c>
      <c r="Q957" t="b">
        <v>0</v>
      </c>
      <c r="R957" t="s">
        <v>33</v>
      </c>
      <c r="S957" s="6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 s="9">
        <f t="shared" si="57"/>
        <v>42360.25</v>
      </c>
      <c r="N958">
        <v>1451109600</v>
      </c>
      <c r="O958" s="9">
        <f t="shared" si="58"/>
        <v>42364.25</v>
      </c>
      <c r="P958" t="b">
        <v>0</v>
      </c>
      <c r="Q958" t="b">
        <v>0</v>
      </c>
      <c r="R958" t="s">
        <v>474</v>
      </c>
      <c r="S958" s="6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 s="9">
        <f t="shared" si="57"/>
        <v>40955.25</v>
      </c>
      <c r="N959">
        <v>1329631200</v>
      </c>
      <c r="O959" s="9">
        <f t="shared" si="58"/>
        <v>40958.25</v>
      </c>
      <c r="P959" t="b">
        <v>0</v>
      </c>
      <c r="Q959" t="b">
        <v>0</v>
      </c>
      <c r="R959" t="s">
        <v>33</v>
      </c>
      <c r="S959" s="6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 s="9">
        <f t="shared" si="57"/>
        <v>40350.208333333336</v>
      </c>
      <c r="N960">
        <v>1278997200</v>
      </c>
      <c r="O960" s="9">
        <f t="shared" si="58"/>
        <v>40372.208333333336</v>
      </c>
      <c r="P960" t="b">
        <v>0</v>
      </c>
      <c r="Q960" t="b">
        <v>0</v>
      </c>
      <c r="R960" t="s">
        <v>71</v>
      </c>
      <c r="S960" s="6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 s="9">
        <f t="shared" si="57"/>
        <v>40357.208333333336</v>
      </c>
      <c r="N961">
        <v>1280120400</v>
      </c>
      <c r="O961" s="9">
        <f t="shared" si="58"/>
        <v>40385.208333333336</v>
      </c>
      <c r="P961" t="b">
        <v>0</v>
      </c>
      <c r="Q961" t="b">
        <v>0</v>
      </c>
      <c r="R961" t="s">
        <v>206</v>
      </c>
      <c r="S961" s="6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 s="9">
        <f t="shared" si="57"/>
        <v>42408.25</v>
      </c>
      <c r="N962">
        <v>1458104400</v>
      </c>
      <c r="O962" s="9">
        <f t="shared" si="58"/>
        <v>42445.208333333328</v>
      </c>
      <c r="P962" t="b">
        <v>0</v>
      </c>
      <c r="Q962" t="b">
        <v>0</v>
      </c>
      <c r="R962" t="s">
        <v>28</v>
      </c>
      <c r="S962" s="6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 s="9">
        <f t="shared" ref="M963:M1001" si="61">(((L963/60)/60)/24)+DATE(1970,1,1)</f>
        <v>40591.25</v>
      </c>
      <c r="N963">
        <v>1298268000</v>
      </c>
      <c r="O963" s="9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s="6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5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 s="9">
        <f t="shared" si="61"/>
        <v>41592.25</v>
      </c>
      <c r="N964">
        <v>1386223200</v>
      </c>
      <c r="O964" s="9">
        <f t="shared" si="62"/>
        <v>41613.25</v>
      </c>
      <c r="P964" t="b">
        <v>0</v>
      </c>
      <c r="Q964" t="b">
        <v>0</v>
      </c>
      <c r="R964" t="s">
        <v>17</v>
      </c>
      <c r="S964" s="6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 s="9">
        <f t="shared" si="61"/>
        <v>40607.25</v>
      </c>
      <c r="N965">
        <v>1299823200</v>
      </c>
      <c r="O965" s="9">
        <f t="shared" si="62"/>
        <v>40613.25</v>
      </c>
      <c r="P965" t="b">
        <v>0</v>
      </c>
      <c r="Q965" t="b">
        <v>1</v>
      </c>
      <c r="R965" t="s">
        <v>122</v>
      </c>
      <c r="S965" s="6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 s="9">
        <f t="shared" si="61"/>
        <v>42135.208333333328</v>
      </c>
      <c r="N966">
        <v>1431752400</v>
      </c>
      <c r="O966" s="9">
        <f t="shared" si="62"/>
        <v>42140.208333333328</v>
      </c>
      <c r="P966" t="b">
        <v>0</v>
      </c>
      <c r="Q966" t="b">
        <v>0</v>
      </c>
      <c r="R966" t="s">
        <v>33</v>
      </c>
      <c r="S966" s="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 s="9">
        <f t="shared" si="61"/>
        <v>40203.25</v>
      </c>
      <c r="N967">
        <v>1267855200</v>
      </c>
      <c r="O967" s="9">
        <f t="shared" si="62"/>
        <v>40243.25</v>
      </c>
      <c r="P967" t="b">
        <v>0</v>
      </c>
      <c r="Q967" t="b">
        <v>0</v>
      </c>
      <c r="R967" t="s">
        <v>23</v>
      </c>
      <c r="S967" s="6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 s="9">
        <f t="shared" si="61"/>
        <v>42901.208333333328</v>
      </c>
      <c r="N968">
        <v>1497675600</v>
      </c>
      <c r="O968" s="9">
        <f t="shared" si="62"/>
        <v>42903.208333333328</v>
      </c>
      <c r="P968" t="b">
        <v>0</v>
      </c>
      <c r="Q968" t="b">
        <v>0</v>
      </c>
      <c r="R968" t="s">
        <v>33</v>
      </c>
      <c r="S968" s="6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 s="9">
        <f t="shared" si="61"/>
        <v>41005.208333333336</v>
      </c>
      <c r="N969">
        <v>1336885200</v>
      </c>
      <c r="O969" s="9">
        <f t="shared" si="62"/>
        <v>41042.208333333336</v>
      </c>
      <c r="P969" t="b">
        <v>0</v>
      </c>
      <c r="Q969" t="b">
        <v>0</v>
      </c>
      <c r="R969" t="s">
        <v>319</v>
      </c>
      <c r="S969" s="6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 s="9">
        <f t="shared" si="61"/>
        <v>40544.25</v>
      </c>
      <c r="N970">
        <v>1295157600</v>
      </c>
      <c r="O970" s="9">
        <f t="shared" si="62"/>
        <v>40559.25</v>
      </c>
      <c r="P970" t="b">
        <v>0</v>
      </c>
      <c r="Q970" t="b">
        <v>0</v>
      </c>
      <c r="R970" t="s">
        <v>17</v>
      </c>
      <c r="S970" s="6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 s="9">
        <f t="shared" si="61"/>
        <v>43821.25</v>
      </c>
      <c r="N971">
        <v>1577599200</v>
      </c>
      <c r="O971" s="9">
        <f t="shared" si="62"/>
        <v>43828.25</v>
      </c>
      <c r="P971" t="b">
        <v>0</v>
      </c>
      <c r="Q971" t="b">
        <v>0</v>
      </c>
      <c r="R971" t="s">
        <v>33</v>
      </c>
      <c r="S971" s="6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 s="9">
        <f t="shared" si="61"/>
        <v>40672.208333333336</v>
      </c>
      <c r="N972">
        <v>1305003600</v>
      </c>
      <c r="O972" s="9">
        <f t="shared" si="62"/>
        <v>40673.208333333336</v>
      </c>
      <c r="P972" t="b">
        <v>0</v>
      </c>
      <c r="Q972" t="b">
        <v>0</v>
      </c>
      <c r="R972" t="s">
        <v>33</v>
      </c>
      <c r="S972" s="6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 s="9">
        <f t="shared" si="61"/>
        <v>41555.208333333336</v>
      </c>
      <c r="N973">
        <v>1381726800</v>
      </c>
      <c r="O973" s="9">
        <f t="shared" si="62"/>
        <v>41561.208333333336</v>
      </c>
      <c r="P973" t="b">
        <v>0</v>
      </c>
      <c r="Q973" t="b">
        <v>0</v>
      </c>
      <c r="R973" t="s">
        <v>269</v>
      </c>
      <c r="S973" s="6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 s="9">
        <f t="shared" si="61"/>
        <v>41792.208333333336</v>
      </c>
      <c r="N974">
        <v>1402462800</v>
      </c>
      <c r="O974" s="9">
        <f t="shared" si="62"/>
        <v>41801.208333333336</v>
      </c>
      <c r="P974" t="b">
        <v>0</v>
      </c>
      <c r="Q974" t="b">
        <v>1</v>
      </c>
      <c r="R974" t="s">
        <v>28</v>
      </c>
      <c r="S974" s="6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 s="9">
        <f t="shared" si="61"/>
        <v>40522.25</v>
      </c>
      <c r="N975">
        <v>1292133600</v>
      </c>
      <c r="O975" s="9">
        <f t="shared" si="62"/>
        <v>40524.25</v>
      </c>
      <c r="P975" t="b">
        <v>0</v>
      </c>
      <c r="Q975" t="b">
        <v>1</v>
      </c>
      <c r="R975" t="s">
        <v>33</v>
      </c>
      <c r="S975" s="6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 s="9">
        <f t="shared" si="61"/>
        <v>41412.208333333336</v>
      </c>
      <c r="N976">
        <v>1368939600</v>
      </c>
      <c r="O976" s="9">
        <f t="shared" si="62"/>
        <v>41413.208333333336</v>
      </c>
      <c r="P976" t="b">
        <v>0</v>
      </c>
      <c r="Q976" t="b">
        <v>0</v>
      </c>
      <c r="R976" t="s">
        <v>60</v>
      </c>
      <c r="S976" s="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 s="9">
        <f t="shared" si="61"/>
        <v>42337.25</v>
      </c>
      <c r="N977">
        <v>1452146400</v>
      </c>
      <c r="O977" s="9">
        <f t="shared" si="62"/>
        <v>42376.25</v>
      </c>
      <c r="P977" t="b">
        <v>0</v>
      </c>
      <c r="Q977" t="b">
        <v>1</v>
      </c>
      <c r="R977" t="s">
        <v>33</v>
      </c>
      <c r="S977" s="6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 s="9">
        <f t="shared" si="61"/>
        <v>40571.25</v>
      </c>
      <c r="N978">
        <v>1296712800</v>
      </c>
      <c r="O978" s="9">
        <f t="shared" si="62"/>
        <v>40577.25</v>
      </c>
      <c r="P978" t="b">
        <v>0</v>
      </c>
      <c r="Q978" t="b">
        <v>1</v>
      </c>
      <c r="R978" t="s">
        <v>33</v>
      </c>
      <c r="S978" s="6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 s="9">
        <f t="shared" si="61"/>
        <v>43138.25</v>
      </c>
      <c r="N979">
        <v>1520748000</v>
      </c>
      <c r="O979" s="9">
        <f t="shared" si="62"/>
        <v>43170.25</v>
      </c>
      <c r="P979" t="b">
        <v>0</v>
      </c>
      <c r="Q979" t="b">
        <v>0</v>
      </c>
      <c r="R979" t="s">
        <v>17</v>
      </c>
      <c r="S979" s="6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 s="9">
        <f t="shared" si="61"/>
        <v>42686.25</v>
      </c>
      <c r="N980">
        <v>1480831200</v>
      </c>
      <c r="O980" s="9">
        <f t="shared" si="62"/>
        <v>42708.25</v>
      </c>
      <c r="P980" t="b">
        <v>0</v>
      </c>
      <c r="Q980" t="b">
        <v>0</v>
      </c>
      <c r="R980" t="s">
        <v>89</v>
      </c>
      <c r="S980" s="6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 s="9">
        <f t="shared" si="61"/>
        <v>42078.208333333328</v>
      </c>
      <c r="N981">
        <v>1426914000</v>
      </c>
      <c r="O981" s="9">
        <f t="shared" si="62"/>
        <v>42084.208333333328</v>
      </c>
      <c r="P981" t="b">
        <v>0</v>
      </c>
      <c r="Q981" t="b">
        <v>0</v>
      </c>
      <c r="R981" t="s">
        <v>33</v>
      </c>
      <c r="S981" s="6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 s="9">
        <f t="shared" si="61"/>
        <v>42307.208333333328</v>
      </c>
      <c r="N982">
        <v>1446616800</v>
      </c>
      <c r="O982" s="9">
        <f t="shared" si="62"/>
        <v>42312.25</v>
      </c>
      <c r="P982" t="b">
        <v>1</v>
      </c>
      <c r="Q982" t="b">
        <v>0</v>
      </c>
      <c r="R982" t="s">
        <v>68</v>
      </c>
      <c r="S982" s="6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 s="9">
        <f t="shared" si="61"/>
        <v>43094.25</v>
      </c>
      <c r="N983">
        <v>1517032800</v>
      </c>
      <c r="O983" s="9">
        <f t="shared" si="62"/>
        <v>43127.25</v>
      </c>
      <c r="P983" t="b">
        <v>0</v>
      </c>
      <c r="Q983" t="b">
        <v>0</v>
      </c>
      <c r="R983" t="s">
        <v>28</v>
      </c>
      <c r="S983" s="6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 s="9">
        <f t="shared" si="61"/>
        <v>40743.208333333336</v>
      </c>
      <c r="N984">
        <v>1311224400</v>
      </c>
      <c r="O984" s="9">
        <f t="shared" si="62"/>
        <v>40745.208333333336</v>
      </c>
      <c r="P984" t="b">
        <v>0</v>
      </c>
      <c r="Q984" t="b">
        <v>1</v>
      </c>
      <c r="R984" t="s">
        <v>42</v>
      </c>
      <c r="S984" s="6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 s="9">
        <f t="shared" si="61"/>
        <v>43681.208333333328</v>
      </c>
      <c r="N985">
        <v>1566190800</v>
      </c>
      <c r="O985" s="9">
        <f t="shared" si="62"/>
        <v>43696.208333333328</v>
      </c>
      <c r="P985" t="b">
        <v>0</v>
      </c>
      <c r="Q985" t="b">
        <v>0</v>
      </c>
      <c r="R985" t="s">
        <v>42</v>
      </c>
      <c r="S985" s="6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 s="9">
        <f t="shared" si="61"/>
        <v>43716.208333333328</v>
      </c>
      <c r="N986">
        <v>1570165200</v>
      </c>
      <c r="O986" s="9">
        <f t="shared" si="62"/>
        <v>43742.208333333328</v>
      </c>
      <c r="P986" t="b">
        <v>0</v>
      </c>
      <c r="Q986" t="b">
        <v>0</v>
      </c>
      <c r="R986" t="s">
        <v>33</v>
      </c>
      <c r="S986" s="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 s="9">
        <f t="shared" si="61"/>
        <v>41614.25</v>
      </c>
      <c r="N987">
        <v>1388556000</v>
      </c>
      <c r="O987" s="9">
        <f t="shared" si="62"/>
        <v>41640.25</v>
      </c>
      <c r="P987" t="b">
        <v>0</v>
      </c>
      <c r="Q987" t="b">
        <v>1</v>
      </c>
      <c r="R987" t="s">
        <v>23</v>
      </c>
      <c r="S987" s="6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 s="9">
        <f t="shared" si="61"/>
        <v>40638.208333333336</v>
      </c>
      <c r="N988">
        <v>1303189200</v>
      </c>
      <c r="O988" s="9">
        <f t="shared" si="62"/>
        <v>40652.208333333336</v>
      </c>
      <c r="P988" t="b">
        <v>0</v>
      </c>
      <c r="Q988" t="b">
        <v>0</v>
      </c>
      <c r="R988" t="s">
        <v>23</v>
      </c>
      <c r="S988" s="6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 s="9">
        <f t="shared" si="61"/>
        <v>42852.208333333328</v>
      </c>
      <c r="N989">
        <v>1494478800</v>
      </c>
      <c r="O989" s="9">
        <f t="shared" si="62"/>
        <v>42866.208333333328</v>
      </c>
      <c r="P989" t="b">
        <v>0</v>
      </c>
      <c r="Q989" t="b">
        <v>0</v>
      </c>
      <c r="R989" t="s">
        <v>42</v>
      </c>
      <c r="S989" s="6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 s="9">
        <f t="shared" si="61"/>
        <v>42686.25</v>
      </c>
      <c r="N990">
        <v>1480744800</v>
      </c>
      <c r="O990" s="9">
        <f t="shared" si="62"/>
        <v>42707.25</v>
      </c>
      <c r="P990" t="b">
        <v>0</v>
      </c>
      <c r="Q990" t="b">
        <v>0</v>
      </c>
      <c r="R990" t="s">
        <v>133</v>
      </c>
      <c r="S990" s="6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 s="9">
        <f t="shared" si="61"/>
        <v>43571.208333333328</v>
      </c>
      <c r="N991">
        <v>1555822800</v>
      </c>
      <c r="O991" s="9">
        <f t="shared" si="62"/>
        <v>43576.208333333328</v>
      </c>
      <c r="P991" t="b">
        <v>0</v>
      </c>
      <c r="Q991" t="b">
        <v>0</v>
      </c>
      <c r="R991" t="s">
        <v>206</v>
      </c>
      <c r="S991" s="6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 s="9">
        <f t="shared" si="61"/>
        <v>42432.25</v>
      </c>
      <c r="N992">
        <v>1458882000</v>
      </c>
      <c r="O992" s="9">
        <f t="shared" si="62"/>
        <v>42454.208333333328</v>
      </c>
      <c r="P992" t="b">
        <v>0</v>
      </c>
      <c r="Q992" t="b">
        <v>1</v>
      </c>
      <c r="R992" t="s">
        <v>53</v>
      </c>
      <c r="S992" s="6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 s="9">
        <f t="shared" si="61"/>
        <v>41907.208333333336</v>
      </c>
      <c r="N993">
        <v>1411966800</v>
      </c>
      <c r="O993" s="9">
        <f t="shared" si="62"/>
        <v>41911.208333333336</v>
      </c>
      <c r="P993" t="b">
        <v>0</v>
      </c>
      <c r="Q993" t="b">
        <v>1</v>
      </c>
      <c r="R993" t="s">
        <v>23</v>
      </c>
      <c r="S993" s="6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 s="9">
        <f t="shared" si="61"/>
        <v>43227.208333333328</v>
      </c>
      <c r="N994">
        <v>1526878800</v>
      </c>
      <c r="O994" s="9">
        <f t="shared" si="62"/>
        <v>43241.208333333328</v>
      </c>
      <c r="P994" t="b">
        <v>0</v>
      </c>
      <c r="Q994" t="b">
        <v>1</v>
      </c>
      <c r="R994" t="s">
        <v>53</v>
      </c>
      <c r="S994" s="6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 s="9">
        <f t="shared" si="61"/>
        <v>42362.25</v>
      </c>
      <c r="N995">
        <v>1452405600</v>
      </c>
      <c r="O995" s="9">
        <f t="shared" si="62"/>
        <v>42379.25</v>
      </c>
      <c r="P995" t="b">
        <v>0</v>
      </c>
      <c r="Q995" t="b">
        <v>1</v>
      </c>
      <c r="R995" t="s">
        <v>122</v>
      </c>
      <c r="S995" s="6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 s="9">
        <f t="shared" si="61"/>
        <v>41929.208333333336</v>
      </c>
      <c r="N996">
        <v>1414040400</v>
      </c>
      <c r="O996" s="9">
        <f t="shared" si="62"/>
        <v>41935.208333333336</v>
      </c>
      <c r="P996" t="b">
        <v>0</v>
      </c>
      <c r="Q996" t="b">
        <v>1</v>
      </c>
      <c r="R996" t="s">
        <v>206</v>
      </c>
      <c r="S996" s="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 s="9">
        <f t="shared" si="61"/>
        <v>43408.208333333328</v>
      </c>
      <c r="N997">
        <v>1543816800</v>
      </c>
      <c r="O997" s="9">
        <f t="shared" si="62"/>
        <v>43437.25</v>
      </c>
      <c r="P997" t="b">
        <v>0</v>
      </c>
      <c r="Q997" t="b">
        <v>1</v>
      </c>
      <c r="R997" t="s">
        <v>17</v>
      </c>
      <c r="S997" s="6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 s="9">
        <f t="shared" si="61"/>
        <v>41276.25</v>
      </c>
      <c r="N998">
        <v>1359698400</v>
      </c>
      <c r="O998" s="9">
        <f t="shared" si="62"/>
        <v>41306.25</v>
      </c>
      <c r="P998" t="b">
        <v>0</v>
      </c>
      <c r="Q998" t="b">
        <v>0</v>
      </c>
      <c r="R998" t="s">
        <v>33</v>
      </c>
      <c r="S998" s="6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 s="9">
        <f t="shared" si="61"/>
        <v>41659.25</v>
      </c>
      <c r="N999">
        <v>1390629600</v>
      </c>
      <c r="O999" s="9">
        <f t="shared" si="62"/>
        <v>41664.25</v>
      </c>
      <c r="P999" t="b">
        <v>0</v>
      </c>
      <c r="Q999" t="b">
        <v>0</v>
      </c>
      <c r="R999" t="s">
        <v>33</v>
      </c>
      <c r="S999" s="6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 s="9">
        <f t="shared" si="61"/>
        <v>40220.25</v>
      </c>
      <c r="N1000">
        <v>1267077600</v>
      </c>
      <c r="O1000" s="9">
        <f t="shared" si="62"/>
        <v>40234.25</v>
      </c>
      <c r="P1000" t="b">
        <v>0</v>
      </c>
      <c r="Q1000" t="b">
        <v>1</v>
      </c>
      <c r="R1000" t="s">
        <v>60</v>
      </c>
      <c r="S1000" s="6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 s="9">
        <f t="shared" si="61"/>
        <v>42550.208333333328</v>
      </c>
      <c r="N1001">
        <v>1467781200</v>
      </c>
      <c r="O1001" s="9">
        <f t="shared" si="62"/>
        <v>42557.208333333328</v>
      </c>
      <c r="P1001" t="b">
        <v>0</v>
      </c>
      <c r="Q1001" t="b">
        <v>0</v>
      </c>
      <c r="R1001" t="s">
        <v>17</v>
      </c>
      <c r="S1001" s="6" t="s">
        <v>2033</v>
      </c>
      <c r="T1001" t="s">
        <v>2034</v>
      </c>
    </row>
  </sheetData>
  <autoFilter ref="A1:T1001" xr:uid="{00000000-0001-0000-0000-000000000000}"/>
  <conditionalFormatting sqref="F2:F1001">
    <cfRule type="colorScale" priority="2">
      <colorScale>
        <cfvo type="min"/>
        <cfvo type="percentile" val="50"/>
        <cfvo type="percentile" val="90"/>
        <color rgb="FFFF7D7D"/>
        <color rgb="FF00B050"/>
        <color theme="4" tint="0.39997558519241921"/>
      </colorScale>
    </cfRule>
  </conditionalFormatting>
  <conditionalFormatting sqref="G2:G1001">
    <cfRule type="containsText" dxfId="3" priority="1" operator="containsText" text="live">
      <formula>NOT(ISERROR(SEARCH("live",G2)))</formula>
    </cfRule>
    <cfRule type="containsText" dxfId="2" priority="8" operator="containsText" text="canceled">
      <formula>NOT(ISERROR(SEARCH("canceled",G2)))</formula>
    </cfRule>
    <cfRule type="containsText" dxfId="1" priority="9" operator="containsText" text="successful">
      <formula>NOT(ISERROR(SEARCH("successful",G2)))</formula>
    </cfRule>
    <cfRule type="containsText" dxfId="0" priority="10" operator="containsText" text="failed">
      <formula>NOT(ISERROR(SEARCH("failed",G2)))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Statistical Analysis</vt:lpstr>
      <vt:lpstr>Crowdfunding Goal Analysis</vt:lpstr>
      <vt:lpstr>Pivot Table Dates</vt:lpstr>
      <vt:lpstr>Pivot Table per SubCategory</vt:lpstr>
      <vt:lpstr>Pivot Table per Category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</cp:lastModifiedBy>
  <dcterms:created xsi:type="dcterms:W3CDTF">2021-09-29T18:52:28Z</dcterms:created>
  <dcterms:modified xsi:type="dcterms:W3CDTF">2023-08-24T03:29:27Z</dcterms:modified>
</cp:coreProperties>
</file>