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10\repos\proyectosArduino\"/>
    </mc:Choice>
  </mc:AlternateContent>
  <bookViews>
    <workbookView xWindow="0" yWindow="0" windowWidth="28800" windowHeight="12330" activeTab="1"/>
  </bookViews>
  <sheets>
    <sheet name="tds" sheetId="1" r:id="rId1"/>
    <sheet name="p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3" i="1"/>
  <c r="I4" i="1"/>
  <c r="N4" i="1"/>
  <c r="K4" i="1"/>
  <c r="M4" i="1"/>
  <c r="N5" i="1" l="1"/>
  <c r="L5" i="1"/>
  <c r="H2" i="1"/>
  <c r="L4" i="1"/>
  <c r="I3" i="1"/>
  <c r="I2" i="1"/>
</calcChain>
</file>

<file path=xl/sharedStrings.xml><?xml version="1.0" encoding="utf-8"?>
<sst xmlns="http://schemas.openxmlformats.org/spreadsheetml/2006/main" count="13" uniqueCount="13">
  <si>
    <t>t</t>
  </si>
  <si>
    <t>manual</t>
  </si>
  <si>
    <t>patron</t>
  </si>
  <si>
    <t>t pat</t>
  </si>
  <si>
    <t>%</t>
  </si>
  <si>
    <t>dt</t>
  </si>
  <si>
    <t>Lcorr</t>
  </si>
  <si>
    <t>hidroponia</t>
  </si>
  <si>
    <t>arduino s/Res</t>
  </si>
  <si>
    <t>arduino c/Res</t>
  </si>
  <si>
    <t>propuesta</t>
  </si>
  <si>
    <t>viejo</t>
  </si>
  <si>
    <t>Por lo visto el sensor de arduino está desfasado con respecto al eje Y, o algo cercano a 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</si>
</sst>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TDS vs manual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4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tds!$D$2:$D$3</c:f>
              <c:numCache>
                <c:formatCode>General</c:formatCode>
                <c:ptCount val="2"/>
                <c:pt idx="0">
                  <c:v>124</c:v>
                </c:pt>
                <c:pt idx="1">
                  <c:v>373</c:v>
                </c:pt>
              </c:numCache>
            </c:numRef>
          </c:xVal>
          <c:yVal>
            <c:numRef>
              <c:f>tds!$I$2:$I$3</c:f>
              <c:numCache>
                <c:formatCode>General</c:formatCode>
                <c:ptCount val="2"/>
                <c:pt idx="0">
                  <c:v>282</c:v>
                </c:pt>
                <c:pt idx="1">
                  <c:v>868.56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9-4A15-9F21-680426BAE551}"/>
            </c:ext>
          </c:extLst>
        </c:ser>
        <c:ser>
          <c:idx val="0"/>
          <c:order val="1"/>
          <c:tx>
            <c:v>Arduino s/res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tds!$C$2:$C$4</c:f>
              <c:numCache>
                <c:formatCode>General</c:formatCode>
                <c:ptCount val="3"/>
                <c:pt idx="0">
                  <c:v>485</c:v>
                </c:pt>
                <c:pt idx="1">
                  <c:v>1076</c:v>
                </c:pt>
                <c:pt idx="2">
                  <c:v>1486</c:v>
                </c:pt>
              </c:numCache>
            </c:numRef>
          </c:xVal>
          <c:yVal>
            <c:numRef>
              <c:f>tds!$I$2:$I$4</c:f>
              <c:numCache>
                <c:formatCode>General</c:formatCode>
                <c:ptCount val="3"/>
                <c:pt idx="0">
                  <c:v>282</c:v>
                </c:pt>
                <c:pt idx="1">
                  <c:v>868.56</c:v>
                </c:pt>
                <c:pt idx="2">
                  <c:v>1394.02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A9-4A15-9F21-680426BA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40352"/>
        <c:axId val="1164635776"/>
      </c:scatterChart>
      <c:valAx>
        <c:axId val="11646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5776"/>
        <c:crosses val="autoZero"/>
        <c:crossBetween val="midCat"/>
      </c:valAx>
      <c:valAx>
        <c:axId val="1164635776"/>
        <c:scaling>
          <c:orientation val="minMax"/>
          <c:max val="18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269553805774278"/>
                  <c:y val="-0.430339384660250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ph!$A$1:$A$2</c:f>
              <c:numCache>
                <c:formatCode>General</c:formatCode>
                <c:ptCount val="2"/>
                <c:pt idx="0">
                  <c:v>1831</c:v>
                </c:pt>
                <c:pt idx="1">
                  <c:v>2526</c:v>
                </c:pt>
              </c:numCache>
            </c:numRef>
          </c:xVal>
          <c:yVal>
            <c:numRef>
              <c:f>ph!$B$1:$B$2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0-4291-A2DC-9CB3703D2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05055"/>
        <c:axId val="1178710879"/>
      </c:scatterChart>
      <c:valAx>
        <c:axId val="1178705055"/>
        <c:scaling>
          <c:orientation val="minMax"/>
          <c:max val="27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10879"/>
        <c:crosses val="autoZero"/>
        <c:crossBetween val="midCat"/>
      </c:valAx>
      <c:valAx>
        <c:axId val="11787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70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9525</xdr:rowOff>
    </xdr:from>
    <xdr:to>
      <xdr:col>13</xdr:col>
      <xdr:colOff>685800</xdr:colOff>
      <xdr:row>36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2</xdr:row>
      <xdr:rowOff>76200</xdr:rowOff>
    </xdr:from>
    <xdr:to>
      <xdr:col>8</xdr:col>
      <xdr:colOff>371475</xdr:colOff>
      <xdr:row>16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3" sqref="P13"/>
    </sheetView>
  </sheetViews>
  <sheetFormatPr baseColWidth="10" defaultRowHeight="15" x14ac:dyDescent="0.25"/>
  <cols>
    <col min="2" max="2" width="13.5703125" customWidth="1"/>
    <col min="3" max="3" width="16.5703125" customWidth="1"/>
  </cols>
  <sheetData>
    <row r="1" spans="1:16" x14ac:dyDescent="0.25">
      <c r="A1" t="s">
        <v>0</v>
      </c>
      <c r="B1" t="s">
        <v>9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16" x14ac:dyDescent="0.25">
      <c r="A2">
        <v>21.85</v>
      </c>
      <c r="B2">
        <v>211</v>
      </c>
      <c r="C2">
        <v>485</v>
      </c>
      <c r="D2">
        <v>124</v>
      </c>
      <c r="E2">
        <v>300</v>
      </c>
      <c r="F2">
        <v>25</v>
      </c>
      <c r="G2">
        <v>2</v>
      </c>
      <c r="H2">
        <f>25-19</f>
        <v>6</v>
      </c>
      <c r="I2">
        <f>E2*(1-H2/100)</f>
        <v>282</v>
      </c>
    </row>
    <row r="3" spans="1:16" x14ac:dyDescent="0.25">
      <c r="A3">
        <v>21.62</v>
      </c>
      <c r="B3">
        <v>1200</v>
      </c>
      <c r="C3">
        <v>1076</v>
      </c>
      <c r="D3">
        <v>373</v>
      </c>
      <c r="E3">
        <v>924</v>
      </c>
      <c r="I3">
        <f>E3*(1-H2/100)</f>
        <v>868.56</v>
      </c>
      <c r="K3" t="s">
        <v>11</v>
      </c>
      <c r="N3" t="s">
        <v>10</v>
      </c>
    </row>
    <row r="4" spans="1:16" x14ac:dyDescent="0.25">
      <c r="C4">
        <v>1486</v>
      </c>
      <c r="E4">
        <v>1483</v>
      </c>
      <c r="I4">
        <f>E4*(1-H2/100)</f>
        <v>1394.02</v>
      </c>
      <c r="K4">
        <f>C6*0.6309+166</f>
        <v>1103.5174000000002</v>
      </c>
      <c r="L4">
        <f>D6*2.506-10</f>
        <v>1666.5139999999999</v>
      </c>
      <c r="M4">
        <f>C6*1.0558-212</f>
        <v>1356.9188000000001</v>
      </c>
      <c r="N4">
        <f>C6+212</f>
        <v>1698</v>
      </c>
    </row>
    <row r="5" spans="1:16" x14ac:dyDescent="0.25">
      <c r="C5" s="1" t="s">
        <v>7</v>
      </c>
      <c r="D5" s="1"/>
      <c r="E5" s="1"/>
      <c r="L5">
        <f>D6*2.3557+10</f>
        <v>1585.9633000000001</v>
      </c>
      <c r="N5">
        <f>C6*0.9925+199</f>
        <v>1673.855</v>
      </c>
    </row>
    <row r="6" spans="1:16" x14ac:dyDescent="0.25">
      <c r="C6">
        <v>1486</v>
      </c>
      <c r="D6">
        <v>669</v>
      </c>
    </row>
    <row r="9" spans="1:16" x14ac:dyDescent="0.25">
      <c r="A9" t="s">
        <v>12</v>
      </c>
    </row>
    <row r="12" spans="1:16" x14ac:dyDescent="0.25">
      <c r="P12">
        <f>1.1026*1486</f>
        <v>1638.4636</v>
      </c>
    </row>
    <row r="13" spans="1:16" x14ac:dyDescent="0.25">
      <c r="P13">
        <f>P12-160</f>
        <v>1478.4636</v>
      </c>
    </row>
  </sheetData>
  <mergeCells count="1">
    <mergeCell ref="C5:E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23" sqref="I23"/>
    </sheetView>
  </sheetViews>
  <sheetFormatPr baseColWidth="10" defaultRowHeight="15" x14ac:dyDescent="0.25"/>
  <sheetData>
    <row r="1" spans="1:2" x14ac:dyDescent="0.25">
      <c r="A1">
        <v>1831</v>
      </c>
      <c r="B1">
        <v>7</v>
      </c>
    </row>
    <row r="2" spans="1:2" x14ac:dyDescent="0.25">
      <c r="A2">
        <v>2526</v>
      </c>
      <c r="B2">
        <v>4</v>
      </c>
    </row>
    <row r="23" spans="9:9" x14ac:dyDescent="0.25">
      <c r="I23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tds</vt:lpstr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sanchez</dc:creator>
  <cp:lastModifiedBy>martin sanchez</cp:lastModifiedBy>
  <dcterms:created xsi:type="dcterms:W3CDTF">2025-04-28T22:32:24Z</dcterms:created>
  <dcterms:modified xsi:type="dcterms:W3CDTF">2025-05-02T17:31:53Z</dcterms:modified>
</cp:coreProperties>
</file>