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TN  - Sistemas\3 - SIM\simulacionTPs\TP1 SImulacion\"/>
    </mc:Choice>
  </mc:AlternateContent>
  <bookViews>
    <workbookView xWindow="0" yWindow="0" windowWidth="28800" windowHeight="12585"/>
  </bookViews>
  <sheets>
    <sheet name="Muestra" sheetId="1" r:id="rId1"/>
    <sheet name="DB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1" l="1"/>
  <c r="P23" i="1"/>
  <c r="P12" i="1"/>
  <c r="P13" i="1"/>
  <c r="P14" i="1"/>
  <c r="P15" i="1"/>
  <c r="P16" i="1"/>
  <c r="P17" i="1"/>
  <c r="P18" i="1"/>
  <c r="P19" i="1"/>
  <c r="P20" i="1"/>
  <c r="P21" i="1"/>
  <c r="P22" i="1"/>
  <c r="P11" i="1"/>
  <c r="O20" i="1"/>
  <c r="O21" i="1"/>
  <c r="O22" i="1"/>
  <c r="N22" i="1"/>
  <c r="N21" i="1"/>
  <c r="N20" i="1"/>
  <c r="I2" i="1"/>
  <c r="D3" i="1" l="1"/>
  <c r="D9" i="1" s="1"/>
  <c r="D4" i="1"/>
  <c r="G11" i="1" s="1"/>
  <c r="D5" i="1"/>
  <c r="H27" i="1" s="1"/>
  <c r="D7" i="1" l="1"/>
  <c r="D6" i="1" l="1"/>
  <c r="D8" i="1" s="1"/>
  <c r="H11" i="1" s="1"/>
  <c r="G12" i="1" l="1"/>
  <c r="J11" i="1"/>
  <c r="H12" i="1" l="1"/>
  <c r="G13" i="1" s="1"/>
  <c r="J12" i="1"/>
  <c r="H13" i="1" l="1"/>
  <c r="G14" i="1" s="1"/>
  <c r="J13" i="1"/>
  <c r="H14" i="1" l="1"/>
  <c r="J14" i="1"/>
  <c r="G15" i="1" l="1"/>
  <c r="H15" i="1" l="1"/>
  <c r="J15" i="1"/>
  <c r="G16" i="1" l="1"/>
  <c r="H16" i="1" l="1"/>
  <c r="J16" i="1"/>
  <c r="G17" i="1" l="1"/>
  <c r="H17" i="1" l="1"/>
  <c r="J17" i="1"/>
  <c r="G18" i="1" l="1"/>
  <c r="H18" i="1" l="1"/>
  <c r="J18" i="1"/>
  <c r="G19" i="1" l="1"/>
  <c r="H19" i="1" l="1"/>
  <c r="G20" i="1" s="1"/>
  <c r="J19" i="1"/>
  <c r="H20" i="1" l="1"/>
  <c r="G21" i="1" s="1"/>
  <c r="J20" i="1"/>
  <c r="H21" i="1" l="1"/>
  <c r="G22" i="1" s="1"/>
  <c r="J21" i="1"/>
  <c r="H22" i="1" l="1"/>
  <c r="G23" i="1" s="1"/>
  <c r="J22" i="1"/>
  <c r="H23" i="1" l="1"/>
  <c r="G24" i="1" s="1"/>
  <c r="J23" i="1"/>
  <c r="H24" i="1" l="1"/>
  <c r="G25" i="1" s="1"/>
  <c r="J24" i="1"/>
  <c r="H25" i="1" l="1"/>
  <c r="G26" i="1" s="1"/>
  <c r="J25" i="1"/>
  <c r="H26" i="1" l="1"/>
  <c r="J26" i="1"/>
  <c r="G27" i="1" l="1"/>
  <c r="J27" i="1" s="1"/>
  <c r="J28" i="1" s="1"/>
  <c r="I11" i="1" a="1"/>
  <c r="I17" i="1" l="1"/>
  <c r="I21" i="1"/>
  <c r="I27" i="1"/>
  <c r="I19" i="1"/>
  <c r="I26" i="1"/>
  <c r="I11" i="1"/>
  <c r="I22" i="1"/>
  <c r="I18" i="1"/>
  <c r="I14" i="1"/>
  <c r="I24" i="1"/>
  <c r="I23" i="1"/>
  <c r="I13" i="1"/>
  <c r="I16" i="1"/>
  <c r="I25" i="1"/>
  <c r="I15" i="1"/>
  <c r="I12" i="1"/>
  <c r="I20" i="1"/>
  <c r="I28" i="1" l="1"/>
</calcChain>
</file>

<file path=xl/comments1.xml><?xml version="1.0" encoding="utf-8"?>
<comments xmlns="http://schemas.openxmlformats.org/spreadsheetml/2006/main">
  <authors>
    <author>Usuario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Numero primo más cercano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Intervalos -1=11
11-1=10 (Se estima Lambda).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Deben agruparse al ser menores a 5.</t>
        </r>
      </text>
    </comment>
  </commentList>
</comments>
</file>

<file path=xl/sharedStrings.xml><?xml version="1.0" encoding="utf-8"?>
<sst xmlns="http://schemas.openxmlformats.org/spreadsheetml/2006/main" count="281" uniqueCount="276">
  <si>
    <t>Muestra:</t>
  </si>
  <si>
    <t>N</t>
  </si>
  <si>
    <t>Media</t>
  </si>
  <si>
    <t>Min</t>
  </si>
  <si>
    <t>Máx</t>
  </si>
  <si>
    <t>Rango</t>
  </si>
  <si>
    <t>K</t>
  </si>
  <si>
    <t>Amplitud Int.</t>
  </si>
  <si>
    <t>FO</t>
  </si>
  <si>
    <t>FE</t>
  </si>
  <si>
    <t>Lambda</t>
  </si>
  <si>
    <t>raceId</t>
  </si>
  <si>
    <t>driverId</t>
  </si>
  <si>
    <t>stop</t>
  </si>
  <si>
    <t>lap</t>
  </si>
  <si>
    <t>time</t>
  </si>
  <si>
    <t>milliseconds</t>
  </si>
  <si>
    <t>17:05:23</t>
  </si>
  <si>
    <t>17:05:52</t>
  </si>
  <si>
    <t>17:20:48</t>
  </si>
  <si>
    <t>17:22:34</t>
  </si>
  <si>
    <t>17:24:10</t>
  </si>
  <si>
    <t>17:24:29</t>
  </si>
  <si>
    <t>17:25:17</t>
  </si>
  <si>
    <t>17:26:03</t>
  </si>
  <si>
    <t>17:26:50</t>
  </si>
  <si>
    <t>17:27:34</t>
  </si>
  <si>
    <t>17:27:41</t>
  </si>
  <si>
    <t>17:28:24</t>
  </si>
  <si>
    <t>17:28:39</t>
  </si>
  <si>
    <t>17:29:00</t>
  </si>
  <si>
    <t>17:29:06</t>
  </si>
  <si>
    <t>17:29:08</t>
  </si>
  <si>
    <t>17:29:49</t>
  </si>
  <si>
    <t>17:30:24</t>
  </si>
  <si>
    <t>17:31:06</t>
  </si>
  <si>
    <t>17:31:11</t>
  </si>
  <si>
    <t>17:32:08</t>
  </si>
  <si>
    <t>17:33:02</t>
  </si>
  <si>
    <t>17:33:53</t>
  </si>
  <si>
    <t>17:40:27</t>
  </si>
  <si>
    <t>17:40:45</t>
  </si>
  <si>
    <t>17:44:29</t>
  </si>
  <si>
    <t>17:46:04</t>
  </si>
  <si>
    <t>17:49:07</t>
  </si>
  <si>
    <t>17:49:47</t>
  </si>
  <si>
    <t>17:51:32</t>
  </si>
  <si>
    <t>17:52:28</t>
  </si>
  <si>
    <t>17:54:21</t>
  </si>
  <si>
    <t>17:59:17</t>
  </si>
  <si>
    <t>17:59:29</t>
  </si>
  <si>
    <t>17:59:45</t>
  </si>
  <si>
    <t>17:59:47</t>
  </si>
  <si>
    <t>18:00:48</t>
  </si>
  <si>
    <t>18:01:49</t>
  </si>
  <si>
    <t>18:02:15</t>
  </si>
  <si>
    <t>18:03:55</t>
  </si>
  <si>
    <t>18:06:53</t>
  </si>
  <si>
    <t>18:07:37</t>
  </si>
  <si>
    <t>18:08:03</t>
  </si>
  <si>
    <t>18:09:08</t>
  </si>
  <si>
    <t>18:18:54</t>
  </si>
  <si>
    <t>16:09:07</t>
  </si>
  <si>
    <t>16:10:04</t>
  </si>
  <si>
    <t>16:21:21</t>
  </si>
  <si>
    <t>16:23:16</t>
  </si>
  <si>
    <t>16:24:40</t>
  </si>
  <si>
    <t>16:26:17</t>
  </si>
  <si>
    <t>16:26:28</t>
  </si>
  <si>
    <t>16:26:29</t>
  </si>
  <si>
    <t>16:26:30</t>
  </si>
  <si>
    <t>16:27:03</t>
  </si>
  <si>
    <t>16:28:15</t>
  </si>
  <si>
    <t>16:28:34</t>
  </si>
  <si>
    <t>16:30:10</t>
  </si>
  <si>
    <t>16:30:23</t>
  </si>
  <si>
    <t>16:30:37</t>
  </si>
  <si>
    <t>16:32:25</t>
  </si>
  <si>
    <t>16:32:31</t>
  </si>
  <si>
    <t>16:33:53</t>
  </si>
  <si>
    <t>16:34:14</t>
  </si>
  <si>
    <t>16:34:28</t>
  </si>
  <si>
    <t>16:34:39</t>
  </si>
  <si>
    <t>16:34:56</t>
  </si>
  <si>
    <t>16:35:41</t>
  </si>
  <si>
    <t>16:39:30</t>
  </si>
  <si>
    <t>16:42:37</t>
  </si>
  <si>
    <t>16:44:11</t>
  </si>
  <si>
    <t>16:45:48</t>
  </si>
  <si>
    <t>16:46:20</t>
  </si>
  <si>
    <t>16:47:27</t>
  </si>
  <si>
    <t>16:49:19</t>
  </si>
  <si>
    <t>16:49:31</t>
  </si>
  <si>
    <t>16:51:17</t>
  </si>
  <si>
    <t>16:51:25</t>
  </si>
  <si>
    <t>16:53:26</t>
  </si>
  <si>
    <t>16:55:28</t>
  </si>
  <si>
    <t>17:00:01</t>
  </si>
  <si>
    <t>17:00:55</t>
  </si>
  <si>
    <t>17:00:56</t>
  </si>
  <si>
    <t>17:01:03</t>
  </si>
  <si>
    <t>17:04:41</t>
  </si>
  <si>
    <t>17:05:19</t>
  </si>
  <si>
    <t>17:07:20</t>
  </si>
  <si>
    <t>17:07:26</t>
  </si>
  <si>
    <t>17:08:28</t>
  </si>
  <si>
    <t>17:09:21</t>
  </si>
  <si>
    <t>17:10:13</t>
  </si>
  <si>
    <t>17:10:28</t>
  </si>
  <si>
    <t>17:12:09</t>
  </si>
  <si>
    <t>17:13:32</t>
  </si>
  <si>
    <t>17:15:05</t>
  </si>
  <si>
    <t>17:15:08</t>
  </si>
  <si>
    <t>17:15:25</t>
  </si>
  <si>
    <t>17:18:08</t>
  </si>
  <si>
    <t>17:19:10</t>
  </si>
  <si>
    <t>17:21:08</t>
  </si>
  <si>
    <t>17:24:24</t>
  </si>
  <si>
    <t>17:25:07</t>
  </si>
  <si>
    <t>17:34:48</t>
  </si>
  <si>
    <t>15:19:36</t>
  </si>
  <si>
    <t>15:20:00</t>
  </si>
  <si>
    <t>15:21:12</t>
  </si>
  <si>
    <t>15:21:27</t>
  </si>
  <si>
    <t>15:21:35</t>
  </si>
  <si>
    <t>15:22:57</t>
  </si>
  <si>
    <t>15:24:32</t>
  </si>
  <si>
    <t>15:24:56</t>
  </si>
  <si>
    <t>15:27:59</t>
  </si>
  <si>
    <t>15:28:00</t>
  </si>
  <si>
    <t>15:28:17</t>
  </si>
  <si>
    <t>15:29:47</t>
  </si>
  <si>
    <t>15:29:49</t>
  </si>
  <si>
    <t>15:30:01</t>
  </si>
  <si>
    <t>15:31:34</t>
  </si>
  <si>
    <t>15:31:55</t>
  </si>
  <si>
    <t>15:32:01</t>
  </si>
  <si>
    <t>15:32:19</t>
  </si>
  <si>
    <t>15:32:33</t>
  </si>
  <si>
    <t>15:33:36</t>
  </si>
  <si>
    <t>15:35:28</t>
  </si>
  <si>
    <t>15:37:31</t>
  </si>
  <si>
    <t>15:39:24</t>
  </si>
  <si>
    <t>15:39:50</t>
  </si>
  <si>
    <t>15:42:05</t>
  </si>
  <si>
    <t>15:45:28</t>
  </si>
  <si>
    <t>15:45:35</t>
  </si>
  <si>
    <t>15:47:13</t>
  </si>
  <si>
    <t>15:47:20</t>
  </si>
  <si>
    <t>15:47:44</t>
  </si>
  <si>
    <t>15:48:09</t>
  </si>
  <si>
    <t>15:49:15</t>
  </si>
  <si>
    <t>15:54:22</t>
  </si>
  <si>
    <t>15:56:26</t>
  </si>
  <si>
    <t>15:56:28</t>
  </si>
  <si>
    <t>15:56:29</t>
  </si>
  <si>
    <t>15:57:37</t>
  </si>
  <si>
    <t>15:59:39</t>
  </si>
  <si>
    <t>15:59:51</t>
  </si>
  <si>
    <t>16:01:04</t>
  </si>
  <si>
    <t>16:02:13</t>
  </si>
  <si>
    <t>16:05:10</t>
  </si>
  <si>
    <t>16:05:24</t>
  </si>
  <si>
    <t>16:06:55</t>
  </si>
  <si>
    <t>16:08:00</t>
  </si>
  <si>
    <t>16:08:34</t>
  </si>
  <si>
    <t>16:09:38</t>
  </si>
  <si>
    <t>16:11:19</t>
  </si>
  <si>
    <t>16:11:49</t>
  </si>
  <si>
    <t>16:13:29</t>
  </si>
  <si>
    <t>16:14:17</t>
  </si>
  <si>
    <t>16:14:27</t>
  </si>
  <si>
    <t>16:14:36</t>
  </si>
  <si>
    <t>16:18:14</t>
  </si>
  <si>
    <t>16:25:39</t>
  </si>
  <si>
    <t>16:26:24</t>
  </si>
  <si>
    <t>16:28:01</t>
  </si>
  <si>
    <t>16:31:39</t>
  </si>
  <si>
    <t>15:05:18</t>
  </si>
  <si>
    <t>15:06:35</t>
  </si>
  <si>
    <t>15:16:06</t>
  </si>
  <si>
    <t>15:17:37</t>
  </si>
  <si>
    <t>15:17:38</t>
  </si>
  <si>
    <t>15:17:47</t>
  </si>
  <si>
    <t>15:19:04</t>
  </si>
  <si>
    <t>15:19:05</t>
  </si>
  <si>
    <t>15:19:09</t>
  </si>
  <si>
    <t>15:19:16</t>
  </si>
  <si>
    <t>15:19:20</t>
  </si>
  <si>
    <t>15:19:22</t>
  </si>
  <si>
    <t>15:20:32</t>
  </si>
  <si>
    <t>15:21:00</t>
  </si>
  <si>
    <t>15:21:09</t>
  </si>
  <si>
    <t>15:23:57</t>
  </si>
  <si>
    <t>15:24:09</t>
  </si>
  <si>
    <t>15:24:25</t>
  </si>
  <si>
    <t>15:24:28</t>
  </si>
  <si>
    <t>15:26:02</t>
  </si>
  <si>
    <t>15:26:26</t>
  </si>
  <si>
    <t>15:27:42</t>
  </si>
  <si>
    <t>15:28:03</t>
  </si>
  <si>
    <t>15:29:30</t>
  </si>
  <si>
    <t>15:29:37</t>
  </si>
  <si>
    <t>15:30:57</t>
  </si>
  <si>
    <t>15:33:42</t>
  </si>
  <si>
    <t>15:35:09</t>
  </si>
  <si>
    <t>15:36:27</t>
  </si>
  <si>
    <t>15:38:24</t>
  </si>
  <si>
    <t>15:38:25</t>
  </si>
  <si>
    <t>15:39:35</t>
  </si>
  <si>
    <t>15:39:58</t>
  </si>
  <si>
    <t>15:40:07</t>
  </si>
  <si>
    <t>15:40:15</t>
  </si>
  <si>
    <t>15:41:43</t>
  </si>
  <si>
    <t>15:41:50</t>
  </si>
  <si>
    <t>15:42:31</t>
  </si>
  <si>
    <t>15:43:21</t>
  </si>
  <si>
    <t>15:43:41</t>
  </si>
  <si>
    <t>15:43:47</t>
  </si>
  <si>
    <t>15:44:37</t>
  </si>
  <si>
    <t>15:47:59</t>
  </si>
  <si>
    <t>15:49:46</t>
  </si>
  <si>
    <t>15:51:13</t>
  </si>
  <si>
    <t>15:53:27</t>
  </si>
  <si>
    <t>15:54:38</t>
  </si>
  <si>
    <t>15:54:42</t>
  </si>
  <si>
    <t>15:55:49</t>
  </si>
  <si>
    <t>15:57:04</t>
  </si>
  <si>
    <t>15:57:20</t>
  </si>
  <si>
    <t>15:57:21</t>
  </si>
  <si>
    <t>15:57:22</t>
  </si>
  <si>
    <t>15:58:20</t>
  </si>
  <si>
    <t>15:59:49</t>
  </si>
  <si>
    <t>16:00:31</t>
  </si>
  <si>
    <t>16:02:57</t>
  </si>
  <si>
    <t>16:03:58</t>
  </si>
  <si>
    <t>16:05:05</t>
  </si>
  <si>
    <t>16:05:31</t>
  </si>
  <si>
    <t>16:05:46</t>
  </si>
  <si>
    <t>16:06:10</t>
  </si>
  <si>
    <t>16:06:48</t>
  </si>
  <si>
    <t>16:07:01</t>
  </si>
  <si>
    <t>16:07:05</t>
  </si>
  <si>
    <t>16:07:22</t>
  </si>
  <si>
    <t>16:09:04</t>
  </si>
  <si>
    <t>16:10:21</t>
  </si>
  <si>
    <t>16:12:55</t>
  </si>
  <si>
    <t>16:13:28</t>
  </si>
  <si>
    <t>16:13:49</t>
  </si>
  <si>
    <t>16:14:37</t>
  </si>
  <si>
    <t>16:14:46</t>
  </si>
  <si>
    <t>16:15:17</t>
  </si>
  <si>
    <t>16:15:30</t>
  </si>
  <si>
    <t>16:15:51</t>
  </si>
  <si>
    <t>16:16:10</t>
  </si>
  <si>
    <t>16:16:13</t>
  </si>
  <si>
    <t>16:16:40</t>
  </si>
  <si>
    <t>16:17:26</t>
  </si>
  <si>
    <t>16:28:36</t>
  </si>
  <si>
    <t>16:30:31</t>
  </si>
  <si>
    <t>duration(sec)</t>
  </si>
  <si>
    <t>"Tiempo en segundos de parada en 'pits' en ultimas 4 carreras de Fórmula 1".</t>
  </si>
  <si>
    <t>Lim. Inf.</t>
  </si>
  <si>
    <t>Lim. Sup.</t>
  </si>
  <si>
    <t>H0</t>
  </si>
  <si>
    <t xml:space="preserve">La variación del tiempo en segundos de parada en 'pits' de las carreras de Fórmula 1 sigue una distribución exponencial negativa </t>
  </si>
  <si>
    <t>Agrupamos-&gt;</t>
  </si>
  <si>
    <t>Variable
Aleatoria:</t>
  </si>
  <si>
    <t>(O-E)^/E</t>
  </si>
  <si>
    <t>Chi Calc</t>
  </si>
  <si>
    <t>Chi Tab</t>
  </si>
  <si>
    <t>Grados Lib.</t>
  </si>
  <si>
    <t xml:space="preserve"> </t>
  </si>
  <si>
    <r>
      <t xml:space="preserve">Si Chi Calc &lt; Chi Tab se acepta H0. En este caso Chi Calc &gt; Chi Tab, </t>
    </r>
    <r>
      <rPr>
        <b/>
        <sz val="11"/>
        <color theme="1"/>
        <rFont val="Calibri"/>
        <family val="2"/>
        <scheme val="minor"/>
      </rPr>
      <t>por lo tanto se rechaza H0.</t>
    </r>
  </si>
  <si>
    <t xml:space="preserve"> ∴ SE RECHAZA H0</t>
  </si>
  <si>
    <r>
      <rPr>
        <b/>
        <sz val="11"/>
        <color theme="1"/>
        <rFont val="Calibri"/>
        <family val="2"/>
        <scheme val="minor"/>
      </rPr>
      <t>Chi Calc</t>
    </r>
    <r>
      <rPr>
        <sz val="11"/>
        <color theme="1"/>
        <rFont val="Calibri"/>
        <family val="2"/>
        <scheme val="minor"/>
      </rPr>
      <t xml:space="preserve"> (327,7671) &gt; </t>
    </r>
    <r>
      <rPr>
        <b/>
        <sz val="11"/>
        <color theme="1"/>
        <rFont val="Calibri"/>
        <family val="2"/>
        <scheme val="minor"/>
      </rPr>
      <t>Chi Tab</t>
    </r>
    <r>
      <rPr>
        <sz val="11"/>
        <color theme="1"/>
        <rFont val="Calibri"/>
        <family val="2"/>
        <scheme val="minor"/>
      </rPr>
      <t xml:space="preserve"> (18,3070)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</si>
</sst>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vertical="center"/>
    </xf>
    <xf numFmtId="164" fontId="0" fillId="0" borderId="0" xfId="0" applyNumberFormat="1"/>
    <xf numFmtId="164" fontId="6" fillId="0" borderId="0" xfId="1" applyNumberFormat="1"/>
    <xf numFmtId="0" fontId="6" fillId="0" borderId="0" xfId="1"/>
    <xf numFmtId="0" fontId="4" fillId="0" borderId="0" xfId="1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7" borderId="0" xfId="0" applyFill="1"/>
    <xf numFmtId="164" fontId="0" fillId="4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0" borderId="1" xfId="0" applyBorder="1"/>
    <xf numFmtId="164" fontId="0" fillId="8" borderId="1" xfId="0" applyNumberFormat="1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/>
    <xf numFmtId="1" fontId="6" fillId="0" borderId="0" xfId="1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109310304917432E-2"/>
          <c:y val="3.6222509702457953E-2"/>
          <c:w val="0.92502772146369328"/>
          <c:h val="0.8932044425882728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Muestra!$H$11:$H$27</c:f>
              <c:numCache>
                <c:formatCode>0.0000</c:formatCode>
                <c:ptCount val="17"/>
                <c:pt idx="0">
                  <c:v>26.139882352941175</c:v>
                </c:pt>
                <c:pt idx="1">
                  <c:v>32.379764705882351</c:v>
                </c:pt>
                <c:pt idx="2">
                  <c:v>38.619647058823531</c:v>
                </c:pt>
                <c:pt idx="3">
                  <c:v>44.859529411764711</c:v>
                </c:pt>
                <c:pt idx="4">
                  <c:v>51.099411764705891</c:v>
                </c:pt>
                <c:pt idx="5">
                  <c:v>57.339294117647071</c:v>
                </c:pt>
                <c:pt idx="6">
                  <c:v>63.579176470588251</c:v>
                </c:pt>
                <c:pt idx="7">
                  <c:v>69.819058823529431</c:v>
                </c:pt>
                <c:pt idx="8">
                  <c:v>76.058941176470611</c:v>
                </c:pt>
                <c:pt idx="9">
                  <c:v>82.298823529411791</c:v>
                </c:pt>
                <c:pt idx="10">
                  <c:v>88.538705882352971</c:v>
                </c:pt>
                <c:pt idx="11">
                  <c:v>94.778588235294151</c:v>
                </c:pt>
                <c:pt idx="12">
                  <c:v>101.01847058823533</c:v>
                </c:pt>
                <c:pt idx="13">
                  <c:v>107.25835294117651</c:v>
                </c:pt>
                <c:pt idx="14">
                  <c:v>113.49823529411769</c:v>
                </c:pt>
                <c:pt idx="15">
                  <c:v>119.73811764705887</c:v>
                </c:pt>
                <c:pt idx="16">
                  <c:v>125.97799999999999</c:v>
                </c:pt>
              </c:numCache>
            </c:numRef>
          </c:cat>
          <c:val>
            <c:numRef>
              <c:f>Muestra!$I$11:$I$27</c:f>
              <c:numCache>
                <c:formatCode>General</c:formatCode>
                <c:ptCount val="17"/>
                <c:pt idx="0">
                  <c:v>97</c:v>
                </c:pt>
                <c:pt idx="1">
                  <c:v>53</c:v>
                </c:pt>
                <c:pt idx="2">
                  <c:v>26</c:v>
                </c:pt>
                <c:pt idx="3">
                  <c:v>18</c:v>
                </c:pt>
                <c:pt idx="4">
                  <c:v>13</c:v>
                </c:pt>
                <c:pt idx="5">
                  <c:v>9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34127536"/>
        <c:axId val="-34130800"/>
      </c:barChart>
      <c:catAx>
        <c:axId val="-3412753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4130800"/>
        <c:crosses val="autoZero"/>
        <c:auto val="1"/>
        <c:lblAlgn val="ctr"/>
        <c:lblOffset val="100"/>
        <c:noMultiLvlLbl val="0"/>
      </c:catAx>
      <c:valAx>
        <c:axId val="-341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412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0</xdr:row>
      <xdr:rowOff>200025</xdr:rowOff>
    </xdr:from>
    <xdr:to>
      <xdr:col>24</xdr:col>
      <xdr:colOff>466724</xdr:colOff>
      <xdr:row>35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tabSelected="1" zoomScaleNormal="100" workbookViewId="0">
      <selection activeCell="O33" sqref="O33"/>
    </sheetView>
  </sheetViews>
  <sheetFormatPr baseColWidth="10" defaultRowHeight="15" x14ac:dyDescent="0.25"/>
  <cols>
    <col min="1" max="1" width="9.140625" style="1" customWidth="1"/>
    <col min="2" max="2" width="3.140625" customWidth="1"/>
    <col min="3" max="3" width="13" customWidth="1"/>
    <col min="4" max="4" width="20.140625" customWidth="1"/>
    <col min="6" max="6" width="3.7109375" customWidth="1"/>
    <col min="7" max="8" width="11.42578125" style="1"/>
    <col min="9" max="9" width="9.7109375" customWidth="1"/>
    <col min="14" max="14" width="5.85546875" customWidth="1"/>
    <col min="16" max="16" width="11.85546875" bestFit="1" customWidth="1"/>
  </cols>
  <sheetData>
    <row r="1" spans="1:16" ht="75" x14ac:dyDescent="0.25">
      <c r="A1" s="2" t="s">
        <v>0</v>
      </c>
      <c r="B1" s="3"/>
      <c r="C1" s="38" t="s">
        <v>267</v>
      </c>
      <c r="D1" s="4" t="s">
        <v>261</v>
      </c>
    </row>
    <row r="2" spans="1:16" x14ac:dyDescent="0.25">
      <c r="A2" s="14">
        <v>26.898</v>
      </c>
      <c r="B2" s="3"/>
      <c r="C2" s="2" t="s">
        <v>1</v>
      </c>
      <c r="D2" s="5">
        <v>244</v>
      </c>
      <c r="I2" s="13">
        <f>(_xlfn.EXPON.DIST(H11,D9,TRUE)-_xlfn.EXPON.DIST(G11,D9,TRUE))*D2</f>
        <v>22.38441880046302</v>
      </c>
    </row>
    <row r="3" spans="1:16" x14ac:dyDescent="0.25">
      <c r="A3" s="14">
        <v>25.021000000000001</v>
      </c>
      <c r="B3" s="3"/>
      <c r="C3" s="2" t="s">
        <v>2</v>
      </c>
      <c r="D3" s="12">
        <f>AVERAGE(A2:A245)</f>
        <v>35.806663934426226</v>
      </c>
    </row>
    <row r="4" spans="1:16" x14ac:dyDescent="0.25">
      <c r="A4" s="14">
        <v>23.425999999999998</v>
      </c>
      <c r="B4" s="3"/>
      <c r="C4" s="2" t="s">
        <v>3</v>
      </c>
      <c r="D4" s="12">
        <f>MIN(A2:A245)</f>
        <v>19.899999999999999</v>
      </c>
    </row>
    <row r="5" spans="1:16" x14ac:dyDescent="0.25">
      <c r="A5" s="14">
        <v>23.251000000000001</v>
      </c>
      <c r="B5" s="3"/>
      <c r="C5" s="2" t="s">
        <v>4</v>
      </c>
      <c r="D5" s="12">
        <f>MAX(A2:A245)</f>
        <v>125.97799999999999</v>
      </c>
      <c r="I5" t="s">
        <v>272</v>
      </c>
      <c r="J5" t="s">
        <v>273</v>
      </c>
    </row>
    <row r="6" spans="1:16" x14ac:dyDescent="0.25">
      <c r="A6" s="14">
        <v>31.841999999999999</v>
      </c>
      <c r="B6" s="3"/>
      <c r="C6" s="2" t="s">
        <v>5</v>
      </c>
      <c r="D6" s="12">
        <f>(D5-D4)</f>
        <v>106.078</v>
      </c>
    </row>
    <row r="7" spans="1:16" x14ac:dyDescent="0.25">
      <c r="A7" s="14">
        <v>30.643000000000001</v>
      </c>
      <c r="C7" s="2" t="s">
        <v>6</v>
      </c>
      <c r="D7" s="11">
        <f>SQRT(D2)</f>
        <v>15.620499351813308</v>
      </c>
      <c r="E7" s="28">
        <v>17</v>
      </c>
    </row>
    <row r="8" spans="1:16" x14ac:dyDescent="0.25">
      <c r="A8" s="14">
        <v>32.603000000000002</v>
      </c>
      <c r="C8" s="17" t="s">
        <v>7</v>
      </c>
      <c r="D8" s="11">
        <f>(D6/E7)</f>
        <v>6.2398823529411764</v>
      </c>
    </row>
    <row r="9" spans="1:16" x14ac:dyDescent="0.25">
      <c r="A9" s="14">
        <v>29.863</v>
      </c>
      <c r="C9" s="2" t="s">
        <v>10</v>
      </c>
      <c r="D9" s="11">
        <f>(1/D3)</f>
        <v>2.7927762324670313E-2</v>
      </c>
      <c r="K9" t="s">
        <v>266</v>
      </c>
    </row>
    <row r="10" spans="1:16" x14ac:dyDescent="0.25">
      <c r="A10" s="14">
        <v>25.259</v>
      </c>
      <c r="C10" s="2" t="s">
        <v>271</v>
      </c>
      <c r="D10" s="33">
        <v>10</v>
      </c>
      <c r="G10" s="6" t="s">
        <v>262</v>
      </c>
      <c r="H10" s="6" t="s">
        <v>263</v>
      </c>
      <c r="I10" s="6" t="s">
        <v>8</v>
      </c>
      <c r="J10" s="6" t="s">
        <v>9</v>
      </c>
      <c r="L10" s="6" t="s">
        <v>262</v>
      </c>
      <c r="M10" s="6" t="s">
        <v>263</v>
      </c>
      <c r="N10" s="6" t="s">
        <v>8</v>
      </c>
      <c r="O10" s="6" t="s">
        <v>9</v>
      </c>
      <c r="P10" s="6" t="s">
        <v>268</v>
      </c>
    </row>
    <row r="11" spans="1:16" x14ac:dyDescent="0.25">
      <c r="A11" s="14">
        <v>28.341999999999999</v>
      </c>
      <c r="F11" s="23">
        <v>1</v>
      </c>
      <c r="G11" s="20">
        <f>D4</f>
        <v>19.899999999999999</v>
      </c>
      <c r="H11" s="18">
        <f>G11+$D$8</f>
        <v>26.139882352941175</v>
      </c>
      <c r="I11" s="9">
        <f t="array" ref="I11:I27">FREQUENCY(A2:A245,H11:H27)</f>
        <v>97</v>
      </c>
      <c r="J11" s="19">
        <f>(EXP(-D9*G11)-EXP(-D9*H11))*D2</f>
        <v>22.384418800463006</v>
      </c>
      <c r="L11" s="20">
        <v>19.899999999999999</v>
      </c>
      <c r="M11" s="18">
        <v>26.139882352941175</v>
      </c>
      <c r="N11" s="9">
        <v>97</v>
      </c>
      <c r="O11" s="19">
        <v>22.384418800463006</v>
      </c>
      <c r="P11" s="11">
        <f>(N11-O11)^2/O11</f>
        <v>248.72144357974298</v>
      </c>
    </row>
    <row r="12" spans="1:16" x14ac:dyDescent="0.25">
      <c r="A12" s="14">
        <v>22.994</v>
      </c>
      <c r="F12" s="23">
        <v>2</v>
      </c>
      <c r="G12" s="18">
        <f>H11</f>
        <v>26.139882352941175</v>
      </c>
      <c r="H12" s="19">
        <f>G12+$D$8</f>
        <v>32.379764705882351</v>
      </c>
      <c r="I12" s="10">
        <v>53</v>
      </c>
      <c r="J12" s="19">
        <f>(EXP(-D9*G12)-EXP(-D9*H12))*D2</f>
        <v>18.804555912989628</v>
      </c>
      <c r="L12" s="18">
        <v>26.139882352941175</v>
      </c>
      <c r="M12" s="19">
        <v>32.379764705882351</v>
      </c>
      <c r="N12" s="10">
        <v>53</v>
      </c>
      <c r="O12" s="19">
        <v>18.804555912989628</v>
      </c>
      <c r="P12" s="11">
        <f t="shared" ref="P12:P22" si="0">(N12-O12)^2/O12</f>
        <v>62.183249725143227</v>
      </c>
    </row>
    <row r="13" spans="1:16" x14ac:dyDescent="0.25">
      <c r="A13" s="14">
        <v>29.227</v>
      </c>
      <c r="F13" s="23">
        <v>3</v>
      </c>
      <c r="G13" s="20">
        <f>H12</f>
        <v>32.379764705882351</v>
      </c>
      <c r="H13" s="18">
        <f>G13+$D$8</f>
        <v>38.619647058823531</v>
      </c>
      <c r="I13" s="8">
        <v>26</v>
      </c>
      <c r="J13" s="19">
        <f>(EXP(-D9*G13)-EXP(-D9*H13))*D2</f>
        <v>15.797208148975423</v>
      </c>
      <c r="L13" s="20">
        <v>32.379764705882351</v>
      </c>
      <c r="M13" s="18">
        <v>38.619647058823531</v>
      </c>
      <c r="N13" s="8">
        <v>26</v>
      </c>
      <c r="O13" s="19">
        <v>15.797208148975423</v>
      </c>
      <c r="P13" s="11">
        <f t="shared" si="0"/>
        <v>6.5895796632954431</v>
      </c>
    </row>
    <row r="14" spans="1:16" x14ac:dyDescent="0.25">
      <c r="A14" s="14">
        <v>24.535</v>
      </c>
      <c r="F14" s="23">
        <v>4</v>
      </c>
      <c r="G14" s="19">
        <f>H13</f>
        <v>38.619647058823531</v>
      </c>
      <c r="H14" s="18">
        <f>G14+$D$8</f>
        <v>44.859529411764711</v>
      </c>
      <c r="I14" s="8">
        <v>18</v>
      </c>
      <c r="J14" s="19">
        <f>(EXP(-D9*G14)-EXP(-D9*H14))*D2</f>
        <v>13.270815139520137</v>
      </c>
      <c r="L14" s="19">
        <v>38.619647058823531</v>
      </c>
      <c r="M14" s="18">
        <v>44.859529411764711</v>
      </c>
      <c r="N14" s="8">
        <v>18</v>
      </c>
      <c r="O14" s="19">
        <v>13.270815139520137</v>
      </c>
      <c r="P14" s="11">
        <f t="shared" si="0"/>
        <v>1.6852913110053807</v>
      </c>
    </row>
    <row r="15" spans="1:16" x14ac:dyDescent="0.25">
      <c r="A15" s="14">
        <v>30.716000000000001</v>
      </c>
      <c r="F15" s="23">
        <v>5</v>
      </c>
      <c r="G15" s="18">
        <f t="shared" ref="G15:G20" si="1">H14</f>
        <v>44.859529411764711</v>
      </c>
      <c r="H15" s="19">
        <f>G15+$D$8</f>
        <v>51.099411764705891</v>
      </c>
      <c r="I15" s="8">
        <v>13</v>
      </c>
      <c r="J15" s="19">
        <f>(EXP(-D9*G15)-EXP(-D9*H15))*D2</f>
        <v>11.148459449699605</v>
      </c>
      <c r="L15" s="18">
        <v>44.859529411764711</v>
      </c>
      <c r="M15" s="19">
        <v>51.099411764705891</v>
      </c>
      <c r="N15" s="8">
        <v>13</v>
      </c>
      <c r="O15" s="19">
        <v>11.148459449699605</v>
      </c>
      <c r="P15" s="11">
        <f t="shared" si="0"/>
        <v>0.30750458616047294</v>
      </c>
    </row>
    <row r="16" spans="1:16" x14ac:dyDescent="0.25">
      <c r="A16" s="14">
        <v>24.064</v>
      </c>
      <c r="F16" s="23">
        <v>6</v>
      </c>
      <c r="G16" s="20">
        <f t="shared" si="1"/>
        <v>51.099411764705891</v>
      </c>
      <c r="H16" s="18">
        <f>G16+$D$8</f>
        <v>57.339294117647071</v>
      </c>
      <c r="I16" s="8">
        <v>9</v>
      </c>
      <c r="J16" s="19">
        <f>(EXP(-D9*G16)-EXP(-D9*H16))*D2</f>
        <v>9.3655247846433873</v>
      </c>
      <c r="L16" s="20">
        <v>51.099411764705891</v>
      </c>
      <c r="M16" s="18">
        <v>57.339294117647071</v>
      </c>
      <c r="N16" s="8">
        <v>9</v>
      </c>
      <c r="O16" s="19">
        <v>9.3655247846433873</v>
      </c>
      <c r="P16" s="11">
        <f t="shared" si="0"/>
        <v>1.4265977749337848E-2</v>
      </c>
    </row>
    <row r="17" spans="1:17" x14ac:dyDescent="0.25">
      <c r="A17" s="14">
        <v>125.97799999999999</v>
      </c>
      <c r="F17" s="23">
        <v>7</v>
      </c>
      <c r="G17" s="19">
        <f t="shared" si="1"/>
        <v>57.339294117647071</v>
      </c>
      <c r="H17" s="18">
        <f>G17+$D$8</f>
        <v>63.579176470588251</v>
      </c>
      <c r="I17" s="8">
        <v>7</v>
      </c>
      <c r="J17" s="19">
        <f>(EXP(-D9*G17)-EXP(-D9*H17))*D2</f>
        <v>7.8677287106366025</v>
      </c>
      <c r="L17" s="19">
        <v>57.339294117647071</v>
      </c>
      <c r="M17" s="18">
        <v>63.579176470588251</v>
      </c>
      <c r="N17" s="8">
        <v>7</v>
      </c>
      <c r="O17" s="19">
        <v>7.8677287106366025</v>
      </c>
      <c r="P17" s="11">
        <f t="shared" si="0"/>
        <v>9.5701458827008395E-2</v>
      </c>
    </row>
    <row r="18" spans="1:17" x14ac:dyDescent="0.25">
      <c r="A18" s="14">
        <v>24.899000000000001</v>
      </c>
      <c r="F18" s="23">
        <v>8</v>
      </c>
      <c r="G18" s="18">
        <f t="shared" si="1"/>
        <v>63.579176470588251</v>
      </c>
      <c r="H18" s="19">
        <f>G18+$D$8</f>
        <v>69.819058823529431</v>
      </c>
      <c r="I18" s="8">
        <v>6</v>
      </c>
      <c r="J18" s="19">
        <f>(EXP(-D9*G18)-EXP(-D9*H18))*D2</f>
        <v>6.6094699963502892</v>
      </c>
      <c r="L18" s="18">
        <v>63.579176470588251</v>
      </c>
      <c r="M18" s="19">
        <v>69.819058823529431</v>
      </c>
      <c r="N18" s="8">
        <v>6</v>
      </c>
      <c r="O18" s="19">
        <v>6.6094699963502892</v>
      </c>
      <c r="P18" s="11">
        <f t="shared" si="0"/>
        <v>5.6200221297068607E-2</v>
      </c>
    </row>
    <row r="19" spans="1:17" x14ac:dyDescent="0.25">
      <c r="A19" s="13">
        <v>21.867000000000001</v>
      </c>
      <c r="F19" s="23">
        <v>9</v>
      </c>
      <c r="G19" s="20">
        <f t="shared" si="1"/>
        <v>69.819058823529431</v>
      </c>
      <c r="H19" s="18">
        <f>G19+$D$8</f>
        <v>76.058941176470611</v>
      </c>
      <c r="I19" s="8">
        <v>6</v>
      </c>
      <c r="J19" s="19">
        <f>(EXP(-D9*G19)-EXP(-D9*H19))*D2</f>
        <v>5.5524402580881596</v>
      </c>
      <c r="L19" s="20">
        <v>69.819058823529431</v>
      </c>
      <c r="M19" s="18">
        <v>76.058941176470611</v>
      </c>
      <c r="N19" s="8">
        <v>6</v>
      </c>
      <c r="O19" s="19">
        <v>5.5524402580881596</v>
      </c>
      <c r="P19" s="11">
        <f t="shared" si="0"/>
        <v>3.6075979797964494E-2</v>
      </c>
    </row>
    <row r="20" spans="1:17" x14ac:dyDescent="0.25">
      <c r="A20" s="14">
        <v>24.463000000000001</v>
      </c>
      <c r="F20" s="30">
        <v>10</v>
      </c>
      <c r="G20" s="19">
        <f t="shared" si="1"/>
        <v>76.058941176470611</v>
      </c>
      <c r="H20" s="18">
        <f>G20+$D$8</f>
        <v>82.298823529411791</v>
      </c>
      <c r="I20" s="10">
        <v>1</v>
      </c>
      <c r="J20" s="27">
        <f>(EXP(-D9*G20)-EXP(-D9*H20))*D2</f>
        <v>4.6644576398201441</v>
      </c>
      <c r="L20" s="34">
        <v>76.058941176470611</v>
      </c>
      <c r="M20" s="34">
        <v>88.538705882352971</v>
      </c>
      <c r="N20" s="7">
        <f>SUM(I20+I21)</f>
        <v>2</v>
      </c>
      <c r="O20" s="19">
        <f>SUM(J20+J21)</f>
        <v>8.5829446585653066</v>
      </c>
      <c r="P20" s="11">
        <f t="shared" si="0"/>
        <v>5.048985179519641</v>
      </c>
    </row>
    <row r="21" spans="1:17" x14ac:dyDescent="0.25">
      <c r="A21" s="14">
        <v>24.864999999999998</v>
      </c>
      <c r="F21" s="30">
        <v>11</v>
      </c>
      <c r="G21" s="18">
        <f>H20</f>
        <v>82.298823529411791</v>
      </c>
      <c r="H21" s="19">
        <f>G21+$D$8</f>
        <v>88.538705882352971</v>
      </c>
      <c r="I21" s="10">
        <v>1</v>
      </c>
      <c r="J21" s="27">
        <f>(EXP(-D9*G21)-EXP(-D9*H21))*D2</f>
        <v>3.918487018745163</v>
      </c>
      <c r="L21" s="35">
        <v>88.538705882352971</v>
      </c>
      <c r="M21" s="36">
        <v>101.01847058823533</v>
      </c>
      <c r="N21" s="7">
        <f>SUM(I22+I23)</f>
        <v>3</v>
      </c>
      <c r="O21" s="19">
        <f>SUM(J22+J23)</f>
        <v>6.0571848887891759</v>
      </c>
      <c r="P21" s="11">
        <f t="shared" si="0"/>
        <v>1.5430236348801987</v>
      </c>
    </row>
    <row r="22" spans="1:17" x14ac:dyDescent="0.25">
      <c r="A22" s="14">
        <v>23.988</v>
      </c>
      <c r="F22" s="32">
        <v>12</v>
      </c>
      <c r="G22" s="20">
        <f>H21</f>
        <v>88.538705882352971</v>
      </c>
      <c r="H22" s="18">
        <f>G22+$D$8</f>
        <v>94.778588235294151</v>
      </c>
      <c r="I22" s="10">
        <v>2</v>
      </c>
      <c r="J22" s="27">
        <f>(EXP(-D9*G22)-EXP(-D9*H22))*D2</f>
        <v>3.2918169059986164</v>
      </c>
      <c r="L22" s="37">
        <v>101.01847058823533</v>
      </c>
      <c r="M22" s="37">
        <v>125.97799999999999</v>
      </c>
      <c r="N22" s="7">
        <f>SUM(I24:I27)</f>
        <v>4</v>
      </c>
      <c r="O22" s="19">
        <f>SUM(J24:J27)</f>
        <v>7.2914508994825464</v>
      </c>
      <c r="P22" s="11">
        <f t="shared" si="0"/>
        <v>1.4858015466405043</v>
      </c>
    </row>
    <row r="23" spans="1:17" x14ac:dyDescent="0.25">
      <c r="A23" s="14">
        <v>23.792000000000002</v>
      </c>
      <c r="F23" s="32">
        <v>13</v>
      </c>
      <c r="G23" s="19">
        <f>H22</f>
        <v>94.778588235294151</v>
      </c>
      <c r="H23" s="18">
        <f>G23+$D$8</f>
        <v>101.01847058823533</v>
      </c>
      <c r="I23" s="10">
        <v>1</v>
      </c>
      <c r="J23" s="27">
        <f>(EXP(-D9*G23)-EXP(-D9*H23))*D2</f>
        <v>2.7653679827905595</v>
      </c>
      <c r="L23" s="19"/>
      <c r="N23" s="10"/>
      <c r="O23" s="29"/>
      <c r="P23" s="39">
        <f>SUM(P11:P22)</f>
        <v>327.76712286405922</v>
      </c>
      <c r="Q23" s="25" t="s">
        <v>269</v>
      </c>
    </row>
    <row r="24" spans="1:17" x14ac:dyDescent="0.25">
      <c r="A24" s="14">
        <v>23.303000000000001</v>
      </c>
      <c r="F24" s="31">
        <v>14</v>
      </c>
      <c r="G24" s="18">
        <f t="shared" ref="G24:G27" si="2">H23</f>
        <v>101.01847058823533</v>
      </c>
      <c r="H24" s="19">
        <f>G24+$D$8</f>
        <v>107.25835294117651</v>
      </c>
      <c r="I24" s="10">
        <v>1</v>
      </c>
      <c r="J24" s="27">
        <f>(EXP(-D9*G24)-EXP(-D9*H24))*D2</f>
        <v>2.3231122199742229</v>
      </c>
      <c r="L24" s="33"/>
      <c r="M24" s="19"/>
      <c r="N24" s="10"/>
      <c r="O24" s="29"/>
      <c r="P24" s="39">
        <f>CHIINV(0.05,10)</f>
        <v>18.307038053275146</v>
      </c>
      <c r="Q24" s="25" t="s">
        <v>270</v>
      </c>
    </row>
    <row r="25" spans="1:17" x14ac:dyDescent="0.25">
      <c r="A25" s="14">
        <v>36.438000000000002</v>
      </c>
      <c r="F25" s="31">
        <v>15</v>
      </c>
      <c r="G25" s="20">
        <f t="shared" si="2"/>
        <v>107.25835294117651</v>
      </c>
      <c r="H25" s="18">
        <f>G25+$D$8</f>
        <v>113.49823529411769</v>
      </c>
      <c r="I25" s="10">
        <v>1</v>
      </c>
      <c r="J25" s="27">
        <f>(EXP(-D9*G25)-EXP(-D9*H25))*D2</f>
        <v>1.951584895818296</v>
      </c>
    </row>
    <row r="26" spans="1:17" x14ac:dyDescent="0.25">
      <c r="A26" s="14">
        <v>37.856000000000002</v>
      </c>
      <c r="F26" s="31">
        <v>16</v>
      </c>
      <c r="G26" s="19">
        <f t="shared" si="2"/>
        <v>113.49823529411769</v>
      </c>
      <c r="H26" s="18">
        <f>G26+$D$8</f>
        <v>119.73811764705887</v>
      </c>
      <c r="I26" s="8">
        <v>1</v>
      </c>
      <c r="J26" s="27">
        <f>(EXP(-D9*G26)-EXP(-D9*H26))*D2</f>
        <v>1.6394746550936612</v>
      </c>
      <c r="L26" t="s">
        <v>275</v>
      </c>
      <c r="P26" s="25" t="s">
        <v>274</v>
      </c>
    </row>
    <row r="27" spans="1:17" x14ac:dyDescent="0.25">
      <c r="A27" s="14">
        <v>22.52</v>
      </c>
      <c r="F27" s="31">
        <v>17</v>
      </c>
      <c r="G27" s="18">
        <f t="shared" si="2"/>
        <v>119.73811764705887</v>
      </c>
      <c r="H27" s="19">
        <f>D5</f>
        <v>125.97799999999999</v>
      </c>
      <c r="I27" s="8">
        <v>1</v>
      </c>
      <c r="J27" s="27">
        <f>(EXP(-D9*G27)-EXP(-D9*H27))*D2</f>
        <v>1.3772791285963666</v>
      </c>
    </row>
    <row r="28" spans="1:17" x14ac:dyDescent="0.25">
      <c r="A28" s="14">
        <v>24.733000000000001</v>
      </c>
      <c r="G28" s="21"/>
      <c r="H28" s="22"/>
      <c r="I28" s="22">
        <f>SUM(I11:I27)</f>
        <v>244</v>
      </c>
      <c r="J28" s="24">
        <f>SUM(J11:J27)</f>
        <v>132.73220164820324</v>
      </c>
      <c r="K28" s="22"/>
    </row>
    <row r="29" spans="1:17" x14ac:dyDescent="0.25">
      <c r="A29" s="13">
        <v>33.892000000000003</v>
      </c>
      <c r="G29" s="21"/>
      <c r="H29" s="22"/>
      <c r="I29" s="22"/>
      <c r="J29" s="22"/>
      <c r="K29" s="22"/>
    </row>
    <row r="30" spans="1:17" x14ac:dyDescent="0.25">
      <c r="A30" s="14">
        <v>23.1</v>
      </c>
      <c r="G30" s="22"/>
      <c r="H30" s="21"/>
      <c r="I30" s="22"/>
      <c r="J30" s="22"/>
      <c r="K30" s="22"/>
    </row>
    <row r="31" spans="1:17" x14ac:dyDescent="0.25">
      <c r="A31" s="14">
        <v>25.097999999999999</v>
      </c>
      <c r="G31" s="21"/>
      <c r="H31" s="22"/>
      <c r="I31" s="22"/>
      <c r="J31" s="22"/>
      <c r="K31" s="22"/>
    </row>
    <row r="32" spans="1:17" x14ac:dyDescent="0.25">
      <c r="A32" s="14">
        <v>34.5</v>
      </c>
      <c r="G32" s="22"/>
      <c r="H32" s="21"/>
      <c r="I32" s="22"/>
      <c r="J32" s="22"/>
      <c r="K32" s="22"/>
    </row>
    <row r="33" spans="1:11" x14ac:dyDescent="0.25">
      <c r="A33" s="14">
        <v>24.192</v>
      </c>
      <c r="C33" s="26" t="s">
        <v>264</v>
      </c>
      <c r="D33" t="s">
        <v>265</v>
      </c>
      <c r="G33" s="21"/>
      <c r="H33" s="22"/>
      <c r="I33" s="22"/>
      <c r="J33" s="22"/>
      <c r="K33" s="22"/>
    </row>
    <row r="34" spans="1:11" x14ac:dyDescent="0.25">
      <c r="A34" s="14">
        <v>34.036000000000001</v>
      </c>
    </row>
    <row r="35" spans="1:11" x14ac:dyDescent="0.25">
      <c r="A35" s="14">
        <v>39.198999999999998</v>
      </c>
    </row>
    <row r="36" spans="1:11" x14ac:dyDescent="0.25">
      <c r="A36" s="14">
        <v>26.347999999999999</v>
      </c>
    </row>
    <row r="37" spans="1:11" x14ac:dyDescent="0.25">
      <c r="A37" s="14">
        <v>25.683</v>
      </c>
    </row>
    <row r="38" spans="1:11" x14ac:dyDescent="0.25">
      <c r="A38" s="14">
        <v>24.332000000000001</v>
      </c>
    </row>
    <row r="39" spans="1:11" x14ac:dyDescent="0.25">
      <c r="A39" s="14">
        <v>59.680999999999997</v>
      </c>
    </row>
    <row r="40" spans="1:11" x14ac:dyDescent="0.25">
      <c r="A40" s="14">
        <v>23.870999999999999</v>
      </c>
    </row>
    <row r="41" spans="1:11" x14ac:dyDescent="0.25">
      <c r="A41" s="14">
        <v>24.847999999999999</v>
      </c>
    </row>
    <row r="42" spans="1:11" x14ac:dyDescent="0.25">
      <c r="A42" s="14">
        <v>26.446000000000002</v>
      </c>
    </row>
    <row r="43" spans="1:11" x14ac:dyDescent="0.25">
      <c r="A43" s="14">
        <v>26.23</v>
      </c>
    </row>
    <row r="44" spans="1:11" x14ac:dyDescent="0.25">
      <c r="A44" s="14">
        <v>26.309000000000001</v>
      </c>
    </row>
    <row r="45" spans="1:11" x14ac:dyDescent="0.25">
      <c r="A45" s="14">
        <v>32.180999999999997</v>
      </c>
    </row>
    <row r="46" spans="1:11" x14ac:dyDescent="0.25">
      <c r="A46" s="14">
        <v>31.094999999999999</v>
      </c>
    </row>
    <row r="47" spans="1:11" x14ac:dyDescent="0.25">
      <c r="A47" s="14">
        <v>31.693999999999999</v>
      </c>
    </row>
    <row r="48" spans="1:11" x14ac:dyDescent="0.25">
      <c r="A48" s="14">
        <v>32.978000000000002</v>
      </c>
    </row>
    <row r="49" spans="1:1" x14ac:dyDescent="0.25">
      <c r="A49" s="14">
        <v>33.572000000000003</v>
      </c>
    </row>
    <row r="50" spans="1:1" x14ac:dyDescent="0.25">
      <c r="A50" s="14">
        <v>32.773000000000003</v>
      </c>
    </row>
    <row r="51" spans="1:1" x14ac:dyDescent="0.25">
      <c r="A51" s="14">
        <v>22.552</v>
      </c>
    </row>
    <row r="52" spans="1:1" x14ac:dyDescent="0.25">
      <c r="A52" s="14">
        <v>30.018999999999998</v>
      </c>
    </row>
    <row r="53" spans="1:1" x14ac:dyDescent="0.25">
      <c r="A53" s="14">
        <v>23.9</v>
      </c>
    </row>
    <row r="54" spans="1:1" x14ac:dyDescent="0.25">
      <c r="A54" s="14">
        <v>33.4</v>
      </c>
    </row>
    <row r="55" spans="1:1" x14ac:dyDescent="0.25">
      <c r="A55" s="14">
        <v>29.224</v>
      </c>
    </row>
    <row r="56" spans="1:1" x14ac:dyDescent="0.25">
      <c r="A56" s="14">
        <v>35.515999999999998</v>
      </c>
    </row>
    <row r="57" spans="1:1" x14ac:dyDescent="0.25">
      <c r="A57" s="14">
        <v>23.152000000000001</v>
      </c>
    </row>
    <row r="58" spans="1:1" x14ac:dyDescent="0.25">
      <c r="A58" s="14">
        <v>22.576000000000001</v>
      </c>
    </row>
    <row r="59" spans="1:1" x14ac:dyDescent="0.25">
      <c r="A59" s="14">
        <v>23.181999999999999</v>
      </c>
    </row>
    <row r="60" spans="1:1" x14ac:dyDescent="0.25">
      <c r="A60" s="14">
        <v>30.28</v>
      </c>
    </row>
    <row r="61" spans="1:1" x14ac:dyDescent="0.25">
      <c r="A61" s="14">
        <v>24.966999999999999</v>
      </c>
    </row>
    <row r="62" spans="1:1" x14ac:dyDescent="0.25">
      <c r="A62" s="14">
        <v>29.084</v>
      </c>
    </row>
    <row r="63" spans="1:1" x14ac:dyDescent="0.25">
      <c r="A63" s="14">
        <v>23.584</v>
      </c>
    </row>
    <row r="64" spans="1:1" x14ac:dyDescent="0.25">
      <c r="A64" s="14">
        <v>29.045999999999999</v>
      </c>
    </row>
    <row r="65" spans="1:1" x14ac:dyDescent="0.25">
      <c r="A65" s="14">
        <v>23.28</v>
      </c>
    </row>
    <row r="66" spans="1:1" x14ac:dyDescent="0.25">
      <c r="A66" s="14">
        <v>23.597000000000001</v>
      </c>
    </row>
    <row r="67" spans="1:1" x14ac:dyDescent="0.25">
      <c r="A67" s="14">
        <v>24.617000000000001</v>
      </c>
    </row>
    <row r="68" spans="1:1" x14ac:dyDescent="0.25">
      <c r="A68" s="14">
        <v>26.251999999999999</v>
      </c>
    </row>
    <row r="69" spans="1:1" x14ac:dyDescent="0.25">
      <c r="A69" s="14">
        <v>27.815000000000001</v>
      </c>
    </row>
    <row r="70" spans="1:1" x14ac:dyDescent="0.25">
      <c r="A70" s="14">
        <v>24.501999999999999</v>
      </c>
    </row>
    <row r="71" spans="1:1" x14ac:dyDescent="0.25">
      <c r="A71" s="14">
        <v>29.843</v>
      </c>
    </row>
    <row r="72" spans="1:1" x14ac:dyDescent="0.25">
      <c r="A72" s="14">
        <v>34.991</v>
      </c>
    </row>
    <row r="73" spans="1:1" x14ac:dyDescent="0.25">
      <c r="A73" s="14">
        <v>22.471</v>
      </c>
    </row>
    <row r="74" spans="1:1" x14ac:dyDescent="0.25">
      <c r="A74" s="14">
        <v>22.611000000000001</v>
      </c>
    </row>
    <row r="75" spans="1:1" x14ac:dyDescent="0.25">
      <c r="A75" s="14">
        <v>22.419</v>
      </c>
    </row>
    <row r="76" spans="1:1" x14ac:dyDescent="0.25">
      <c r="A76" s="14">
        <v>39.893000000000001</v>
      </c>
    </row>
    <row r="77" spans="1:1" x14ac:dyDescent="0.25">
      <c r="A77" s="14">
        <v>23.893999999999998</v>
      </c>
    </row>
    <row r="78" spans="1:1" x14ac:dyDescent="0.25">
      <c r="A78" s="14">
        <v>23.221</v>
      </c>
    </row>
    <row r="79" spans="1:1" x14ac:dyDescent="0.25">
      <c r="A79" s="14">
        <v>65.540999999999997</v>
      </c>
    </row>
    <row r="80" spans="1:1" x14ac:dyDescent="0.25">
      <c r="A80" s="14">
        <v>22.68</v>
      </c>
    </row>
    <row r="81" spans="1:1" x14ac:dyDescent="0.25">
      <c r="A81" s="14">
        <v>66.260999999999996</v>
      </c>
    </row>
    <row r="82" spans="1:1" x14ac:dyDescent="0.25">
      <c r="A82" s="14">
        <v>65.576999999999998</v>
      </c>
    </row>
    <row r="83" spans="1:1" x14ac:dyDescent="0.25">
      <c r="A83" s="14">
        <v>39.069000000000003</v>
      </c>
    </row>
    <row r="84" spans="1:1" x14ac:dyDescent="0.25">
      <c r="A84" s="14">
        <v>29.888000000000002</v>
      </c>
    </row>
    <row r="85" spans="1:1" x14ac:dyDescent="0.25">
      <c r="A85" s="14">
        <v>22.55</v>
      </c>
    </row>
    <row r="86" spans="1:1" x14ac:dyDescent="0.25">
      <c r="A86" s="14">
        <v>87.438999999999993</v>
      </c>
    </row>
    <row r="87" spans="1:1" x14ac:dyDescent="0.25">
      <c r="A87" s="14">
        <v>23.335999999999999</v>
      </c>
    </row>
    <row r="88" spans="1:1" x14ac:dyDescent="0.25">
      <c r="A88" s="14">
        <v>24.428999999999998</v>
      </c>
    </row>
    <row r="89" spans="1:1" x14ac:dyDescent="0.25">
      <c r="A89" s="14">
        <v>54.415999999999997</v>
      </c>
    </row>
    <row r="90" spans="1:1" x14ac:dyDescent="0.25">
      <c r="A90" s="14">
        <v>40.442</v>
      </c>
    </row>
    <row r="91" spans="1:1" x14ac:dyDescent="0.25">
      <c r="A91" s="14">
        <v>25.382000000000001</v>
      </c>
    </row>
    <row r="92" spans="1:1" x14ac:dyDescent="0.25">
      <c r="A92" s="14">
        <v>23.977</v>
      </c>
    </row>
    <row r="93" spans="1:1" x14ac:dyDescent="0.25">
      <c r="A93" s="14">
        <v>22.483000000000001</v>
      </c>
    </row>
    <row r="94" spans="1:1" x14ac:dyDescent="0.25">
      <c r="A94" s="14">
        <v>22.893000000000001</v>
      </c>
    </row>
    <row r="95" spans="1:1" x14ac:dyDescent="0.25">
      <c r="A95" s="14">
        <v>22.602</v>
      </c>
    </row>
    <row r="96" spans="1:1" x14ac:dyDescent="0.25">
      <c r="A96" s="14">
        <v>26.553999999999998</v>
      </c>
    </row>
    <row r="97" spans="1:1" x14ac:dyDescent="0.25">
      <c r="A97" s="14">
        <v>52.526000000000003</v>
      </c>
    </row>
    <row r="98" spans="1:1" x14ac:dyDescent="0.25">
      <c r="A98" s="14">
        <v>37.313000000000002</v>
      </c>
    </row>
    <row r="99" spans="1:1" x14ac:dyDescent="0.25">
      <c r="A99" s="14">
        <v>36.811999999999998</v>
      </c>
    </row>
    <row r="100" spans="1:1" x14ac:dyDescent="0.25">
      <c r="A100" s="14">
        <v>22.227</v>
      </c>
    </row>
    <row r="101" spans="1:1" x14ac:dyDescent="0.25">
      <c r="A101" s="14">
        <v>35.161000000000001</v>
      </c>
    </row>
    <row r="102" spans="1:1" x14ac:dyDescent="0.25">
      <c r="A102" s="14">
        <v>28.693999999999999</v>
      </c>
    </row>
    <row r="103" spans="1:1" x14ac:dyDescent="0.25">
      <c r="A103" s="14">
        <v>27.181999999999999</v>
      </c>
    </row>
    <row r="104" spans="1:1" x14ac:dyDescent="0.25">
      <c r="A104" s="14">
        <v>38.823</v>
      </c>
    </row>
    <row r="105" spans="1:1" x14ac:dyDescent="0.25">
      <c r="A105" s="14">
        <v>22.466000000000001</v>
      </c>
    </row>
    <row r="106" spans="1:1" x14ac:dyDescent="0.25">
      <c r="A106" s="14">
        <v>22.419</v>
      </c>
    </row>
    <row r="107" spans="1:1" x14ac:dyDescent="0.25">
      <c r="A107" s="13">
        <v>30.16</v>
      </c>
    </row>
    <row r="108" spans="1:1" x14ac:dyDescent="0.25">
      <c r="A108" s="14">
        <v>37.521999999999998</v>
      </c>
    </row>
    <row r="109" spans="1:1" x14ac:dyDescent="0.25">
      <c r="A109" s="14">
        <v>23.442</v>
      </c>
    </row>
    <row r="110" spans="1:1" x14ac:dyDescent="0.25">
      <c r="A110" s="14">
        <v>23.16</v>
      </c>
    </row>
    <row r="111" spans="1:1" x14ac:dyDescent="0.25">
      <c r="A111" s="14">
        <v>48.988999999999997</v>
      </c>
    </row>
    <row r="112" spans="1:1" x14ac:dyDescent="0.25">
      <c r="A112" s="14">
        <v>34.771000000000001</v>
      </c>
    </row>
    <row r="113" spans="1:1" x14ac:dyDescent="0.25">
      <c r="A113" s="14">
        <v>22.01</v>
      </c>
    </row>
    <row r="114" spans="1:1" x14ac:dyDescent="0.25">
      <c r="A114" s="14">
        <v>23.779</v>
      </c>
    </row>
    <row r="115" spans="1:1" x14ac:dyDescent="0.25">
      <c r="A115" s="14">
        <v>64.995000000000005</v>
      </c>
    </row>
    <row r="116" spans="1:1" x14ac:dyDescent="0.25">
      <c r="A116" s="14">
        <v>65.855000000000004</v>
      </c>
    </row>
    <row r="117" spans="1:1" x14ac:dyDescent="0.25">
      <c r="A117" s="14">
        <v>21.623999999999999</v>
      </c>
    </row>
    <row r="118" spans="1:1" x14ac:dyDescent="0.25">
      <c r="A118" s="14">
        <v>28.878</v>
      </c>
    </row>
    <row r="119" spans="1:1" x14ac:dyDescent="0.25">
      <c r="A119" s="14">
        <v>31.989000000000001</v>
      </c>
    </row>
    <row r="120" spans="1:1" x14ac:dyDescent="0.25">
      <c r="A120" s="14">
        <v>22.524000000000001</v>
      </c>
    </row>
    <row r="121" spans="1:1" x14ac:dyDescent="0.25">
      <c r="A121" s="14">
        <v>35.472999999999999</v>
      </c>
    </row>
    <row r="122" spans="1:1" x14ac:dyDescent="0.25">
      <c r="A122" s="14">
        <v>21.709</v>
      </c>
    </row>
    <row r="123" spans="1:1" x14ac:dyDescent="0.25">
      <c r="A123" s="14">
        <v>65.721999999999994</v>
      </c>
    </row>
    <row r="124" spans="1:1" x14ac:dyDescent="0.25">
      <c r="A124" s="14">
        <v>22.683</v>
      </c>
    </row>
    <row r="125" spans="1:1" x14ac:dyDescent="0.25">
      <c r="A125" s="14">
        <v>35.981000000000002</v>
      </c>
    </row>
    <row r="126" spans="1:1" x14ac:dyDescent="0.25">
      <c r="A126" s="14">
        <v>38.216000000000001</v>
      </c>
    </row>
    <row r="127" spans="1:1" x14ac:dyDescent="0.25">
      <c r="A127" s="14">
        <v>22.484999999999999</v>
      </c>
    </row>
    <row r="128" spans="1:1" x14ac:dyDescent="0.25">
      <c r="A128" s="14">
        <v>23.029</v>
      </c>
    </row>
    <row r="129" spans="1:1" x14ac:dyDescent="0.25">
      <c r="A129" s="14">
        <v>52.901000000000003</v>
      </c>
    </row>
    <row r="130" spans="1:1" x14ac:dyDescent="0.25">
      <c r="A130" s="14">
        <v>24.466999999999999</v>
      </c>
    </row>
    <row r="131" spans="1:1" x14ac:dyDescent="0.25">
      <c r="A131" s="14">
        <v>26.048999999999999</v>
      </c>
    </row>
    <row r="132" spans="1:1" x14ac:dyDescent="0.25">
      <c r="A132" s="14">
        <v>20.757999999999999</v>
      </c>
    </row>
    <row r="133" spans="1:1" x14ac:dyDescent="0.25">
      <c r="A133" s="14">
        <v>22.004999999999999</v>
      </c>
    </row>
    <row r="134" spans="1:1" x14ac:dyDescent="0.25">
      <c r="A134" s="14">
        <v>50.533000000000001</v>
      </c>
    </row>
    <row r="135" spans="1:1" x14ac:dyDescent="0.25">
      <c r="A135" s="14">
        <v>59.131999999999998</v>
      </c>
    </row>
    <row r="136" spans="1:1" x14ac:dyDescent="0.25">
      <c r="A136" s="14">
        <v>22.062000000000001</v>
      </c>
    </row>
    <row r="137" spans="1:1" x14ac:dyDescent="0.25">
      <c r="A137" s="14">
        <v>21.963999999999999</v>
      </c>
    </row>
    <row r="138" spans="1:1" x14ac:dyDescent="0.25">
      <c r="A138" s="14">
        <v>21.908000000000001</v>
      </c>
    </row>
    <row r="139" spans="1:1" x14ac:dyDescent="0.25">
      <c r="A139" s="14">
        <v>74.058000000000007</v>
      </c>
    </row>
    <row r="140" spans="1:1" x14ac:dyDescent="0.25">
      <c r="A140" s="14">
        <v>46.936</v>
      </c>
    </row>
    <row r="141" spans="1:1" x14ac:dyDescent="0.25">
      <c r="A141" s="14">
        <v>49.820999999999998</v>
      </c>
    </row>
    <row r="142" spans="1:1" x14ac:dyDescent="0.25">
      <c r="A142" s="14">
        <v>31.533000000000001</v>
      </c>
    </row>
    <row r="143" spans="1:1" x14ac:dyDescent="0.25">
      <c r="A143" s="14">
        <v>28.251000000000001</v>
      </c>
    </row>
    <row r="144" spans="1:1" x14ac:dyDescent="0.25">
      <c r="A144" s="14">
        <v>29.218</v>
      </c>
    </row>
    <row r="145" spans="1:1" x14ac:dyDescent="0.25">
      <c r="A145" s="14">
        <v>21.167999999999999</v>
      </c>
    </row>
    <row r="146" spans="1:1" x14ac:dyDescent="0.25">
      <c r="A146" s="14">
        <v>28.928000000000001</v>
      </c>
    </row>
    <row r="147" spans="1:1" x14ac:dyDescent="0.25">
      <c r="A147" s="14">
        <v>31.802</v>
      </c>
    </row>
    <row r="148" spans="1:1" x14ac:dyDescent="0.25">
      <c r="A148" s="14">
        <v>30.481000000000002</v>
      </c>
    </row>
    <row r="149" spans="1:1" x14ac:dyDescent="0.25">
      <c r="A149" s="14">
        <v>23.396999999999998</v>
      </c>
    </row>
    <row r="150" spans="1:1" x14ac:dyDescent="0.25">
      <c r="A150" s="14">
        <v>29.236999999999998</v>
      </c>
    </row>
    <row r="151" spans="1:1" x14ac:dyDescent="0.25">
      <c r="A151" s="14">
        <v>58.005000000000003</v>
      </c>
    </row>
    <row r="152" spans="1:1" x14ac:dyDescent="0.25">
      <c r="A152" s="14">
        <v>59.567</v>
      </c>
    </row>
    <row r="153" spans="1:1" x14ac:dyDescent="0.25">
      <c r="A153" s="14">
        <v>20.72</v>
      </c>
    </row>
    <row r="154" spans="1:1" x14ac:dyDescent="0.25">
      <c r="A154" s="14">
        <v>75.400000000000006</v>
      </c>
    </row>
    <row r="155" spans="1:1" x14ac:dyDescent="0.25">
      <c r="A155" s="14">
        <v>50.091000000000001</v>
      </c>
    </row>
    <row r="156" spans="1:1" x14ac:dyDescent="0.25">
      <c r="A156" s="14">
        <v>33.826999999999998</v>
      </c>
    </row>
    <row r="157" spans="1:1" x14ac:dyDescent="0.25">
      <c r="A157" s="14">
        <v>48.89</v>
      </c>
    </row>
    <row r="158" spans="1:1" x14ac:dyDescent="0.25">
      <c r="A158" s="14">
        <v>27.62</v>
      </c>
    </row>
    <row r="159" spans="1:1" x14ac:dyDescent="0.25">
      <c r="A159" s="14">
        <v>32.26</v>
      </c>
    </row>
    <row r="160" spans="1:1" x14ac:dyDescent="0.25">
      <c r="A160" s="14">
        <v>23.498999999999999</v>
      </c>
    </row>
    <row r="161" spans="1:1" x14ac:dyDescent="0.25">
      <c r="A161" s="14">
        <v>28.707999999999998</v>
      </c>
    </row>
    <row r="162" spans="1:1" x14ac:dyDescent="0.25">
      <c r="A162" s="13">
        <v>19.899999999999999</v>
      </c>
    </row>
    <row r="163" spans="1:1" x14ac:dyDescent="0.25">
      <c r="A163" s="14">
        <v>28.844999999999999</v>
      </c>
    </row>
    <row r="164" spans="1:1" x14ac:dyDescent="0.25">
      <c r="A164" s="14">
        <v>29.27</v>
      </c>
    </row>
    <row r="165" spans="1:1" x14ac:dyDescent="0.25">
      <c r="A165" s="14">
        <v>30.181999999999999</v>
      </c>
    </row>
    <row r="166" spans="1:1" x14ac:dyDescent="0.25">
      <c r="A166" s="14">
        <v>21.422000000000001</v>
      </c>
    </row>
    <row r="167" spans="1:1" x14ac:dyDescent="0.25">
      <c r="A167" s="14">
        <v>42.021999999999998</v>
      </c>
    </row>
    <row r="168" spans="1:1" x14ac:dyDescent="0.25">
      <c r="A168" s="14">
        <v>37.832999999999998</v>
      </c>
    </row>
    <row r="169" spans="1:1" x14ac:dyDescent="0.25">
      <c r="A169" s="14">
        <v>21.768999999999998</v>
      </c>
    </row>
    <row r="170" spans="1:1" x14ac:dyDescent="0.25">
      <c r="A170" s="14">
        <v>31.05</v>
      </c>
    </row>
    <row r="171" spans="1:1" x14ac:dyDescent="0.25">
      <c r="A171" s="14">
        <v>46.308</v>
      </c>
    </row>
    <row r="172" spans="1:1" x14ac:dyDescent="0.25">
      <c r="A172" s="14">
        <v>47.573</v>
      </c>
    </row>
    <row r="173" spans="1:1" x14ac:dyDescent="0.25">
      <c r="A173" s="14">
        <v>49.3</v>
      </c>
    </row>
    <row r="174" spans="1:1" x14ac:dyDescent="0.25">
      <c r="A174" s="14">
        <v>22.716999999999999</v>
      </c>
    </row>
    <row r="175" spans="1:1" x14ac:dyDescent="0.25">
      <c r="A175" s="14">
        <v>46.649000000000001</v>
      </c>
    </row>
    <row r="176" spans="1:1" x14ac:dyDescent="0.25">
      <c r="A176" s="14">
        <v>49.622999999999998</v>
      </c>
    </row>
    <row r="177" spans="1:1" x14ac:dyDescent="0.25">
      <c r="A177" s="14">
        <v>73.775000000000006</v>
      </c>
    </row>
    <row r="178" spans="1:1" x14ac:dyDescent="0.25">
      <c r="A178" s="14">
        <v>23.881</v>
      </c>
    </row>
    <row r="179" spans="1:1" x14ac:dyDescent="0.25">
      <c r="A179" s="14">
        <v>52.368000000000002</v>
      </c>
    </row>
    <row r="180" spans="1:1" x14ac:dyDescent="0.25">
      <c r="A180" s="14">
        <v>21.82</v>
      </c>
    </row>
    <row r="181" spans="1:1" x14ac:dyDescent="0.25">
      <c r="A181" s="14">
        <v>22.713000000000001</v>
      </c>
    </row>
    <row r="182" spans="1:1" x14ac:dyDescent="0.25">
      <c r="A182" s="14">
        <v>23.065999999999999</v>
      </c>
    </row>
    <row r="183" spans="1:1" x14ac:dyDescent="0.25">
      <c r="A183" s="14">
        <v>50.906999999999996</v>
      </c>
    </row>
    <row r="184" spans="1:1" x14ac:dyDescent="0.25">
      <c r="A184" s="14">
        <v>27.353000000000002</v>
      </c>
    </row>
    <row r="185" spans="1:1" x14ac:dyDescent="0.25">
      <c r="A185" s="14">
        <v>33.853999999999999</v>
      </c>
    </row>
    <row r="186" spans="1:1" x14ac:dyDescent="0.25">
      <c r="A186" s="14">
        <v>24.634</v>
      </c>
    </row>
    <row r="187" spans="1:1" x14ac:dyDescent="0.25">
      <c r="A187" s="14">
        <v>39.895000000000003</v>
      </c>
    </row>
    <row r="188" spans="1:1" x14ac:dyDescent="0.25">
      <c r="A188" s="14">
        <v>51.779000000000003</v>
      </c>
    </row>
    <row r="189" spans="1:1" x14ac:dyDescent="0.25">
      <c r="A189" s="14">
        <v>56.610999999999997</v>
      </c>
    </row>
    <row r="190" spans="1:1" x14ac:dyDescent="0.25">
      <c r="A190" s="14">
        <v>111.32299999999999</v>
      </c>
    </row>
    <row r="191" spans="1:1" x14ac:dyDescent="0.25">
      <c r="A191" s="14">
        <v>99.075000000000003</v>
      </c>
    </row>
    <row r="192" spans="1:1" x14ac:dyDescent="0.25">
      <c r="A192" s="14">
        <v>44.420999999999999</v>
      </c>
    </row>
    <row r="193" spans="1:1" x14ac:dyDescent="0.25">
      <c r="A193" s="14">
        <v>41.927</v>
      </c>
    </row>
    <row r="194" spans="1:1" x14ac:dyDescent="0.25">
      <c r="A194" s="14">
        <v>29.919</v>
      </c>
    </row>
    <row r="195" spans="1:1" x14ac:dyDescent="0.25">
      <c r="A195" s="14">
        <v>81.731999999999999</v>
      </c>
    </row>
    <row r="196" spans="1:1" x14ac:dyDescent="0.25">
      <c r="A196" s="14">
        <v>21.321999999999999</v>
      </c>
    </row>
    <row r="197" spans="1:1" x14ac:dyDescent="0.25">
      <c r="A197" s="14">
        <v>53.128</v>
      </c>
    </row>
    <row r="198" spans="1:1" x14ac:dyDescent="0.25">
      <c r="A198" s="14">
        <v>23.454999999999998</v>
      </c>
    </row>
    <row r="199" spans="1:1" x14ac:dyDescent="0.25">
      <c r="A199" s="14">
        <v>22.867999999999999</v>
      </c>
    </row>
    <row r="200" spans="1:1" x14ac:dyDescent="0.25">
      <c r="A200" s="14">
        <v>30.93</v>
      </c>
    </row>
    <row r="201" spans="1:1" x14ac:dyDescent="0.25">
      <c r="A201" s="14">
        <v>60.112000000000002</v>
      </c>
    </row>
    <row r="202" spans="1:1" x14ac:dyDescent="0.25">
      <c r="A202" s="14">
        <v>73.084000000000003</v>
      </c>
    </row>
    <row r="203" spans="1:1" x14ac:dyDescent="0.25">
      <c r="A203" s="14">
        <v>60.555</v>
      </c>
    </row>
    <row r="204" spans="1:1" x14ac:dyDescent="0.25">
      <c r="A204" s="14">
        <v>22.861999999999998</v>
      </c>
    </row>
    <row r="205" spans="1:1" x14ac:dyDescent="0.25">
      <c r="A205" s="14">
        <v>22.638999999999999</v>
      </c>
    </row>
    <row r="206" spans="1:1" x14ac:dyDescent="0.25">
      <c r="A206" s="14">
        <v>24.962</v>
      </c>
    </row>
    <row r="207" spans="1:1" x14ac:dyDescent="0.25">
      <c r="A207" s="14">
        <v>39.826000000000001</v>
      </c>
    </row>
    <row r="208" spans="1:1" x14ac:dyDescent="0.25">
      <c r="A208" s="14">
        <v>90.379000000000005</v>
      </c>
    </row>
    <row r="209" spans="1:1" x14ac:dyDescent="0.25">
      <c r="A209" s="14">
        <v>43.633000000000003</v>
      </c>
    </row>
    <row r="210" spans="1:1" x14ac:dyDescent="0.25">
      <c r="A210" s="14">
        <v>30.887</v>
      </c>
    </row>
    <row r="211" spans="1:1" x14ac:dyDescent="0.25">
      <c r="A211" s="14">
        <v>22.364999999999998</v>
      </c>
    </row>
    <row r="212" spans="1:1" x14ac:dyDescent="0.25">
      <c r="A212" s="14">
        <v>30.949000000000002</v>
      </c>
    </row>
    <row r="213" spans="1:1" x14ac:dyDescent="0.25">
      <c r="A213" s="14">
        <v>35.688000000000002</v>
      </c>
    </row>
    <row r="214" spans="1:1" x14ac:dyDescent="0.25">
      <c r="A214" s="14">
        <v>24.837</v>
      </c>
    </row>
    <row r="215" spans="1:1" x14ac:dyDescent="0.25">
      <c r="A215" s="14">
        <v>31.838000000000001</v>
      </c>
    </row>
    <row r="216" spans="1:1" x14ac:dyDescent="0.25">
      <c r="A216" s="14">
        <v>23.471</v>
      </c>
    </row>
    <row r="217" spans="1:1" x14ac:dyDescent="0.25">
      <c r="A217" s="14">
        <v>29.843</v>
      </c>
    </row>
    <row r="218" spans="1:1" x14ac:dyDescent="0.25">
      <c r="A218" s="14">
        <v>61.701999999999998</v>
      </c>
    </row>
    <row r="219" spans="1:1" x14ac:dyDescent="0.25">
      <c r="A219" s="14">
        <v>28.872</v>
      </c>
    </row>
    <row r="220" spans="1:1" x14ac:dyDescent="0.25">
      <c r="A220" s="14">
        <v>30.125</v>
      </c>
    </row>
    <row r="221" spans="1:1" x14ac:dyDescent="0.25">
      <c r="A221" s="14">
        <v>72.456000000000003</v>
      </c>
    </row>
    <row r="222" spans="1:1" x14ac:dyDescent="0.25">
      <c r="A222" s="14">
        <v>42.417000000000002</v>
      </c>
    </row>
    <row r="223" spans="1:1" x14ac:dyDescent="0.25">
      <c r="A223" s="14">
        <v>21.986000000000001</v>
      </c>
    </row>
    <row r="224" spans="1:1" x14ac:dyDescent="0.25">
      <c r="A224" s="14">
        <v>41.384999999999998</v>
      </c>
    </row>
    <row r="225" spans="1:1" x14ac:dyDescent="0.25">
      <c r="A225" s="14">
        <v>40.219000000000001</v>
      </c>
    </row>
    <row r="226" spans="1:1" x14ac:dyDescent="0.25">
      <c r="A226" s="14">
        <v>43.031999999999996</v>
      </c>
    </row>
    <row r="227" spans="1:1" x14ac:dyDescent="0.25">
      <c r="A227" s="14">
        <v>51.686999999999998</v>
      </c>
    </row>
    <row r="228" spans="1:1" x14ac:dyDescent="0.25">
      <c r="A228" s="14">
        <v>31.006</v>
      </c>
    </row>
    <row r="229" spans="1:1" x14ac:dyDescent="0.25">
      <c r="A229" s="14">
        <v>43.603000000000002</v>
      </c>
    </row>
    <row r="230" spans="1:1" x14ac:dyDescent="0.25">
      <c r="A230" s="14">
        <v>41.826999999999998</v>
      </c>
    </row>
    <row r="231" spans="1:1" x14ac:dyDescent="0.25">
      <c r="A231" s="14">
        <v>91.715000000000003</v>
      </c>
    </row>
    <row r="232" spans="1:1" x14ac:dyDescent="0.25">
      <c r="A232" s="14">
        <v>20.308</v>
      </c>
    </row>
    <row r="233" spans="1:1" x14ac:dyDescent="0.25">
      <c r="A233" s="14">
        <v>35.402999999999999</v>
      </c>
    </row>
    <row r="234" spans="1:1" x14ac:dyDescent="0.25">
      <c r="A234" s="14">
        <v>22.087</v>
      </c>
    </row>
    <row r="235" spans="1:1" x14ac:dyDescent="0.25">
      <c r="A235" s="14">
        <v>51.661999999999999</v>
      </c>
    </row>
    <row r="236" spans="1:1" x14ac:dyDescent="0.25">
      <c r="A236" s="14">
        <v>50.597000000000001</v>
      </c>
    </row>
    <row r="237" spans="1:1" x14ac:dyDescent="0.25">
      <c r="A237" s="14">
        <v>21.379000000000001</v>
      </c>
    </row>
    <row r="238" spans="1:1" x14ac:dyDescent="0.25">
      <c r="A238" s="13">
        <v>19.925000000000001</v>
      </c>
    </row>
    <row r="239" spans="1:1" x14ac:dyDescent="0.25">
      <c r="A239" s="14">
        <v>72.040999999999997</v>
      </c>
    </row>
    <row r="240" spans="1:1" x14ac:dyDescent="0.25">
      <c r="A240" s="14">
        <v>21.884</v>
      </c>
    </row>
    <row r="241" spans="1:1" x14ac:dyDescent="0.25">
      <c r="A241" s="14">
        <v>106.685</v>
      </c>
    </row>
    <row r="242" spans="1:1" x14ac:dyDescent="0.25">
      <c r="A242" s="14">
        <v>40.488999999999997</v>
      </c>
    </row>
    <row r="243" spans="1:1" x14ac:dyDescent="0.25">
      <c r="A243" s="14">
        <v>114.474</v>
      </c>
    </row>
    <row r="244" spans="1:1" x14ac:dyDescent="0.25">
      <c r="A244" s="14">
        <v>23.114000000000001</v>
      </c>
    </row>
    <row r="245" spans="1:1" x14ac:dyDescent="0.25">
      <c r="A245" s="14">
        <v>34.930999999999997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I31" sqref="I31"/>
    </sheetView>
  </sheetViews>
  <sheetFormatPr baseColWidth="10" defaultRowHeight="15" x14ac:dyDescent="0.25"/>
  <cols>
    <col min="6" max="6" width="17.5703125" customWidth="1"/>
  </cols>
  <sheetData>
    <row r="1" spans="1:8" x14ac:dyDescent="0.25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260</v>
      </c>
      <c r="G1" s="16" t="s">
        <v>16</v>
      </c>
    </row>
    <row r="2" spans="1:8" x14ac:dyDescent="0.25">
      <c r="A2" s="15">
        <v>841</v>
      </c>
      <c r="B2" s="15">
        <v>153</v>
      </c>
      <c r="C2" s="15">
        <v>1</v>
      </c>
      <c r="D2" s="15">
        <v>1</v>
      </c>
      <c r="E2" s="15" t="s">
        <v>17</v>
      </c>
      <c r="F2" s="14">
        <v>26.898</v>
      </c>
      <c r="G2" s="40">
        <v>26898</v>
      </c>
      <c r="H2" s="15"/>
    </row>
    <row r="3" spans="1:8" x14ac:dyDescent="0.25">
      <c r="A3" s="15">
        <v>841</v>
      </c>
      <c r="B3" s="15">
        <v>30</v>
      </c>
      <c r="C3" s="15">
        <v>1</v>
      </c>
      <c r="D3" s="15">
        <v>1</v>
      </c>
      <c r="E3" s="15" t="s">
        <v>18</v>
      </c>
      <c r="F3" s="14">
        <v>25.021000000000001</v>
      </c>
      <c r="G3" s="40">
        <v>25021</v>
      </c>
      <c r="H3" s="15"/>
    </row>
    <row r="4" spans="1:8" x14ac:dyDescent="0.25">
      <c r="A4" s="15">
        <v>841</v>
      </c>
      <c r="B4" s="15">
        <v>17</v>
      </c>
      <c r="C4" s="15">
        <v>1</v>
      </c>
      <c r="D4" s="15">
        <v>11</v>
      </c>
      <c r="E4" s="15" t="s">
        <v>19</v>
      </c>
      <c r="F4" s="14">
        <v>23.425999999999998</v>
      </c>
      <c r="G4" s="40">
        <v>23426</v>
      </c>
      <c r="H4" s="15"/>
    </row>
    <row r="5" spans="1:8" x14ac:dyDescent="0.25">
      <c r="A5" s="15">
        <v>841</v>
      </c>
      <c r="B5" s="15">
        <v>4</v>
      </c>
      <c r="C5" s="15">
        <v>1</v>
      </c>
      <c r="D5" s="15">
        <v>12</v>
      </c>
      <c r="E5" s="15" t="s">
        <v>20</v>
      </c>
      <c r="F5" s="14">
        <v>23.251000000000001</v>
      </c>
      <c r="G5" s="40">
        <v>23251</v>
      </c>
      <c r="H5" s="15"/>
    </row>
    <row r="6" spans="1:8" x14ac:dyDescent="0.25">
      <c r="A6" s="15">
        <v>841</v>
      </c>
      <c r="B6" s="15">
        <v>13</v>
      </c>
      <c r="C6" s="15">
        <v>1</v>
      </c>
      <c r="D6" s="15">
        <v>13</v>
      </c>
      <c r="E6" s="15" t="s">
        <v>21</v>
      </c>
      <c r="F6" s="14">
        <v>31.841999999999999</v>
      </c>
      <c r="G6" s="40">
        <v>31842</v>
      </c>
      <c r="H6" s="15"/>
    </row>
    <row r="7" spans="1:8" x14ac:dyDescent="0.25">
      <c r="A7" s="15">
        <v>841</v>
      </c>
      <c r="B7" s="15">
        <v>22</v>
      </c>
      <c r="C7" s="15">
        <v>1</v>
      </c>
      <c r="D7" s="15">
        <v>13</v>
      </c>
      <c r="E7" s="15" t="s">
        <v>22</v>
      </c>
      <c r="F7" s="14">
        <v>30.643000000000001</v>
      </c>
      <c r="G7" s="40">
        <v>30643</v>
      </c>
      <c r="H7" s="15"/>
    </row>
    <row r="8" spans="1:8" x14ac:dyDescent="0.25">
      <c r="A8" s="15">
        <v>841</v>
      </c>
      <c r="B8" s="15">
        <v>20</v>
      </c>
      <c r="C8" s="15">
        <v>1</v>
      </c>
      <c r="D8" s="15">
        <v>14</v>
      </c>
      <c r="E8" s="15" t="s">
        <v>23</v>
      </c>
      <c r="F8" s="14">
        <v>32.603000000000002</v>
      </c>
      <c r="G8" s="40">
        <v>32603</v>
      </c>
      <c r="H8" s="15"/>
    </row>
    <row r="9" spans="1:8" x14ac:dyDescent="0.25">
      <c r="A9" s="15">
        <v>841</v>
      </c>
      <c r="B9" s="15">
        <v>814</v>
      </c>
      <c r="C9" s="15">
        <v>1</v>
      </c>
      <c r="D9" s="15">
        <v>14</v>
      </c>
      <c r="E9" s="15" t="s">
        <v>24</v>
      </c>
      <c r="F9" s="14">
        <v>29.863</v>
      </c>
      <c r="G9" s="40">
        <v>29863</v>
      </c>
      <c r="H9" s="15"/>
    </row>
    <row r="10" spans="1:8" x14ac:dyDescent="0.25">
      <c r="A10" s="15">
        <v>841</v>
      </c>
      <c r="B10" s="15">
        <v>816</v>
      </c>
      <c r="C10" s="15">
        <v>1</v>
      </c>
      <c r="D10" s="15">
        <v>14</v>
      </c>
      <c r="E10" s="15" t="s">
        <v>25</v>
      </c>
      <c r="F10" s="14">
        <v>25.259</v>
      </c>
      <c r="G10" s="40">
        <v>25259</v>
      </c>
      <c r="H10" s="15"/>
    </row>
    <row r="11" spans="1:8" x14ac:dyDescent="0.25">
      <c r="A11" s="15">
        <v>841</v>
      </c>
      <c r="B11" s="15">
        <v>67</v>
      </c>
      <c r="C11" s="15">
        <v>1</v>
      </c>
      <c r="D11" s="15">
        <v>15</v>
      </c>
      <c r="E11" s="15" t="s">
        <v>26</v>
      </c>
      <c r="F11" s="14">
        <v>28.341999999999999</v>
      </c>
      <c r="G11" s="40">
        <v>28342</v>
      </c>
      <c r="H11" s="15"/>
    </row>
    <row r="12" spans="1:8" x14ac:dyDescent="0.25">
      <c r="A12" s="15">
        <v>841</v>
      </c>
      <c r="B12" s="15">
        <v>2</v>
      </c>
      <c r="C12" s="15">
        <v>1</v>
      </c>
      <c r="D12" s="15">
        <v>15</v>
      </c>
      <c r="E12" s="15" t="s">
        <v>27</v>
      </c>
      <c r="F12" s="14">
        <v>22.994</v>
      </c>
      <c r="G12" s="40">
        <v>22994</v>
      </c>
      <c r="H12" s="15"/>
    </row>
    <row r="13" spans="1:8" x14ac:dyDescent="0.25">
      <c r="A13" s="15">
        <v>841</v>
      </c>
      <c r="B13" s="15">
        <v>1</v>
      </c>
      <c r="C13" s="15">
        <v>1</v>
      </c>
      <c r="D13" s="15">
        <v>16</v>
      </c>
      <c r="E13" s="15" t="s">
        <v>28</v>
      </c>
      <c r="F13" s="14">
        <v>29.227</v>
      </c>
      <c r="G13" s="40">
        <v>29227</v>
      </c>
      <c r="H13" s="15"/>
    </row>
    <row r="14" spans="1:8" x14ac:dyDescent="0.25">
      <c r="A14" s="15">
        <v>841</v>
      </c>
      <c r="B14" s="15">
        <v>808</v>
      </c>
      <c r="C14" s="15">
        <v>1</v>
      </c>
      <c r="D14" s="15">
        <v>16</v>
      </c>
      <c r="E14" s="15" t="s">
        <v>29</v>
      </c>
      <c r="F14" s="14">
        <v>24.535</v>
      </c>
      <c r="G14" s="40">
        <v>24535</v>
      </c>
      <c r="H14" s="15"/>
    </row>
    <row r="15" spans="1:8" x14ac:dyDescent="0.25">
      <c r="A15" s="15">
        <v>841</v>
      </c>
      <c r="B15" s="15">
        <v>3</v>
      </c>
      <c r="C15" s="15">
        <v>1</v>
      </c>
      <c r="D15" s="15">
        <v>16</v>
      </c>
      <c r="E15" s="15" t="s">
        <v>30</v>
      </c>
      <c r="F15" s="14">
        <v>30.716000000000001</v>
      </c>
      <c r="G15" s="40">
        <v>30716</v>
      </c>
      <c r="H15" s="15"/>
    </row>
    <row r="16" spans="1:8" x14ac:dyDescent="0.25">
      <c r="A16" s="15">
        <v>841</v>
      </c>
      <c r="B16" s="15">
        <v>155</v>
      </c>
      <c r="C16" s="15">
        <v>1</v>
      </c>
      <c r="D16" s="15">
        <v>16</v>
      </c>
      <c r="E16" s="15" t="s">
        <v>31</v>
      </c>
      <c r="F16" s="14">
        <v>24.064</v>
      </c>
      <c r="G16" s="40">
        <v>24064</v>
      </c>
      <c r="H16" s="15"/>
    </row>
    <row r="17" spans="1:8" x14ac:dyDescent="0.25">
      <c r="A17" s="15">
        <v>841</v>
      </c>
      <c r="B17" s="15">
        <v>16</v>
      </c>
      <c r="C17" s="15">
        <v>1</v>
      </c>
      <c r="D17" s="15">
        <v>16</v>
      </c>
      <c r="E17" s="15" t="s">
        <v>32</v>
      </c>
      <c r="F17" s="14">
        <v>125.97799999999999</v>
      </c>
      <c r="G17" s="40">
        <v>125978</v>
      </c>
      <c r="H17" s="15"/>
    </row>
    <row r="18" spans="1:8" x14ac:dyDescent="0.25">
      <c r="A18" s="15">
        <v>841</v>
      </c>
      <c r="B18" s="15">
        <v>15</v>
      </c>
      <c r="C18" s="15">
        <v>1</v>
      </c>
      <c r="D18" s="15">
        <v>16</v>
      </c>
      <c r="E18" s="15" t="s">
        <v>33</v>
      </c>
      <c r="F18" s="14">
        <v>24.899000000000001</v>
      </c>
      <c r="G18" s="40">
        <v>24899</v>
      </c>
      <c r="H18" s="15"/>
    </row>
    <row r="19" spans="1:8" x14ac:dyDescent="0.25">
      <c r="A19" s="15">
        <v>841</v>
      </c>
      <c r="B19" s="15">
        <v>18</v>
      </c>
      <c r="C19" s="15">
        <v>1</v>
      </c>
      <c r="D19" s="15">
        <v>17</v>
      </c>
      <c r="E19" s="15" t="s">
        <v>34</v>
      </c>
      <c r="F19" s="13">
        <v>21.867000000000001</v>
      </c>
      <c r="G19" s="41">
        <v>21867</v>
      </c>
      <c r="H19" s="15"/>
    </row>
    <row r="20" spans="1:8" x14ac:dyDescent="0.25">
      <c r="A20" s="15">
        <v>841</v>
      </c>
      <c r="B20" s="15">
        <v>153</v>
      </c>
      <c r="C20" s="15">
        <v>2</v>
      </c>
      <c r="D20" s="15">
        <v>17</v>
      </c>
      <c r="E20" s="15" t="s">
        <v>35</v>
      </c>
      <c r="F20" s="14">
        <v>24.463000000000001</v>
      </c>
      <c r="G20" s="40">
        <v>24463</v>
      </c>
      <c r="H20" s="15"/>
    </row>
    <row r="21" spans="1:8" x14ac:dyDescent="0.25">
      <c r="A21" s="15">
        <v>841</v>
      </c>
      <c r="B21" s="15">
        <v>5</v>
      </c>
      <c r="C21" s="15">
        <v>1</v>
      </c>
      <c r="D21" s="15">
        <v>17</v>
      </c>
      <c r="E21" s="15" t="s">
        <v>36</v>
      </c>
      <c r="F21" s="14">
        <v>24.864999999999998</v>
      </c>
      <c r="G21" s="40">
        <v>24865</v>
      </c>
      <c r="H21" s="15"/>
    </row>
    <row r="22" spans="1:8" x14ac:dyDescent="0.25">
      <c r="A22" s="15">
        <v>841</v>
      </c>
      <c r="B22" s="15">
        <v>30</v>
      </c>
      <c r="C22" s="15">
        <v>2</v>
      </c>
      <c r="D22" s="15">
        <v>17</v>
      </c>
      <c r="E22" s="15" t="s">
        <v>37</v>
      </c>
      <c r="F22" s="14">
        <v>23.988</v>
      </c>
      <c r="G22" s="40">
        <v>23988</v>
      </c>
      <c r="H22" s="15"/>
    </row>
    <row r="23" spans="1:8" x14ac:dyDescent="0.25">
      <c r="A23" s="15">
        <v>841</v>
      </c>
      <c r="B23" s="15">
        <v>10</v>
      </c>
      <c r="C23" s="15">
        <v>1</v>
      </c>
      <c r="D23" s="15">
        <v>18</v>
      </c>
      <c r="E23" s="15" t="s">
        <v>38</v>
      </c>
      <c r="F23" s="14">
        <v>23.792000000000002</v>
      </c>
      <c r="G23" s="40">
        <v>23792</v>
      </c>
      <c r="H23" s="15"/>
    </row>
    <row r="24" spans="1:8" x14ac:dyDescent="0.25">
      <c r="A24" s="15">
        <v>841</v>
      </c>
      <c r="B24" s="15">
        <v>18</v>
      </c>
      <c r="C24" s="15">
        <v>2</v>
      </c>
      <c r="D24" s="15">
        <v>19</v>
      </c>
      <c r="E24" s="15" t="s">
        <v>39</v>
      </c>
      <c r="F24" s="14">
        <v>23.303000000000001</v>
      </c>
      <c r="G24" s="40">
        <v>23303</v>
      </c>
      <c r="H24" s="15"/>
    </row>
    <row r="25" spans="1:8" x14ac:dyDescent="0.25">
      <c r="A25" s="15">
        <v>841</v>
      </c>
      <c r="B25" s="15">
        <v>815</v>
      </c>
      <c r="C25" s="15">
        <v>1</v>
      </c>
      <c r="D25" s="15">
        <v>23</v>
      </c>
      <c r="E25" s="15" t="s">
        <v>40</v>
      </c>
      <c r="F25" s="14">
        <v>36.438000000000002</v>
      </c>
      <c r="G25" s="40">
        <v>36438</v>
      </c>
      <c r="H25" s="15"/>
    </row>
    <row r="26" spans="1:8" x14ac:dyDescent="0.25">
      <c r="A26" s="15">
        <v>841</v>
      </c>
      <c r="B26" s="15">
        <v>22</v>
      </c>
      <c r="C26" s="15">
        <v>2</v>
      </c>
      <c r="D26" s="15">
        <v>23</v>
      </c>
      <c r="E26" s="15" t="s">
        <v>41</v>
      </c>
      <c r="F26" s="14">
        <v>37.856000000000002</v>
      </c>
      <c r="G26" s="40">
        <v>37856</v>
      </c>
      <c r="H26" s="15"/>
    </row>
    <row r="27" spans="1:8" x14ac:dyDescent="0.25">
      <c r="A27" s="15">
        <v>841</v>
      </c>
      <c r="B27" s="15">
        <v>17</v>
      </c>
      <c r="C27" s="15">
        <v>2</v>
      </c>
      <c r="D27" s="15">
        <v>26</v>
      </c>
      <c r="E27" s="15" t="s">
        <v>42</v>
      </c>
      <c r="F27" s="14">
        <v>22.52</v>
      </c>
      <c r="G27" s="40">
        <v>2252</v>
      </c>
      <c r="H27" s="15"/>
    </row>
    <row r="28" spans="1:8" x14ac:dyDescent="0.25">
      <c r="A28" s="15">
        <v>841</v>
      </c>
      <c r="B28" s="15">
        <v>4</v>
      </c>
      <c r="C28" s="15">
        <v>2</v>
      </c>
      <c r="D28" s="15">
        <v>27</v>
      </c>
      <c r="E28" s="15" t="s">
        <v>43</v>
      </c>
      <c r="F28" s="14">
        <v>24.733000000000001</v>
      </c>
      <c r="G28" s="40">
        <v>24733</v>
      </c>
      <c r="H28" s="15"/>
    </row>
    <row r="29" spans="1:8" x14ac:dyDescent="0.25">
      <c r="A29" s="15">
        <v>841</v>
      </c>
      <c r="B29" s="15">
        <v>22</v>
      </c>
      <c r="C29" s="15">
        <v>3</v>
      </c>
      <c r="D29" s="15">
        <v>28</v>
      </c>
      <c r="E29" s="15" t="s">
        <v>44</v>
      </c>
      <c r="F29" s="13">
        <v>33.892000000000003</v>
      </c>
      <c r="G29" s="41">
        <v>33892</v>
      </c>
      <c r="H29" s="15"/>
    </row>
    <row r="30" spans="1:8" x14ac:dyDescent="0.25">
      <c r="A30" s="15">
        <v>841</v>
      </c>
      <c r="B30" s="15">
        <v>67</v>
      </c>
      <c r="C30" s="15">
        <v>2</v>
      </c>
      <c r="D30" s="15">
        <v>29</v>
      </c>
      <c r="E30" s="15" t="s">
        <v>45</v>
      </c>
      <c r="F30" s="14">
        <v>23.1</v>
      </c>
      <c r="G30" s="40">
        <v>231</v>
      </c>
      <c r="H30" s="15"/>
    </row>
    <row r="31" spans="1:8" x14ac:dyDescent="0.25">
      <c r="A31" s="15">
        <v>841</v>
      </c>
      <c r="B31" s="15">
        <v>2</v>
      </c>
      <c r="C31" s="15">
        <v>2</v>
      </c>
      <c r="D31" s="15">
        <v>30</v>
      </c>
      <c r="E31" s="15" t="s">
        <v>46</v>
      </c>
      <c r="F31" s="14">
        <v>25.097999999999999</v>
      </c>
      <c r="G31" s="40">
        <v>25098</v>
      </c>
      <c r="H31" s="15"/>
    </row>
    <row r="32" spans="1:8" x14ac:dyDescent="0.25">
      <c r="A32" s="15">
        <v>841</v>
      </c>
      <c r="B32" s="15">
        <v>13</v>
      </c>
      <c r="C32" s="15">
        <v>2</v>
      </c>
      <c r="D32" s="15">
        <v>31</v>
      </c>
      <c r="E32" s="15" t="s">
        <v>47</v>
      </c>
      <c r="F32" s="14">
        <v>34.5</v>
      </c>
      <c r="G32" s="40">
        <v>345</v>
      </c>
      <c r="H32" s="15"/>
    </row>
    <row r="33" spans="1:8" x14ac:dyDescent="0.25">
      <c r="A33" s="15">
        <v>841</v>
      </c>
      <c r="B33" s="15">
        <v>155</v>
      </c>
      <c r="C33" s="15">
        <v>2</v>
      </c>
      <c r="D33" s="15">
        <v>32</v>
      </c>
      <c r="E33" s="15" t="s">
        <v>48</v>
      </c>
      <c r="F33" s="14">
        <v>24.192</v>
      </c>
      <c r="G33" s="40">
        <v>24192</v>
      </c>
      <c r="H33" s="15"/>
    </row>
    <row r="34" spans="1:8" x14ac:dyDescent="0.25">
      <c r="A34" s="15">
        <v>841</v>
      </c>
      <c r="B34" s="15">
        <v>20</v>
      </c>
      <c r="C34" s="15">
        <v>2</v>
      </c>
      <c r="D34" s="15">
        <v>36</v>
      </c>
      <c r="E34" s="15" t="s">
        <v>49</v>
      </c>
      <c r="F34" s="14">
        <v>34.036000000000001</v>
      </c>
      <c r="G34" s="40">
        <v>34036</v>
      </c>
      <c r="H34" s="15"/>
    </row>
    <row r="35" spans="1:8" x14ac:dyDescent="0.25">
      <c r="A35" s="15">
        <v>841</v>
      </c>
      <c r="B35" s="15">
        <v>1</v>
      </c>
      <c r="C35" s="15">
        <v>2</v>
      </c>
      <c r="D35" s="15">
        <v>36</v>
      </c>
      <c r="E35" s="15" t="s">
        <v>50</v>
      </c>
      <c r="F35" s="14">
        <v>39.198999999999998</v>
      </c>
      <c r="G35" s="40">
        <v>39199</v>
      </c>
      <c r="H35" s="15"/>
    </row>
    <row r="36" spans="1:8" x14ac:dyDescent="0.25">
      <c r="A36" s="15">
        <v>841</v>
      </c>
      <c r="B36" s="15">
        <v>153</v>
      </c>
      <c r="C36" s="15">
        <v>3</v>
      </c>
      <c r="D36" s="15">
        <v>35</v>
      </c>
      <c r="E36" s="15" t="s">
        <v>51</v>
      </c>
      <c r="F36" s="14">
        <v>26.347999999999999</v>
      </c>
      <c r="G36" s="40">
        <v>26348</v>
      </c>
      <c r="H36" s="15"/>
    </row>
    <row r="37" spans="1:8" x14ac:dyDescent="0.25">
      <c r="A37" s="15">
        <v>841</v>
      </c>
      <c r="B37" s="15">
        <v>808</v>
      </c>
      <c r="C37" s="15">
        <v>2</v>
      </c>
      <c r="D37" s="15">
        <v>36</v>
      </c>
      <c r="E37" s="15" t="s">
        <v>52</v>
      </c>
      <c r="F37" s="14">
        <v>25.683</v>
      </c>
      <c r="G37" s="40">
        <v>25683</v>
      </c>
      <c r="H37" s="15"/>
    </row>
    <row r="38" spans="1:8" x14ac:dyDescent="0.25">
      <c r="A38" s="15">
        <v>841</v>
      </c>
      <c r="B38" s="15">
        <v>814</v>
      </c>
      <c r="C38" s="15">
        <v>2</v>
      </c>
      <c r="D38" s="15">
        <v>36</v>
      </c>
      <c r="E38" s="15" t="s">
        <v>53</v>
      </c>
      <c r="F38" s="14">
        <v>24.332000000000001</v>
      </c>
      <c r="G38" s="40">
        <v>24332</v>
      </c>
      <c r="H38" s="15"/>
    </row>
    <row r="39" spans="1:8" x14ac:dyDescent="0.25">
      <c r="A39" s="15">
        <v>841</v>
      </c>
      <c r="B39" s="15">
        <v>18</v>
      </c>
      <c r="C39" s="15">
        <v>3</v>
      </c>
      <c r="D39" s="15">
        <v>37</v>
      </c>
      <c r="E39" s="15" t="s">
        <v>54</v>
      </c>
      <c r="F39" s="14">
        <v>59.680999999999997</v>
      </c>
      <c r="G39" s="40">
        <v>59681</v>
      </c>
      <c r="H39" s="15"/>
    </row>
    <row r="40" spans="1:8" x14ac:dyDescent="0.25">
      <c r="A40" s="15">
        <v>841</v>
      </c>
      <c r="B40" s="15">
        <v>16</v>
      </c>
      <c r="C40" s="15">
        <v>2</v>
      </c>
      <c r="D40" s="15">
        <v>37</v>
      </c>
      <c r="E40" s="15" t="s">
        <v>55</v>
      </c>
      <c r="F40" s="14">
        <v>23.870999999999999</v>
      </c>
      <c r="G40" s="40">
        <v>23871</v>
      </c>
      <c r="H40" s="15"/>
    </row>
    <row r="41" spans="1:8" x14ac:dyDescent="0.25">
      <c r="A41" s="15">
        <v>841</v>
      </c>
      <c r="B41" s="15">
        <v>15</v>
      </c>
      <c r="C41" s="15">
        <v>2</v>
      </c>
      <c r="D41" s="15">
        <v>37</v>
      </c>
      <c r="E41" s="15" t="s">
        <v>56</v>
      </c>
      <c r="F41" s="14">
        <v>24.847999999999999</v>
      </c>
      <c r="G41" s="40">
        <v>24848</v>
      </c>
      <c r="H41" s="15"/>
    </row>
    <row r="42" spans="1:8" x14ac:dyDescent="0.25">
      <c r="A42" s="15">
        <v>841</v>
      </c>
      <c r="B42" s="15">
        <v>816</v>
      </c>
      <c r="C42" s="15">
        <v>2</v>
      </c>
      <c r="D42" s="15">
        <v>38</v>
      </c>
      <c r="E42" s="15" t="s">
        <v>57</v>
      </c>
      <c r="F42" s="14">
        <v>26.446000000000002</v>
      </c>
      <c r="G42" s="40">
        <v>26446</v>
      </c>
      <c r="H42" s="15"/>
    </row>
    <row r="43" spans="1:8" x14ac:dyDescent="0.25">
      <c r="A43" s="15">
        <v>841</v>
      </c>
      <c r="B43" s="15">
        <v>17</v>
      </c>
      <c r="C43" s="15">
        <v>3</v>
      </c>
      <c r="D43" s="15">
        <v>41</v>
      </c>
      <c r="E43" s="15" t="s">
        <v>58</v>
      </c>
      <c r="F43" s="14">
        <v>26.23</v>
      </c>
      <c r="G43" s="40">
        <v>2623</v>
      </c>
      <c r="H43" s="15"/>
    </row>
    <row r="44" spans="1:8" x14ac:dyDescent="0.25">
      <c r="A44" s="15">
        <v>841</v>
      </c>
      <c r="B44" s="15">
        <v>22</v>
      </c>
      <c r="C44" s="15">
        <v>4</v>
      </c>
      <c r="D44" s="15">
        <v>40</v>
      </c>
      <c r="E44" s="15" t="s">
        <v>59</v>
      </c>
      <c r="F44" s="14">
        <v>26.309000000000001</v>
      </c>
      <c r="G44" s="40">
        <v>26309</v>
      </c>
      <c r="H44" s="15"/>
    </row>
    <row r="45" spans="1:8" x14ac:dyDescent="0.25">
      <c r="A45" s="15">
        <v>841</v>
      </c>
      <c r="B45" s="15">
        <v>4</v>
      </c>
      <c r="C45" s="15">
        <v>3</v>
      </c>
      <c r="D45" s="15">
        <v>42</v>
      </c>
      <c r="E45" s="15" t="s">
        <v>60</v>
      </c>
      <c r="F45" s="14">
        <v>32.180999999999997</v>
      </c>
      <c r="G45" s="40">
        <v>32181</v>
      </c>
      <c r="H45" s="15"/>
    </row>
    <row r="46" spans="1:8" x14ac:dyDescent="0.25">
      <c r="A46" s="15">
        <v>841</v>
      </c>
      <c r="B46" s="15">
        <v>13</v>
      </c>
      <c r="C46" s="15">
        <v>3</v>
      </c>
      <c r="D46" s="15">
        <v>48</v>
      </c>
      <c r="E46" s="15" t="s">
        <v>61</v>
      </c>
      <c r="F46" s="14">
        <v>31.094999999999999</v>
      </c>
      <c r="G46" s="40">
        <v>31095</v>
      </c>
      <c r="H46" s="15"/>
    </row>
    <row r="47" spans="1:8" x14ac:dyDescent="0.25">
      <c r="A47" s="15">
        <v>842</v>
      </c>
      <c r="B47" s="15">
        <v>16</v>
      </c>
      <c r="C47" s="15">
        <v>1</v>
      </c>
      <c r="D47" s="15">
        <v>3</v>
      </c>
      <c r="E47" s="15" t="s">
        <v>62</v>
      </c>
      <c r="F47" s="14">
        <v>31.693999999999999</v>
      </c>
      <c r="G47" s="40">
        <v>31694</v>
      </c>
      <c r="H47" s="15"/>
    </row>
    <row r="48" spans="1:8" x14ac:dyDescent="0.25">
      <c r="A48" s="15">
        <v>842</v>
      </c>
      <c r="B48" s="15">
        <v>22</v>
      </c>
      <c r="C48" s="15">
        <v>1</v>
      </c>
      <c r="D48" s="15">
        <v>3</v>
      </c>
      <c r="E48" s="15" t="s">
        <v>63</v>
      </c>
      <c r="F48" s="14">
        <v>32.978000000000002</v>
      </c>
      <c r="G48" s="40">
        <v>32978</v>
      </c>
      <c r="H48" s="15"/>
    </row>
    <row r="49" spans="1:8" x14ac:dyDescent="0.25">
      <c r="A49" s="15">
        <v>842</v>
      </c>
      <c r="B49" s="15">
        <v>17</v>
      </c>
      <c r="C49" s="15">
        <v>1</v>
      </c>
      <c r="D49" s="15">
        <v>10</v>
      </c>
      <c r="E49" s="15" t="s">
        <v>64</v>
      </c>
      <c r="F49" s="14">
        <v>33.572000000000003</v>
      </c>
      <c r="G49" s="40">
        <v>33572</v>
      </c>
      <c r="H49" s="15"/>
    </row>
    <row r="50" spans="1:8" x14ac:dyDescent="0.25">
      <c r="A50" s="15">
        <v>842</v>
      </c>
      <c r="B50" s="15">
        <v>814</v>
      </c>
      <c r="C50" s="15">
        <v>1</v>
      </c>
      <c r="D50" s="15">
        <v>11</v>
      </c>
      <c r="E50" s="15" t="s">
        <v>65</v>
      </c>
      <c r="F50" s="14">
        <v>32.773000000000003</v>
      </c>
      <c r="G50" s="40">
        <v>32773</v>
      </c>
      <c r="H50" s="15"/>
    </row>
    <row r="51" spans="1:8" x14ac:dyDescent="0.25">
      <c r="A51" s="15">
        <v>842</v>
      </c>
      <c r="B51" s="15">
        <v>1</v>
      </c>
      <c r="C51" s="15">
        <v>1</v>
      </c>
      <c r="D51" s="15">
        <v>12</v>
      </c>
      <c r="E51" s="15" t="s">
        <v>66</v>
      </c>
      <c r="F51" s="14">
        <v>22.552</v>
      </c>
      <c r="G51" s="40">
        <v>22552</v>
      </c>
      <c r="H51" s="15"/>
    </row>
    <row r="52" spans="1:8" x14ac:dyDescent="0.25">
      <c r="A52" s="15">
        <v>842</v>
      </c>
      <c r="B52" s="15">
        <v>20</v>
      </c>
      <c r="C52" s="15">
        <v>1</v>
      </c>
      <c r="D52" s="15">
        <v>13</v>
      </c>
      <c r="E52" s="15" t="s">
        <v>67</v>
      </c>
      <c r="F52" s="14">
        <v>30.018999999999998</v>
      </c>
      <c r="G52" s="40">
        <v>30019</v>
      </c>
      <c r="H52" s="15"/>
    </row>
    <row r="53" spans="1:8" x14ac:dyDescent="0.25">
      <c r="A53" s="15">
        <v>842</v>
      </c>
      <c r="B53" s="15">
        <v>2</v>
      </c>
      <c r="C53" s="15">
        <v>1</v>
      </c>
      <c r="D53" s="15">
        <v>13</v>
      </c>
      <c r="E53" s="15" t="s">
        <v>68</v>
      </c>
      <c r="F53" s="14">
        <v>23.9</v>
      </c>
      <c r="G53" s="40">
        <v>239</v>
      </c>
      <c r="H53" s="15"/>
    </row>
    <row r="54" spans="1:8" x14ac:dyDescent="0.25">
      <c r="A54" s="15">
        <v>842</v>
      </c>
      <c r="B54" s="15">
        <v>18</v>
      </c>
      <c r="C54" s="15">
        <v>1</v>
      </c>
      <c r="D54" s="15">
        <v>13</v>
      </c>
      <c r="E54" s="15" t="s">
        <v>69</v>
      </c>
      <c r="F54" s="14">
        <v>33.4</v>
      </c>
      <c r="G54" s="40">
        <v>334</v>
      </c>
      <c r="H54" s="15"/>
    </row>
    <row r="55" spans="1:8" x14ac:dyDescent="0.25">
      <c r="A55" s="15">
        <v>842</v>
      </c>
      <c r="B55" s="15">
        <v>13</v>
      </c>
      <c r="C55" s="15">
        <v>1</v>
      </c>
      <c r="D55" s="15">
        <v>13</v>
      </c>
      <c r="E55" s="15" t="s">
        <v>70</v>
      </c>
      <c r="F55" s="14">
        <v>29.224</v>
      </c>
      <c r="G55" s="40">
        <v>29224</v>
      </c>
      <c r="H55" s="15"/>
    </row>
    <row r="56" spans="1:8" x14ac:dyDescent="0.25">
      <c r="A56" s="15">
        <v>842</v>
      </c>
      <c r="B56" s="15">
        <v>15</v>
      </c>
      <c r="C56" s="15">
        <v>1</v>
      </c>
      <c r="D56" s="15">
        <v>13</v>
      </c>
      <c r="E56" s="15" t="s">
        <v>71</v>
      </c>
      <c r="F56" s="14">
        <v>35.515999999999998</v>
      </c>
      <c r="G56" s="40">
        <v>35516</v>
      </c>
      <c r="H56" s="15"/>
    </row>
    <row r="57" spans="1:8" x14ac:dyDescent="0.25">
      <c r="A57" s="15">
        <v>842</v>
      </c>
      <c r="B57" s="15">
        <v>4</v>
      </c>
      <c r="C57" s="15">
        <v>1</v>
      </c>
      <c r="D57" s="15">
        <v>14</v>
      </c>
      <c r="E57" s="15" t="s">
        <v>72</v>
      </c>
      <c r="F57" s="14">
        <v>23.152000000000001</v>
      </c>
      <c r="G57" s="40">
        <v>23152</v>
      </c>
      <c r="H57" s="15"/>
    </row>
    <row r="58" spans="1:8" x14ac:dyDescent="0.25">
      <c r="A58" s="15">
        <v>842</v>
      </c>
      <c r="B58" s="15">
        <v>30</v>
      </c>
      <c r="C58" s="15">
        <v>1</v>
      </c>
      <c r="D58" s="15">
        <v>14</v>
      </c>
      <c r="E58" s="15" t="s">
        <v>73</v>
      </c>
      <c r="F58" s="14">
        <v>22.576000000000001</v>
      </c>
      <c r="G58" s="40">
        <v>22576</v>
      </c>
      <c r="H58" s="15"/>
    </row>
    <row r="59" spans="1:8" x14ac:dyDescent="0.25">
      <c r="A59" s="15">
        <v>842</v>
      </c>
      <c r="B59" s="15">
        <v>808</v>
      </c>
      <c r="C59" s="15">
        <v>1</v>
      </c>
      <c r="D59" s="15">
        <v>15</v>
      </c>
      <c r="E59" s="15" t="s">
        <v>74</v>
      </c>
      <c r="F59" s="14">
        <v>23.181999999999999</v>
      </c>
      <c r="G59" s="40">
        <v>23182</v>
      </c>
      <c r="H59" s="15"/>
    </row>
    <row r="60" spans="1:8" x14ac:dyDescent="0.25">
      <c r="A60" s="15">
        <v>842</v>
      </c>
      <c r="B60" s="15">
        <v>67</v>
      </c>
      <c r="C60" s="15">
        <v>1</v>
      </c>
      <c r="D60" s="15">
        <v>15</v>
      </c>
      <c r="E60" s="15" t="s">
        <v>75</v>
      </c>
      <c r="F60" s="14">
        <v>30.28</v>
      </c>
      <c r="G60" s="40">
        <v>3028</v>
      </c>
      <c r="H60" s="15"/>
    </row>
    <row r="61" spans="1:8" x14ac:dyDescent="0.25">
      <c r="A61" s="15">
        <v>842</v>
      </c>
      <c r="B61" s="15">
        <v>3</v>
      </c>
      <c r="C61" s="15">
        <v>1</v>
      </c>
      <c r="D61" s="15">
        <v>15</v>
      </c>
      <c r="E61" s="15" t="s">
        <v>76</v>
      </c>
      <c r="F61" s="14">
        <v>24.966999999999999</v>
      </c>
      <c r="G61" s="40">
        <v>24967</v>
      </c>
      <c r="H61" s="15"/>
    </row>
    <row r="62" spans="1:8" x14ac:dyDescent="0.25">
      <c r="A62" s="15">
        <v>842</v>
      </c>
      <c r="B62" s="15">
        <v>5</v>
      </c>
      <c r="C62" s="15">
        <v>1</v>
      </c>
      <c r="D62" s="15">
        <v>15</v>
      </c>
      <c r="E62" s="15" t="s">
        <v>76</v>
      </c>
      <c r="F62" s="14">
        <v>29.084</v>
      </c>
      <c r="G62" s="40">
        <v>29084</v>
      </c>
      <c r="H62" s="15"/>
    </row>
    <row r="63" spans="1:8" x14ac:dyDescent="0.25">
      <c r="A63" s="15">
        <v>842</v>
      </c>
      <c r="B63" s="15">
        <v>153</v>
      </c>
      <c r="C63" s="15">
        <v>1</v>
      </c>
      <c r="D63" s="15">
        <v>16</v>
      </c>
      <c r="E63" s="15" t="s">
        <v>77</v>
      </c>
      <c r="F63" s="14">
        <v>23.584</v>
      </c>
      <c r="G63" s="40">
        <v>23584</v>
      </c>
      <c r="H63" s="15"/>
    </row>
    <row r="64" spans="1:8" x14ac:dyDescent="0.25">
      <c r="A64" s="15">
        <v>842</v>
      </c>
      <c r="B64" s="15">
        <v>16</v>
      </c>
      <c r="C64" s="15">
        <v>2</v>
      </c>
      <c r="D64" s="15">
        <v>16</v>
      </c>
      <c r="E64" s="15" t="s">
        <v>78</v>
      </c>
      <c r="F64" s="14">
        <v>29.045999999999999</v>
      </c>
      <c r="G64" s="40">
        <v>29046</v>
      </c>
      <c r="H64" s="15"/>
    </row>
    <row r="65" spans="1:8" x14ac:dyDescent="0.25">
      <c r="A65" s="15">
        <v>842</v>
      </c>
      <c r="B65" s="15">
        <v>155</v>
      </c>
      <c r="C65" s="15">
        <v>1</v>
      </c>
      <c r="D65" s="15">
        <v>17</v>
      </c>
      <c r="E65" s="15" t="s">
        <v>79</v>
      </c>
      <c r="F65" s="14">
        <v>23.28</v>
      </c>
      <c r="G65" s="40">
        <v>2328</v>
      </c>
      <c r="H65" s="15"/>
    </row>
    <row r="66" spans="1:8" x14ac:dyDescent="0.25">
      <c r="A66" s="15">
        <v>842</v>
      </c>
      <c r="B66" s="15">
        <v>815</v>
      </c>
      <c r="C66" s="15">
        <v>1</v>
      </c>
      <c r="D66" s="15">
        <v>17</v>
      </c>
      <c r="E66" s="15" t="s">
        <v>80</v>
      </c>
      <c r="F66" s="14">
        <v>23.597000000000001</v>
      </c>
      <c r="G66" s="40">
        <v>23597</v>
      </c>
      <c r="H66" s="15"/>
    </row>
    <row r="67" spans="1:8" x14ac:dyDescent="0.25">
      <c r="A67" s="15">
        <v>842</v>
      </c>
      <c r="B67" s="15">
        <v>10</v>
      </c>
      <c r="C67" s="15">
        <v>1</v>
      </c>
      <c r="D67" s="15">
        <v>17</v>
      </c>
      <c r="E67" s="15" t="s">
        <v>81</v>
      </c>
      <c r="F67" s="14">
        <v>24.617000000000001</v>
      </c>
      <c r="G67" s="40">
        <v>24617</v>
      </c>
      <c r="H67" s="15"/>
    </row>
    <row r="68" spans="1:8" x14ac:dyDescent="0.25">
      <c r="A68" s="15">
        <v>842</v>
      </c>
      <c r="B68" s="15">
        <v>816</v>
      </c>
      <c r="C68" s="15">
        <v>1</v>
      </c>
      <c r="D68" s="15">
        <v>17</v>
      </c>
      <c r="E68" s="15" t="s">
        <v>82</v>
      </c>
      <c r="F68" s="14">
        <v>26.251999999999999</v>
      </c>
      <c r="G68" s="40">
        <v>26252</v>
      </c>
      <c r="H68" s="15"/>
    </row>
    <row r="69" spans="1:8" x14ac:dyDescent="0.25">
      <c r="A69" s="15">
        <v>842</v>
      </c>
      <c r="B69" s="15">
        <v>24</v>
      </c>
      <c r="C69" s="15">
        <v>1</v>
      </c>
      <c r="D69" s="15">
        <v>17</v>
      </c>
      <c r="E69" s="15" t="s">
        <v>83</v>
      </c>
      <c r="F69" s="14">
        <v>27.815000000000001</v>
      </c>
      <c r="G69" s="40">
        <v>27815</v>
      </c>
      <c r="H69" s="15"/>
    </row>
    <row r="70" spans="1:8" x14ac:dyDescent="0.25">
      <c r="A70" s="15">
        <v>842</v>
      </c>
      <c r="B70" s="15">
        <v>22</v>
      </c>
      <c r="C70" s="15">
        <v>2</v>
      </c>
      <c r="D70" s="15">
        <v>17</v>
      </c>
      <c r="E70" s="15" t="s">
        <v>84</v>
      </c>
      <c r="F70" s="14">
        <v>24.501999999999999</v>
      </c>
      <c r="G70" s="40">
        <v>24502</v>
      </c>
      <c r="H70" s="15"/>
    </row>
    <row r="71" spans="1:8" x14ac:dyDescent="0.25">
      <c r="A71" s="15">
        <v>842</v>
      </c>
      <c r="B71" s="15">
        <v>67</v>
      </c>
      <c r="C71" s="15">
        <v>2</v>
      </c>
      <c r="D71" s="15">
        <v>20</v>
      </c>
      <c r="E71" s="15" t="s">
        <v>85</v>
      </c>
      <c r="F71" s="14">
        <v>29.843</v>
      </c>
      <c r="G71" s="40">
        <v>29843</v>
      </c>
      <c r="H71" s="15"/>
    </row>
    <row r="72" spans="1:8" x14ac:dyDescent="0.25">
      <c r="A72" s="15">
        <v>842</v>
      </c>
      <c r="B72" s="15">
        <v>17</v>
      </c>
      <c r="C72" s="15">
        <v>2</v>
      </c>
      <c r="D72" s="15">
        <v>22</v>
      </c>
      <c r="E72" s="15" t="s">
        <v>86</v>
      </c>
      <c r="F72" s="14">
        <v>34.991</v>
      </c>
      <c r="G72" s="40">
        <v>34991</v>
      </c>
      <c r="H72" s="15"/>
    </row>
    <row r="73" spans="1:8" x14ac:dyDescent="0.25">
      <c r="A73" s="15">
        <v>842</v>
      </c>
      <c r="B73" s="15">
        <v>18</v>
      </c>
      <c r="C73" s="15">
        <v>2</v>
      </c>
      <c r="D73" s="15">
        <v>23</v>
      </c>
      <c r="E73" s="15" t="s">
        <v>87</v>
      </c>
      <c r="F73" s="14">
        <v>22.471</v>
      </c>
      <c r="G73" s="40">
        <v>22471</v>
      </c>
      <c r="H73" s="15"/>
    </row>
    <row r="74" spans="1:8" x14ac:dyDescent="0.25">
      <c r="A74" s="15">
        <v>842</v>
      </c>
      <c r="B74" s="15">
        <v>1</v>
      </c>
      <c r="C74" s="15">
        <v>2</v>
      </c>
      <c r="D74" s="15">
        <v>24</v>
      </c>
      <c r="E74" s="15" t="s">
        <v>88</v>
      </c>
      <c r="F74" s="14">
        <v>22.611000000000001</v>
      </c>
      <c r="G74" s="40">
        <v>22611</v>
      </c>
      <c r="H74" s="15"/>
    </row>
    <row r="75" spans="1:8" x14ac:dyDescent="0.25">
      <c r="A75" s="15">
        <v>842</v>
      </c>
      <c r="B75" s="15">
        <v>814</v>
      </c>
      <c r="C75" s="15">
        <v>2</v>
      </c>
      <c r="D75" s="15">
        <v>24</v>
      </c>
      <c r="E75" s="15" t="s">
        <v>89</v>
      </c>
      <c r="F75" s="14">
        <v>22.419</v>
      </c>
      <c r="G75" s="40">
        <v>22419</v>
      </c>
      <c r="H75" s="15"/>
    </row>
    <row r="76" spans="1:8" x14ac:dyDescent="0.25">
      <c r="A76" s="15">
        <v>842</v>
      </c>
      <c r="B76" s="15">
        <v>20</v>
      </c>
      <c r="C76" s="15">
        <v>2</v>
      </c>
      <c r="D76" s="15">
        <v>25</v>
      </c>
      <c r="E76" s="15" t="s">
        <v>90</v>
      </c>
      <c r="F76" s="14">
        <v>39.893000000000001</v>
      </c>
      <c r="G76" s="40">
        <v>39893</v>
      </c>
      <c r="H76" s="15"/>
    </row>
    <row r="77" spans="1:8" x14ac:dyDescent="0.25">
      <c r="A77" s="15">
        <v>842</v>
      </c>
      <c r="B77" s="15">
        <v>4</v>
      </c>
      <c r="C77" s="15">
        <v>2</v>
      </c>
      <c r="D77" s="15">
        <v>26</v>
      </c>
      <c r="E77" s="15" t="s">
        <v>91</v>
      </c>
      <c r="F77" s="14">
        <v>23.893999999999998</v>
      </c>
      <c r="G77" s="40">
        <v>23894</v>
      </c>
      <c r="H77" s="15"/>
    </row>
    <row r="78" spans="1:8" x14ac:dyDescent="0.25">
      <c r="A78" s="15">
        <v>842</v>
      </c>
      <c r="B78" s="15">
        <v>2</v>
      </c>
      <c r="C78" s="15">
        <v>2</v>
      </c>
      <c r="D78" s="15">
        <v>26</v>
      </c>
      <c r="E78" s="15" t="s">
        <v>92</v>
      </c>
      <c r="F78" s="14">
        <v>23.221</v>
      </c>
      <c r="G78" s="40">
        <v>23221</v>
      </c>
      <c r="H78" s="15"/>
    </row>
    <row r="79" spans="1:8" x14ac:dyDescent="0.25">
      <c r="A79" s="15">
        <v>842</v>
      </c>
      <c r="B79" s="15">
        <v>13</v>
      </c>
      <c r="C79" s="15">
        <v>2</v>
      </c>
      <c r="D79" s="15">
        <v>27</v>
      </c>
      <c r="E79" s="15" t="s">
        <v>93</v>
      </c>
      <c r="F79" s="14">
        <v>65.540999999999997</v>
      </c>
      <c r="G79" s="40">
        <v>65541</v>
      </c>
      <c r="H79" s="15"/>
    </row>
    <row r="80" spans="1:8" x14ac:dyDescent="0.25">
      <c r="A80" s="15">
        <v>842</v>
      </c>
      <c r="B80" s="15">
        <v>808</v>
      </c>
      <c r="C80" s="15">
        <v>2</v>
      </c>
      <c r="D80" s="15">
        <v>27</v>
      </c>
      <c r="E80" s="15" t="s">
        <v>94</v>
      </c>
      <c r="F80" s="14">
        <v>22.68</v>
      </c>
      <c r="G80" s="40">
        <v>2268</v>
      </c>
      <c r="H80" s="15"/>
    </row>
    <row r="81" spans="1:8" x14ac:dyDescent="0.25">
      <c r="A81" s="15">
        <v>842</v>
      </c>
      <c r="B81" s="15">
        <v>30</v>
      </c>
      <c r="C81" s="15">
        <v>2</v>
      </c>
      <c r="D81" s="15">
        <v>28</v>
      </c>
      <c r="E81" s="15" t="s">
        <v>95</v>
      </c>
      <c r="F81" s="14">
        <v>66.260999999999996</v>
      </c>
      <c r="G81" s="40">
        <v>66261</v>
      </c>
      <c r="H81" s="15"/>
    </row>
    <row r="82" spans="1:8" x14ac:dyDescent="0.25">
      <c r="A82" s="15">
        <v>842</v>
      </c>
      <c r="B82" s="15">
        <v>3</v>
      </c>
      <c r="C82" s="15">
        <v>2</v>
      </c>
      <c r="D82" s="15">
        <v>29</v>
      </c>
      <c r="E82" s="15" t="s">
        <v>96</v>
      </c>
      <c r="F82" s="14">
        <v>65.576999999999998</v>
      </c>
      <c r="G82" s="40">
        <v>65577</v>
      </c>
      <c r="H82" s="15"/>
    </row>
    <row r="83" spans="1:8" x14ac:dyDescent="0.25">
      <c r="A83" s="15">
        <v>842</v>
      </c>
      <c r="B83" s="15">
        <v>17</v>
      </c>
      <c r="C83" s="15">
        <v>3</v>
      </c>
      <c r="D83" s="15">
        <v>32</v>
      </c>
      <c r="E83" s="15" t="s">
        <v>97</v>
      </c>
      <c r="F83" s="14">
        <v>39.069000000000003</v>
      </c>
      <c r="G83" s="40">
        <v>39069</v>
      </c>
      <c r="H83" s="15"/>
    </row>
    <row r="84" spans="1:8" x14ac:dyDescent="0.25">
      <c r="A84" s="15">
        <v>842</v>
      </c>
      <c r="B84" s="15">
        <v>153</v>
      </c>
      <c r="C84" s="15">
        <v>2</v>
      </c>
      <c r="D84" s="15">
        <v>32</v>
      </c>
      <c r="E84" s="15" t="s">
        <v>98</v>
      </c>
      <c r="F84" s="14">
        <v>29.888000000000002</v>
      </c>
      <c r="G84" s="40">
        <v>29888</v>
      </c>
      <c r="H84" s="15"/>
    </row>
    <row r="85" spans="1:8" x14ac:dyDescent="0.25">
      <c r="A85" s="15">
        <v>842</v>
      </c>
      <c r="B85" s="15">
        <v>16</v>
      </c>
      <c r="C85" s="15">
        <v>3</v>
      </c>
      <c r="D85" s="15">
        <v>32</v>
      </c>
      <c r="E85" s="15" t="s">
        <v>99</v>
      </c>
      <c r="F85" s="14">
        <v>22.55</v>
      </c>
      <c r="G85" s="40">
        <v>2255</v>
      </c>
      <c r="H85" s="15"/>
    </row>
    <row r="86" spans="1:8" x14ac:dyDescent="0.25">
      <c r="A86" s="15">
        <v>842</v>
      </c>
      <c r="B86" s="15">
        <v>67</v>
      </c>
      <c r="C86" s="15">
        <v>3</v>
      </c>
      <c r="D86" s="15">
        <v>32</v>
      </c>
      <c r="E86" s="15" t="s">
        <v>100</v>
      </c>
      <c r="F86" s="14">
        <v>87.438999999999993</v>
      </c>
      <c r="G86" s="40">
        <v>87439</v>
      </c>
      <c r="H86" s="15"/>
    </row>
    <row r="87" spans="1:8" x14ac:dyDescent="0.25">
      <c r="A87" s="15">
        <v>842</v>
      </c>
      <c r="B87" s="15">
        <v>5</v>
      </c>
      <c r="C87" s="15">
        <v>2</v>
      </c>
      <c r="D87" s="15">
        <v>34</v>
      </c>
      <c r="E87" s="15" t="s">
        <v>101</v>
      </c>
      <c r="F87" s="14">
        <v>23.335999999999999</v>
      </c>
      <c r="G87" s="40">
        <v>23336</v>
      </c>
      <c r="H87" s="15"/>
    </row>
    <row r="88" spans="1:8" x14ac:dyDescent="0.25">
      <c r="A88" s="15">
        <v>842</v>
      </c>
      <c r="B88" s="15">
        <v>10</v>
      </c>
      <c r="C88" s="15">
        <v>2</v>
      </c>
      <c r="D88" s="15">
        <v>34</v>
      </c>
      <c r="E88" s="15" t="s">
        <v>102</v>
      </c>
      <c r="F88" s="14">
        <v>24.428999999999998</v>
      </c>
      <c r="G88" s="40">
        <v>24429</v>
      </c>
      <c r="H88" s="15"/>
    </row>
    <row r="89" spans="1:8" x14ac:dyDescent="0.25">
      <c r="A89" s="15">
        <v>842</v>
      </c>
      <c r="B89" s="15">
        <v>816</v>
      </c>
      <c r="C89" s="15">
        <v>2</v>
      </c>
      <c r="D89" s="15">
        <v>35</v>
      </c>
      <c r="E89" s="15" t="s">
        <v>103</v>
      </c>
      <c r="F89" s="14">
        <v>54.415999999999997</v>
      </c>
      <c r="G89" s="40">
        <v>54416</v>
      </c>
      <c r="H89" s="15"/>
    </row>
    <row r="90" spans="1:8" x14ac:dyDescent="0.25">
      <c r="A90" s="15">
        <v>842</v>
      </c>
      <c r="B90" s="15">
        <v>155</v>
      </c>
      <c r="C90" s="15">
        <v>2</v>
      </c>
      <c r="D90" s="15">
        <v>36</v>
      </c>
      <c r="E90" s="15" t="s">
        <v>104</v>
      </c>
      <c r="F90" s="14">
        <v>40.442</v>
      </c>
      <c r="G90" s="40">
        <v>40442</v>
      </c>
      <c r="H90" s="15"/>
    </row>
    <row r="91" spans="1:8" x14ac:dyDescent="0.25">
      <c r="A91" s="15">
        <v>842</v>
      </c>
      <c r="B91" s="15">
        <v>1</v>
      </c>
      <c r="C91" s="15">
        <v>3</v>
      </c>
      <c r="D91" s="15">
        <v>37</v>
      </c>
      <c r="E91" s="15" t="s">
        <v>105</v>
      </c>
      <c r="F91" s="14">
        <v>25.382000000000001</v>
      </c>
      <c r="G91" s="40">
        <v>25382</v>
      </c>
      <c r="H91" s="15"/>
    </row>
    <row r="92" spans="1:8" x14ac:dyDescent="0.25">
      <c r="A92" s="15">
        <v>842</v>
      </c>
      <c r="B92" s="15">
        <v>814</v>
      </c>
      <c r="C92" s="15">
        <v>3</v>
      </c>
      <c r="D92" s="15">
        <v>37</v>
      </c>
      <c r="E92" s="15" t="s">
        <v>106</v>
      </c>
      <c r="F92" s="14">
        <v>23.977</v>
      </c>
      <c r="G92" s="40">
        <v>23977</v>
      </c>
      <c r="H92" s="15"/>
    </row>
    <row r="93" spans="1:8" x14ac:dyDescent="0.25">
      <c r="A93" s="15">
        <v>842</v>
      </c>
      <c r="B93" s="15">
        <v>18</v>
      </c>
      <c r="C93" s="15">
        <v>3</v>
      </c>
      <c r="D93" s="15">
        <v>38</v>
      </c>
      <c r="E93" s="15" t="s">
        <v>107</v>
      </c>
      <c r="F93" s="14">
        <v>22.483000000000001</v>
      </c>
      <c r="G93" s="40">
        <v>22483</v>
      </c>
      <c r="H93" s="15"/>
    </row>
    <row r="94" spans="1:8" x14ac:dyDescent="0.25">
      <c r="A94" s="15">
        <v>842</v>
      </c>
      <c r="B94" s="15">
        <v>13</v>
      </c>
      <c r="C94" s="15">
        <v>3</v>
      </c>
      <c r="D94" s="15">
        <v>38</v>
      </c>
      <c r="E94" s="15" t="s">
        <v>108</v>
      </c>
      <c r="F94" s="14">
        <v>22.893000000000001</v>
      </c>
      <c r="G94" s="40">
        <v>22893</v>
      </c>
      <c r="H94" s="15"/>
    </row>
    <row r="95" spans="1:8" x14ac:dyDescent="0.25">
      <c r="A95" s="15">
        <v>842</v>
      </c>
      <c r="B95" s="15">
        <v>2</v>
      </c>
      <c r="C95" s="15">
        <v>3</v>
      </c>
      <c r="D95" s="15">
        <v>39</v>
      </c>
      <c r="E95" s="15" t="s">
        <v>109</v>
      </c>
      <c r="F95" s="14">
        <v>22.602</v>
      </c>
      <c r="G95" s="40">
        <v>22602</v>
      </c>
      <c r="H95" s="15"/>
    </row>
    <row r="96" spans="1:8" x14ac:dyDescent="0.25">
      <c r="A96" s="15">
        <v>842</v>
      </c>
      <c r="B96" s="15">
        <v>24</v>
      </c>
      <c r="C96" s="15">
        <v>2</v>
      </c>
      <c r="D96" s="15">
        <v>38</v>
      </c>
      <c r="E96" s="15" t="s">
        <v>110</v>
      </c>
      <c r="F96" s="14">
        <v>26.553999999999998</v>
      </c>
      <c r="G96" s="40">
        <v>26554</v>
      </c>
      <c r="H96" s="15"/>
    </row>
    <row r="97" spans="1:8" x14ac:dyDescent="0.25">
      <c r="A97" s="15">
        <v>842</v>
      </c>
      <c r="B97" s="15">
        <v>3</v>
      </c>
      <c r="C97" s="15">
        <v>3</v>
      </c>
      <c r="D97" s="15">
        <v>40</v>
      </c>
      <c r="E97" s="15" t="s">
        <v>111</v>
      </c>
      <c r="F97" s="14">
        <v>52.526000000000003</v>
      </c>
      <c r="G97" s="40">
        <v>52526</v>
      </c>
      <c r="H97" s="15"/>
    </row>
    <row r="98" spans="1:8" x14ac:dyDescent="0.25">
      <c r="A98" s="15">
        <v>842</v>
      </c>
      <c r="B98" s="15">
        <v>20</v>
      </c>
      <c r="C98" s="15">
        <v>3</v>
      </c>
      <c r="D98" s="15">
        <v>41</v>
      </c>
      <c r="E98" s="15" t="s">
        <v>112</v>
      </c>
      <c r="F98" s="14">
        <v>37.313000000000002</v>
      </c>
      <c r="G98" s="40">
        <v>37313</v>
      </c>
      <c r="H98" s="15"/>
    </row>
    <row r="99" spans="1:8" x14ac:dyDescent="0.25">
      <c r="A99" s="15">
        <v>842</v>
      </c>
      <c r="B99" s="15">
        <v>4</v>
      </c>
      <c r="C99" s="15">
        <v>3</v>
      </c>
      <c r="D99" s="15">
        <v>41</v>
      </c>
      <c r="E99" s="15" t="s">
        <v>113</v>
      </c>
      <c r="F99" s="14">
        <v>36.811999999999998</v>
      </c>
      <c r="G99" s="40">
        <v>36812</v>
      </c>
      <c r="H99" s="15"/>
    </row>
    <row r="100" spans="1:8" x14ac:dyDescent="0.25">
      <c r="A100" s="15">
        <v>842</v>
      </c>
      <c r="B100" s="15">
        <v>30</v>
      </c>
      <c r="C100" s="15">
        <v>3</v>
      </c>
      <c r="D100" s="15">
        <v>42</v>
      </c>
      <c r="E100" s="15" t="s">
        <v>114</v>
      </c>
      <c r="F100" s="14">
        <v>22.227</v>
      </c>
      <c r="G100" s="40">
        <v>22227</v>
      </c>
      <c r="H100" s="15"/>
    </row>
    <row r="101" spans="1:8" x14ac:dyDescent="0.25">
      <c r="A101" s="15">
        <v>842</v>
      </c>
      <c r="B101" s="15">
        <v>17</v>
      </c>
      <c r="C101" s="15">
        <v>4</v>
      </c>
      <c r="D101" s="15">
        <v>43</v>
      </c>
      <c r="E101" s="15" t="s">
        <v>115</v>
      </c>
      <c r="F101" s="14">
        <v>35.161000000000001</v>
      </c>
      <c r="G101" s="40">
        <v>35161</v>
      </c>
      <c r="H101" s="15"/>
    </row>
    <row r="102" spans="1:8" x14ac:dyDescent="0.25">
      <c r="A102" s="15">
        <v>842</v>
      </c>
      <c r="B102" s="15">
        <v>808</v>
      </c>
      <c r="C102" s="15">
        <v>3</v>
      </c>
      <c r="D102" s="15">
        <v>44</v>
      </c>
      <c r="E102" s="15" t="s">
        <v>116</v>
      </c>
      <c r="F102" s="14">
        <v>28.693999999999999</v>
      </c>
      <c r="G102" s="40">
        <v>28694</v>
      </c>
      <c r="H102" s="15"/>
    </row>
    <row r="103" spans="1:8" x14ac:dyDescent="0.25">
      <c r="A103" s="15">
        <v>842</v>
      </c>
      <c r="B103" s="15">
        <v>4</v>
      </c>
      <c r="C103" s="15">
        <v>4</v>
      </c>
      <c r="D103" s="15">
        <v>46</v>
      </c>
      <c r="E103" s="15" t="s">
        <v>117</v>
      </c>
      <c r="F103" s="14">
        <v>27.181999999999999</v>
      </c>
      <c r="G103" s="40">
        <v>27182</v>
      </c>
      <c r="H103" s="15"/>
    </row>
    <row r="104" spans="1:8" x14ac:dyDescent="0.25">
      <c r="A104" s="15">
        <v>842</v>
      </c>
      <c r="B104" s="15">
        <v>24</v>
      </c>
      <c r="C104" s="15">
        <v>3</v>
      </c>
      <c r="D104" s="15">
        <v>44</v>
      </c>
      <c r="E104" s="15" t="s">
        <v>118</v>
      </c>
      <c r="F104" s="14">
        <v>38.823</v>
      </c>
      <c r="G104" s="40">
        <v>38823</v>
      </c>
      <c r="H104" s="15"/>
    </row>
    <row r="105" spans="1:8" x14ac:dyDescent="0.25">
      <c r="A105" s="15">
        <v>842</v>
      </c>
      <c r="B105" s="15">
        <v>1</v>
      </c>
      <c r="C105" s="15">
        <v>4</v>
      </c>
      <c r="D105" s="15">
        <v>52</v>
      </c>
      <c r="E105" s="15" t="s">
        <v>119</v>
      </c>
      <c r="F105" s="14">
        <v>22.466000000000001</v>
      </c>
      <c r="G105" s="40">
        <v>22466</v>
      </c>
      <c r="H105" s="15"/>
    </row>
    <row r="106" spans="1:8" x14ac:dyDescent="0.25">
      <c r="A106" s="15">
        <v>843</v>
      </c>
      <c r="B106" s="15">
        <v>153</v>
      </c>
      <c r="C106" s="15">
        <v>1</v>
      </c>
      <c r="D106" s="15">
        <v>9</v>
      </c>
      <c r="E106" s="15" t="s">
        <v>120</v>
      </c>
      <c r="F106" s="14">
        <v>22.419</v>
      </c>
      <c r="G106" s="40">
        <v>22419</v>
      </c>
      <c r="H106" s="15"/>
    </row>
    <row r="107" spans="1:8" x14ac:dyDescent="0.25">
      <c r="A107" s="15">
        <v>843</v>
      </c>
      <c r="B107" s="15">
        <v>24</v>
      </c>
      <c r="C107" s="15">
        <v>1</v>
      </c>
      <c r="D107" s="15">
        <v>9</v>
      </c>
      <c r="E107" s="15" t="s">
        <v>121</v>
      </c>
      <c r="F107" s="13">
        <v>30.16</v>
      </c>
      <c r="G107" s="41">
        <v>3016</v>
      </c>
      <c r="H107" s="15"/>
    </row>
    <row r="108" spans="1:8" x14ac:dyDescent="0.25">
      <c r="A108" s="15">
        <v>843</v>
      </c>
      <c r="B108" s="15">
        <v>30</v>
      </c>
      <c r="C108" s="15">
        <v>1</v>
      </c>
      <c r="D108" s="15">
        <v>10</v>
      </c>
      <c r="E108" s="15" t="s">
        <v>122</v>
      </c>
      <c r="F108" s="14">
        <v>37.521999999999998</v>
      </c>
      <c r="G108" s="40">
        <v>37522</v>
      </c>
      <c r="H108" s="15"/>
    </row>
    <row r="109" spans="1:8" x14ac:dyDescent="0.25">
      <c r="A109" s="15">
        <v>843</v>
      </c>
      <c r="B109" s="15">
        <v>17</v>
      </c>
      <c r="C109" s="15">
        <v>1</v>
      </c>
      <c r="D109" s="15">
        <v>10</v>
      </c>
      <c r="E109" s="15" t="s">
        <v>123</v>
      </c>
      <c r="F109" s="14">
        <v>23.442</v>
      </c>
      <c r="G109" s="40">
        <v>23442</v>
      </c>
      <c r="H109" s="15"/>
    </row>
    <row r="110" spans="1:8" x14ac:dyDescent="0.25">
      <c r="A110" s="15">
        <v>843</v>
      </c>
      <c r="B110" s="15">
        <v>813</v>
      </c>
      <c r="C110" s="15">
        <v>1</v>
      </c>
      <c r="D110" s="15">
        <v>10</v>
      </c>
      <c r="E110" s="15" t="s">
        <v>124</v>
      </c>
      <c r="F110" s="14">
        <v>23.16</v>
      </c>
      <c r="G110" s="40">
        <v>2316</v>
      </c>
      <c r="H110" s="15"/>
    </row>
    <row r="111" spans="1:8" x14ac:dyDescent="0.25">
      <c r="A111" s="15">
        <v>843</v>
      </c>
      <c r="B111" s="15">
        <v>814</v>
      </c>
      <c r="C111" s="15">
        <v>1</v>
      </c>
      <c r="D111" s="15">
        <v>11</v>
      </c>
      <c r="E111" s="15" t="s">
        <v>125</v>
      </c>
      <c r="F111" s="14">
        <v>48.988999999999997</v>
      </c>
      <c r="G111" s="40">
        <v>48989</v>
      </c>
      <c r="H111" s="15"/>
    </row>
    <row r="112" spans="1:8" x14ac:dyDescent="0.25">
      <c r="A112" s="15">
        <v>843</v>
      </c>
      <c r="B112" s="15">
        <v>3</v>
      </c>
      <c r="C112" s="15">
        <v>1</v>
      </c>
      <c r="D112" s="15">
        <v>12</v>
      </c>
      <c r="E112" s="15" t="s">
        <v>126</v>
      </c>
      <c r="F112" s="14">
        <v>34.771000000000001</v>
      </c>
      <c r="G112" s="40">
        <v>34771</v>
      </c>
      <c r="H112" s="15"/>
    </row>
    <row r="113" spans="1:8" x14ac:dyDescent="0.25">
      <c r="A113" s="15">
        <v>843</v>
      </c>
      <c r="B113" s="15">
        <v>67</v>
      </c>
      <c r="C113" s="15">
        <v>1</v>
      </c>
      <c r="D113" s="15">
        <v>12</v>
      </c>
      <c r="E113" s="15" t="s">
        <v>127</v>
      </c>
      <c r="F113" s="14">
        <v>22.01</v>
      </c>
      <c r="G113" s="40">
        <v>2201</v>
      </c>
      <c r="H113" s="15"/>
    </row>
    <row r="114" spans="1:8" x14ac:dyDescent="0.25">
      <c r="A114" s="15">
        <v>843</v>
      </c>
      <c r="B114" s="15">
        <v>18</v>
      </c>
      <c r="C114" s="15">
        <v>1</v>
      </c>
      <c r="D114" s="15">
        <v>14</v>
      </c>
      <c r="E114" s="15" t="s">
        <v>128</v>
      </c>
      <c r="F114" s="14">
        <v>23.779</v>
      </c>
      <c r="G114" s="40">
        <v>23779</v>
      </c>
      <c r="H114" s="15"/>
    </row>
    <row r="115" spans="1:8" x14ac:dyDescent="0.25">
      <c r="A115" s="15">
        <v>843</v>
      </c>
      <c r="B115" s="15">
        <v>20</v>
      </c>
      <c r="C115" s="15">
        <v>1</v>
      </c>
      <c r="D115" s="15">
        <v>14</v>
      </c>
      <c r="E115" s="15" t="s">
        <v>129</v>
      </c>
      <c r="F115" s="14">
        <v>64.995000000000005</v>
      </c>
      <c r="G115" s="40">
        <v>64995</v>
      </c>
      <c r="H115" s="15"/>
    </row>
    <row r="116" spans="1:8" x14ac:dyDescent="0.25">
      <c r="A116" s="15">
        <v>843</v>
      </c>
      <c r="B116" s="15">
        <v>155</v>
      </c>
      <c r="C116" s="15">
        <v>1</v>
      </c>
      <c r="D116" s="15">
        <v>14</v>
      </c>
      <c r="E116" s="15" t="s">
        <v>130</v>
      </c>
      <c r="F116" s="14">
        <v>65.855000000000004</v>
      </c>
      <c r="G116" s="40">
        <v>65855</v>
      </c>
      <c r="H116" s="15"/>
    </row>
    <row r="117" spans="1:8" x14ac:dyDescent="0.25">
      <c r="A117" s="15">
        <v>843</v>
      </c>
      <c r="B117" s="15">
        <v>13</v>
      </c>
      <c r="C117" s="15">
        <v>1</v>
      </c>
      <c r="D117" s="15">
        <v>15</v>
      </c>
      <c r="E117" s="15" t="s">
        <v>131</v>
      </c>
      <c r="F117" s="14">
        <v>21.623999999999999</v>
      </c>
      <c r="G117" s="40">
        <v>21624</v>
      </c>
      <c r="H117" s="15"/>
    </row>
    <row r="118" spans="1:8" x14ac:dyDescent="0.25">
      <c r="A118" s="15">
        <v>843</v>
      </c>
      <c r="B118" s="15">
        <v>1</v>
      </c>
      <c r="C118" s="15">
        <v>1</v>
      </c>
      <c r="D118" s="15">
        <v>15</v>
      </c>
      <c r="E118" s="15" t="s">
        <v>132</v>
      </c>
      <c r="F118" s="14">
        <v>28.878</v>
      </c>
      <c r="G118" s="40">
        <v>28878</v>
      </c>
      <c r="H118" s="15"/>
    </row>
    <row r="119" spans="1:8" x14ac:dyDescent="0.25">
      <c r="A119" s="15">
        <v>843</v>
      </c>
      <c r="B119" s="15">
        <v>16</v>
      </c>
      <c r="C119" s="15">
        <v>1</v>
      </c>
      <c r="D119" s="15">
        <v>15</v>
      </c>
      <c r="E119" s="15" t="s">
        <v>133</v>
      </c>
      <c r="F119" s="14">
        <v>31.989000000000001</v>
      </c>
      <c r="G119" s="40">
        <v>31989</v>
      </c>
      <c r="H119" s="15"/>
    </row>
    <row r="120" spans="1:8" x14ac:dyDescent="0.25">
      <c r="A120" s="15">
        <v>843</v>
      </c>
      <c r="B120" s="15">
        <v>4</v>
      </c>
      <c r="C120" s="15">
        <v>1</v>
      </c>
      <c r="D120" s="15">
        <v>16</v>
      </c>
      <c r="E120" s="15" t="s">
        <v>134</v>
      </c>
      <c r="F120" s="14">
        <v>22.524000000000001</v>
      </c>
      <c r="G120" s="40">
        <v>22524</v>
      </c>
      <c r="H120" s="15"/>
    </row>
    <row r="121" spans="1:8" x14ac:dyDescent="0.25">
      <c r="A121" s="15">
        <v>843</v>
      </c>
      <c r="B121" s="15">
        <v>815</v>
      </c>
      <c r="C121" s="15">
        <v>1</v>
      </c>
      <c r="D121" s="15">
        <v>16</v>
      </c>
      <c r="E121" s="15" t="s">
        <v>135</v>
      </c>
      <c r="F121" s="14">
        <v>35.472999999999999</v>
      </c>
      <c r="G121" s="40">
        <v>35473</v>
      </c>
      <c r="H121" s="15"/>
    </row>
    <row r="122" spans="1:8" x14ac:dyDescent="0.25">
      <c r="A122" s="15">
        <v>843</v>
      </c>
      <c r="B122" s="15">
        <v>22</v>
      </c>
      <c r="C122" s="15">
        <v>1</v>
      </c>
      <c r="D122" s="15">
        <v>16</v>
      </c>
      <c r="E122" s="15" t="s">
        <v>136</v>
      </c>
      <c r="F122" s="14">
        <v>21.709</v>
      </c>
      <c r="G122" s="40">
        <v>21709</v>
      </c>
      <c r="H122" s="15"/>
    </row>
    <row r="123" spans="1:8" x14ac:dyDescent="0.25">
      <c r="A123" s="15">
        <v>843</v>
      </c>
      <c r="B123" s="15">
        <v>67</v>
      </c>
      <c r="C123" s="15">
        <v>2</v>
      </c>
      <c r="D123" s="15">
        <v>16</v>
      </c>
      <c r="E123" s="15" t="s">
        <v>137</v>
      </c>
      <c r="F123" s="14">
        <v>65.721999999999994</v>
      </c>
      <c r="G123" s="40">
        <v>65722</v>
      </c>
      <c r="H123" s="15"/>
    </row>
    <row r="124" spans="1:8" x14ac:dyDescent="0.25">
      <c r="A124" s="15">
        <v>843</v>
      </c>
      <c r="B124" s="15">
        <v>10</v>
      </c>
      <c r="C124" s="15">
        <v>1</v>
      </c>
      <c r="D124" s="15">
        <v>16</v>
      </c>
      <c r="E124" s="15" t="s">
        <v>138</v>
      </c>
      <c r="F124" s="14">
        <v>22.683</v>
      </c>
      <c r="G124" s="40">
        <v>22683</v>
      </c>
      <c r="H124" s="15"/>
    </row>
    <row r="125" spans="1:8" x14ac:dyDescent="0.25">
      <c r="A125" s="15">
        <v>843</v>
      </c>
      <c r="B125" s="15">
        <v>808</v>
      </c>
      <c r="C125" s="15">
        <v>1</v>
      </c>
      <c r="D125" s="15">
        <v>17</v>
      </c>
      <c r="E125" s="15" t="s">
        <v>139</v>
      </c>
      <c r="F125" s="14">
        <v>35.981000000000002</v>
      </c>
      <c r="G125" s="40">
        <v>35981</v>
      </c>
      <c r="H125" s="15"/>
    </row>
    <row r="126" spans="1:8" x14ac:dyDescent="0.25">
      <c r="A126" s="15">
        <v>843</v>
      </c>
      <c r="B126" s="15">
        <v>2</v>
      </c>
      <c r="C126" s="15">
        <v>1</v>
      </c>
      <c r="D126" s="15">
        <v>18</v>
      </c>
      <c r="E126" s="15" t="s">
        <v>140</v>
      </c>
      <c r="F126" s="14">
        <v>38.216000000000001</v>
      </c>
      <c r="G126" s="40">
        <v>38216</v>
      </c>
      <c r="H126" s="15"/>
    </row>
    <row r="127" spans="1:8" x14ac:dyDescent="0.25">
      <c r="A127" s="15">
        <v>843</v>
      </c>
      <c r="B127" s="15">
        <v>5</v>
      </c>
      <c r="C127" s="15">
        <v>1</v>
      </c>
      <c r="D127" s="15">
        <v>19</v>
      </c>
      <c r="E127" s="15" t="s">
        <v>141</v>
      </c>
      <c r="F127" s="14">
        <v>22.484999999999999</v>
      </c>
      <c r="G127" s="40">
        <v>22485</v>
      </c>
      <c r="H127" s="15"/>
    </row>
    <row r="128" spans="1:8" x14ac:dyDescent="0.25">
      <c r="A128" s="15">
        <v>843</v>
      </c>
      <c r="B128" s="15">
        <v>15</v>
      </c>
      <c r="C128" s="15">
        <v>1</v>
      </c>
      <c r="D128" s="15">
        <v>20</v>
      </c>
      <c r="E128" s="15" t="s">
        <v>142</v>
      </c>
      <c r="F128" s="14">
        <v>23.029</v>
      </c>
      <c r="G128" s="40">
        <v>23029</v>
      </c>
      <c r="H128" s="15"/>
    </row>
    <row r="129" spans="1:8" x14ac:dyDescent="0.25">
      <c r="A129" s="15">
        <v>843</v>
      </c>
      <c r="B129" s="15">
        <v>816</v>
      </c>
      <c r="C129" s="15">
        <v>1</v>
      </c>
      <c r="D129" s="15">
        <v>20</v>
      </c>
      <c r="E129" s="15" t="s">
        <v>143</v>
      </c>
      <c r="F129" s="14">
        <v>52.901000000000003</v>
      </c>
      <c r="G129" s="40">
        <v>52901</v>
      </c>
      <c r="H129" s="15"/>
    </row>
    <row r="130" spans="1:8" x14ac:dyDescent="0.25">
      <c r="A130" s="15">
        <v>843</v>
      </c>
      <c r="B130" s="15">
        <v>24</v>
      </c>
      <c r="C130" s="15">
        <v>2</v>
      </c>
      <c r="D130" s="15">
        <v>21</v>
      </c>
      <c r="E130" s="15" t="s">
        <v>144</v>
      </c>
      <c r="F130" s="14">
        <v>24.466999999999999</v>
      </c>
      <c r="G130" s="40">
        <v>24467</v>
      </c>
      <c r="H130" s="15"/>
    </row>
    <row r="131" spans="1:8" x14ac:dyDescent="0.25">
      <c r="A131" s="15">
        <v>843</v>
      </c>
      <c r="B131" s="15">
        <v>39</v>
      </c>
      <c r="C131" s="15">
        <v>1</v>
      </c>
      <c r="D131" s="15">
        <v>23</v>
      </c>
      <c r="E131" s="15" t="s">
        <v>145</v>
      </c>
      <c r="F131" s="14">
        <v>26.048999999999999</v>
      </c>
      <c r="G131" s="40">
        <v>26049</v>
      </c>
      <c r="H131" s="15"/>
    </row>
    <row r="132" spans="1:8" x14ac:dyDescent="0.25">
      <c r="A132" s="15">
        <v>843</v>
      </c>
      <c r="B132" s="15">
        <v>18</v>
      </c>
      <c r="C132" s="15">
        <v>2</v>
      </c>
      <c r="D132" s="15">
        <v>24</v>
      </c>
      <c r="E132" s="15" t="s">
        <v>146</v>
      </c>
      <c r="F132" s="14">
        <v>20.757999999999999</v>
      </c>
      <c r="G132" s="40">
        <v>20758</v>
      </c>
      <c r="H132" s="15"/>
    </row>
    <row r="133" spans="1:8" x14ac:dyDescent="0.25">
      <c r="A133" s="15">
        <v>843</v>
      </c>
      <c r="B133" s="15">
        <v>3</v>
      </c>
      <c r="C133" s="15">
        <v>2</v>
      </c>
      <c r="D133" s="15">
        <v>25</v>
      </c>
      <c r="E133" s="15" t="s">
        <v>147</v>
      </c>
      <c r="F133" s="14">
        <v>22.004999999999999</v>
      </c>
      <c r="G133" s="40">
        <v>22005</v>
      </c>
      <c r="H133" s="15"/>
    </row>
    <row r="134" spans="1:8" x14ac:dyDescent="0.25">
      <c r="A134" s="15">
        <v>843</v>
      </c>
      <c r="B134" s="15">
        <v>1</v>
      </c>
      <c r="C134" s="15">
        <v>2</v>
      </c>
      <c r="D134" s="15">
        <v>25</v>
      </c>
      <c r="E134" s="15" t="s">
        <v>148</v>
      </c>
      <c r="F134" s="14">
        <v>50.533000000000001</v>
      </c>
      <c r="G134" s="40">
        <v>50533</v>
      </c>
      <c r="H134" s="15"/>
    </row>
    <row r="135" spans="1:8" x14ac:dyDescent="0.25">
      <c r="A135" s="15">
        <v>843</v>
      </c>
      <c r="B135" s="15">
        <v>17</v>
      </c>
      <c r="C135" s="15">
        <v>2</v>
      </c>
      <c r="D135" s="15">
        <v>25</v>
      </c>
      <c r="E135" s="15" t="s">
        <v>149</v>
      </c>
      <c r="F135" s="14">
        <v>59.131999999999998</v>
      </c>
      <c r="G135" s="40">
        <v>59132</v>
      </c>
      <c r="H135" s="15"/>
    </row>
    <row r="136" spans="1:8" x14ac:dyDescent="0.25">
      <c r="A136" s="15">
        <v>843</v>
      </c>
      <c r="B136" s="15">
        <v>813</v>
      </c>
      <c r="C136" s="15">
        <v>2</v>
      </c>
      <c r="D136" s="15">
        <v>25</v>
      </c>
      <c r="E136" s="15" t="s">
        <v>150</v>
      </c>
      <c r="F136" s="14">
        <v>22.062000000000001</v>
      </c>
      <c r="G136" s="40">
        <v>22062</v>
      </c>
      <c r="H136" s="15"/>
    </row>
    <row r="137" spans="1:8" x14ac:dyDescent="0.25">
      <c r="A137" s="15">
        <v>843</v>
      </c>
      <c r="B137" s="15">
        <v>30</v>
      </c>
      <c r="C137" s="15">
        <v>2</v>
      </c>
      <c r="D137" s="15">
        <v>26</v>
      </c>
      <c r="E137" s="15" t="s">
        <v>151</v>
      </c>
      <c r="F137" s="14">
        <v>21.963999999999999</v>
      </c>
      <c r="G137" s="40">
        <v>21964</v>
      </c>
      <c r="H137" s="15"/>
    </row>
    <row r="138" spans="1:8" x14ac:dyDescent="0.25">
      <c r="A138" s="15">
        <v>843</v>
      </c>
      <c r="B138" s="15">
        <v>10</v>
      </c>
      <c r="C138" s="15">
        <v>2</v>
      </c>
      <c r="D138" s="15">
        <v>28</v>
      </c>
      <c r="E138" s="15" t="s">
        <v>152</v>
      </c>
      <c r="F138" s="14">
        <v>21.908000000000001</v>
      </c>
      <c r="G138" s="40">
        <v>21908</v>
      </c>
      <c r="H138" s="15"/>
    </row>
    <row r="139" spans="1:8" x14ac:dyDescent="0.25">
      <c r="A139" s="15">
        <v>843</v>
      </c>
      <c r="B139" s="15">
        <v>16</v>
      </c>
      <c r="C139" s="15">
        <v>2</v>
      </c>
      <c r="D139" s="15">
        <v>30</v>
      </c>
      <c r="E139" s="15" t="s">
        <v>153</v>
      </c>
      <c r="F139" s="14">
        <v>74.058000000000007</v>
      </c>
      <c r="G139" s="40">
        <v>74058</v>
      </c>
      <c r="H139" s="15"/>
    </row>
    <row r="140" spans="1:8" x14ac:dyDescent="0.25">
      <c r="A140" s="15">
        <v>843</v>
      </c>
      <c r="B140" s="15">
        <v>155</v>
      </c>
      <c r="C140" s="15">
        <v>2</v>
      </c>
      <c r="D140" s="15">
        <v>30</v>
      </c>
      <c r="E140" s="15" t="s">
        <v>154</v>
      </c>
      <c r="F140" s="14">
        <v>46.936</v>
      </c>
      <c r="G140" s="40">
        <v>46936</v>
      </c>
      <c r="H140" s="15"/>
    </row>
    <row r="141" spans="1:8" x14ac:dyDescent="0.25">
      <c r="A141" s="15">
        <v>843</v>
      </c>
      <c r="B141" s="15">
        <v>2</v>
      </c>
      <c r="C141" s="15">
        <v>2</v>
      </c>
      <c r="D141" s="15">
        <v>30</v>
      </c>
      <c r="E141" s="15" t="s">
        <v>155</v>
      </c>
      <c r="F141" s="14">
        <v>49.820999999999998</v>
      </c>
      <c r="G141" s="40">
        <v>49821</v>
      </c>
      <c r="H141" s="15"/>
    </row>
    <row r="142" spans="1:8" x14ac:dyDescent="0.25">
      <c r="A142" s="15">
        <v>843</v>
      </c>
      <c r="B142" s="15">
        <v>20</v>
      </c>
      <c r="C142" s="15">
        <v>2</v>
      </c>
      <c r="D142" s="15">
        <v>31</v>
      </c>
      <c r="E142" s="15" t="s">
        <v>156</v>
      </c>
      <c r="F142" s="14">
        <v>31.533000000000001</v>
      </c>
      <c r="G142" s="40">
        <v>31533</v>
      </c>
      <c r="H142" s="15"/>
    </row>
    <row r="143" spans="1:8" x14ac:dyDescent="0.25">
      <c r="A143" s="15">
        <v>843</v>
      </c>
      <c r="B143" s="15">
        <v>4</v>
      </c>
      <c r="C143" s="15">
        <v>2</v>
      </c>
      <c r="D143" s="15">
        <v>32</v>
      </c>
      <c r="E143" s="15" t="s">
        <v>157</v>
      </c>
      <c r="F143" s="14">
        <v>28.251000000000001</v>
      </c>
      <c r="G143" s="40">
        <v>28251</v>
      </c>
      <c r="H143" s="15"/>
    </row>
    <row r="144" spans="1:8" x14ac:dyDescent="0.25">
      <c r="A144" s="15">
        <v>843</v>
      </c>
      <c r="B144" s="15">
        <v>814</v>
      </c>
      <c r="C144" s="15">
        <v>2</v>
      </c>
      <c r="D144" s="15">
        <v>32</v>
      </c>
      <c r="E144" s="15" t="s">
        <v>158</v>
      </c>
      <c r="F144" s="14">
        <v>29.218</v>
      </c>
      <c r="G144" s="40">
        <v>29218</v>
      </c>
      <c r="H144" s="15"/>
    </row>
    <row r="145" spans="1:8" x14ac:dyDescent="0.25">
      <c r="A145" s="15">
        <v>843</v>
      </c>
      <c r="B145" s="15">
        <v>13</v>
      </c>
      <c r="C145" s="15">
        <v>2</v>
      </c>
      <c r="D145" s="15">
        <v>33</v>
      </c>
      <c r="E145" s="15" t="s">
        <v>159</v>
      </c>
      <c r="F145" s="14">
        <v>21.167999999999999</v>
      </c>
      <c r="G145" s="40">
        <v>21168</v>
      </c>
      <c r="H145" s="15"/>
    </row>
    <row r="146" spans="1:8" x14ac:dyDescent="0.25">
      <c r="A146" s="15">
        <v>843</v>
      </c>
      <c r="B146" s="15">
        <v>67</v>
      </c>
      <c r="C146" s="15">
        <v>3</v>
      </c>
      <c r="D146" s="15">
        <v>33</v>
      </c>
      <c r="E146" s="15" t="s">
        <v>160</v>
      </c>
      <c r="F146" s="14">
        <v>28.928000000000001</v>
      </c>
      <c r="G146" s="40">
        <v>28928</v>
      </c>
      <c r="H146" s="15"/>
    </row>
    <row r="147" spans="1:8" x14ac:dyDescent="0.25">
      <c r="A147" s="15">
        <v>843</v>
      </c>
      <c r="B147" s="15">
        <v>816</v>
      </c>
      <c r="C147" s="15">
        <v>2</v>
      </c>
      <c r="D147" s="15">
        <v>34</v>
      </c>
      <c r="E147" s="15" t="s">
        <v>161</v>
      </c>
      <c r="F147" s="14">
        <v>31.802</v>
      </c>
      <c r="G147" s="40">
        <v>31802</v>
      </c>
      <c r="H147" s="15"/>
    </row>
    <row r="148" spans="1:8" x14ac:dyDescent="0.25">
      <c r="A148" s="15">
        <v>843</v>
      </c>
      <c r="B148" s="15">
        <v>22</v>
      </c>
      <c r="C148" s="15">
        <v>2</v>
      </c>
      <c r="D148" s="15">
        <v>35</v>
      </c>
      <c r="E148" s="15" t="s">
        <v>162</v>
      </c>
      <c r="F148" s="14">
        <v>30.481000000000002</v>
      </c>
      <c r="G148" s="40">
        <v>30481</v>
      </c>
      <c r="H148" s="15"/>
    </row>
    <row r="149" spans="1:8" x14ac:dyDescent="0.25">
      <c r="A149" s="15">
        <v>843</v>
      </c>
      <c r="B149" s="15">
        <v>815</v>
      </c>
      <c r="C149" s="15">
        <v>2</v>
      </c>
      <c r="D149" s="15">
        <v>36</v>
      </c>
      <c r="E149" s="15" t="s">
        <v>163</v>
      </c>
      <c r="F149" s="14">
        <v>23.396999999999998</v>
      </c>
      <c r="G149" s="40">
        <v>23397</v>
      </c>
      <c r="H149" s="15"/>
    </row>
    <row r="150" spans="1:8" x14ac:dyDescent="0.25">
      <c r="A150" s="15">
        <v>843</v>
      </c>
      <c r="B150" s="15">
        <v>18</v>
      </c>
      <c r="C150" s="15">
        <v>3</v>
      </c>
      <c r="D150" s="15">
        <v>37</v>
      </c>
      <c r="E150" s="15" t="s">
        <v>164</v>
      </c>
      <c r="F150" s="14">
        <v>29.236999999999998</v>
      </c>
      <c r="G150" s="40">
        <v>29237</v>
      </c>
      <c r="H150" s="15"/>
    </row>
    <row r="151" spans="1:8" x14ac:dyDescent="0.25">
      <c r="A151" s="15">
        <v>843</v>
      </c>
      <c r="B151" s="15">
        <v>808</v>
      </c>
      <c r="C151" s="15">
        <v>2</v>
      </c>
      <c r="D151" s="15">
        <v>37</v>
      </c>
      <c r="E151" s="15" t="s">
        <v>165</v>
      </c>
      <c r="F151" s="14">
        <v>58.005000000000003</v>
      </c>
      <c r="G151" s="40">
        <v>58005</v>
      </c>
      <c r="H151" s="15"/>
    </row>
    <row r="152" spans="1:8" x14ac:dyDescent="0.25">
      <c r="A152" s="15">
        <v>843</v>
      </c>
      <c r="B152" s="15">
        <v>1</v>
      </c>
      <c r="C152" s="15">
        <v>3</v>
      </c>
      <c r="D152" s="15">
        <v>38</v>
      </c>
      <c r="E152" s="15" t="s">
        <v>166</v>
      </c>
      <c r="F152" s="14">
        <v>59.567</v>
      </c>
      <c r="G152" s="40">
        <v>59567</v>
      </c>
      <c r="H152" s="15"/>
    </row>
    <row r="153" spans="1:8" x14ac:dyDescent="0.25">
      <c r="A153" s="15">
        <v>843</v>
      </c>
      <c r="B153" s="15">
        <v>3</v>
      </c>
      <c r="C153" s="15">
        <v>3</v>
      </c>
      <c r="D153" s="15">
        <v>39</v>
      </c>
      <c r="E153" s="15" t="s">
        <v>167</v>
      </c>
      <c r="F153" s="14">
        <v>20.72</v>
      </c>
      <c r="G153" s="40">
        <v>2072</v>
      </c>
      <c r="H153" s="15"/>
    </row>
    <row r="154" spans="1:8" x14ac:dyDescent="0.25">
      <c r="A154" s="15">
        <v>843</v>
      </c>
      <c r="B154" s="15">
        <v>30</v>
      </c>
      <c r="C154" s="15">
        <v>3</v>
      </c>
      <c r="D154" s="15">
        <v>39</v>
      </c>
      <c r="E154" s="15" t="s">
        <v>168</v>
      </c>
      <c r="F154" s="14">
        <v>75.400000000000006</v>
      </c>
      <c r="G154" s="40">
        <v>754</v>
      </c>
      <c r="H154" s="15"/>
    </row>
    <row r="155" spans="1:8" x14ac:dyDescent="0.25">
      <c r="A155" s="15">
        <v>843</v>
      </c>
      <c r="B155" s="15">
        <v>17</v>
      </c>
      <c r="C155" s="15">
        <v>3</v>
      </c>
      <c r="D155" s="15">
        <v>40</v>
      </c>
      <c r="E155" s="15" t="s">
        <v>169</v>
      </c>
      <c r="F155" s="14">
        <v>50.091000000000001</v>
      </c>
      <c r="G155" s="40">
        <v>50091</v>
      </c>
      <c r="H155" s="15"/>
    </row>
    <row r="156" spans="1:8" x14ac:dyDescent="0.25">
      <c r="A156" s="15">
        <v>843</v>
      </c>
      <c r="B156" s="15">
        <v>10</v>
      </c>
      <c r="C156" s="15">
        <v>3</v>
      </c>
      <c r="D156" s="15">
        <v>39</v>
      </c>
      <c r="E156" s="15" t="s">
        <v>170</v>
      </c>
      <c r="F156" s="14">
        <v>33.826999999999998</v>
      </c>
      <c r="G156" s="40">
        <v>33827</v>
      </c>
      <c r="H156" s="15"/>
    </row>
    <row r="157" spans="1:8" x14ac:dyDescent="0.25">
      <c r="A157" s="15">
        <v>843</v>
      </c>
      <c r="B157" s="15">
        <v>5</v>
      </c>
      <c r="C157" s="15">
        <v>2</v>
      </c>
      <c r="D157" s="15">
        <v>40</v>
      </c>
      <c r="E157" s="15" t="s">
        <v>171</v>
      </c>
      <c r="F157" s="14">
        <v>48.89</v>
      </c>
      <c r="G157" s="40">
        <v>4889</v>
      </c>
      <c r="H157" s="15"/>
    </row>
    <row r="158" spans="1:8" x14ac:dyDescent="0.25">
      <c r="A158" s="15">
        <v>843</v>
      </c>
      <c r="B158" s="15">
        <v>813</v>
      </c>
      <c r="C158" s="15">
        <v>3</v>
      </c>
      <c r="D158" s="15">
        <v>40</v>
      </c>
      <c r="E158" s="15" t="s">
        <v>172</v>
      </c>
      <c r="F158" s="14">
        <v>27.62</v>
      </c>
      <c r="G158" s="40">
        <v>2762</v>
      </c>
      <c r="H158" s="15"/>
    </row>
    <row r="159" spans="1:8" x14ac:dyDescent="0.25">
      <c r="A159" s="15">
        <v>843</v>
      </c>
      <c r="B159" s="15">
        <v>15</v>
      </c>
      <c r="C159" s="15">
        <v>2</v>
      </c>
      <c r="D159" s="15">
        <v>42</v>
      </c>
      <c r="E159" s="15" t="s">
        <v>173</v>
      </c>
      <c r="F159" s="14">
        <v>32.26</v>
      </c>
      <c r="G159" s="40">
        <v>3226</v>
      </c>
      <c r="H159" s="15"/>
    </row>
    <row r="160" spans="1:8" x14ac:dyDescent="0.25">
      <c r="A160" s="15">
        <v>843</v>
      </c>
      <c r="B160" s="15">
        <v>24</v>
      </c>
      <c r="C160" s="15">
        <v>3</v>
      </c>
      <c r="D160" s="15">
        <v>45</v>
      </c>
      <c r="E160" s="15" t="s">
        <v>174</v>
      </c>
      <c r="F160" s="14">
        <v>23.498999999999999</v>
      </c>
      <c r="G160" s="40">
        <v>23499</v>
      </c>
      <c r="H160" s="15"/>
    </row>
    <row r="161" spans="1:8" x14ac:dyDescent="0.25">
      <c r="A161" s="15">
        <v>843</v>
      </c>
      <c r="B161" s="15">
        <v>16</v>
      </c>
      <c r="C161" s="15">
        <v>3</v>
      </c>
      <c r="D161" s="15">
        <v>47</v>
      </c>
      <c r="E161" s="15" t="s">
        <v>175</v>
      </c>
      <c r="F161" s="14">
        <v>28.707999999999998</v>
      </c>
      <c r="G161" s="40">
        <v>28708</v>
      </c>
      <c r="H161" s="15"/>
    </row>
    <row r="162" spans="1:8" x14ac:dyDescent="0.25">
      <c r="A162" s="15">
        <v>843</v>
      </c>
      <c r="B162" s="15">
        <v>815</v>
      </c>
      <c r="C162" s="15">
        <v>3</v>
      </c>
      <c r="D162" s="15">
        <v>48</v>
      </c>
      <c r="E162" s="15" t="s">
        <v>176</v>
      </c>
      <c r="F162" s="13">
        <v>19.899999999999999</v>
      </c>
      <c r="G162" s="41">
        <v>199</v>
      </c>
      <c r="H162" s="15"/>
    </row>
    <row r="163" spans="1:8" x14ac:dyDescent="0.25">
      <c r="A163" s="15">
        <v>843</v>
      </c>
      <c r="B163" s="15">
        <v>815</v>
      </c>
      <c r="C163" s="15">
        <v>4</v>
      </c>
      <c r="D163" s="15">
        <v>50</v>
      </c>
      <c r="E163" s="15" t="s">
        <v>177</v>
      </c>
      <c r="F163" s="14">
        <v>28.844999999999999</v>
      </c>
      <c r="G163" s="40">
        <v>28845</v>
      </c>
      <c r="H163" s="15"/>
    </row>
    <row r="164" spans="1:8" x14ac:dyDescent="0.25">
      <c r="A164" s="15">
        <v>844</v>
      </c>
      <c r="B164" s="15">
        <v>815</v>
      </c>
      <c r="C164" s="15">
        <v>1</v>
      </c>
      <c r="D164" s="15">
        <v>1</v>
      </c>
      <c r="E164" s="15" t="s">
        <v>178</v>
      </c>
      <c r="F164" s="14">
        <v>29.27</v>
      </c>
      <c r="G164" s="40">
        <v>2927</v>
      </c>
      <c r="H164" s="15"/>
    </row>
    <row r="165" spans="1:8" x14ac:dyDescent="0.25">
      <c r="A165" s="15">
        <v>844</v>
      </c>
      <c r="B165" s="15">
        <v>30</v>
      </c>
      <c r="C165" s="15">
        <v>1</v>
      </c>
      <c r="D165" s="15">
        <v>2</v>
      </c>
      <c r="E165" s="15" t="s">
        <v>179</v>
      </c>
      <c r="F165" s="14">
        <v>30.181999999999999</v>
      </c>
      <c r="G165" s="40">
        <v>30182</v>
      </c>
      <c r="H165" s="15"/>
    </row>
    <row r="166" spans="1:8" x14ac:dyDescent="0.25">
      <c r="A166" s="15">
        <v>844</v>
      </c>
      <c r="B166" s="15">
        <v>808</v>
      </c>
      <c r="C166" s="15">
        <v>1</v>
      </c>
      <c r="D166" s="15">
        <v>8</v>
      </c>
      <c r="E166" s="15" t="s">
        <v>180</v>
      </c>
      <c r="F166" s="14">
        <v>21.422000000000001</v>
      </c>
      <c r="G166" s="40">
        <v>21422</v>
      </c>
      <c r="H166" s="15"/>
    </row>
    <row r="167" spans="1:8" x14ac:dyDescent="0.25">
      <c r="A167" s="15">
        <v>844</v>
      </c>
      <c r="B167" s="15">
        <v>13</v>
      </c>
      <c r="C167" s="15">
        <v>1</v>
      </c>
      <c r="D167" s="15">
        <v>9</v>
      </c>
      <c r="E167" s="15" t="s">
        <v>181</v>
      </c>
      <c r="F167" s="14">
        <v>42.021999999999998</v>
      </c>
      <c r="G167" s="40">
        <v>42022</v>
      </c>
      <c r="H167" s="15"/>
    </row>
    <row r="168" spans="1:8" x14ac:dyDescent="0.25">
      <c r="A168" s="15">
        <v>844</v>
      </c>
      <c r="B168" s="15">
        <v>1</v>
      </c>
      <c r="C168" s="15">
        <v>1</v>
      </c>
      <c r="D168" s="15">
        <v>9</v>
      </c>
      <c r="E168" s="15" t="s">
        <v>182</v>
      </c>
      <c r="F168" s="14">
        <v>37.832999999999998</v>
      </c>
      <c r="G168" s="40">
        <v>37833</v>
      </c>
      <c r="H168" s="15"/>
    </row>
    <row r="169" spans="1:8" x14ac:dyDescent="0.25">
      <c r="A169" s="15">
        <v>844</v>
      </c>
      <c r="B169" s="15">
        <v>67</v>
      </c>
      <c r="C169" s="15">
        <v>1</v>
      </c>
      <c r="D169" s="15">
        <v>9</v>
      </c>
      <c r="E169" s="15" t="s">
        <v>183</v>
      </c>
      <c r="F169" s="14">
        <v>21.768999999999998</v>
      </c>
      <c r="G169" s="40">
        <v>21769</v>
      </c>
      <c r="H169" s="15"/>
    </row>
    <row r="170" spans="1:8" x14ac:dyDescent="0.25">
      <c r="A170" s="15">
        <v>844</v>
      </c>
      <c r="B170" s="15">
        <v>17</v>
      </c>
      <c r="C170" s="15">
        <v>1</v>
      </c>
      <c r="D170" s="15">
        <v>10</v>
      </c>
      <c r="E170" s="15" t="s">
        <v>184</v>
      </c>
      <c r="F170" s="14">
        <v>31.05</v>
      </c>
      <c r="G170" s="40">
        <v>3105</v>
      </c>
      <c r="H170" s="15"/>
    </row>
    <row r="171" spans="1:8" x14ac:dyDescent="0.25">
      <c r="A171" s="15">
        <v>844</v>
      </c>
      <c r="B171" s="15">
        <v>4</v>
      </c>
      <c r="C171" s="15">
        <v>1</v>
      </c>
      <c r="D171" s="15">
        <v>10</v>
      </c>
      <c r="E171" s="15" t="s">
        <v>185</v>
      </c>
      <c r="F171" s="14">
        <v>46.308</v>
      </c>
      <c r="G171" s="40">
        <v>46308</v>
      </c>
      <c r="H171" s="15"/>
    </row>
    <row r="172" spans="1:8" x14ac:dyDescent="0.25">
      <c r="A172" s="15">
        <v>844</v>
      </c>
      <c r="B172" s="15">
        <v>3</v>
      </c>
      <c r="C172" s="15">
        <v>1</v>
      </c>
      <c r="D172" s="15">
        <v>10</v>
      </c>
      <c r="E172" s="15" t="s">
        <v>186</v>
      </c>
      <c r="F172" s="14">
        <v>47.573</v>
      </c>
      <c r="G172" s="40">
        <v>47573</v>
      </c>
      <c r="H172" s="15"/>
    </row>
    <row r="173" spans="1:8" x14ac:dyDescent="0.25">
      <c r="A173" s="15">
        <v>844</v>
      </c>
      <c r="B173" s="15">
        <v>2</v>
      </c>
      <c r="C173" s="15">
        <v>1</v>
      </c>
      <c r="D173" s="15">
        <v>10</v>
      </c>
      <c r="E173" s="15" t="s">
        <v>187</v>
      </c>
      <c r="F173" s="14">
        <v>49.3</v>
      </c>
      <c r="G173" s="40">
        <v>493</v>
      </c>
      <c r="H173" s="15"/>
    </row>
    <row r="174" spans="1:8" x14ac:dyDescent="0.25">
      <c r="A174" s="15">
        <v>844</v>
      </c>
      <c r="B174" s="15">
        <v>22</v>
      </c>
      <c r="C174" s="15">
        <v>1</v>
      </c>
      <c r="D174" s="15">
        <v>10</v>
      </c>
      <c r="E174" s="15" t="s">
        <v>188</v>
      </c>
      <c r="F174" s="14">
        <v>22.716999999999999</v>
      </c>
      <c r="G174" s="40">
        <v>22717</v>
      </c>
      <c r="H174" s="15"/>
    </row>
    <row r="175" spans="1:8" x14ac:dyDescent="0.25">
      <c r="A175" s="15">
        <v>844</v>
      </c>
      <c r="B175" s="15">
        <v>16</v>
      </c>
      <c r="C175" s="15">
        <v>1</v>
      </c>
      <c r="D175" s="15">
        <v>10</v>
      </c>
      <c r="E175" s="15" t="s">
        <v>189</v>
      </c>
      <c r="F175" s="14">
        <v>46.649000000000001</v>
      </c>
      <c r="G175" s="40">
        <v>46649</v>
      </c>
      <c r="H175" s="15"/>
    </row>
    <row r="176" spans="1:8" x14ac:dyDescent="0.25">
      <c r="A176" s="15">
        <v>844</v>
      </c>
      <c r="B176" s="15">
        <v>20</v>
      </c>
      <c r="C176" s="15">
        <v>1</v>
      </c>
      <c r="D176" s="15">
        <v>11</v>
      </c>
      <c r="E176" s="15" t="s">
        <v>190</v>
      </c>
      <c r="F176" s="14">
        <v>49.622999999999998</v>
      </c>
      <c r="G176" s="40">
        <v>49623</v>
      </c>
      <c r="H176" s="15"/>
    </row>
    <row r="177" spans="1:8" x14ac:dyDescent="0.25">
      <c r="A177" s="15">
        <v>844</v>
      </c>
      <c r="B177" s="15">
        <v>814</v>
      </c>
      <c r="C177" s="15">
        <v>1</v>
      </c>
      <c r="D177" s="15">
        <v>11</v>
      </c>
      <c r="E177" s="15" t="s">
        <v>191</v>
      </c>
      <c r="F177" s="14">
        <v>73.775000000000006</v>
      </c>
      <c r="G177" s="40">
        <v>73775</v>
      </c>
      <c r="H177" s="15"/>
    </row>
    <row r="178" spans="1:8" x14ac:dyDescent="0.25">
      <c r="A178" s="15">
        <v>844</v>
      </c>
      <c r="B178" s="15">
        <v>813</v>
      </c>
      <c r="C178" s="15">
        <v>1</v>
      </c>
      <c r="D178" s="15">
        <v>11</v>
      </c>
      <c r="E178" s="15" t="s">
        <v>192</v>
      </c>
      <c r="F178" s="14">
        <v>23.881</v>
      </c>
      <c r="G178" s="40">
        <v>23881</v>
      </c>
      <c r="H178" s="15"/>
    </row>
    <row r="179" spans="1:8" x14ac:dyDescent="0.25">
      <c r="A179" s="15">
        <v>844</v>
      </c>
      <c r="B179" s="15">
        <v>18</v>
      </c>
      <c r="C179" s="15">
        <v>1</v>
      </c>
      <c r="D179" s="15">
        <v>13</v>
      </c>
      <c r="E179" s="15" t="s">
        <v>193</v>
      </c>
      <c r="F179" s="14">
        <v>52.368000000000002</v>
      </c>
      <c r="G179" s="40">
        <v>52368</v>
      </c>
      <c r="H179" s="15"/>
    </row>
    <row r="180" spans="1:8" x14ac:dyDescent="0.25">
      <c r="A180" s="15">
        <v>844</v>
      </c>
      <c r="B180" s="15">
        <v>155</v>
      </c>
      <c r="C180" s="15">
        <v>1</v>
      </c>
      <c r="D180" s="15">
        <v>13</v>
      </c>
      <c r="E180" s="15" t="s">
        <v>194</v>
      </c>
      <c r="F180" s="14">
        <v>21.82</v>
      </c>
      <c r="G180" s="40">
        <v>2182</v>
      </c>
      <c r="H180" s="15"/>
    </row>
    <row r="181" spans="1:8" x14ac:dyDescent="0.25">
      <c r="A181" s="15">
        <v>844</v>
      </c>
      <c r="B181" s="15">
        <v>153</v>
      </c>
      <c r="C181" s="15">
        <v>1</v>
      </c>
      <c r="D181" s="15">
        <v>13</v>
      </c>
      <c r="E181" s="15" t="s">
        <v>195</v>
      </c>
      <c r="F181" s="14">
        <v>22.713000000000001</v>
      </c>
      <c r="G181" s="40">
        <v>22713</v>
      </c>
      <c r="H181" s="15"/>
    </row>
    <row r="182" spans="1:8" x14ac:dyDescent="0.25">
      <c r="A182" s="15">
        <v>844</v>
      </c>
      <c r="B182" s="15">
        <v>15</v>
      </c>
      <c r="C182" s="15">
        <v>1</v>
      </c>
      <c r="D182" s="15">
        <v>13</v>
      </c>
      <c r="E182" s="15" t="s">
        <v>196</v>
      </c>
      <c r="F182" s="14">
        <v>23.065999999999999</v>
      </c>
      <c r="G182" s="40">
        <v>23066</v>
      </c>
      <c r="H182" s="15"/>
    </row>
    <row r="183" spans="1:8" x14ac:dyDescent="0.25">
      <c r="A183" s="15">
        <v>844</v>
      </c>
      <c r="B183" s="15">
        <v>30</v>
      </c>
      <c r="C183" s="15">
        <v>2</v>
      </c>
      <c r="D183" s="15">
        <v>14</v>
      </c>
      <c r="E183" s="15" t="s">
        <v>197</v>
      </c>
      <c r="F183" s="14">
        <v>50.906999999999996</v>
      </c>
      <c r="G183" s="40">
        <v>50907</v>
      </c>
      <c r="H183" s="15"/>
    </row>
    <row r="184" spans="1:8" x14ac:dyDescent="0.25">
      <c r="A184" s="15">
        <v>844</v>
      </c>
      <c r="B184" s="15">
        <v>39</v>
      </c>
      <c r="C184" s="15">
        <v>1</v>
      </c>
      <c r="D184" s="15">
        <v>14</v>
      </c>
      <c r="E184" s="15" t="s">
        <v>198</v>
      </c>
      <c r="F184" s="14">
        <v>27.353000000000002</v>
      </c>
      <c r="G184" s="40">
        <v>27353</v>
      </c>
      <c r="H184" s="15"/>
    </row>
    <row r="185" spans="1:8" x14ac:dyDescent="0.25">
      <c r="A185" s="15">
        <v>844</v>
      </c>
      <c r="B185" s="15">
        <v>5</v>
      </c>
      <c r="C185" s="15">
        <v>1</v>
      </c>
      <c r="D185" s="15">
        <v>15</v>
      </c>
      <c r="E185" s="15" t="s">
        <v>199</v>
      </c>
      <c r="F185" s="14">
        <v>33.853999999999999</v>
      </c>
      <c r="G185" s="40">
        <v>33854</v>
      </c>
      <c r="H185" s="15"/>
    </row>
    <row r="186" spans="1:8" x14ac:dyDescent="0.25">
      <c r="A186" s="15">
        <v>844</v>
      </c>
      <c r="B186" s="15">
        <v>24</v>
      </c>
      <c r="C186" s="15">
        <v>1</v>
      </c>
      <c r="D186" s="15">
        <v>15</v>
      </c>
      <c r="E186" s="15" t="s">
        <v>200</v>
      </c>
      <c r="F186" s="14">
        <v>24.634</v>
      </c>
      <c r="G186" s="40">
        <v>24634</v>
      </c>
      <c r="H186" s="15"/>
    </row>
    <row r="187" spans="1:8" x14ac:dyDescent="0.25">
      <c r="A187" s="15">
        <v>844</v>
      </c>
      <c r="B187" s="15">
        <v>815</v>
      </c>
      <c r="C187" s="15">
        <v>2</v>
      </c>
      <c r="D187" s="15">
        <v>16</v>
      </c>
      <c r="E187" s="15" t="s">
        <v>201</v>
      </c>
      <c r="F187" s="14">
        <v>39.895000000000003</v>
      </c>
      <c r="G187" s="40">
        <v>39895</v>
      </c>
      <c r="H187" s="15"/>
    </row>
    <row r="188" spans="1:8" x14ac:dyDescent="0.25">
      <c r="A188" s="15">
        <v>844</v>
      </c>
      <c r="B188" s="15">
        <v>816</v>
      </c>
      <c r="C188" s="15">
        <v>1</v>
      </c>
      <c r="D188" s="15">
        <v>16</v>
      </c>
      <c r="E188" s="15" t="s">
        <v>202</v>
      </c>
      <c r="F188" s="14">
        <v>51.779000000000003</v>
      </c>
      <c r="G188" s="40">
        <v>51779</v>
      </c>
      <c r="H188" s="15"/>
    </row>
    <row r="189" spans="1:8" x14ac:dyDescent="0.25">
      <c r="A189" s="15">
        <v>844</v>
      </c>
      <c r="B189" s="15">
        <v>24</v>
      </c>
      <c r="C189" s="15">
        <v>2</v>
      </c>
      <c r="D189" s="15">
        <v>16</v>
      </c>
      <c r="E189" s="15" t="s">
        <v>203</v>
      </c>
      <c r="F189" s="14">
        <v>56.610999999999997</v>
      </c>
      <c r="G189" s="40">
        <v>56611</v>
      </c>
      <c r="H189" s="15"/>
    </row>
    <row r="190" spans="1:8" x14ac:dyDescent="0.25">
      <c r="A190" s="15">
        <v>844</v>
      </c>
      <c r="B190" s="15">
        <v>808</v>
      </c>
      <c r="C190" s="15">
        <v>2</v>
      </c>
      <c r="D190" s="15">
        <v>19</v>
      </c>
      <c r="E190" s="15" t="s">
        <v>204</v>
      </c>
      <c r="F190" s="14">
        <v>111.32299999999999</v>
      </c>
      <c r="G190" s="40">
        <v>111323</v>
      </c>
      <c r="H190" s="15"/>
    </row>
    <row r="191" spans="1:8" x14ac:dyDescent="0.25">
      <c r="A191" s="15">
        <v>844</v>
      </c>
      <c r="B191" s="15">
        <v>1</v>
      </c>
      <c r="C191" s="15">
        <v>2</v>
      </c>
      <c r="D191" s="15">
        <v>20</v>
      </c>
      <c r="E191" s="15" t="s">
        <v>205</v>
      </c>
      <c r="F191" s="14">
        <v>99.075000000000003</v>
      </c>
      <c r="G191" s="40">
        <v>99075</v>
      </c>
      <c r="H191" s="15"/>
    </row>
    <row r="192" spans="1:8" x14ac:dyDescent="0.25">
      <c r="A192" s="15">
        <v>844</v>
      </c>
      <c r="B192" s="15">
        <v>17</v>
      </c>
      <c r="C192" s="15">
        <v>2</v>
      </c>
      <c r="D192" s="15">
        <v>21</v>
      </c>
      <c r="E192" s="15" t="s">
        <v>206</v>
      </c>
      <c r="F192" s="14">
        <v>44.420999999999999</v>
      </c>
      <c r="G192" s="40">
        <v>44421</v>
      </c>
      <c r="H192" s="15"/>
    </row>
    <row r="193" spans="1:8" x14ac:dyDescent="0.25">
      <c r="A193" s="15">
        <v>844</v>
      </c>
      <c r="B193" s="15">
        <v>3</v>
      </c>
      <c r="C193" s="15">
        <v>2</v>
      </c>
      <c r="D193" s="15">
        <v>22</v>
      </c>
      <c r="E193" s="15" t="s">
        <v>207</v>
      </c>
      <c r="F193" s="14">
        <v>41.927</v>
      </c>
      <c r="G193" s="40">
        <v>41927</v>
      </c>
      <c r="H193" s="15"/>
    </row>
    <row r="194" spans="1:8" x14ac:dyDescent="0.25">
      <c r="A194" s="15">
        <v>844</v>
      </c>
      <c r="B194" s="15">
        <v>2</v>
      </c>
      <c r="C194" s="15">
        <v>2</v>
      </c>
      <c r="D194" s="15">
        <v>22</v>
      </c>
      <c r="E194" s="15" t="s">
        <v>208</v>
      </c>
      <c r="F194" s="14">
        <v>29.919</v>
      </c>
      <c r="G194" s="40">
        <v>29919</v>
      </c>
      <c r="H194" s="15"/>
    </row>
    <row r="195" spans="1:8" x14ac:dyDescent="0.25">
      <c r="A195" s="15">
        <v>844</v>
      </c>
      <c r="B195" s="15">
        <v>4</v>
      </c>
      <c r="C195" s="15">
        <v>2</v>
      </c>
      <c r="D195" s="15">
        <v>23</v>
      </c>
      <c r="E195" s="15" t="s">
        <v>209</v>
      </c>
      <c r="F195" s="14">
        <v>81.731999999999999</v>
      </c>
      <c r="G195" s="40">
        <v>81732</v>
      </c>
      <c r="H195" s="15"/>
    </row>
    <row r="196" spans="1:8" x14ac:dyDescent="0.25">
      <c r="A196" s="15">
        <v>844</v>
      </c>
      <c r="B196" s="15">
        <v>13</v>
      </c>
      <c r="C196" s="15">
        <v>2</v>
      </c>
      <c r="D196" s="15">
        <v>23</v>
      </c>
      <c r="E196" s="15" t="s">
        <v>210</v>
      </c>
      <c r="F196" s="14">
        <v>21.321999999999999</v>
      </c>
      <c r="G196" s="40">
        <v>21322</v>
      </c>
      <c r="H196" s="15"/>
    </row>
    <row r="197" spans="1:8" x14ac:dyDescent="0.25">
      <c r="A197" s="15">
        <v>844</v>
      </c>
      <c r="B197" s="15">
        <v>67</v>
      </c>
      <c r="C197" s="15">
        <v>2</v>
      </c>
      <c r="D197" s="15">
        <v>23</v>
      </c>
      <c r="E197" s="15" t="s">
        <v>211</v>
      </c>
      <c r="F197" s="14">
        <v>53.128</v>
      </c>
      <c r="G197" s="40">
        <v>53128</v>
      </c>
      <c r="H197" s="15"/>
    </row>
    <row r="198" spans="1:8" x14ac:dyDescent="0.25">
      <c r="A198" s="15">
        <v>844</v>
      </c>
      <c r="B198" s="15">
        <v>155</v>
      </c>
      <c r="C198" s="15">
        <v>2</v>
      </c>
      <c r="D198" s="15">
        <v>23</v>
      </c>
      <c r="E198" s="15" t="s">
        <v>212</v>
      </c>
      <c r="F198" s="14">
        <v>23.454999999999998</v>
      </c>
      <c r="G198" s="40">
        <v>23455</v>
      </c>
      <c r="H198" s="15"/>
    </row>
    <row r="199" spans="1:8" x14ac:dyDescent="0.25">
      <c r="A199" s="15">
        <v>844</v>
      </c>
      <c r="B199" s="15">
        <v>22</v>
      </c>
      <c r="C199" s="15">
        <v>2</v>
      </c>
      <c r="D199" s="15">
        <v>24</v>
      </c>
      <c r="E199" s="15" t="s">
        <v>213</v>
      </c>
      <c r="F199" s="14">
        <v>22.867999999999999</v>
      </c>
      <c r="G199" s="40">
        <v>22868</v>
      </c>
      <c r="H199" s="15"/>
    </row>
    <row r="200" spans="1:8" x14ac:dyDescent="0.25">
      <c r="A200" s="15">
        <v>844</v>
      </c>
      <c r="B200" s="15">
        <v>814</v>
      </c>
      <c r="C200" s="15">
        <v>2</v>
      </c>
      <c r="D200" s="15">
        <v>24</v>
      </c>
      <c r="E200" s="15" t="s">
        <v>214</v>
      </c>
      <c r="F200" s="14">
        <v>30.93</v>
      </c>
      <c r="G200" s="40">
        <v>3093</v>
      </c>
      <c r="H200" s="15"/>
    </row>
    <row r="201" spans="1:8" x14ac:dyDescent="0.25">
      <c r="A201" s="15">
        <v>844</v>
      </c>
      <c r="B201" s="15">
        <v>20</v>
      </c>
      <c r="C201" s="15">
        <v>2</v>
      </c>
      <c r="D201" s="15">
        <v>25</v>
      </c>
      <c r="E201" s="15" t="s">
        <v>215</v>
      </c>
      <c r="F201" s="14">
        <v>60.112000000000002</v>
      </c>
      <c r="G201" s="40">
        <v>60112</v>
      </c>
      <c r="H201" s="15"/>
    </row>
    <row r="202" spans="1:8" x14ac:dyDescent="0.25">
      <c r="A202" s="15">
        <v>844</v>
      </c>
      <c r="B202" s="15">
        <v>16</v>
      </c>
      <c r="C202" s="15">
        <v>2</v>
      </c>
      <c r="D202" s="15">
        <v>25</v>
      </c>
      <c r="E202" s="15" t="s">
        <v>216</v>
      </c>
      <c r="F202" s="14">
        <v>73.084000000000003</v>
      </c>
      <c r="G202" s="40">
        <v>73084</v>
      </c>
      <c r="H202" s="15"/>
    </row>
    <row r="203" spans="1:8" x14ac:dyDescent="0.25">
      <c r="A203" s="15">
        <v>844</v>
      </c>
      <c r="B203" s="15">
        <v>813</v>
      </c>
      <c r="C203" s="15">
        <v>2</v>
      </c>
      <c r="D203" s="15">
        <v>25</v>
      </c>
      <c r="E203" s="15" t="s">
        <v>217</v>
      </c>
      <c r="F203" s="14">
        <v>60.555</v>
      </c>
      <c r="G203" s="40">
        <v>60555</v>
      </c>
      <c r="H203" s="15"/>
    </row>
    <row r="204" spans="1:8" x14ac:dyDescent="0.25">
      <c r="A204" s="15">
        <v>844</v>
      </c>
      <c r="B204" s="15">
        <v>15</v>
      </c>
      <c r="C204" s="15">
        <v>2</v>
      </c>
      <c r="D204" s="15">
        <v>25</v>
      </c>
      <c r="E204" s="15" t="s">
        <v>218</v>
      </c>
      <c r="F204" s="14">
        <v>22.861999999999998</v>
      </c>
      <c r="G204" s="40">
        <v>22862</v>
      </c>
      <c r="H204" s="15"/>
    </row>
    <row r="205" spans="1:8" x14ac:dyDescent="0.25">
      <c r="A205" s="15">
        <v>844</v>
      </c>
      <c r="B205" s="15">
        <v>18</v>
      </c>
      <c r="C205" s="15">
        <v>2</v>
      </c>
      <c r="D205" s="15">
        <v>26</v>
      </c>
      <c r="E205" s="15" t="s">
        <v>219</v>
      </c>
      <c r="F205" s="14">
        <v>22.638999999999999</v>
      </c>
      <c r="G205" s="40">
        <v>22639</v>
      </c>
      <c r="H205" s="15"/>
    </row>
    <row r="206" spans="1:8" x14ac:dyDescent="0.25">
      <c r="A206" s="15">
        <v>844</v>
      </c>
      <c r="B206" s="15">
        <v>39</v>
      </c>
      <c r="C206" s="15">
        <v>2</v>
      </c>
      <c r="D206" s="15">
        <v>27</v>
      </c>
      <c r="E206" s="15" t="s">
        <v>220</v>
      </c>
      <c r="F206" s="14">
        <v>24.962</v>
      </c>
      <c r="G206" s="40">
        <v>24962</v>
      </c>
      <c r="H206" s="15"/>
    </row>
    <row r="207" spans="1:8" x14ac:dyDescent="0.25">
      <c r="A207" s="15">
        <v>844</v>
      </c>
      <c r="B207" s="15">
        <v>153</v>
      </c>
      <c r="C207" s="15">
        <v>2</v>
      </c>
      <c r="D207" s="15">
        <v>29</v>
      </c>
      <c r="E207" s="15" t="s">
        <v>221</v>
      </c>
      <c r="F207" s="14">
        <v>39.826000000000001</v>
      </c>
      <c r="G207" s="40">
        <v>39826</v>
      </c>
      <c r="H207" s="15"/>
    </row>
    <row r="208" spans="1:8" x14ac:dyDescent="0.25">
      <c r="A208" s="15">
        <v>844</v>
      </c>
      <c r="B208" s="15">
        <v>30</v>
      </c>
      <c r="C208" s="15">
        <v>3</v>
      </c>
      <c r="D208" s="15">
        <v>30</v>
      </c>
      <c r="E208" s="15" t="s">
        <v>222</v>
      </c>
      <c r="F208" s="14">
        <v>90.379000000000005</v>
      </c>
      <c r="G208" s="40">
        <v>90379</v>
      </c>
      <c r="H208" s="15"/>
    </row>
    <row r="209" spans="1:8" x14ac:dyDescent="0.25">
      <c r="A209" s="15">
        <v>844</v>
      </c>
      <c r="B209" s="15">
        <v>5</v>
      </c>
      <c r="C209" s="15">
        <v>2</v>
      </c>
      <c r="D209" s="15">
        <v>31</v>
      </c>
      <c r="E209" s="15" t="s">
        <v>223</v>
      </c>
      <c r="F209" s="14">
        <v>43.633000000000003</v>
      </c>
      <c r="G209" s="40">
        <v>43633</v>
      </c>
      <c r="H209" s="15"/>
    </row>
    <row r="210" spans="1:8" x14ac:dyDescent="0.25">
      <c r="A210" s="15">
        <v>844</v>
      </c>
      <c r="B210" s="15">
        <v>814</v>
      </c>
      <c r="C210" s="15">
        <v>3</v>
      </c>
      <c r="D210" s="15">
        <v>32</v>
      </c>
      <c r="E210" s="15" t="s">
        <v>224</v>
      </c>
      <c r="F210" s="14">
        <v>30.887</v>
      </c>
      <c r="G210" s="40">
        <v>30887</v>
      </c>
      <c r="H210" s="15"/>
    </row>
    <row r="211" spans="1:8" x14ac:dyDescent="0.25">
      <c r="A211" s="15">
        <v>844</v>
      </c>
      <c r="B211" s="15">
        <v>815</v>
      </c>
      <c r="C211" s="15">
        <v>3</v>
      </c>
      <c r="D211" s="15">
        <v>32</v>
      </c>
      <c r="E211" s="15" t="s">
        <v>225</v>
      </c>
      <c r="F211" s="14">
        <v>22.364999999999998</v>
      </c>
      <c r="G211" s="40">
        <v>22365</v>
      </c>
      <c r="H211" s="15"/>
    </row>
    <row r="212" spans="1:8" x14ac:dyDescent="0.25">
      <c r="A212" s="15">
        <v>844</v>
      </c>
      <c r="B212" s="15">
        <v>3</v>
      </c>
      <c r="C212" s="15">
        <v>3</v>
      </c>
      <c r="D212" s="15">
        <v>33</v>
      </c>
      <c r="E212" s="15" t="s">
        <v>226</v>
      </c>
      <c r="F212" s="14">
        <v>30.949000000000002</v>
      </c>
      <c r="G212" s="40">
        <v>30949</v>
      </c>
      <c r="H212" s="15"/>
    </row>
    <row r="213" spans="1:8" x14ac:dyDescent="0.25">
      <c r="A213" s="15">
        <v>844</v>
      </c>
      <c r="B213" s="15">
        <v>1</v>
      </c>
      <c r="C213" s="15">
        <v>3</v>
      </c>
      <c r="D213" s="15">
        <v>34</v>
      </c>
      <c r="E213" s="15" t="s">
        <v>227</v>
      </c>
      <c r="F213" s="14">
        <v>35.688000000000002</v>
      </c>
      <c r="G213" s="40">
        <v>35688</v>
      </c>
      <c r="H213" s="15"/>
    </row>
    <row r="214" spans="1:8" x14ac:dyDescent="0.25">
      <c r="A214" s="15">
        <v>844</v>
      </c>
      <c r="B214" s="15">
        <v>816</v>
      </c>
      <c r="C214" s="15">
        <v>2</v>
      </c>
      <c r="D214" s="15">
        <v>33</v>
      </c>
      <c r="E214" s="15" t="s">
        <v>228</v>
      </c>
      <c r="F214" s="14">
        <v>24.837</v>
      </c>
      <c r="G214" s="40">
        <v>24837</v>
      </c>
      <c r="H214" s="15"/>
    </row>
    <row r="215" spans="1:8" x14ac:dyDescent="0.25">
      <c r="A215" s="15">
        <v>844</v>
      </c>
      <c r="B215" s="15">
        <v>808</v>
      </c>
      <c r="C215" s="15">
        <v>3</v>
      </c>
      <c r="D215" s="15">
        <v>34</v>
      </c>
      <c r="E215" s="15" t="s">
        <v>229</v>
      </c>
      <c r="F215" s="14">
        <v>31.838000000000001</v>
      </c>
      <c r="G215" s="40">
        <v>31838</v>
      </c>
      <c r="H215" s="15"/>
    </row>
    <row r="216" spans="1:8" x14ac:dyDescent="0.25">
      <c r="A216" s="15">
        <v>844</v>
      </c>
      <c r="B216" s="15">
        <v>13</v>
      </c>
      <c r="C216" s="15">
        <v>3</v>
      </c>
      <c r="D216" s="15">
        <v>34</v>
      </c>
      <c r="E216" s="15" t="s">
        <v>230</v>
      </c>
      <c r="F216" s="14">
        <v>23.471</v>
      </c>
      <c r="G216" s="40">
        <v>23471</v>
      </c>
      <c r="H216" s="15"/>
    </row>
    <row r="217" spans="1:8" x14ac:dyDescent="0.25">
      <c r="A217" s="15">
        <v>844</v>
      </c>
      <c r="B217" s="15">
        <v>17</v>
      </c>
      <c r="C217" s="15">
        <v>3</v>
      </c>
      <c r="D217" s="15">
        <v>35</v>
      </c>
      <c r="E217" s="15" t="s">
        <v>231</v>
      </c>
      <c r="F217" s="14">
        <v>29.843</v>
      </c>
      <c r="G217" s="40">
        <v>29843</v>
      </c>
      <c r="H217" s="15"/>
    </row>
    <row r="218" spans="1:8" x14ac:dyDescent="0.25">
      <c r="A218" s="15">
        <v>844</v>
      </c>
      <c r="B218" s="15">
        <v>4</v>
      </c>
      <c r="C218" s="15">
        <v>3</v>
      </c>
      <c r="D218" s="15">
        <v>36</v>
      </c>
      <c r="E218" s="15" t="s">
        <v>232</v>
      </c>
      <c r="F218" s="14">
        <v>61.701999999999998</v>
      </c>
      <c r="G218" s="40">
        <v>61702</v>
      </c>
      <c r="H218" s="15"/>
    </row>
    <row r="219" spans="1:8" x14ac:dyDescent="0.25">
      <c r="A219" s="15">
        <v>844</v>
      </c>
      <c r="B219" s="15">
        <v>2</v>
      </c>
      <c r="C219" s="15">
        <v>3</v>
      </c>
      <c r="D219" s="15">
        <v>36</v>
      </c>
      <c r="E219" s="15" t="s">
        <v>233</v>
      </c>
      <c r="F219" s="14">
        <v>28.872</v>
      </c>
      <c r="G219" s="40">
        <v>28872</v>
      </c>
      <c r="H219" s="15"/>
    </row>
    <row r="220" spans="1:8" x14ac:dyDescent="0.25">
      <c r="A220" s="15">
        <v>844</v>
      </c>
      <c r="B220" s="15">
        <v>24</v>
      </c>
      <c r="C220" s="15">
        <v>3</v>
      </c>
      <c r="D220" s="15">
        <v>35</v>
      </c>
      <c r="E220" s="15" t="s">
        <v>234</v>
      </c>
      <c r="F220" s="14">
        <v>30.125</v>
      </c>
      <c r="G220" s="40">
        <v>30125</v>
      </c>
      <c r="H220" s="15"/>
    </row>
    <row r="221" spans="1:8" x14ac:dyDescent="0.25">
      <c r="A221" s="15">
        <v>844</v>
      </c>
      <c r="B221" s="15">
        <v>155</v>
      </c>
      <c r="C221" s="15">
        <v>3</v>
      </c>
      <c r="D221" s="15">
        <v>38</v>
      </c>
      <c r="E221" s="15" t="s">
        <v>235</v>
      </c>
      <c r="F221" s="14">
        <v>72.456000000000003</v>
      </c>
      <c r="G221" s="40">
        <v>72456</v>
      </c>
      <c r="H221" s="15"/>
    </row>
    <row r="222" spans="1:8" x14ac:dyDescent="0.25">
      <c r="A222" s="15">
        <v>844</v>
      </c>
      <c r="B222" s="15">
        <v>18</v>
      </c>
      <c r="C222" s="15">
        <v>3</v>
      </c>
      <c r="D222" s="15">
        <v>39</v>
      </c>
      <c r="E222" s="15" t="s">
        <v>236</v>
      </c>
      <c r="F222" s="14">
        <v>42.417000000000002</v>
      </c>
      <c r="G222" s="40">
        <v>42417</v>
      </c>
      <c r="H222" s="15"/>
    </row>
    <row r="223" spans="1:8" x14ac:dyDescent="0.25">
      <c r="A223" s="15">
        <v>844</v>
      </c>
      <c r="B223" s="15">
        <v>153</v>
      </c>
      <c r="C223" s="15">
        <v>3</v>
      </c>
      <c r="D223" s="15">
        <v>39</v>
      </c>
      <c r="E223" s="15" t="s">
        <v>237</v>
      </c>
      <c r="F223" s="14">
        <v>21.986000000000001</v>
      </c>
      <c r="G223" s="40">
        <v>21986</v>
      </c>
      <c r="H223" s="15"/>
    </row>
    <row r="224" spans="1:8" x14ac:dyDescent="0.25">
      <c r="A224" s="15">
        <v>844</v>
      </c>
      <c r="B224" s="15">
        <v>20</v>
      </c>
      <c r="C224" s="15">
        <v>3</v>
      </c>
      <c r="D224" s="15">
        <v>40</v>
      </c>
      <c r="E224" s="15" t="s">
        <v>238</v>
      </c>
      <c r="F224" s="14">
        <v>41.384999999999998</v>
      </c>
      <c r="G224" s="40">
        <v>41385</v>
      </c>
      <c r="H224" s="15"/>
    </row>
    <row r="225" spans="1:8" x14ac:dyDescent="0.25">
      <c r="A225" s="15">
        <v>844</v>
      </c>
      <c r="B225" s="15">
        <v>15</v>
      </c>
      <c r="C225" s="15">
        <v>3</v>
      </c>
      <c r="D225" s="15">
        <v>39</v>
      </c>
      <c r="E225" s="15" t="s">
        <v>239</v>
      </c>
      <c r="F225" s="14">
        <v>40.219000000000001</v>
      </c>
      <c r="G225" s="40">
        <v>40219</v>
      </c>
      <c r="H225" s="15"/>
    </row>
    <row r="226" spans="1:8" x14ac:dyDescent="0.25">
      <c r="A226" s="15">
        <v>844</v>
      </c>
      <c r="B226" s="15">
        <v>67</v>
      </c>
      <c r="C226" s="15">
        <v>3</v>
      </c>
      <c r="D226" s="15">
        <v>40</v>
      </c>
      <c r="E226" s="15" t="s">
        <v>240</v>
      </c>
      <c r="F226" s="14">
        <v>43.031999999999996</v>
      </c>
      <c r="G226" s="40">
        <v>43032</v>
      </c>
      <c r="H226" s="15"/>
    </row>
    <row r="227" spans="1:8" x14ac:dyDescent="0.25">
      <c r="A227" s="15">
        <v>844</v>
      </c>
      <c r="B227" s="15">
        <v>22</v>
      </c>
      <c r="C227" s="15">
        <v>3</v>
      </c>
      <c r="D227" s="15">
        <v>40</v>
      </c>
      <c r="E227" s="15" t="s">
        <v>241</v>
      </c>
      <c r="F227" s="14">
        <v>51.686999999999998</v>
      </c>
      <c r="G227" s="40">
        <v>51687</v>
      </c>
      <c r="H227" s="15"/>
    </row>
    <row r="228" spans="1:8" x14ac:dyDescent="0.25">
      <c r="A228" s="15">
        <v>844</v>
      </c>
      <c r="B228" s="15">
        <v>16</v>
      </c>
      <c r="C228" s="15">
        <v>3</v>
      </c>
      <c r="D228" s="15">
        <v>40</v>
      </c>
      <c r="E228" s="15" t="s">
        <v>242</v>
      </c>
      <c r="F228" s="14">
        <v>31.006</v>
      </c>
      <c r="G228" s="40">
        <v>31006</v>
      </c>
      <c r="H228" s="15"/>
    </row>
    <row r="229" spans="1:8" x14ac:dyDescent="0.25">
      <c r="A229" s="15">
        <v>844</v>
      </c>
      <c r="B229" s="15">
        <v>24</v>
      </c>
      <c r="C229" s="15">
        <v>4</v>
      </c>
      <c r="D229" s="15">
        <v>37</v>
      </c>
      <c r="E229" s="15" t="s">
        <v>243</v>
      </c>
      <c r="F229" s="14">
        <v>43.603000000000002</v>
      </c>
      <c r="G229" s="40">
        <v>43603</v>
      </c>
      <c r="H229" s="15"/>
    </row>
    <row r="230" spans="1:8" x14ac:dyDescent="0.25">
      <c r="A230" s="15">
        <v>844</v>
      </c>
      <c r="B230" s="15">
        <v>813</v>
      </c>
      <c r="C230" s="15">
        <v>3</v>
      </c>
      <c r="D230" s="15">
        <v>41</v>
      </c>
      <c r="E230" s="15" t="s">
        <v>244</v>
      </c>
      <c r="F230" s="14">
        <v>41.826999999999998</v>
      </c>
      <c r="G230" s="40">
        <v>41827</v>
      </c>
      <c r="H230" s="15"/>
    </row>
    <row r="231" spans="1:8" x14ac:dyDescent="0.25">
      <c r="A231" s="15">
        <v>844</v>
      </c>
      <c r="B231" s="15">
        <v>815</v>
      </c>
      <c r="C231" s="15">
        <v>4</v>
      </c>
      <c r="D231" s="15">
        <v>42</v>
      </c>
      <c r="E231" s="15" t="s">
        <v>245</v>
      </c>
      <c r="F231" s="14">
        <v>91.715000000000003</v>
      </c>
      <c r="G231" s="40">
        <v>91715</v>
      </c>
      <c r="H231" s="15"/>
    </row>
    <row r="232" spans="1:8" x14ac:dyDescent="0.25">
      <c r="A232" s="15">
        <v>844</v>
      </c>
      <c r="B232" s="15">
        <v>3</v>
      </c>
      <c r="C232" s="15">
        <v>4</v>
      </c>
      <c r="D232" s="15">
        <v>44</v>
      </c>
      <c r="E232" s="15" t="s">
        <v>246</v>
      </c>
      <c r="F232" s="14">
        <v>20.308</v>
      </c>
      <c r="G232" s="40">
        <v>20308</v>
      </c>
      <c r="H232" s="15"/>
    </row>
    <row r="233" spans="1:8" x14ac:dyDescent="0.25">
      <c r="A233" s="15">
        <v>844</v>
      </c>
      <c r="B233" s="15">
        <v>814</v>
      </c>
      <c r="C233" s="15">
        <v>4</v>
      </c>
      <c r="D233" s="15">
        <v>44</v>
      </c>
      <c r="E233" s="15" t="s">
        <v>247</v>
      </c>
      <c r="F233" s="14">
        <v>35.402999999999999</v>
      </c>
      <c r="G233" s="40">
        <v>35403</v>
      </c>
      <c r="H233" s="15"/>
    </row>
    <row r="234" spans="1:8" x14ac:dyDescent="0.25">
      <c r="A234" s="15">
        <v>844</v>
      </c>
      <c r="B234" s="15">
        <v>17</v>
      </c>
      <c r="C234" s="15">
        <v>4</v>
      </c>
      <c r="D234" s="15">
        <v>45</v>
      </c>
      <c r="E234" s="15" t="s">
        <v>248</v>
      </c>
      <c r="F234" s="14">
        <v>22.087</v>
      </c>
      <c r="G234" s="40">
        <v>22087</v>
      </c>
      <c r="H234" s="15"/>
    </row>
    <row r="235" spans="1:8" x14ac:dyDescent="0.25">
      <c r="A235" s="15">
        <v>844</v>
      </c>
      <c r="B235" s="15">
        <v>808</v>
      </c>
      <c r="C235" s="15">
        <v>4</v>
      </c>
      <c r="D235" s="15">
        <v>45</v>
      </c>
      <c r="E235" s="15" t="s">
        <v>249</v>
      </c>
      <c r="F235" s="14">
        <v>51.661999999999999</v>
      </c>
      <c r="G235" s="40">
        <v>51662</v>
      </c>
      <c r="H235" s="15"/>
    </row>
    <row r="236" spans="1:8" x14ac:dyDescent="0.25">
      <c r="A236" s="15">
        <v>844</v>
      </c>
      <c r="B236" s="15">
        <v>30</v>
      </c>
      <c r="C236" s="15">
        <v>4</v>
      </c>
      <c r="D236" s="15">
        <v>45</v>
      </c>
      <c r="E236" s="15" t="s">
        <v>250</v>
      </c>
      <c r="F236" s="14">
        <v>50.597000000000001</v>
      </c>
      <c r="G236" s="40">
        <v>50597</v>
      </c>
      <c r="H236" s="15"/>
    </row>
    <row r="237" spans="1:8" x14ac:dyDescent="0.25">
      <c r="A237" s="15">
        <v>844</v>
      </c>
      <c r="B237" s="15">
        <v>4</v>
      </c>
      <c r="C237" s="15">
        <v>4</v>
      </c>
      <c r="D237" s="15">
        <v>46</v>
      </c>
      <c r="E237" s="15" t="s">
        <v>251</v>
      </c>
      <c r="F237" s="14">
        <v>21.379000000000001</v>
      </c>
      <c r="G237" s="40">
        <v>21379</v>
      </c>
      <c r="H237" s="15"/>
    </row>
    <row r="238" spans="1:8" x14ac:dyDescent="0.25">
      <c r="A238" s="15">
        <v>844</v>
      </c>
      <c r="B238" s="15">
        <v>813</v>
      </c>
      <c r="C238" s="15">
        <v>4</v>
      </c>
      <c r="D238" s="15">
        <v>45</v>
      </c>
      <c r="E238" s="15" t="s">
        <v>252</v>
      </c>
      <c r="F238" s="13">
        <v>19.925000000000001</v>
      </c>
      <c r="G238" s="41">
        <v>19925</v>
      </c>
      <c r="H238" s="15"/>
    </row>
    <row r="239" spans="1:8" x14ac:dyDescent="0.25">
      <c r="A239" s="15">
        <v>844</v>
      </c>
      <c r="B239" s="15">
        <v>1</v>
      </c>
      <c r="C239" s="15">
        <v>4</v>
      </c>
      <c r="D239" s="15">
        <v>46</v>
      </c>
      <c r="E239" s="15" t="s">
        <v>253</v>
      </c>
      <c r="F239" s="14">
        <v>72.040999999999997</v>
      </c>
      <c r="G239" s="40">
        <v>72041</v>
      </c>
      <c r="H239" s="15"/>
    </row>
    <row r="240" spans="1:8" x14ac:dyDescent="0.25">
      <c r="A240" s="15">
        <v>844</v>
      </c>
      <c r="B240" s="15">
        <v>2</v>
      </c>
      <c r="C240" s="15">
        <v>4</v>
      </c>
      <c r="D240" s="15">
        <v>46</v>
      </c>
      <c r="E240" s="15" t="s">
        <v>254</v>
      </c>
      <c r="F240" s="14">
        <v>21.884</v>
      </c>
      <c r="G240" s="40">
        <v>21884</v>
      </c>
      <c r="H240" s="15"/>
    </row>
    <row r="241" spans="1:8" x14ac:dyDescent="0.25">
      <c r="A241" s="15">
        <v>844</v>
      </c>
      <c r="B241" s="15">
        <v>13</v>
      </c>
      <c r="C241" s="15">
        <v>4</v>
      </c>
      <c r="D241" s="15">
        <v>46</v>
      </c>
      <c r="E241" s="15" t="s">
        <v>255</v>
      </c>
      <c r="F241" s="14">
        <v>106.685</v>
      </c>
      <c r="G241" s="40">
        <v>106685</v>
      </c>
      <c r="H241" s="15"/>
    </row>
    <row r="242" spans="1:8" x14ac:dyDescent="0.25">
      <c r="A242" s="15">
        <v>844</v>
      </c>
      <c r="B242" s="15">
        <v>20</v>
      </c>
      <c r="C242" s="15">
        <v>4</v>
      </c>
      <c r="D242" s="15">
        <v>47</v>
      </c>
      <c r="E242" s="15" t="s">
        <v>256</v>
      </c>
      <c r="F242" s="14">
        <v>40.488999999999997</v>
      </c>
      <c r="G242" s="40">
        <v>40489</v>
      </c>
      <c r="H242" s="15"/>
    </row>
    <row r="243" spans="1:8" x14ac:dyDescent="0.25">
      <c r="A243" s="15">
        <v>844</v>
      </c>
      <c r="B243" s="15">
        <v>39</v>
      </c>
      <c r="C243" s="15">
        <v>3</v>
      </c>
      <c r="D243" s="15">
        <v>45</v>
      </c>
      <c r="E243" s="15" t="s">
        <v>257</v>
      </c>
      <c r="F243" s="14">
        <v>114.474</v>
      </c>
      <c r="G243" s="40">
        <v>114474</v>
      </c>
      <c r="H243" s="15"/>
    </row>
    <row r="244" spans="1:8" x14ac:dyDescent="0.25">
      <c r="A244" s="15">
        <v>844</v>
      </c>
      <c r="B244" s="15">
        <v>5</v>
      </c>
      <c r="C244" s="15">
        <v>3</v>
      </c>
      <c r="D244" s="15">
        <v>53</v>
      </c>
      <c r="E244" s="15" t="s">
        <v>258</v>
      </c>
      <c r="F244" s="14">
        <v>23.114000000000001</v>
      </c>
      <c r="G244" s="40">
        <v>23114</v>
      </c>
      <c r="H244" s="15"/>
    </row>
    <row r="245" spans="1:8" x14ac:dyDescent="0.25">
      <c r="A245" s="15">
        <v>844</v>
      </c>
      <c r="B245" s="15">
        <v>153</v>
      </c>
      <c r="C245" s="15">
        <v>4</v>
      </c>
      <c r="D245" s="15">
        <v>55</v>
      </c>
      <c r="E245" s="15" t="s">
        <v>259</v>
      </c>
      <c r="F245" s="14">
        <v>34.930999999999997</v>
      </c>
      <c r="G245" s="40">
        <v>34931</v>
      </c>
      <c r="H245" s="15"/>
    </row>
    <row r="246" spans="1:8" x14ac:dyDescent="0.25">
      <c r="A246" s="15"/>
      <c r="B246" s="15"/>
      <c r="C246" s="15"/>
      <c r="D246" s="15"/>
      <c r="E246" s="15"/>
      <c r="F246" s="14"/>
      <c r="G246" s="15"/>
    </row>
    <row r="247" spans="1:8" x14ac:dyDescent="0.25">
      <c r="A247" s="15"/>
      <c r="B247" s="15"/>
      <c r="C247" s="15"/>
      <c r="D247" s="15"/>
      <c r="E247" s="15"/>
      <c r="F247" s="14"/>
      <c r="G247" s="15"/>
    </row>
    <row r="248" spans="1:8" x14ac:dyDescent="0.25">
      <c r="A248" s="15"/>
      <c r="B248" s="15"/>
      <c r="C248" s="15"/>
      <c r="D248" s="15"/>
      <c r="E248" s="15"/>
      <c r="F248" s="14"/>
      <c r="G248" s="15"/>
    </row>
    <row r="249" spans="1:8" x14ac:dyDescent="0.25">
      <c r="A249" s="15"/>
      <c r="B249" s="15"/>
      <c r="C249" s="15"/>
      <c r="D249" s="15"/>
      <c r="E249" s="15"/>
      <c r="F249" s="14"/>
      <c r="G249" s="15"/>
    </row>
    <row r="250" spans="1:8" x14ac:dyDescent="0.25">
      <c r="A250" s="15"/>
      <c r="B250" s="15"/>
      <c r="C250" s="15"/>
      <c r="D250" s="15"/>
      <c r="E250" s="15"/>
      <c r="F250" s="14"/>
      <c r="G25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</vt:lpstr>
      <vt:lpstr>DB1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2024-04-13T00:05:28Z</dcterms:created>
  <dcterms:modified xsi:type="dcterms:W3CDTF">2024-04-13T23:32:32Z</dcterms:modified>
</cp:coreProperties>
</file>