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tine\PycharmProjects\DashBoard_Chauffeur\data\"/>
    </mc:Choice>
  </mc:AlternateContent>
  <bookViews>
    <workbookView xWindow="0" yWindow="0" windowWidth="19200" windowHeight="7310"/>
  </bookViews>
  <sheets>
    <sheet name="Chauff_CoordCartoPilote_RGPH-5" sheetId="1" r:id="rId1"/>
  </sheets>
  <definedNames>
    <definedName name="_xlnm._FilterDatabase" localSheetId="0" hidden="1">'Chauff_CoordCartoPilote_RGPH-5'!$A$1:$E$18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N18" i="1" l="1"/>
  <c r="N19" i="1" s="1"/>
  <c r="N20" i="1" s="1"/>
  <c r="N21" i="1" s="1"/>
  <c r="N14" i="1"/>
  <c r="N15" i="1" s="1"/>
  <c r="N16" i="1" s="1"/>
  <c r="N17" i="1" s="1"/>
  <c r="N10" i="1"/>
  <c r="N11" i="1" s="1"/>
  <c r="N12" i="1" s="1"/>
  <c r="N13" i="1" s="1"/>
  <c r="N6" i="1"/>
  <c r="N2" i="1"/>
  <c r="N3" i="1" s="1"/>
  <c r="N4" i="1" s="1"/>
  <c r="N5" i="1" s="1"/>
  <c r="N7" i="1" l="1"/>
  <c r="N8" i="1" s="1"/>
  <c r="N9" i="1" s="1"/>
  <c r="I19" i="1"/>
  <c r="I20" i="1"/>
  <c r="I21" i="1"/>
  <c r="I15" i="1"/>
  <c r="I16" i="1"/>
  <c r="I17" i="1"/>
  <c r="I10" i="1"/>
  <c r="I11" i="1"/>
  <c r="I12" i="1"/>
  <c r="I13" i="1"/>
  <c r="I3" i="1"/>
  <c r="I4" i="1"/>
  <c r="I5" i="1"/>
  <c r="I18" i="1" l="1"/>
  <c r="I14" i="1"/>
  <c r="I2" i="1"/>
</calcChain>
</file>

<file path=xl/sharedStrings.xml><?xml version="1.0" encoding="utf-8"?>
<sst xmlns="http://schemas.openxmlformats.org/spreadsheetml/2006/main" count="159" uniqueCount="50">
  <si>
    <t>PRENOM</t>
  </si>
  <si>
    <t>NOM</t>
  </si>
  <si>
    <t>TELEPHONE</t>
  </si>
  <si>
    <t>Assane</t>
  </si>
  <si>
    <t>MBAYE</t>
  </si>
  <si>
    <t>77 896 10 53</t>
  </si>
  <si>
    <t>Ousmane Djimbity</t>
  </si>
  <si>
    <t>CAMARA</t>
  </si>
  <si>
    <t>77 837 80 81</t>
  </si>
  <si>
    <t>Khadim</t>
  </si>
  <si>
    <t>DIAKHATE</t>
  </si>
  <si>
    <t>77 511 87 13</t>
  </si>
  <si>
    <t>Serigne Cheikh Mbacké</t>
  </si>
  <si>
    <t>LY</t>
  </si>
  <si>
    <t>77 217 91 53</t>
  </si>
  <si>
    <t>Adama</t>
  </si>
  <si>
    <t>KANE</t>
  </si>
  <si>
    <t>77 301 95 39</t>
  </si>
  <si>
    <t>ZAC MBAO</t>
  </si>
  <si>
    <t>YEUMBEUL</t>
  </si>
  <si>
    <t>PTE D'OIE BUILDERS</t>
  </si>
  <si>
    <t>FASS MBAO</t>
  </si>
  <si>
    <t>YOFF</t>
  </si>
  <si>
    <t>Mame Cheikh DIOUF</t>
  </si>
  <si>
    <t>AGENTS TRANSPORTES</t>
  </si>
  <si>
    <t>Djiby DIOP</t>
  </si>
  <si>
    <t>Khadim DIOP</t>
  </si>
  <si>
    <t>ADRESSE CHAUFFEURS</t>
  </si>
  <si>
    <t>ADRESSE EXPERTS</t>
  </si>
  <si>
    <t>KEUR MASSAR-RUFISQUE I. PA, U. 10</t>
  </si>
  <si>
    <t>Babacar GUEYE</t>
  </si>
  <si>
    <t>SCAT-URBAM</t>
  </si>
  <si>
    <t>OUAKAM</t>
  </si>
  <si>
    <t>PIKINE</t>
  </si>
  <si>
    <t>Mademba SY</t>
  </si>
  <si>
    <t>Tivaouane-Peulh</t>
  </si>
  <si>
    <t>VEHICULE</t>
  </si>
  <si>
    <t>N° CARTE CARBURANT</t>
  </si>
  <si>
    <t>MONTANT TOTAL EN FCFA</t>
  </si>
  <si>
    <t>CONSOMMATION</t>
  </si>
  <si>
    <t>DK 0201 BB</t>
  </si>
  <si>
    <t>DK 0173 BB</t>
  </si>
  <si>
    <t>DK 0216 BB</t>
  </si>
  <si>
    <t>DK 0193 BB</t>
  </si>
  <si>
    <t>DK 0186 BB</t>
  </si>
  <si>
    <t>DATE CHARGEMENT</t>
  </si>
  <si>
    <t>KILOMETRAGE</t>
  </si>
  <si>
    <t>CHEF DE BORD</t>
  </si>
  <si>
    <t>Code Chauffeur</t>
  </si>
  <si>
    <t>Prenom et 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</si>
</sst>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charset val="129"/>
      <scheme val="minor"/>
    </font>
    <font>
      <b/>
      <sz val="10"/>
      <color theme="1"/>
      <name val="Tahoma"/>
      <family val="2"/>
    </font>
    <font>
      <sz val="11"/>
      <color theme="1"/>
      <name val="Tahoma"/>
      <family val="2"/>
    </font>
    <font>
      <b/>
      <sz val="1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7" fillId="0" borderId="0" xfId="0" applyFont="1"/>
    <xf numFmtId="0" fontId="8" fillId="3" borderId="1" xfId="1" applyFont="1" applyFill="1" applyBorder="1" applyAlignment="1">
      <alignment horizontal="left" vertical="center"/>
    </xf>
    <xf numFmtId="14" fontId="2" fillId="0" borderId="0" xfId="0" applyNumberFormat="1" applyFont="1" applyAlignment="1">
      <alignment vertical="center"/>
    </xf>
    <xf numFmtId="14" fontId="2" fillId="0" borderId="0" xfId="0" applyNumberFormat="1" applyFont="1" applyFill="1" applyAlignment="1">
      <alignment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85" zoomScaleNormal="85" workbookViewId="0">
      <selection activeCell="L5" sqref="L5"/>
    </sheetView>
  </sheetViews>
  <sheetFormatPr baseColWidth="10" defaultColWidth="11" defaultRowHeight="15.5"/>
  <cols>
    <col min="1" max="1" width="22.58203125" style="3" customWidth="1"/>
    <col min="2" max="2" width="21.33203125" style="2" bestFit="1" customWidth="1"/>
    <col min="3" max="3" width="10.83203125" style="2" bestFit="1" customWidth="1"/>
    <col min="4" max="4" width="10.83203125" style="2" customWidth="1"/>
    <col min="5" max="5" width="13.58203125" style="2" customWidth="1"/>
    <col min="6" max="6" width="24.58203125" style="2" customWidth="1"/>
    <col min="7" max="7" width="24.5" style="2" customWidth="1"/>
    <col min="8" max="8" width="37" style="2" bestFit="1" customWidth="1"/>
    <col min="9" max="9" width="19.83203125" style="2" bestFit="1" customWidth="1"/>
    <col min="10" max="11" width="11" style="2"/>
    <col min="12" max="12" width="22.83203125" style="2" bestFit="1" customWidth="1"/>
    <col min="13" max="13" width="15.33203125" style="2" bestFit="1" customWidth="1"/>
    <col min="14" max="14" width="17.6640625" style="2" bestFit="1" customWidth="1"/>
    <col min="15" max="15" width="13.25" style="2" bestFit="1" customWidth="1"/>
    <col min="16" max="16384" width="11" style="2"/>
  </cols>
  <sheetData>
    <row r="1" spans="1:15" ht="20.25" customHeight="1">
      <c r="A1" s="1" t="s">
        <v>48</v>
      </c>
      <c r="B1" s="10" t="s">
        <v>0</v>
      </c>
      <c r="C1" s="10" t="s">
        <v>1</v>
      </c>
      <c r="D1" s="10" t="s">
        <v>49</v>
      </c>
      <c r="E1" s="10" t="s">
        <v>2</v>
      </c>
      <c r="F1" s="10" t="s">
        <v>27</v>
      </c>
      <c r="G1" s="10" t="s">
        <v>24</v>
      </c>
      <c r="H1" s="10" t="s">
        <v>28</v>
      </c>
      <c r="I1" s="10" t="s">
        <v>47</v>
      </c>
      <c r="J1" s="10" t="s">
        <v>36</v>
      </c>
      <c r="K1" s="10" t="s">
        <v>37</v>
      </c>
      <c r="L1" s="12" t="s">
        <v>38</v>
      </c>
      <c r="M1" s="12" t="s">
        <v>39</v>
      </c>
      <c r="N1" s="12" t="s">
        <v>45</v>
      </c>
      <c r="O1" s="12" t="s">
        <v>46</v>
      </c>
    </row>
    <row r="2" spans="1:15">
      <c r="A2" s="4">
        <v>1</v>
      </c>
      <c r="B2" s="5" t="s">
        <v>3</v>
      </c>
      <c r="C2" s="5" t="s">
        <v>4</v>
      </c>
      <c r="D2" s="5" t="str">
        <f>CONCATENATE(B2," ",C2)</f>
        <v>Assane MBAYE</v>
      </c>
      <c r="E2" s="6" t="s">
        <v>5</v>
      </c>
      <c r="F2" s="5" t="s">
        <v>18</v>
      </c>
      <c r="G2" s="5" t="s">
        <v>26</v>
      </c>
      <c r="H2" s="5" t="s">
        <v>29</v>
      </c>
      <c r="I2" s="5" t="str">
        <f>G2</f>
        <v>Khadim DIOP</v>
      </c>
      <c r="J2" s="11" t="s">
        <v>40</v>
      </c>
      <c r="K2" s="11">
        <v>61832</v>
      </c>
      <c r="L2" s="2">
        <f>M2*O2</f>
        <v>7380</v>
      </c>
      <c r="M2" s="2">
        <v>123</v>
      </c>
      <c r="N2" s="13">
        <f>DATE(2022,3,8)</f>
        <v>44628</v>
      </c>
      <c r="O2" s="2">
        <v>60</v>
      </c>
    </row>
    <row r="3" spans="1:15" s="9" customFormat="1">
      <c r="A3" s="4">
        <v>1</v>
      </c>
      <c r="B3" s="5" t="s">
        <v>3</v>
      </c>
      <c r="C3" s="5" t="s">
        <v>4</v>
      </c>
      <c r="D3" s="5" t="str">
        <f t="shared" ref="D3:D21" si="0">CONCATENATE(B3," ",C3)</f>
        <v>Assane MBAYE</v>
      </c>
      <c r="E3" s="6" t="s">
        <v>5</v>
      </c>
      <c r="F3" s="5" t="s">
        <v>18</v>
      </c>
      <c r="G3" s="5" t="s">
        <v>26</v>
      </c>
      <c r="H3" s="5" t="s">
        <v>29</v>
      </c>
      <c r="I3" s="5" t="str">
        <f t="shared" ref="I3:I5" si="1">G3</f>
        <v>Khadim DIOP</v>
      </c>
      <c r="J3" s="11" t="s">
        <v>40</v>
      </c>
      <c r="K3" s="11">
        <v>61832</v>
      </c>
      <c r="L3" s="2">
        <v>1</v>
      </c>
      <c r="M3" s="2">
        <v>256</v>
      </c>
      <c r="N3" s="14">
        <f>N2+7</f>
        <v>44635</v>
      </c>
      <c r="O3" s="9">
        <v>65</v>
      </c>
    </row>
    <row r="4" spans="1:15" s="9" customFormat="1">
      <c r="A4" s="4">
        <v>1</v>
      </c>
      <c r="B4" s="5" t="s">
        <v>3</v>
      </c>
      <c r="C4" s="5" t="s">
        <v>4</v>
      </c>
      <c r="D4" s="5" t="str">
        <f t="shared" si="0"/>
        <v>Assane MBAYE</v>
      </c>
      <c r="E4" s="6" t="s">
        <v>5</v>
      </c>
      <c r="F4" s="5" t="s">
        <v>18</v>
      </c>
      <c r="G4" s="5" t="s">
        <v>26</v>
      </c>
      <c r="H4" s="5" t="s">
        <v>29</v>
      </c>
      <c r="I4" s="5" t="str">
        <f t="shared" si="1"/>
        <v>Khadim DIOP</v>
      </c>
      <c r="J4" s="11" t="s">
        <v>40</v>
      </c>
      <c r="K4" s="11">
        <v>61832</v>
      </c>
      <c r="L4" s="2">
        <v>0</v>
      </c>
      <c r="M4" s="2">
        <v>173</v>
      </c>
      <c r="N4" s="14">
        <f t="shared" ref="N4:N5" si="2">N3+7</f>
        <v>44642</v>
      </c>
      <c r="O4" s="2">
        <v>70</v>
      </c>
    </row>
    <row r="5" spans="1:15">
      <c r="A5" s="4">
        <v>1</v>
      </c>
      <c r="B5" s="5" t="s">
        <v>3</v>
      </c>
      <c r="C5" s="5" t="s">
        <v>4</v>
      </c>
      <c r="D5" s="5" t="str">
        <f t="shared" si="0"/>
        <v>Assane MBAYE</v>
      </c>
      <c r="E5" s="6" t="s">
        <v>5</v>
      </c>
      <c r="F5" s="5" t="s">
        <v>18</v>
      </c>
      <c r="G5" s="5" t="s">
        <v>26</v>
      </c>
      <c r="H5" s="5" t="s">
        <v>29</v>
      </c>
      <c r="I5" s="5" t="str">
        <f t="shared" si="1"/>
        <v>Khadim DIOP</v>
      </c>
      <c r="J5" s="11" t="s">
        <v>40</v>
      </c>
      <c r="K5" s="11">
        <v>61832</v>
      </c>
      <c r="L5" s="2">
        <v>10</v>
      </c>
      <c r="M5" s="2">
        <v>188</v>
      </c>
      <c r="N5" s="14">
        <f t="shared" si="2"/>
        <v>44649</v>
      </c>
      <c r="O5" s="9">
        <v>75</v>
      </c>
    </row>
    <row r="6" spans="1:15">
      <c r="A6" s="4">
        <v>2</v>
      </c>
      <c r="B6" s="5" t="s">
        <v>6</v>
      </c>
      <c r="C6" s="5" t="s">
        <v>7</v>
      </c>
      <c r="D6" s="5" t="str">
        <f t="shared" si="0"/>
        <v>Ousmane Djimbity CAMARA</v>
      </c>
      <c r="E6" s="6" t="s">
        <v>8</v>
      </c>
      <c r="F6" s="5" t="s">
        <v>19</v>
      </c>
      <c r="G6" s="5" t="s">
        <v>34</v>
      </c>
      <c r="H6" s="5" t="s">
        <v>35</v>
      </c>
      <c r="I6" s="5" t="s">
        <v>34</v>
      </c>
      <c r="J6" s="11" t="s">
        <v>41</v>
      </c>
      <c r="K6" s="11">
        <v>61465</v>
      </c>
      <c r="L6" s="2">
        <f t="shared" ref="L3:L21" si="3">M6*O6</f>
        <v>19520</v>
      </c>
      <c r="M6" s="2">
        <v>244</v>
      </c>
      <c r="N6" s="13">
        <f>DATE(2022,3,8)</f>
        <v>44628</v>
      </c>
      <c r="O6" s="2">
        <v>80</v>
      </c>
    </row>
    <row r="7" spans="1:15">
      <c r="A7" s="4">
        <v>2</v>
      </c>
      <c r="B7" s="5" t="s">
        <v>6</v>
      </c>
      <c r="C7" s="5" t="s">
        <v>7</v>
      </c>
      <c r="D7" s="5" t="str">
        <f t="shared" si="0"/>
        <v>Ousmane Djimbity CAMARA</v>
      </c>
      <c r="E7" s="6" t="s">
        <v>8</v>
      </c>
      <c r="F7" s="5" t="s">
        <v>19</v>
      </c>
      <c r="G7" s="5" t="s">
        <v>34</v>
      </c>
      <c r="H7" s="5" t="s">
        <v>35</v>
      </c>
      <c r="I7" s="5" t="s">
        <v>34</v>
      </c>
      <c r="J7" s="11" t="s">
        <v>41</v>
      </c>
      <c r="K7" s="11">
        <v>61465</v>
      </c>
      <c r="L7" s="2">
        <f t="shared" si="3"/>
        <v>14620</v>
      </c>
      <c r="M7" s="2">
        <v>172</v>
      </c>
      <c r="N7" s="14">
        <f>N6+3</f>
        <v>44631</v>
      </c>
      <c r="O7" s="9">
        <v>85</v>
      </c>
    </row>
    <row r="8" spans="1:15">
      <c r="A8" s="4">
        <v>2</v>
      </c>
      <c r="B8" s="5" t="s">
        <v>6</v>
      </c>
      <c r="C8" s="5" t="s">
        <v>7</v>
      </c>
      <c r="D8" s="5" t="str">
        <f t="shared" si="0"/>
        <v>Ousmane Djimbity CAMARA</v>
      </c>
      <c r="E8" s="6" t="s">
        <v>8</v>
      </c>
      <c r="F8" s="5" t="s">
        <v>19</v>
      </c>
      <c r="G8" s="5" t="s">
        <v>34</v>
      </c>
      <c r="H8" s="5" t="s">
        <v>35</v>
      </c>
      <c r="I8" s="5" t="s">
        <v>34</v>
      </c>
      <c r="J8" s="11" t="s">
        <v>41</v>
      </c>
      <c r="K8" s="11">
        <v>61465</v>
      </c>
      <c r="L8" s="2">
        <f t="shared" si="3"/>
        <v>11340</v>
      </c>
      <c r="M8" s="2">
        <v>126</v>
      </c>
      <c r="N8" s="14">
        <f t="shared" ref="N8:N9" si="4">N7+7</f>
        <v>44638</v>
      </c>
      <c r="O8" s="2">
        <v>90</v>
      </c>
    </row>
    <row r="9" spans="1:15">
      <c r="A9" s="4">
        <v>2</v>
      </c>
      <c r="B9" s="5" t="s">
        <v>6</v>
      </c>
      <c r="C9" s="5" t="s">
        <v>7</v>
      </c>
      <c r="D9" s="5" t="str">
        <f t="shared" si="0"/>
        <v>Ousmane Djimbity CAMARA</v>
      </c>
      <c r="E9" s="6" t="s">
        <v>8</v>
      </c>
      <c r="F9" s="5" t="s">
        <v>19</v>
      </c>
      <c r="G9" s="5" t="s">
        <v>34</v>
      </c>
      <c r="H9" s="5" t="s">
        <v>35</v>
      </c>
      <c r="I9" s="5" t="s">
        <v>34</v>
      </c>
      <c r="J9" s="11" t="s">
        <v>41</v>
      </c>
      <c r="K9" s="11">
        <v>61465</v>
      </c>
      <c r="L9" s="2">
        <f t="shared" si="3"/>
        <v>10545</v>
      </c>
      <c r="M9" s="2">
        <v>111</v>
      </c>
      <c r="N9" s="14">
        <f t="shared" si="4"/>
        <v>44645</v>
      </c>
      <c r="O9" s="9">
        <v>95</v>
      </c>
    </row>
    <row r="10" spans="1:15">
      <c r="A10" s="4">
        <v>3</v>
      </c>
      <c r="B10" s="5" t="s">
        <v>9</v>
      </c>
      <c r="C10" s="5" t="s">
        <v>10</v>
      </c>
      <c r="D10" s="5" t="str">
        <f t="shared" si="0"/>
        <v>Khadim DIAKHATE</v>
      </c>
      <c r="E10" s="6" t="s">
        <v>11</v>
      </c>
      <c r="F10" s="5" t="s">
        <v>20</v>
      </c>
      <c r="G10" s="5" t="s">
        <v>30</v>
      </c>
      <c r="H10" s="5" t="s">
        <v>31</v>
      </c>
      <c r="I10" s="5" t="str">
        <f>G10</f>
        <v>Babacar GUEYE</v>
      </c>
      <c r="J10" s="11" t="s">
        <v>42</v>
      </c>
      <c r="K10" s="11">
        <v>61165</v>
      </c>
      <c r="L10" s="2">
        <f t="shared" si="3"/>
        <v>18500</v>
      </c>
      <c r="M10" s="2">
        <v>185</v>
      </c>
      <c r="N10" s="13">
        <f>DATE(2022,3,8)</f>
        <v>44628</v>
      </c>
      <c r="O10" s="2">
        <v>100</v>
      </c>
    </row>
    <row r="11" spans="1:15">
      <c r="A11" s="4">
        <v>3</v>
      </c>
      <c r="B11" s="5" t="s">
        <v>9</v>
      </c>
      <c r="C11" s="5" t="s">
        <v>10</v>
      </c>
      <c r="D11" s="5" t="str">
        <f t="shared" si="0"/>
        <v>Khadim DIAKHATE</v>
      </c>
      <c r="E11" s="6" t="s">
        <v>11</v>
      </c>
      <c r="F11" s="5" t="s">
        <v>20</v>
      </c>
      <c r="G11" s="5" t="s">
        <v>30</v>
      </c>
      <c r="H11" s="5" t="s">
        <v>31</v>
      </c>
      <c r="I11" s="5" t="str">
        <f t="shared" ref="I11:I13" si="5">G11</f>
        <v>Babacar GUEYE</v>
      </c>
      <c r="J11" s="11" t="s">
        <v>42</v>
      </c>
      <c r="K11" s="11">
        <v>61165</v>
      </c>
      <c r="L11" s="2">
        <f t="shared" si="3"/>
        <v>30660</v>
      </c>
      <c r="M11" s="2">
        <v>292</v>
      </c>
      <c r="N11" s="14">
        <f>N10+7</f>
        <v>44635</v>
      </c>
      <c r="O11" s="9">
        <v>105</v>
      </c>
    </row>
    <row r="12" spans="1:15">
      <c r="A12" s="4">
        <v>3</v>
      </c>
      <c r="B12" s="5" t="s">
        <v>9</v>
      </c>
      <c r="C12" s="5" t="s">
        <v>10</v>
      </c>
      <c r="D12" s="5" t="str">
        <f t="shared" si="0"/>
        <v>Khadim DIAKHATE</v>
      </c>
      <c r="E12" s="6" t="s">
        <v>11</v>
      </c>
      <c r="F12" s="5" t="s">
        <v>20</v>
      </c>
      <c r="G12" s="5" t="s">
        <v>30</v>
      </c>
      <c r="H12" s="5" t="s">
        <v>31</v>
      </c>
      <c r="I12" s="5" t="str">
        <f t="shared" si="5"/>
        <v>Babacar GUEYE</v>
      </c>
      <c r="J12" s="11" t="s">
        <v>42</v>
      </c>
      <c r="K12" s="11">
        <v>61165</v>
      </c>
      <c r="L12" s="2">
        <f t="shared" si="3"/>
        <v>42350</v>
      </c>
      <c r="M12" s="2">
        <v>385</v>
      </c>
      <c r="N12" s="14">
        <f t="shared" ref="N12:N13" si="6">N11+7</f>
        <v>44642</v>
      </c>
      <c r="O12" s="2">
        <v>110</v>
      </c>
    </row>
    <row r="13" spans="1:15">
      <c r="A13" s="4">
        <v>3</v>
      </c>
      <c r="B13" s="5" t="s">
        <v>9</v>
      </c>
      <c r="C13" s="5" t="s">
        <v>10</v>
      </c>
      <c r="D13" s="5" t="str">
        <f t="shared" si="0"/>
        <v>Khadim DIAKHATE</v>
      </c>
      <c r="E13" s="6" t="s">
        <v>11</v>
      </c>
      <c r="F13" s="5" t="s">
        <v>20</v>
      </c>
      <c r="G13" s="5" t="s">
        <v>30</v>
      </c>
      <c r="H13" s="5" t="s">
        <v>31</v>
      </c>
      <c r="I13" s="5" t="str">
        <f t="shared" si="5"/>
        <v>Babacar GUEYE</v>
      </c>
      <c r="J13" s="11" t="s">
        <v>42</v>
      </c>
      <c r="K13" s="11">
        <v>61165</v>
      </c>
      <c r="L13" s="2">
        <f t="shared" si="3"/>
        <v>12880</v>
      </c>
      <c r="M13" s="2">
        <v>112</v>
      </c>
      <c r="N13" s="14">
        <f t="shared" si="6"/>
        <v>44649</v>
      </c>
      <c r="O13" s="9">
        <v>115</v>
      </c>
    </row>
    <row r="14" spans="1:15">
      <c r="A14" s="4">
        <v>4</v>
      </c>
      <c r="B14" s="5" t="s">
        <v>12</v>
      </c>
      <c r="C14" s="5" t="s">
        <v>13</v>
      </c>
      <c r="D14" s="5" t="str">
        <f t="shared" si="0"/>
        <v>Serigne Cheikh Mbacké LY</v>
      </c>
      <c r="E14" s="7" t="s">
        <v>14</v>
      </c>
      <c r="F14" s="5" t="s">
        <v>22</v>
      </c>
      <c r="G14" s="5" t="s">
        <v>23</v>
      </c>
      <c r="H14" s="5" t="s">
        <v>32</v>
      </c>
      <c r="I14" s="5" t="str">
        <f>G14</f>
        <v>Mame Cheikh DIOUF</v>
      </c>
      <c r="J14" s="11" t="s">
        <v>43</v>
      </c>
      <c r="K14" s="11">
        <v>61408</v>
      </c>
      <c r="L14" s="2">
        <f t="shared" si="3"/>
        <v>34680</v>
      </c>
      <c r="M14" s="2">
        <v>289</v>
      </c>
      <c r="N14" s="13">
        <f>DATE(2022,3,8)</f>
        <v>44628</v>
      </c>
      <c r="O14" s="2">
        <v>120</v>
      </c>
    </row>
    <row r="15" spans="1:15">
      <c r="A15" s="4">
        <v>4</v>
      </c>
      <c r="B15" s="5" t="s">
        <v>12</v>
      </c>
      <c r="C15" s="5" t="s">
        <v>13</v>
      </c>
      <c r="D15" s="5" t="str">
        <f t="shared" si="0"/>
        <v>Serigne Cheikh Mbacké LY</v>
      </c>
      <c r="E15" s="7" t="s">
        <v>14</v>
      </c>
      <c r="F15" s="5" t="s">
        <v>22</v>
      </c>
      <c r="G15" s="5" t="s">
        <v>23</v>
      </c>
      <c r="H15" s="5" t="s">
        <v>32</v>
      </c>
      <c r="I15" s="5" t="str">
        <f t="shared" ref="I15:I17" si="7">G15</f>
        <v>Mame Cheikh DIOUF</v>
      </c>
      <c r="J15" s="11" t="s">
        <v>43</v>
      </c>
      <c r="K15" s="11">
        <v>61408</v>
      </c>
      <c r="L15" s="2">
        <f t="shared" si="3"/>
        <v>45500</v>
      </c>
      <c r="M15" s="2">
        <v>364</v>
      </c>
      <c r="N15" s="14">
        <f>N14+7</f>
        <v>44635</v>
      </c>
      <c r="O15" s="9">
        <v>125</v>
      </c>
    </row>
    <row r="16" spans="1:15">
      <c r="A16" s="4">
        <v>4</v>
      </c>
      <c r="B16" s="5" t="s">
        <v>12</v>
      </c>
      <c r="C16" s="5" t="s">
        <v>13</v>
      </c>
      <c r="D16" s="5" t="str">
        <f t="shared" si="0"/>
        <v>Serigne Cheikh Mbacké LY</v>
      </c>
      <c r="E16" s="7" t="s">
        <v>14</v>
      </c>
      <c r="F16" s="5" t="s">
        <v>22</v>
      </c>
      <c r="G16" s="5" t="s">
        <v>23</v>
      </c>
      <c r="H16" s="5" t="s">
        <v>32</v>
      </c>
      <c r="I16" s="5" t="str">
        <f t="shared" si="7"/>
        <v>Mame Cheikh DIOUF</v>
      </c>
      <c r="J16" s="11" t="s">
        <v>43</v>
      </c>
      <c r="K16" s="11">
        <v>61408</v>
      </c>
      <c r="L16" s="2">
        <f t="shared" si="3"/>
        <v>32630</v>
      </c>
      <c r="M16" s="2">
        <v>251</v>
      </c>
      <c r="N16" s="14">
        <f t="shared" ref="N16:N17" si="8">N15+7</f>
        <v>44642</v>
      </c>
      <c r="O16" s="2">
        <v>130</v>
      </c>
    </row>
    <row r="17" spans="1:15">
      <c r="A17" s="4">
        <v>4</v>
      </c>
      <c r="B17" s="5" t="s">
        <v>12</v>
      </c>
      <c r="C17" s="5" t="s">
        <v>13</v>
      </c>
      <c r="D17" s="5" t="str">
        <f t="shared" si="0"/>
        <v>Serigne Cheikh Mbacké LY</v>
      </c>
      <c r="E17" s="7" t="s">
        <v>14</v>
      </c>
      <c r="F17" s="5" t="s">
        <v>22</v>
      </c>
      <c r="G17" s="5" t="s">
        <v>23</v>
      </c>
      <c r="H17" s="5" t="s">
        <v>32</v>
      </c>
      <c r="I17" s="5" t="str">
        <f t="shared" si="7"/>
        <v>Mame Cheikh DIOUF</v>
      </c>
      <c r="J17" s="11" t="s">
        <v>43</v>
      </c>
      <c r="K17" s="11">
        <v>61408</v>
      </c>
      <c r="L17" s="2">
        <f t="shared" si="3"/>
        <v>39960</v>
      </c>
      <c r="M17" s="2">
        <v>296</v>
      </c>
      <c r="N17" s="14">
        <f t="shared" si="8"/>
        <v>44649</v>
      </c>
      <c r="O17" s="9">
        <v>135</v>
      </c>
    </row>
    <row r="18" spans="1:15">
      <c r="A18" s="4">
        <v>5</v>
      </c>
      <c r="B18" s="5" t="s">
        <v>15</v>
      </c>
      <c r="C18" s="5" t="s">
        <v>16</v>
      </c>
      <c r="D18" s="5" t="str">
        <f t="shared" si="0"/>
        <v>Adama KANE</v>
      </c>
      <c r="E18" s="8" t="s">
        <v>17</v>
      </c>
      <c r="F18" s="5" t="s">
        <v>21</v>
      </c>
      <c r="G18" s="5" t="s">
        <v>25</v>
      </c>
      <c r="H18" s="5" t="s">
        <v>33</v>
      </c>
      <c r="I18" s="5" t="str">
        <f>G18</f>
        <v>Djiby DIOP</v>
      </c>
      <c r="J18" s="11" t="s">
        <v>44</v>
      </c>
      <c r="K18" s="11">
        <v>61806</v>
      </c>
      <c r="L18" s="2">
        <f t="shared" si="3"/>
        <v>54040</v>
      </c>
      <c r="M18" s="2">
        <v>386</v>
      </c>
      <c r="N18" s="13">
        <f>DATE(2022,3,8)</f>
        <v>44628</v>
      </c>
      <c r="O18" s="2">
        <v>140</v>
      </c>
    </row>
    <row r="19" spans="1:15">
      <c r="A19" s="4">
        <v>5</v>
      </c>
      <c r="B19" s="5" t="s">
        <v>15</v>
      </c>
      <c r="C19" s="5" t="s">
        <v>16</v>
      </c>
      <c r="D19" s="5" t="str">
        <f t="shared" si="0"/>
        <v>Adama KANE</v>
      </c>
      <c r="E19" s="8" t="s">
        <v>17</v>
      </c>
      <c r="F19" s="5" t="s">
        <v>21</v>
      </c>
      <c r="G19" s="5" t="s">
        <v>25</v>
      </c>
      <c r="H19" s="5" t="s">
        <v>33</v>
      </c>
      <c r="I19" s="5" t="str">
        <f t="shared" ref="I19:I21" si="9">G19</f>
        <v>Djiby DIOP</v>
      </c>
      <c r="J19" s="11" t="s">
        <v>44</v>
      </c>
      <c r="K19" s="11">
        <v>61806</v>
      </c>
      <c r="L19" s="2">
        <f t="shared" si="3"/>
        <v>48140</v>
      </c>
      <c r="M19" s="2">
        <v>332</v>
      </c>
      <c r="N19" s="14">
        <f>N18+7</f>
        <v>44635</v>
      </c>
      <c r="O19" s="9">
        <v>145</v>
      </c>
    </row>
    <row r="20" spans="1:15">
      <c r="A20" s="4">
        <v>5</v>
      </c>
      <c r="B20" s="5" t="s">
        <v>15</v>
      </c>
      <c r="C20" s="5" t="s">
        <v>16</v>
      </c>
      <c r="D20" s="5" t="str">
        <f t="shared" si="0"/>
        <v>Adama KANE</v>
      </c>
      <c r="E20" s="8" t="s">
        <v>17</v>
      </c>
      <c r="F20" s="5" t="s">
        <v>21</v>
      </c>
      <c r="G20" s="5" t="s">
        <v>25</v>
      </c>
      <c r="H20" s="5" t="s">
        <v>33</v>
      </c>
      <c r="I20" s="5" t="str">
        <f t="shared" si="9"/>
        <v>Djiby DIOP</v>
      </c>
      <c r="J20" s="11" t="s">
        <v>44</v>
      </c>
      <c r="K20" s="11">
        <v>61806</v>
      </c>
      <c r="L20" s="2">
        <f t="shared" si="3"/>
        <v>23400</v>
      </c>
      <c r="M20" s="2">
        <v>156</v>
      </c>
      <c r="N20" s="14">
        <f t="shared" ref="N20:N21" si="10">N19+7</f>
        <v>44642</v>
      </c>
      <c r="O20" s="2">
        <v>150</v>
      </c>
    </row>
    <row r="21" spans="1:15">
      <c r="A21" s="4">
        <v>5</v>
      </c>
      <c r="B21" s="5" t="s">
        <v>15</v>
      </c>
      <c r="C21" s="5" t="s">
        <v>16</v>
      </c>
      <c r="D21" s="5" t="str">
        <f t="shared" si="0"/>
        <v>Adama KANE</v>
      </c>
      <c r="E21" s="8" t="s">
        <v>17</v>
      </c>
      <c r="F21" s="5" t="s">
        <v>21</v>
      </c>
      <c r="G21" s="5" t="s">
        <v>25</v>
      </c>
      <c r="H21" s="5" t="s">
        <v>33</v>
      </c>
      <c r="I21" s="5" t="str">
        <f t="shared" si="9"/>
        <v>Djiby DIOP</v>
      </c>
      <c r="J21" s="11" t="s">
        <v>44</v>
      </c>
      <c r="K21" s="11">
        <v>61806</v>
      </c>
      <c r="L21" s="2">
        <f t="shared" si="3"/>
        <v>50840</v>
      </c>
      <c r="M21" s="2">
        <v>328</v>
      </c>
      <c r="N21" s="14">
        <f t="shared" si="10"/>
        <v>44649</v>
      </c>
      <c r="O21" s="9">
        <v>155</v>
      </c>
    </row>
  </sheetData>
  <autoFilter ref="A1:E18"/>
  <conditionalFormatting sqref="B10:B13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Chauff_CoordCartoPilote_RGPH-5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Abdourahmane DEME</dc:creator>
  <cp:lastModifiedBy>Aliou TINE</cp:lastModifiedBy>
  <dcterms:created xsi:type="dcterms:W3CDTF">2021-11-02T16:04:47Z</dcterms:created>
  <dcterms:modified xsi:type="dcterms:W3CDTF">2022-03-10T19:43:42Z</dcterms:modified>
</cp:coreProperties>
</file>