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Ironhack\LAB\DAFT_212\Module_1\Project_Week_2_Creating-Database\"/>
    </mc:Choice>
  </mc:AlternateContent>
  <xr:revisionPtr revIDLastSave="0" documentId="13_ncr:40009_{A7CCA01C-1127-4E94-9A74-02D2A1A8C46F}" xr6:coauthVersionLast="47" xr6:coauthVersionMax="47" xr10:uidLastSave="{00000000-0000-0000-0000-000000000000}"/>
  <bookViews>
    <workbookView xWindow="-120" yWindow="-120" windowWidth="24240" windowHeight="13140"/>
  </bookViews>
  <sheets>
    <sheet name="Final table" sheetId="1" r:id="rId1"/>
    <sheet name="Countries" sheetId="6" r:id="rId2"/>
    <sheet name="Steady_stage" sheetId="5" r:id="rId3"/>
    <sheet name="Density" sheetId="3" r:id="rId4"/>
    <sheet name="Time" sheetId="2" r:id="rId5"/>
    <sheet name="Cost" sheetId="4" r:id="rId6"/>
  </sheets>
  <definedNames>
    <definedName name="_xlnm._FilterDatabase" localSheetId="5" hidden="1">Cost!$A$1:$C$12</definedName>
    <definedName name="_xlnm._FilterDatabase" localSheetId="3" hidden="1">Density!$A$1:$C$12</definedName>
    <definedName name="_xlnm._FilterDatabase" localSheetId="0" hidden="1">'Final table'!$A$1:$G$12</definedName>
    <definedName name="_xlnm._FilterDatabase" localSheetId="2" hidden="1">Steady_stage!$A$1:$C$12</definedName>
    <definedName name="_xlnm._FilterDatabase" localSheetId="4" hidden="1">Time!$A$1:$C$12</definedName>
  </definedNames>
  <calcPr calcId="0"/>
</workbook>
</file>

<file path=xl/calcChain.xml><?xml version="1.0" encoding="utf-8"?>
<calcChain xmlns="http://schemas.openxmlformats.org/spreadsheetml/2006/main">
  <c r="F55" i="1" l="1"/>
  <c r="E55" i="1"/>
  <c r="D55" i="1"/>
  <c r="C55" i="1"/>
  <c r="G55" i="1" s="1"/>
  <c r="B55" i="1"/>
  <c r="F54" i="1"/>
  <c r="E54" i="1"/>
  <c r="D54" i="1"/>
  <c r="C54" i="1"/>
  <c r="G54" i="1" s="1"/>
  <c r="B54" i="1"/>
  <c r="F53" i="1"/>
  <c r="E53" i="1"/>
  <c r="D53" i="1"/>
  <c r="C53" i="1"/>
  <c r="G53" i="1" s="1"/>
  <c r="B53" i="1"/>
  <c r="F52" i="1"/>
  <c r="E52" i="1"/>
  <c r="D52" i="1"/>
  <c r="C52" i="1"/>
  <c r="G52" i="1" s="1"/>
  <c r="B52" i="1"/>
  <c r="F51" i="1"/>
  <c r="E51" i="1"/>
  <c r="D51" i="1"/>
  <c r="C51" i="1"/>
  <c r="G51" i="1" s="1"/>
  <c r="B51" i="1"/>
  <c r="F50" i="1"/>
  <c r="E50" i="1"/>
  <c r="D50" i="1"/>
  <c r="C50" i="1"/>
  <c r="G50" i="1" s="1"/>
  <c r="B50" i="1"/>
  <c r="F49" i="1"/>
  <c r="E49" i="1"/>
  <c r="D49" i="1"/>
  <c r="C49" i="1"/>
  <c r="G49" i="1" s="1"/>
  <c r="B49" i="1"/>
  <c r="F48" i="1"/>
  <c r="E48" i="1"/>
  <c r="D48" i="1"/>
  <c r="C48" i="1"/>
  <c r="G48" i="1" s="1"/>
  <c r="B48" i="1"/>
  <c r="F47" i="1"/>
  <c r="E47" i="1"/>
  <c r="D47" i="1"/>
  <c r="C47" i="1"/>
  <c r="G47" i="1" s="1"/>
  <c r="B47" i="1"/>
  <c r="F46" i="1"/>
  <c r="E46" i="1"/>
  <c r="D46" i="1"/>
  <c r="C46" i="1"/>
  <c r="G46" i="1" s="1"/>
  <c r="B46" i="1"/>
  <c r="F45" i="1"/>
  <c r="E45" i="1"/>
  <c r="D45" i="1"/>
  <c r="C45" i="1"/>
  <c r="G45" i="1" s="1"/>
  <c r="B45" i="1"/>
  <c r="F31" i="1"/>
  <c r="F30" i="1"/>
  <c r="F29" i="1"/>
  <c r="F28" i="1"/>
  <c r="F27" i="1"/>
  <c r="F26" i="1"/>
  <c r="F24" i="1"/>
  <c r="F23" i="1"/>
  <c r="F22" i="1"/>
  <c r="F21" i="1"/>
  <c r="C31" i="1"/>
  <c r="C30" i="1"/>
  <c r="C29" i="1"/>
  <c r="C28" i="1"/>
  <c r="C27" i="1"/>
  <c r="C26" i="1"/>
  <c r="G26" i="1" s="1"/>
  <c r="C25" i="1"/>
  <c r="C24" i="1"/>
  <c r="C23" i="1"/>
  <c r="C22" i="1"/>
  <c r="C21" i="1"/>
  <c r="B12" i="1"/>
  <c r="B11" i="1"/>
  <c r="B10" i="1"/>
  <c r="B9" i="1"/>
  <c r="B8" i="1"/>
  <c r="B7" i="1"/>
  <c r="B6" i="1"/>
  <c r="B5" i="1"/>
  <c r="B4" i="1"/>
  <c r="B3" i="1"/>
  <c r="B2" i="1"/>
  <c r="B31" i="1"/>
  <c r="B28" i="1"/>
  <c r="B30" i="1"/>
  <c r="B27" i="1"/>
  <c r="B29" i="1"/>
  <c r="B22" i="1"/>
  <c r="B26" i="1"/>
  <c r="B25" i="1"/>
  <c r="B21" i="1"/>
  <c r="B23" i="1"/>
  <c r="B24" i="1"/>
  <c r="F25" i="1"/>
  <c r="E31" i="1"/>
  <c r="E28" i="1"/>
  <c r="E30" i="1"/>
  <c r="E27" i="1"/>
  <c r="E29" i="1"/>
  <c r="E22" i="1"/>
  <c r="E26" i="1"/>
  <c r="E25" i="1"/>
  <c r="E21" i="1"/>
  <c r="E23" i="1"/>
  <c r="E24" i="1"/>
  <c r="D31" i="1"/>
  <c r="D28" i="1"/>
  <c r="D30" i="1"/>
  <c r="D27" i="1"/>
  <c r="D29" i="1"/>
  <c r="D22" i="1"/>
  <c r="D26" i="1"/>
  <c r="D25" i="1"/>
  <c r="D21" i="1"/>
  <c r="D23" i="1"/>
  <c r="D24" i="1"/>
  <c r="C4" i="5"/>
  <c r="C5" i="5" s="1"/>
  <c r="C6" i="5" s="1"/>
  <c r="C7" i="5" s="1"/>
  <c r="C8" i="5" s="1"/>
  <c r="C9" i="5" s="1"/>
  <c r="C10" i="5" s="1"/>
  <c r="C11" i="5" s="1"/>
  <c r="C12" i="5" s="1"/>
  <c r="C3" i="5"/>
  <c r="C12" i="4"/>
  <c r="C3" i="3"/>
  <c r="G30" i="1" l="1"/>
  <c r="G29" i="1"/>
  <c r="G22" i="1"/>
  <c r="G31" i="1"/>
  <c r="J31" i="1" s="1"/>
  <c r="G21" i="1"/>
  <c r="G25" i="1"/>
  <c r="G23" i="1"/>
  <c r="G27" i="1"/>
  <c r="J30" i="1" s="1"/>
  <c r="G24" i="1"/>
  <c r="G28" i="1"/>
  <c r="J22" i="1"/>
  <c r="J28" i="1"/>
  <c r="J24" i="1"/>
  <c r="J23" i="1" l="1"/>
  <c r="J29" i="1"/>
  <c r="J27" i="1"/>
  <c r="J26" i="1"/>
  <c r="J25" i="1"/>
  <c r="J21" i="1"/>
  <c r="F3" i="1"/>
  <c r="F4" i="1" s="1"/>
  <c r="F5" i="1" s="1"/>
  <c r="F6" i="1" s="1"/>
  <c r="F7" i="1" s="1"/>
  <c r="F8" i="1" s="1"/>
  <c r="F9" i="1" s="1"/>
  <c r="F10" i="1" s="1"/>
  <c r="F11" i="1" s="1"/>
  <c r="F12" i="1" s="1"/>
</calcChain>
</file>

<file path=xl/sharedStrings.xml><?xml version="1.0" encoding="utf-8"?>
<sst xmlns="http://schemas.openxmlformats.org/spreadsheetml/2006/main" count="123" uniqueCount="41">
  <si>
    <t>country</t>
  </si>
  <si>
    <t>Steady_Stage</t>
  </si>
  <si>
    <t>den_dif</t>
  </si>
  <si>
    <t>time_dif</t>
  </si>
  <si>
    <t>cost_dif</t>
  </si>
  <si>
    <t>AUT</t>
  </si>
  <si>
    <t>BEL</t>
  </si>
  <si>
    <t>DEU</t>
  </si>
  <si>
    <t>ESP</t>
  </si>
  <si>
    <t>FRA</t>
  </si>
  <si>
    <t>GRC</t>
  </si>
  <si>
    <t>IRL</t>
  </si>
  <si>
    <t>ITA</t>
  </si>
  <si>
    <t>PRT</t>
  </si>
  <si>
    <t>SVK</t>
  </si>
  <si>
    <t>SVN</t>
  </si>
  <si>
    <t>Den_weight</t>
  </si>
  <si>
    <t>Time weight</t>
  </si>
  <si>
    <t>Cost weight</t>
  </si>
  <si>
    <t>Stage weight</t>
  </si>
  <si>
    <t>Density</t>
  </si>
  <si>
    <t>Time</t>
  </si>
  <si>
    <t>Cost</t>
  </si>
  <si>
    <t>Total</t>
  </si>
  <si>
    <t>Portugal</t>
  </si>
  <si>
    <t>France</t>
  </si>
  <si>
    <t>Slovenia</t>
  </si>
  <si>
    <t>Italy</t>
  </si>
  <si>
    <t>Spain</t>
  </si>
  <si>
    <t>Germany</t>
  </si>
  <si>
    <t>Greece</t>
  </si>
  <si>
    <t>Austria</t>
  </si>
  <si>
    <t>Slovakia</t>
  </si>
  <si>
    <t>Steady
Stage</t>
  </si>
  <si>
    <t>Irlande</t>
  </si>
  <si>
    <t>Sources: World Bank, EU Startup Monitor</t>
  </si>
  <si>
    <t>Average 2015-2018</t>
  </si>
  <si>
    <t>Final analysis</t>
  </si>
  <si>
    <t>Final analysis - Best countries for startups in Europe</t>
  </si>
  <si>
    <t>Belgium</t>
  </si>
  <si>
    <t>Best countries for startups in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</si>
</sst>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i/>
      <sz val="9"/>
      <color theme="1"/>
      <name val="Poppins"/>
    </font>
    <font>
      <b/>
      <sz val="12"/>
      <color rgb="FF00B0F0"/>
      <name val="Poppins"/>
    </font>
    <font>
      <sz val="9"/>
      <color theme="1"/>
      <name val="Poppins"/>
    </font>
    <font>
      <b/>
      <sz val="9"/>
      <color theme="1"/>
      <name val="Poppi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0" fontId="18" fillId="0" borderId="0" xfId="0" applyFont="1" applyAlignment="1">
      <alignment horizontal="right"/>
    </xf>
    <xf numFmtId="0" fontId="18" fillId="0" borderId="10" xfId="0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0" xfId="0" applyFont="1"/>
    <xf numFmtId="0" fontId="16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33" borderId="0" xfId="0" applyFont="1" applyFill="1" applyAlignment="1">
      <alignment horizontal="right" vertical="center"/>
    </xf>
    <xf numFmtId="0" fontId="19" fillId="0" borderId="0" xfId="0" applyFont="1"/>
    <xf numFmtId="0" fontId="20" fillId="0" borderId="0" xfId="0" applyFont="1" applyFill="1"/>
    <xf numFmtId="0" fontId="21" fillId="0" borderId="10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 wrapText="1"/>
    </xf>
    <xf numFmtId="0" fontId="23" fillId="0" borderId="0" xfId="0" applyFont="1" applyAlignment="1">
      <alignment horizontal="right" vertical="center"/>
    </xf>
    <xf numFmtId="0" fontId="24" fillId="33" borderId="0" xfId="0" applyFont="1" applyFill="1" applyAlignment="1">
      <alignment horizontal="right" vertical="center"/>
    </xf>
    <xf numFmtId="0" fontId="23" fillId="0" borderId="0" xfId="0" applyFont="1"/>
    <xf numFmtId="0" fontId="24" fillId="33" borderId="0" xfId="0" applyFont="1" applyFill="1"/>
    <xf numFmtId="0" fontId="22" fillId="0" borderId="0" xfId="0" applyFont="1" applyFill="1" applyAlignment="1">
      <alignment vertical="center"/>
    </xf>
    <xf numFmtId="0" fontId="24" fillId="33" borderId="0" xfId="0" applyFont="1" applyFill="1" applyAlignment="1">
      <alignment vertical="center"/>
    </xf>
    <xf numFmtId="9" fontId="0" fillId="0" borderId="0" xfId="1" applyFont="1" applyAlignment="1">
      <alignment vertic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showGridLines="0" tabSelected="1" topLeftCell="B10" workbookViewId="0">
      <selection activeCell="M18" sqref="M18"/>
    </sheetView>
  </sheetViews>
  <sheetFormatPr baseColWidth="10" defaultRowHeight="15" outlineLevelCol="1" x14ac:dyDescent="0.25"/>
  <cols>
    <col min="1" max="1" width="7.7109375" hidden="1" customWidth="1" outlineLevel="1"/>
    <col min="2" max="2" width="17" customWidth="1" collapsed="1"/>
    <col min="3" max="7" width="8.28515625" customWidth="1"/>
    <col min="8" max="8" width="8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16</v>
      </c>
      <c r="G1" t="s">
        <v>4</v>
      </c>
    </row>
    <row r="2" spans="1:7" x14ac:dyDescent="0.25">
      <c r="A2" t="s">
        <v>11</v>
      </c>
      <c r="B2" t="str">
        <f>A2</f>
        <v>IRL</v>
      </c>
      <c r="C2" s="1">
        <v>2.4E-2</v>
      </c>
      <c r="D2" s="2">
        <v>0.16669999999999999</v>
      </c>
      <c r="E2" s="2">
        <v>0.21049999999999999</v>
      </c>
      <c r="F2" s="2">
        <v>11</v>
      </c>
      <c r="G2" s="2">
        <v>-3.8946999999999998</v>
      </c>
    </row>
    <row r="3" spans="1:7" x14ac:dyDescent="0.25">
      <c r="A3" t="s">
        <v>13</v>
      </c>
      <c r="B3" t="str">
        <f t="shared" ref="B3:B12" si="0">A3</f>
        <v>PRT</v>
      </c>
      <c r="C3" s="1">
        <v>5.0999999999999997E-2</v>
      </c>
      <c r="D3" s="2">
        <v>-0.83330000000000004</v>
      </c>
      <c r="E3" s="2">
        <v>-4.7895000000000003</v>
      </c>
      <c r="F3" s="2">
        <f>F2-1</f>
        <v>10</v>
      </c>
      <c r="G3" s="2">
        <v>-1.8947000000000001</v>
      </c>
    </row>
    <row r="4" spans="1:7" x14ac:dyDescent="0.25">
      <c r="A4" t="s">
        <v>9</v>
      </c>
      <c r="B4" t="str">
        <f t="shared" si="0"/>
        <v>FRA</v>
      </c>
      <c r="C4" s="1">
        <v>5.7000000000000002E-2</v>
      </c>
      <c r="D4" s="2">
        <v>-1.8332999999999999</v>
      </c>
      <c r="E4" s="2">
        <v>-6.7895000000000003</v>
      </c>
      <c r="F4" s="2">
        <f>F3-1</f>
        <v>9</v>
      </c>
      <c r="G4" s="2">
        <v>-2.8946999999999998</v>
      </c>
    </row>
    <row r="5" spans="1:7" x14ac:dyDescent="0.25">
      <c r="A5" t="s">
        <v>14</v>
      </c>
      <c r="B5" t="str">
        <f t="shared" si="0"/>
        <v>SVK</v>
      </c>
      <c r="C5" s="1">
        <v>5.8999999999999997E-2</v>
      </c>
      <c r="D5" s="2">
        <v>-1.8332999999999999</v>
      </c>
      <c r="E5" s="2">
        <v>15.2105</v>
      </c>
      <c r="F5" s="2">
        <f>F4-1</f>
        <v>8</v>
      </c>
      <c r="G5" s="2">
        <v>-2.8946999999999998</v>
      </c>
    </row>
    <row r="6" spans="1:7" x14ac:dyDescent="0.25">
      <c r="A6" t="s">
        <v>6</v>
      </c>
      <c r="B6" t="str">
        <f t="shared" si="0"/>
        <v>BEL</v>
      </c>
      <c r="C6" s="1">
        <v>1.2E-2</v>
      </c>
      <c r="D6" s="2">
        <v>-3.8332999999999999</v>
      </c>
      <c r="E6" s="2">
        <v>-6.7895000000000003</v>
      </c>
      <c r="F6" s="2">
        <f>F5-1</f>
        <v>7</v>
      </c>
      <c r="G6" s="2">
        <v>1.1052999999999999</v>
      </c>
    </row>
    <row r="7" spans="1:7" x14ac:dyDescent="0.25">
      <c r="A7" t="s">
        <v>15</v>
      </c>
      <c r="B7" t="str">
        <f t="shared" si="0"/>
        <v>SVN</v>
      </c>
      <c r="C7" s="1">
        <v>5.6000000000000001E-2</v>
      </c>
      <c r="D7" s="2">
        <v>-3.8332999999999999</v>
      </c>
      <c r="E7" s="2">
        <v>-4.7895000000000003</v>
      </c>
      <c r="F7" s="2">
        <f>F6-1</f>
        <v>6</v>
      </c>
      <c r="G7" s="2">
        <v>-3.8946999999999998</v>
      </c>
    </row>
    <row r="8" spans="1:7" x14ac:dyDescent="0.25">
      <c r="A8" t="s">
        <v>12</v>
      </c>
      <c r="B8" t="str">
        <f t="shared" si="0"/>
        <v>ITA</v>
      </c>
      <c r="C8" s="1">
        <v>0.03</v>
      </c>
      <c r="D8" s="2">
        <v>-3.8332999999999999</v>
      </c>
      <c r="E8" s="2">
        <v>0.21049999999999999</v>
      </c>
      <c r="F8" s="2">
        <f>F7-1</f>
        <v>5</v>
      </c>
      <c r="G8" s="2">
        <v>10.1053</v>
      </c>
    </row>
    <row r="9" spans="1:7" x14ac:dyDescent="0.25">
      <c r="A9" t="s">
        <v>8</v>
      </c>
      <c r="B9" t="str">
        <f t="shared" si="0"/>
        <v>ESP</v>
      </c>
      <c r="C9" s="1">
        <v>4.2000000000000003E-2</v>
      </c>
      <c r="D9" s="2">
        <v>-3.8332999999999999</v>
      </c>
      <c r="E9" s="2">
        <v>2.2105000000000001</v>
      </c>
      <c r="F9" s="2">
        <f>F8-1</f>
        <v>4</v>
      </c>
      <c r="G9" s="2">
        <v>0.1053</v>
      </c>
    </row>
    <row r="10" spans="1:7" x14ac:dyDescent="0.25">
      <c r="A10" t="s">
        <v>7</v>
      </c>
      <c r="B10" t="str">
        <f t="shared" si="0"/>
        <v>DEU</v>
      </c>
      <c r="C10" s="1">
        <v>2.9000000000000001E-2</v>
      </c>
      <c r="D10" s="2">
        <v>-5.8333000000000004</v>
      </c>
      <c r="E10" s="2">
        <v>-1.7895000000000001</v>
      </c>
      <c r="F10" s="2">
        <f>F9-1</f>
        <v>3</v>
      </c>
      <c r="G10" s="2">
        <v>3.1053000000000002</v>
      </c>
    </row>
    <row r="11" spans="1:7" x14ac:dyDescent="0.25">
      <c r="A11" t="s">
        <v>10</v>
      </c>
      <c r="B11" t="str">
        <f t="shared" si="0"/>
        <v>GRC</v>
      </c>
      <c r="C11" s="1">
        <v>4.9000000000000002E-2</v>
      </c>
      <c r="D11" s="2">
        <v>-5.8333000000000004</v>
      </c>
      <c r="E11" s="2">
        <v>2.2105000000000001</v>
      </c>
      <c r="F11" s="2">
        <f>F10-1</f>
        <v>2</v>
      </c>
      <c r="G11" s="2">
        <v>-1.8947000000000001</v>
      </c>
    </row>
    <row r="12" spans="1:7" ht="15" customHeight="1" x14ac:dyDescent="0.25">
      <c r="A12" t="s">
        <v>5</v>
      </c>
      <c r="B12" t="str">
        <f t="shared" si="0"/>
        <v>AUT</v>
      </c>
      <c r="C12" s="1">
        <v>2.1999999999999999E-2</v>
      </c>
      <c r="D12" s="2">
        <v>-5.8333000000000004</v>
      </c>
      <c r="E12" s="2">
        <v>10.2105</v>
      </c>
      <c r="F12" s="2">
        <f>F11-1</f>
        <v>1</v>
      </c>
      <c r="G12" s="2">
        <v>1.1052999999999999</v>
      </c>
    </row>
    <row r="15" spans="1:7" s="10" customFormat="1" ht="20.100000000000001" customHeight="1" x14ac:dyDescent="0.25">
      <c r="B15" s="26" t="s">
        <v>37</v>
      </c>
    </row>
    <row r="16" spans="1:7" s="10" customFormat="1" ht="20.100000000000001" customHeight="1" x14ac:dyDescent="0.25">
      <c r="B16" s="26" t="s">
        <v>40</v>
      </c>
    </row>
    <row r="17" spans="1:10" ht="3.95" customHeight="1" x14ac:dyDescent="0.25"/>
    <row r="18" spans="1:10" s="10" customFormat="1" ht="37.5" x14ac:dyDescent="0.25">
      <c r="B18" s="20"/>
      <c r="C18" s="21" t="s">
        <v>33</v>
      </c>
      <c r="D18" s="22" t="s">
        <v>20</v>
      </c>
      <c r="E18" s="22" t="s">
        <v>21</v>
      </c>
      <c r="F18" s="22" t="s">
        <v>22</v>
      </c>
      <c r="G18" s="23" t="s">
        <v>23</v>
      </c>
    </row>
    <row r="19" spans="1:10" s="7" customFormat="1" ht="14.25" customHeight="1" x14ac:dyDescent="0.2">
      <c r="A19" s="3"/>
      <c r="B19" s="16"/>
      <c r="C19" s="17">
        <v>2018</v>
      </c>
      <c r="D19" s="18" t="s">
        <v>36</v>
      </c>
      <c r="E19" s="18"/>
      <c r="F19" s="18"/>
      <c r="G19" s="19"/>
    </row>
    <row r="20" spans="1:10" ht="5.0999999999999996" customHeight="1" x14ac:dyDescent="0.55000000000000004">
      <c r="B20" s="24"/>
      <c r="C20" s="24"/>
      <c r="D20" s="24"/>
      <c r="E20" s="24"/>
      <c r="F20" s="24"/>
      <c r="G20" s="25"/>
    </row>
    <row r="21" spans="1:10" s="10" customFormat="1" ht="15" customHeight="1" x14ac:dyDescent="0.25">
      <c r="A21" s="10" t="s">
        <v>9</v>
      </c>
      <c r="B21" s="20" t="str">
        <f>VLOOKUP(A21,Countries!$A:$B,2,0)</f>
        <v>France</v>
      </c>
      <c r="C21" s="20">
        <f>VLOOKUP($A21,Steady_stage!$A:$C,3,0)</f>
        <v>10</v>
      </c>
      <c r="D21" s="20">
        <f>VLOOKUP($A21,Density!$A:$C,3,0)</f>
        <v>8.5</v>
      </c>
      <c r="E21" s="20">
        <f>VLOOKUP($A21,Time!$A:$C,3,0)</f>
        <v>10.5</v>
      </c>
      <c r="F21" s="20">
        <f>VLOOKUP($A21,Cost!$A:$C,3,0)</f>
        <v>8.5</v>
      </c>
      <c r="G21" s="27">
        <f>SUM(C21:F21)</f>
        <v>37.5</v>
      </c>
      <c r="J21" s="28">
        <f>G21/SUM($G$21:$G$31)</f>
        <v>0.14204545454545456</v>
      </c>
    </row>
    <row r="22" spans="1:10" s="10" customFormat="1" ht="15" customHeight="1" x14ac:dyDescent="0.25">
      <c r="A22" s="10" t="s">
        <v>15</v>
      </c>
      <c r="B22" s="20" t="str">
        <f>VLOOKUP(A22,Countries!$A:$B,2,0)</f>
        <v>Slovenia</v>
      </c>
      <c r="C22" s="20">
        <f>VLOOKUP($A22,Steady_stage!$A:$C,3,0)</f>
        <v>9</v>
      </c>
      <c r="D22" s="20">
        <f>VLOOKUP($A22,Density!$A:$C,3,0)</f>
        <v>5.5</v>
      </c>
      <c r="E22" s="20">
        <f>VLOOKUP($A22,Time!$A:$C,3,0)</f>
        <v>8.5</v>
      </c>
      <c r="F22" s="20">
        <f>VLOOKUP($A22,Cost!$A:$C,3,0)</f>
        <v>10.5</v>
      </c>
      <c r="G22" s="27">
        <f>SUM(C22:F22)</f>
        <v>33.5</v>
      </c>
      <c r="J22" s="28">
        <f>G22/SUM($G$21:$G$31)</f>
        <v>0.12689393939393939</v>
      </c>
    </row>
    <row r="23" spans="1:10" s="10" customFormat="1" ht="15" customHeight="1" x14ac:dyDescent="0.25">
      <c r="A23" s="10" t="s">
        <v>13</v>
      </c>
      <c r="B23" s="20" t="str">
        <f>VLOOKUP(A23,Countries!$A:$B,2,0)</f>
        <v>Portugal</v>
      </c>
      <c r="C23" s="20">
        <f>VLOOKUP($A23,Steady_stage!$A:$C,3,0)</f>
        <v>8</v>
      </c>
      <c r="D23" s="20">
        <f>VLOOKUP($A23,Density!$A:$C,3,0)</f>
        <v>10</v>
      </c>
      <c r="E23" s="20">
        <f>VLOOKUP($A23,Time!$A:$C,3,0)</f>
        <v>8.5</v>
      </c>
      <c r="F23" s="20">
        <f>VLOOKUP($A23,Cost!$A:$C,3,0)</f>
        <v>6.5</v>
      </c>
      <c r="G23" s="27">
        <f>SUM(C23:F23)</f>
        <v>33</v>
      </c>
      <c r="J23" s="28">
        <f>G23/SUM($G$21:$G$31)</f>
        <v>0.125</v>
      </c>
    </row>
    <row r="24" spans="1:10" s="10" customFormat="1" ht="15" customHeight="1" x14ac:dyDescent="0.25">
      <c r="A24" s="10" t="s">
        <v>11</v>
      </c>
      <c r="B24" s="20" t="str">
        <f>VLOOKUP(A24,Countries!$A:$B,2,0)</f>
        <v>Irlande</v>
      </c>
      <c r="C24" s="20">
        <f>VLOOKUP($A24,Steady_stage!$A:$C,3,0)</f>
        <v>3</v>
      </c>
      <c r="D24" s="20">
        <f>VLOOKUP($A24,Density!$A:$C,3,0)</f>
        <v>11</v>
      </c>
      <c r="E24" s="20">
        <f>VLOOKUP($A24,Time!$A:$C,3,0)</f>
        <v>5.5</v>
      </c>
      <c r="F24" s="20">
        <f>VLOOKUP($A24,Cost!$A:$C,3,0)</f>
        <v>10.5</v>
      </c>
      <c r="G24" s="27">
        <f>SUM(C24:F24)</f>
        <v>30</v>
      </c>
      <c r="J24" s="28">
        <f>G24/SUM($G$21:$G$31)</f>
        <v>0.11363636363636363</v>
      </c>
    </row>
    <row r="25" spans="1:10" s="10" customFormat="1" ht="15" customHeight="1" x14ac:dyDescent="0.25">
      <c r="A25" s="10" t="s">
        <v>14</v>
      </c>
      <c r="B25" s="20" t="str">
        <f>VLOOKUP(A25,Countries!$A:$B,2,0)</f>
        <v>Slovakia</v>
      </c>
      <c r="C25" s="20">
        <f>VLOOKUP($A25,Steady_stage!$A:$C,3,0)</f>
        <v>11</v>
      </c>
      <c r="D25" s="20">
        <f>VLOOKUP($A25,Density!$A:$C,3,0)</f>
        <v>8.5</v>
      </c>
      <c r="E25" s="20">
        <f>VLOOKUP($A25,Time!$A:$C,3,0)</f>
        <v>1</v>
      </c>
      <c r="F25" s="20">
        <f>VLOOKUP($A25,Cost!$A:$C,3,0)</f>
        <v>8.5</v>
      </c>
      <c r="G25" s="27">
        <f>SUM(C25:F25)</f>
        <v>29</v>
      </c>
      <c r="J25" s="28">
        <f>G25/SUM($G$21:$G$31)</f>
        <v>0.10984848484848485</v>
      </c>
    </row>
    <row r="26" spans="1:10" s="10" customFormat="1" ht="15" customHeight="1" x14ac:dyDescent="0.25">
      <c r="A26" s="10" t="s">
        <v>6</v>
      </c>
      <c r="B26" s="20" t="str">
        <f>VLOOKUP(A26,Countries!$A:$B,2,0)</f>
        <v>Belgium</v>
      </c>
      <c r="C26" s="20">
        <f>VLOOKUP($A26,Steady_stage!$A:$C,3,0)</f>
        <v>1</v>
      </c>
      <c r="D26" s="20">
        <f>VLOOKUP($A26,Density!$A:$C,3,0)</f>
        <v>5.5</v>
      </c>
      <c r="E26" s="20">
        <f>VLOOKUP($A26,Time!$A:$C,3,0)</f>
        <v>10.5</v>
      </c>
      <c r="F26" s="20">
        <f>VLOOKUP($A26,Cost!$A:$C,3,0)</f>
        <v>3.5</v>
      </c>
      <c r="G26" s="27">
        <f>SUM(C26:F26)</f>
        <v>20.5</v>
      </c>
      <c r="J26" s="28">
        <f>G26/SUM($G$21:$G$31)</f>
        <v>7.7651515151515152E-2</v>
      </c>
    </row>
    <row r="27" spans="1:10" s="10" customFormat="1" ht="15" customHeight="1" x14ac:dyDescent="0.25">
      <c r="A27" s="10" t="s">
        <v>8</v>
      </c>
      <c r="B27" s="20" t="str">
        <f>VLOOKUP(A27,Countries!$A:$B,2,0)</f>
        <v>Spain</v>
      </c>
      <c r="C27" s="20">
        <f>VLOOKUP($A27,Steady_stage!$A:$C,3,0)</f>
        <v>6</v>
      </c>
      <c r="D27" s="20">
        <f>VLOOKUP($A27,Density!$A:$C,3,0)</f>
        <v>5.5</v>
      </c>
      <c r="E27" s="20">
        <f>VLOOKUP($A27,Time!$A:$C,3,0)</f>
        <v>3.5</v>
      </c>
      <c r="F27" s="20">
        <f>VLOOKUP($A27,Cost!$A:$C,3,0)</f>
        <v>5</v>
      </c>
      <c r="G27" s="27">
        <f>SUM(C27:F27)</f>
        <v>20</v>
      </c>
      <c r="J27" s="28">
        <f>G27/SUM($G$21:$G$31)</f>
        <v>7.575757575757576E-2</v>
      </c>
    </row>
    <row r="28" spans="1:10" s="10" customFormat="1" ht="15" customHeight="1" x14ac:dyDescent="0.25">
      <c r="A28" s="10" t="s">
        <v>10</v>
      </c>
      <c r="B28" s="20" t="str">
        <f>VLOOKUP(A28,Countries!$A:$B,2,0)</f>
        <v>Greece</v>
      </c>
      <c r="C28" s="20">
        <f>VLOOKUP($A28,Steady_stage!$A:$C,3,0)</f>
        <v>7</v>
      </c>
      <c r="D28" s="20">
        <f>VLOOKUP($A28,Density!$A:$C,3,0)</f>
        <v>2</v>
      </c>
      <c r="E28" s="20">
        <f>VLOOKUP($A28,Time!$A:$C,3,0)</f>
        <v>3.5</v>
      </c>
      <c r="F28" s="20">
        <f>VLOOKUP($A28,Cost!$A:$C,3,0)</f>
        <v>6.5</v>
      </c>
      <c r="G28" s="27">
        <f>SUM(C28:F28)</f>
        <v>19</v>
      </c>
      <c r="J28" s="28">
        <f>G28/SUM($G$21:$G$31)</f>
        <v>7.1969696969696975E-2</v>
      </c>
    </row>
    <row r="29" spans="1:10" s="10" customFormat="1" ht="15" customHeight="1" x14ac:dyDescent="0.25">
      <c r="A29" s="10" t="s">
        <v>12</v>
      </c>
      <c r="B29" s="20" t="str">
        <f>VLOOKUP(A29,Countries!$A:$B,2,0)</f>
        <v>Italy</v>
      </c>
      <c r="C29" s="20">
        <f>VLOOKUP($A29,Steady_stage!$A:$C,3,0)</f>
        <v>5</v>
      </c>
      <c r="D29" s="20">
        <f>VLOOKUP($A29,Density!$A:$C,3,0)</f>
        <v>5.5</v>
      </c>
      <c r="E29" s="20">
        <f>VLOOKUP($A29,Time!$A:$C,3,0)</f>
        <v>5.5</v>
      </c>
      <c r="F29" s="20">
        <f>VLOOKUP($A29,Cost!$A:$C,3,0)</f>
        <v>1</v>
      </c>
      <c r="G29" s="27">
        <f>SUM(C29:F29)</f>
        <v>17</v>
      </c>
      <c r="J29" s="28">
        <f>G29/SUM($G$21:$G$31)</f>
        <v>6.4393939393939392E-2</v>
      </c>
    </row>
    <row r="30" spans="1:10" s="10" customFormat="1" ht="15" customHeight="1" x14ac:dyDescent="0.25">
      <c r="A30" s="10" t="s">
        <v>7</v>
      </c>
      <c r="B30" s="20" t="str">
        <f>VLOOKUP(A30,Countries!$A:$B,2,0)</f>
        <v>Germany</v>
      </c>
      <c r="C30" s="20">
        <f>VLOOKUP($A30,Steady_stage!$A:$C,3,0)</f>
        <v>4</v>
      </c>
      <c r="D30" s="20">
        <f>VLOOKUP($A30,Density!$A:$C,3,0)</f>
        <v>2</v>
      </c>
      <c r="E30" s="20">
        <f>VLOOKUP($A30,Time!$A:$C,3,0)</f>
        <v>7</v>
      </c>
      <c r="F30" s="20">
        <f>VLOOKUP($A30,Cost!$A:$C,3,0)</f>
        <v>2</v>
      </c>
      <c r="G30" s="27">
        <f>SUM(C30:F30)</f>
        <v>15</v>
      </c>
      <c r="J30" s="28">
        <f>G30/SUM($G$21:$G$31)</f>
        <v>5.6818181818181816E-2</v>
      </c>
    </row>
    <row r="31" spans="1:10" s="10" customFormat="1" ht="15" customHeight="1" x14ac:dyDescent="0.25">
      <c r="A31" s="10" t="s">
        <v>5</v>
      </c>
      <c r="B31" s="20" t="str">
        <f>VLOOKUP(A31,Countries!$A:$B,2,0)</f>
        <v>Austria</v>
      </c>
      <c r="C31" s="20">
        <f>VLOOKUP($A31,Steady_stage!$A:$C,3,0)</f>
        <v>2</v>
      </c>
      <c r="D31" s="20">
        <f>VLOOKUP($A31,Density!$A:$C,3,0)</f>
        <v>2</v>
      </c>
      <c r="E31" s="20">
        <f>VLOOKUP($A31,Time!$A:$C,3,0)</f>
        <v>2</v>
      </c>
      <c r="F31" s="20">
        <f>VLOOKUP($A31,Cost!$A:$C,3,0)</f>
        <v>3.5</v>
      </c>
      <c r="G31" s="27">
        <f>SUM(C31:F31)</f>
        <v>9.5</v>
      </c>
      <c r="J31" s="28">
        <f>G31/SUM($G$21:$G$31)</f>
        <v>3.5984848484848488E-2</v>
      </c>
    </row>
    <row r="32" spans="1:10" ht="5.0999999999999996" customHeight="1" x14ac:dyDescent="0.25"/>
    <row r="33" spans="2:8" ht="12.95" customHeight="1" x14ac:dyDescent="0.25">
      <c r="B33" s="14" t="s">
        <v>35</v>
      </c>
    </row>
    <row r="40" spans="2:8" ht="18.75" x14ac:dyDescent="0.3">
      <c r="B40" s="15" t="s">
        <v>38</v>
      </c>
    </row>
    <row r="42" spans="2:8" ht="30" x14ac:dyDescent="0.25">
      <c r="B42" s="10"/>
      <c r="C42" s="11" t="s">
        <v>33</v>
      </c>
      <c r="D42" s="12" t="s">
        <v>20</v>
      </c>
      <c r="E42" s="12" t="s">
        <v>21</v>
      </c>
      <c r="F42" s="12" t="s">
        <v>22</v>
      </c>
      <c r="G42" s="13" t="s">
        <v>23</v>
      </c>
      <c r="H42" s="10"/>
    </row>
    <row r="43" spans="2:8" ht="15" customHeight="1" x14ac:dyDescent="0.25">
      <c r="B43" s="4"/>
      <c r="C43" s="5">
        <v>2018</v>
      </c>
      <c r="D43" s="6" t="s">
        <v>36</v>
      </c>
      <c r="E43" s="6"/>
      <c r="F43" s="6"/>
      <c r="G43" s="9"/>
      <c r="H43" s="7"/>
    </row>
    <row r="44" spans="2:8" x14ac:dyDescent="0.25">
      <c r="G44" s="8"/>
    </row>
    <row r="45" spans="2:8" x14ac:dyDescent="0.25">
      <c r="B45" t="e">
        <f>VLOOKUP(A45,Countries!$A:$B,2,0)</f>
        <v>#N/A</v>
      </c>
      <c r="C45" t="e">
        <f>VLOOKUP($A45,Steady_stage!$A:$C,3,0)</f>
        <v>#N/A</v>
      </c>
      <c r="D45" t="e">
        <f>VLOOKUP($A45,Density!$A:$C,3,0)</f>
        <v>#N/A</v>
      </c>
      <c r="E45" t="e">
        <f>VLOOKUP($A45,Time!$A:$C,3,0)</f>
        <v>#N/A</v>
      </c>
      <c r="F45" t="e">
        <f>VLOOKUP($A45,Cost!$A:$C,3,0)</f>
        <v>#N/A</v>
      </c>
      <c r="G45" s="8" t="e">
        <f>SUM(C45:F45)</f>
        <v>#N/A</v>
      </c>
    </row>
    <row r="46" spans="2:8" x14ac:dyDescent="0.25">
      <c r="B46" t="e">
        <f>VLOOKUP(A46,Countries!$A:$B,2,0)</f>
        <v>#N/A</v>
      </c>
      <c r="C46" t="e">
        <f>VLOOKUP($A46,Steady_stage!$A:$C,3,0)</f>
        <v>#N/A</v>
      </c>
      <c r="D46" t="e">
        <f>VLOOKUP($A46,Density!$A:$C,3,0)</f>
        <v>#N/A</v>
      </c>
      <c r="E46" t="e">
        <f>VLOOKUP($A46,Time!$A:$C,3,0)</f>
        <v>#N/A</v>
      </c>
      <c r="F46" t="e">
        <f>VLOOKUP($A46,Cost!$A:$C,3,0)</f>
        <v>#N/A</v>
      </c>
      <c r="G46" s="8" t="e">
        <f>SUM(C46:F46)</f>
        <v>#N/A</v>
      </c>
    </row>
    <row r="47" spans="2:8" x14ac:dyDescent="0.25">
      <c r="B47" t="e">
        <f>VLOOKUP(A47,Countries!$A:$B,2,0)</f>
        <v>#N/A</v>
      </c>
      <c r="C47" t="e">
        <f>VLOOKUP($A47,Steady_stage!$A:$C,3,0)</f>
        <v>#N/A</v>
      </c>
      <c r="D47" t="e">
        <f>VLOOKUP($A47,Density!$A:$C,3,0)</f>
        <v>#N/A</v>
      </c>
      <c r="E47" t="e">
        <f>VLOOKUP($A47,Time!$A:$C,3,0)</f>
        <v>#N/A</v>
      </c>
      <c r="F47" t="e">
        <f>VLOOKUP($A47,Cost!$A:$C,3,0)</f>
        <v>#N/A</v>
      </c>
      <c r="G47" s="8" t="e">
        <f>SUM(C47:F47)</f>
        <v>#N/A</v>
      </c>
    </row>
    <row r="48" spans="2:8" x14ac:dyDescent="0.25">
      <c r="B48" t="e">
        <f>VLOOKUP(A48,Countries!$A:$B,2,0)</f>
        <v>#N/A</v>
      </c>
      <c r="C48" t="e">
        <f>VLOOKUP($A48,Steady_stage!$A:$C,3,0)</f>
        <v>#N/A</v>
      </c>
      <c r="D48" t="e">
        <f>VLOOKUP($A48,Density!$A:$C,3,0)</f>
        <v>#N/A</v>
      </c>
      <c r="E48" t="e">
        <f>VLOOKUP($A48,Time!$A:$C,3,0)</f>
        <v>#N/A</v>
      </c>
      <c r="F48" t="e">
        <f>VLOOKUP($A48,Cost!$A:$C,3,0)</f>
        <v>#N/A</v>
      </c>
      <c r="G48" s="8" t="e">
        <f>SUM(C48:F48)</f>
        <v>#N/A</v>
      </c>
    </row>
    <row r="49" spans="2:7" x14ac:dyDescent="0.25">
      <c r="B49" t="e">
        <f>VLOOKUP(A49,Countries!$A:$B,2,0)</f>
        <v>#N/A</v>
      </c>
      <c r="C49" t="e">
        <f>VLOOKUP($A49,Steady_stage!$A:$C,3,0)</f>
        <v>#N/A</v>
      </c>
      <c r="D49" t="e">
        <f>VLOOKUP($A49,Density!$A:$C,3,0)</f>
        <v>#N/A</v>
      </c>
      <c r="E49" t="e">
        <f>VLOOKUP($A49,Time!$A:$C,3,0)</f>
        <v>#N/A</v>
      </c>
      <c r="F49" t="e">
        <f>VLOOKUP($A49,Cost!$A:$C,3,0)</f>
        <v>#N/A</v>
      </c>
      <c r="G49" s="8" t="e">
        <f>SUM(C49:F49)</f>
        <v>#N/A</v>
      </c>
    </row>
    <row r="50" spans="2:7" x14ac:dyDescent="0.25">
      <c r="B50" t="e">
        <f>VLOOKUP(A50,Countries!$A:$B,2,0)</f>
        <v>#N/A</v>
      </c>
      <c r="C50" t="e">
        <f>VLOOKUP($A50,Steady_stage!$A:$C,3,0)</f>
        <v>#N/A</v>
      </c>
      <c r="D50" t="e">
        <f>VLOOKUP($A50,Density!$A:$C,3,0)</f>
        <v>#N/A</v>
      </c>
      <c r="E50" t="e">
        <f>VLOOKUP($A50,Time!$A:$C,3,0)</f>
        <v>#N/A</v>
      </c>
      <c r="F50" t="e">
        <f>VLOOKUP($A50,Cost!$A:$C,3,0)</f>
        <v>#N/A</v>
      </c>
      <c r="G50" s="8" t="e">
        <f>SUM(C50:F50)</f>
        <v>#N/A</v>
      </c>
    </row>
    <row r="51" spans="2:7" x14ac:dyDescent="0.25">
      <c r="B51" t="e">
        <f>VLOOKUP(A51,Countries!$A:$B,2,0)</f>
        <v>#N/A</v>
      </c>
      <c r="C51" t="e">
        <f>VLOOKUP($A51,Steady_stage!$A:$C,3,0)</f>
        <v>#N/A</v>
      </c>
      <c r="D51" t="e">
        <f>VLOOKUP($A51,Density!$A:$C,3,0)</f>
        <v>#N/A</v>
      </c>
      <c r="E51" t="e">
        <f>VLOOKUP($A51,Time!$A:$C,3,0)</f>
        <v>#N/A</v>
      </c>
      <c r="F51" t="e">
        <f>VLOOKUP($A51,Cost!$A:$C,3,0)</f>
        <v>#N/A</v>
      </c>
      <c r="G51" s="8" t="e">
        <f>SUM(C51:F51)</f>
        <v>#N/A</v>
      </c>
    </row>
    <row r="52" spans="2:7" x14ac:dyDescent="0.25">
      <c r="B52" t="e">
        <f>VLOOKUP(A52,Countries!$A:$B,2,0)</f>
        <v>#N/A</v>
      </c>
      <c r="C52" t="e">
        <f>VLOOKUP($A52,Steady_stage!$A:$C,3,0)</f>
        <v>#N/A</v>
      </c>
      <c r="D52" t="e">
        <f>VLOOKUP($A52,Density!$A:$C,3,0)</f>
        <v>#N/A</v>
      </c>
      <c r="E52" t="e">
        <f>VLOOKUP($A52,Time!$A:$C,3,0)</f>
        <v>#N/A</v>
      </c>
      <c r="F52" t="e">
        <f>VLOOKUP($A52,Cost!$A:$C,3,0)</f>
        <v>#N/A</v>
      </c>
      <c r="G52" s="8" t="e">
        <f>SUM(C52:F52)</f>
        <v>#N/A</v>
      </c>
    </row>
    <row r="53" spans="2:7" x14ac:dyDescent="0.25">
      <c r="B53" t="e">
        <f>VLOOKUP(A53,Countries!$A:$B,2,0)</f>
        <v>#N/A</v>
      </c>
      <c r="C53" t="e">
        <f>VLOOKUP($A53,Steady_stage!$A:$C,3,0)</f>
        <v>#N/A</v>
      </c>
      <c r="D53" t="e">
        <f>VLOOKUP($A53,Density!$A:$C,3,0)</f>
        <v>#N/A</v>
      </c>
      <c r="E53" t="e">
        <f>VLOOKUP($A53,Time!$A:$C,3,0)</f>
        <v>#N/A</v>
      </c>
      <c r="F53" t="e">
        <f>VLOOKUP($A53,Cost!$A:$C,3,0)</f>
        <v>#N/A</v>
      </c>
      <c r="G53" s="8" t="e">
        <f>SUM(C53:F53)</f>
        <v>#N/A</v>
      </c>
    </row>
    <row r="54" spans="2:7" x14ac:dyDescent="0.25">
      <c r="B54" t="e">
        <f>VLOOKUP(A54,Countries!$A:$B,2,0)</f>
        <v>#N/A</v>
      </c>
      <c r="C54" t="e">
        <f>VLOOKUP($A54,Steady_stage!$A:$C,3,0)</f>
        <v>#N/A</v>
      </c>
      <c r="D54" t="e">
        <f>VLOOKUP($A54,Density!$A:$C,3,0)</f>
        <v>#N/A</v>
      </c>
      <c r="E54" t="e">
        <f>VLOOKUP($A54,Time!$A:$C,3,0)</f>
        <v>#N/A</v>
      </c>
      <c r="F54" t="e">
        <f>VLOOKUP($A54,Cost!$A:$C,3,0)</f>
        <v>#N/A</v>
      </c>
      <c r="G54" s="8" t="e">
        <f>SUM(C54:F54)</f>
        <v>#N/A</v>
      </c>
    </row>
    <row r="55" spans="2:7" x14ac:dyDescent="0.25">
      <c r="B55" t="e">
        <f>VLOOKUP(A55,Countries!$A:$B,2,0)</f>
        <v>#N/A</v>
      </c>
      <c r="C55" t="e">
        <f>VLOOKUP($A55,Steady_stage!$A:$C,3,0)</f>
        <v>#N/A</v>
      </c>
      <c r="D55" t="e">
        <f>VLOOKUP($A55,Density!$A:$C,3,0)</f>
        <v>#N/A</v>
      </c>
      <c r="E55" t="e">
        <f>VLOOKUP($A55,Time!$A:$C,3,0)</f>
        <v>#N/A</v>
      </c>
      <c r="F55" t="e">
        <f>VLOOKUP($A55,Cost!$A:$C,3,0)</f>
        <v>#N/A</v>
      </c>
      <c r="G55" s="8" t="e">
        <f>SUM(C55:F55)</f>
        <v>#N/A</v>
      </c>
    </row>
    <row r="57" spans="2:7" x14ac:dyDescent="0.25">
      <c r="B57" s="14" t="s">
        <v>35</v>
      </c>
    </row>
  </sheetData>
  <autoFilter ref="A1:H12">
    <sortState xmlns:xlrd2="http://schemas.microsoft.com/office/spreadsheetml/2017/richdata2" ref="A2:H12">
      <sortCondition descending="1" ref="D1:D12"/>
    </sortState>
  </autoFilter>
  <sortState xmlns:xlrd2="http://schemas.microsoft.com/office/spreadsheetml/2017/richdata2" ref="A21:G31">
    <sortCondition descending="1" ref="G21:G31"/>
  </sortState>
  <mergeCells count="2">
    <mergeCell ref="D19:F19"/>
    <mergeCell ref="D43:F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>
      <selection activeCell="B6" sqref="B6"/>
    </sheetView>
  </sheetViews>
  <sheetFormatPr baseColWidth="10" defaultRowHeight="15" x14ac:dyDescent="0.25"/>
  <cols>
    <col min="1" max="1" width="7.7109375" bestFit="1" customWidth="1"/>
    <col min="2" max="2" width="8" bestFit="1" customWidth="1"/>
  </cols>
  <sheetData>
    <row r="1" spans="1:2" x14ac:dyDescent="0.25">
      <c r="A1" t="s">
        <v>11</v>
      </c>
      <c r="B1" t="s">
        <v>34</v>
      </c>
    </row>
    <row r="2" spans="1:2" x14ac:dyDescent="0.25">
      <c r="A2" t="s">
        <v>13</v>
      </c>
      <c r="B2" t="s">
        <v>24</v>
      </c>
    </row>
    <row r="3" spans="1:2" x14ac:dyDescent="0.25">
      <c r="A3" t="s">
        <v>9</v>
      </c>
      <c r="B3" t="s">
        <v>25</v>
      </c>
    </row>
    <row r="4" spans="1:2" x14ac:dyDescent="0.25">
      <c r="A4" t="s">
        <v>14</v>
      </c>
      <c r="B4" t="s">
        <v>32</v>
      </c>
    </row>
    <row r="5" spans="1:2" x14ac:dyDescent="0.25">
      <c r="A5" t="s">
        <v>6</v>
      </c>
      <c r="B5" t="s">
        <v>39</v>
      </c>
    </row>
    <row r="6" spans="1:2" x14ac:dyDescent="0.25">
      <c r="A6" t="s">
        <v>15</v>
      </c>
      <c r="B6" t="s">
        <v>26</v>
      </c>
    </row>
    <row r="7" spans="1:2" x14ac:dyDescent="0.25">
      <c r="A7" t="s">
        <v>12</v>
      </c>
      <c r="B7" t="s">
        <v>27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29</v>
      </c>
    </row>
    <row r="10" spans="1:2" x14ac:dyDescent="0.25">
      <c r="A10" t="s">
        <v>10</v>
      </c>
      <c r="B10" t="s">
        <v>30</v>
      </c>
    </row>
    <row r="11" spans="1:2" x14ac:dyDescent="0.25">
      <c r="A11" t="s">
        <v>5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/>
  </sheetViews>
  <sheetFormatPr baseColWidth="10" defaultRowHeight="15" x14ac:dyDescent="0.25"/>
  <cols>
    <col min="1" max="1" width="7.7109375" bestFit="1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14</v>
      </c>
      <c r="B2" s="1">
        <v>5.8999999999999997E-2</v>
      </c>
      <c r="C2">
        <v>11</v>
      </c>
    </row>
    <row r="3" spans="1:3" x14ac:dyDescent="0.25">
      <c r="A3" t="s">
        <v>9</v>
      </c>
      <c r="B3" s="1">
        <v>5.7000000000000002E-2</v>
      </c>
      <c r="C3">
        <f>C2-1</f>
        <v>10</v>
      </c>
    </row>
    <row r="4" spans="1:3" x14ac:dyDescent="0.25">
      <c r="A4" t="s">
        <v>15</v>
      </c>
      <c r="B4" s="1">
        <v>5.6000000000000001E-2</v>
      </c>
      <c r="C4">
        <f t="shared" ref="C4:C12" si="0">C3-1</f>
        <v>9</v>
      </c>
    </row>
    <row r="5" spans="1:3" x14ac:dyDescent="0.25">
      <c r="A5" t="s">
        <v>13</v>
      </c>
      <c r="B5" s="1">
        <v>5.0999999999999997E-2</v>
      </c>
      <c r="C5">
        <f t="shared" si="0"/>
        <v>8</v>
      </c>
    </row>
    <row r="6" spans="1:3" x14ac:dyDescent="0.25">
      <c r="A6" t="s">
        <v>10</v>
      </c>
      <c r="B6" s="1">
        <v>4.9000000000000002E-2</v>
      </c>
      <c r="C6">
        <f t="shared" si="0"/>
        <v>7</v>
      </c>
    </row>
    <row r="7" spans="1:3" x14ac:dyDescent="0.25">
      <c r="A7" t="s">
        <v>8</v>
      </c>
      <c r="B7" s="1">
        <v>4.2000000000000003E-2</v>
      </c>
      <c r="C7">
        <f t="shared" si="0"/>
        <v>6</v>
      </c>
    </row>
    <row r="8" spans="1:3" x14ac:dyDescent="0.25">
      <c r="A8" t="s">
        <v>12</v>
      </c>
      <c r="B8" s="1">
        <v>0.03</v>
      </c>
      <c r="C8">
        <f t="shared" si="0"/>
        <v>5</v>
      </c>
    </row>
    <row r="9" spans="1:3" x14ac:dyDescent="0.25">
      <c r="A9" t="s">
        <v>7</v>
      </c>
      <c r="B9" s="1">
        <v>2.9000000000000001E-2</v>
      </c>
      <c r="C9">
        <f t="shared" si="0"/>
        <v>4</v>
      </c>
    </row>
    <row r="10" spans="1:3" x14ac:dyDescent="0.25">
      <c r="A10" t="s">
        <v>11</v>
      </c>
      <c r="B10" s="1">
        <v>2.4E-2</v>
      </c>
      <c r="C10">
        <f t="shared" si="0"/>
        <v>3</v>
      </c>
    </row>
    <row r="11" spans="1:3" x14ac:dyDescent="0.25">
      <c r="A11" t="s">
        <v>5</v>
      </c>
      <c r="B11" s="1">
        <v>2.1999999999999999E-2</v>
      </c>
      <c r="C11">
        <f t="shared" si="0"/>
        <v>2</v>
      </c>
    </row>
    <row r="12" spans="1:3" x14ac:dyDescent="0.25">
      <c r="A12" t="s">
        <v>6</v>
      </c>
      <c r="B12" s="1">
        <v>1.2E-2</v>
      </c>
      <c r="C12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C5" sqref="C5"/>
    </sheetView>
  </sheetViews>
  <sheetFormatPr baseColWidth="10" defaultRowHeight="15" x14ac:dyDescent="0.25"/>
  <cols>
    <col min="1" max="1" width="7.7109375" bestFit="1" customWidth="1"/>
    <col min="2" max="2" width="7.85546875" bestFit="1" customWidth="1"/>
    <col min="3" max="3" width="7.85546875" customWidth="1"/>
  </cols>
  <sheetData>
    <row r="1" spans="1:3" x14ac:dyDescent="0.25">
      <c r="A1" t="s">
        <v>0</v>
      </c>
      <c r="B1" t="s">
        <v>2</v>
      </c>
      <c r="C1" t="s">
        <v>16</v>
      </c>
    </row>
    <row r="2" spans="1:3" x14ac:dyDescent="0.25">
      <c r="A2" t="s">
        <v>11</v>
      </c>
      <c r="B2" s="2">
        <v>0.16669999999999999</v>
      </c>
      <c r="C2" s="2">
        <v>11</v>
      </c>
    </row>
    <row r="3" spans="1:3" x14ac:dyDescent="0.25">
      <c r="A3" t="s">
        <v>13</v>
      </c>
      <c r="B3" s="2">
        <v>-0.83330000000000004</v>
      </c>
      <c r="C3" s="2">
        <f>C2-1</f>
        <v>10</v>
      </c>
    </row>
    <row r="4" spans="1:3" x14ac:dyDescent="0.25">
      <c r="A4" t="s">
        <v>9</v>
      </c>
      <c r="B4" s="2">
        <v>-1.8332999999999999</v>
      </c>
      <c r="C4" s="2">
        <v>8.5</v>
      </c>
    </row>
    <row r="5" spans="1:3" x14ac:dyDescent="0.25">
      <c r="A5" t="s">
        <v>14</v>
      </c>
      <c r="B5" s="2">
        <v>-1.8332999999999999</v>
      </c>
      <c r="C5" s="2">
        <v>8.5</v>
      </c>
    </row>
    <row r="6" spans="1:3" x14ac:dyDescent="0.25">
      <c r="A6" t="s">
        <v>6</v>
      </c>
      <c r="B6" s="2">
        <v>-3.8332999999999999</v>
      </c>
      <c r="C6" s="2">
        <v>5.5</v>
      </c>
    </row>
    <row r="7" spans="1:3" x14ac:dyDescent="0.25">
      <c r="A7" t="s">
        <v>15</v>
      </c>
      <c r="B7" s="2">
        <v>-3.8332999999999999</v>
      </c>
      <c r="C7" s="2">
        <v>5.5</v>
      </c>
    </row>
    <row r="8" spans="1:3" x14ac:dyDescent="0.25">
      <c r="A8" t="s">
        <v>12</v>
      </c>
      <c r="B8" s="2">
        <v>-3.8332999999999999</v>
      </c>
      <c r="C8" s="2">
        <v>5.5</v>
      </c>
    </row>
    <row r="9" spans="1:3" x14ac:dyDescent="0.25">
      <c r="A9" t="s">
        <v>8</v>
      </c>
      <c r="B9" s="2">
        <v>-3.8332999999999999</v>
      </c>
      <c r="C9" s="2">
        <v>5.5</v>
      </c>
    </row>
    <row r="10" spans="1:3" x14ac:dyDescent="0.25">
      <c r="A10" t="s">
        <v>7</v>
      </c>
      <c r="B10" s="2">
        <v>-5.8333000000000004</v>
      </c>
      <c r="C10" s="2">
        <v>2</v>
      </c>
    </row>
    <row r="11" spans="1:3" x14ac:dyDescent="0.25">
      <c r="A11" t="s">
        <v>10</v>
      </c>
      <c r="B11" s="2">
        <v>-5.8333000000000004</v>
      </c>
      <c r="C11" s="2">
        <v>2</v>
      </c>
    </row>
    <row r="12" spans="1:3" x14ac:dyDescent="0.25">
      <c r="A12" t="s">
        <v>5</v>
      </c>
      <c r="B12" s="2">
        <v>-5.8333000000000004</v>
      </c>
      <c r="C1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17</v>
      </c>
    </row>
    <row r="2" spans="1:3" x14ac:dyDescent="0.25">
      <c r="A2" t="s">
        <v>9</v>
      </c>
      <c r="B2" s="2">
        <v>-6.7895000000000003</v>
      </c>
      <c r="C2" s="2">
        <v>10.5</v>
      </c>
    </row>
    <row r="3" spans="1:3" x14ac:dyDescent="0.25">
      <c r="A3" t="s">
        <v>6</v>
      </c>
      <c r="B3" s="2">
        <v>-6.7895000000000003</v>
      </c>
      <c r="C3" s="2">
        <v>10.5</v>
      </c>
    </row>
    <row r="4" spans="1:3" x14ac:dyDescent="0.25">
      <c r="A4" t="s">
        <v>13</v>
      </c>
      <c r="B4" s="2">
        <v>-4.7895000000000003</v>
      </c>
      <c r="C4" s="2">
        <v>8.5</v>
      </c>
    </row>
    <row r="5" spans="1:3" x14ac:dyDescent="0.25">
      <c r="A5" t="s">
        <v>15</v>
      </c>
      <c r="B5" s="2">
        <v>-4.7895000000000003</v>
      </c>
      <c r="C5" s="2">
        <v>8.5</v>
      </c>
    </row>
    <row r="6" spans="1:3" x14ac:dyDescent="0.25">
      <c r="A6" t="s">
        <v>7</v>
      </c>
      <c r="B6" s="2">
        <v>-1.7895000000000001</v>
      </c>
      <c r="C6" s="2">
        <v>7</v>
      </c>
    </row>
    <row r="7" spans="1:3" x14ac:dyDescent="0.25">
      <c r="A7" t="s">
        <v>11</v>
      </c>
      <c r="B7" s="2">
        <v>0.21049999999999999</v>
      </c>
      <c r="C7" s="2">
        <v>5.5</v>
      </c>
    </row>
    <row r="8" spans="1:3" x14ac:dyDescent="0.25">
      <c r="A8" t="s">
        <v>12</v>
      </c>
      <c r="B8" s="2">
        <v>0.21049999999999999</v>
      </c>
      <c r="C8" s="2">
        <v>5.5</v>
      </c>
    </row>
    <row r="9" spans="1:3" x14ac:dyDescent="0.25">
      <c r="A9" t="s">
        <v>8</v>
      </c>
      <c r="B9" s="2">
        <v>2.2105000000000001</v>
      </c>
      <c r="C9" s="2">
        <v>3.5</v>
      </c>
    </row>
    <row r="10" spans="1:3" x14ac:dyDescent="0.25">
      <c r="A10" t="s">
        <v>10</v>
      </c>
      <c r="B10" s="2">
        <v>2.2105000000000001</v>
      </c>
      <c r="C10" s="2">
        <v>3.5</v>
      </c>
    </row>
    <row r="11" spans="1:3" x14ac:dyDescent="0.25">
      <c r="A11" t="s">
        <v>5</v>
      </c>
      <c r="B11" s="2">
        <v>10.2105</v>
      </c>
      <c r="C11" s="2">
        <v>2</v>
      </c>
    </row>
    <row r="12" spans="1:3" x14ac:dyDescent="0.25">
      <c r="A12" t="s">
        <v>14</v>
      </c>
      <c r="B12" s="2">
        <v>15.2105</v>
      </c>
      <c r="C1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C4" sqref="C4"/>
    </sheetView>
  </sheetViews>
  <sheetFormatPr baseColWidth="10" defaultRowHeight="15" x14ac:dyDescent="0.25"/>
  <cols>
    <col min="1" max="1" width="7.7109375" bestFit="1" customWidth="1"/>
    <col min="2" max="2" width="8" bestFit="1" customWidth="1"/>
  </cols>
  <sheetData>
    <row r="1" spans="1:3" x14ac:dyDescent="0.25">
      <c r="A1" t="s">
        <v>0</v>
      </c>
      <c r="B1" t="s">
        <v>4</v>
      </c>
      <c r="C1" t="s">
        <v>18</v>
      </c>
    </row>
    <row r="2" spans="1:3" x14ac:dyDescent="0.25">
      <c r="A2" t="s">
        <v>11</v>
      </c>
      <c r="B2" s="2">
        <v>-3.8946999999999998</v>
      </c>
      <c r="C2">
        <v>10.5</v>
      </c>
    </row>
    <row r="3" spans="1:3" x14ac:dyDescent="0.25">
      <c r="A3" t="s">
        <v>15</v>
      </c>
      <c r="B3" s="2">
        <v>-3.8946999999999998</v>
      </c>
      <c r="C3">
        <v>10.5</v>
      </c>
    </row>
    <row r="4" spans="1:3" x14ac:dyDescent="0.25">
      <c r="A4" t="s">
        <v>9</v>
      </c>
      <c r="B4" s="2">
        <v>-2.8946999999999998</v>
      </c>
      <c r="C4">
        <v>8.5</v>
      </c>
    </row>
    <row r="5" spans="1:3" x14ac:dyDescent="0.25">
      <c r="A5" t="s">
        <v>14</v>
      </c>
      <c r="B5" s="2">
        <v>-2.8946999999999998</v>
      </c>
      <c r="C5">
        <v>8.5</v>
      </c>
    </row>
    <row r="6" spans="1:3" x14ac:dyDescent="0.25">
      <c r="A6" t="s">
        <v>13</v>
      </c>
      <c r="B6" s="2">
        <v>-1.8947000000000001</v>
      </c>
      <c r="C6">
        <v>6.5</v>
      </c>
    </row>
    <row r="7" spans="1:3" x14ac:dyDescent="0.25">
      <c r="A7" t="s">
        <v>10</v>
      </c>
      <c r="B7" s="2">
        <v>-1.8947000000000001</v>
      </c>
      <c r="C7">
        <v>6.5</v>
      </c>
    </row>
    <row r="8" spans="1:3" x14ac:dyDescent="0.25">
      <c r="A8" t="s">
        <v>8</v>
      </c>
      <c r="B8" s="2">
        <v>0.1053</v>
      </c>
      <c r="C8">
        <v>5</v>
      </c>
    </row>
    <row r="9" spans="1:3" x14ac:dyDescent="0.25">
      <c r="A9" t="s">
        <v>6</v>
      </c>
      <c r="B9" s="2">
        <v>1.1052999999999999</v>
      </c>
      <c r="C9">
        <v>3.5</v>
      </c>
    </row>
    <row r="10" spans="1:3" x14ac:dyDescent="0.25">
      <c r="A10" t="s">
        <v>5</v>
      </c>
      <c r="B10" s="2">
        <v>1.1052999999999999</v>
      </c>
      <c r="C10">
        <v>3.5</v>
      </c>
    </row>
    <row r="11" spans="1:3" x14ac:dyDescent="0.25">
      <c r="A11" t="s">
        <v>7</v>
      </c>
      <c r="B11" s="2">
        <v>3.1053000000000002</v>
      </c>
      <c r="C11">
        <v>2</v>
      </c>
    </row>
    <row r="12" spans="1:3" x14ac:dyDescent="0.25">
      <c r="A12" t="s">
        <v>12</v>
      </c>
      <c r="B12" s="2">
        <v>10.1053</v>
      </c>
      <c r="C12">
        <f>C11-1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Final table</vt:lpstr>
      <vt:lpstr>Countries</vt:lpstr>
      <vt:lpstr>Steady_stage</vt:lpstr>
      <vt:lpstr>Density</vt:lpstr>
      <vt:lpstr>Time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2022-03-04T16:09:02Z</dcterms:created>
  <dcterms:modified xsi:type="dcterms:W3CDTF">2022-03-04T17:12:40Z</dcterms:modified>
</cp:coreProperties>
</file>