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450" windowWidth="20490" windowHeight="7185"/>
  </bookViews>
  <sheets>
    <sheet name="Sheet1" sheetId="1" r:id="rId1"/>
  </sheets>
  <definedNames>
    <definedName name="_xlnm._FilterDatabase" localSheetId="0" hidden="1">Sheet1!$A$4:$K$14</definedName>
    <definedName name="BDG">Sheet1!$A$19:$C$22</definedName>
    <definedName name="_xlnm.Criteria" localSheetId="0">Sheet1!$C$25:$D$26</definedName>
    <definedName name="_xlnm.Extract" localSheetId="0">Sheet1!$A$27:$K$27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G5" i="1" s="1"/>
  <c r="H5" i="1" s="1"/>
  <c r="J5" i="1" s="1"/>
  <c r="I5" i="1"/>
  <c r="K5" i="1"/>
  <c r="D6" i="1"/>
  <c r="E6" i="1"/>
  <c r="G6" i="1"/>
  <c r="H6" i="1" s="1"/>
  <c r="K6" i="1"/>
  <c r="D7" i="1"/>
  <c r="E7" i="1"/>
  <c r="G7" i="1"/>
  <c r="H7" i="1"/>
  <c r="J7" i="1" s="1"/>
  <c r="G19" i="1" s="1"/>
  <c r="I7" i="1"/>
  <c r="K7" i="1"/>
  <c r="D8" i="1"/>
  <c r="E8" i="1" s="1"/>
  <c r="G8" i="1" s="1"/>
  <c r="H8" i="1" s="1"/>
  <c r="J8" i="1" s="1"/>
  <c r="I8" i="1"/>
  <c r="K8" i="1"/>
  <c r="D9" i="1"/>
  <c r="E9" i="1"/>
  <c r="G9" i="1" s="1"/>
  <c r="H9" i="1" s="1"/>
  <c r="K9" i="1"/>
  <c r="D10" i="1"/>
  <c r="E10" i="1"/>
  <c r="G10" i="1"/>
  <c r="H10" i="1" s="1"/>
  <c r="K10" i="1"/>
  <c r="D11" i="1"/>
  <c r="E11" i="1" s="1"/>
  <c r="G11" i="1" s="1"/>
  <c r="H11" i="1" s="1"/>
  <c r="J11" i="1" s="1"/>
  <c r="I11" i="1"/>
  <c r="K11" i="1"/>
  <c r="D12" i="1"/>
  <c r="E12" i="1"/>
  <c r="G12" i="1" s="1"/>
  <c r="H12" i="1" s="1"/>
  <c r="K12" i="1"/>
  <c r="D13" i="1"/>
  <c r="E13" i="1"/>
  <c r="G13" i="1"/>
  <c r="H13" i="1" s="1"/>
  <c r="K13" i="1"/>
  <c r="D14" i="1"/>
  <c r="E14" i="1"/>
  <c r="G14" i="1"/>
  <c r="H14" i="1"/>
  <c r="J14" i="1" s="1"/>
  <c r="I14" i="1"/>
  <c r="K14" i="1"/>
  <c r="I9" i="1" l="1"/>
  <c r="J9" i="1" s="1"/>
  <c r="H19" i="1" s="1"/>
  <c r="I10" i="1"/>
  <c r="J10" i="1" s="1"/>
  <c r="I6" i="1"/>
  <c r="J6" i="1" s="1"/>
  <c r="F19" i="1" s="1"/>
  <c r="I13" i="1"/>
  <c r="J13" i="1" s="1"/>
  <c r="I12" i="1"/>
  <c r="J12" i="1" s="1"/>
  <c r="I19" i="1" s="1"/>
</calcChain>
</file>

<file path=xl/sharedStrings.xml><?xml version="1.0" encoding="utf-8"?>
<sst xmlns="http://schemas.openxmlformats.org/spreadsheetml/2006/main" count="74" uniqueCount="45">
  <si>
    <t>KẾT QUẢ KINH DOANH NĂM 2020</t>
  </si>
  <si>
    <t>STT</t>
  </si>
  <si>
    <t>Ngày bán</t>
  </si>
  <si>
    <t>Mã hàng</t>
  </si>
  <si>
    <t>Số lượng</t>
  </si>
  <si>
    <t>Tên sản phẩm</t>
  </si>
  <si>
    <t>Đơn giá</t>
  </si>
  <si>
    <t>Thành tiền</t>
  </si>
  <si>
    <t>Khuyến mãi</t>
  </si>
  <si>
    <t>MGSO</t>
  </si>
  <si>
    <t>MLTO</t>
  </si>
  <si>
    <t>TVSO</t>
  </si>
  <si>
    <t>TLSO</t>
  </si>
  <si>
    <t>MGTO</t>
  </si>
  <si>
    <t>TVTO</t>
  </si>
  <si>
    <t>MLSO</t>
  </si>
  <si>
    <t xml:space="preserve">Mã SP </t>
  </si>
  <si>
    <t>MG</t>
  </si>
  <si>
    <t>TL</t>
  </si>
  <si>
    <t>ML</t>
  </si>
  <si>
    <t>TV</t>
  </si>
  <si>
    <t>Tivi</t>
  </si>
  <si>
    <t>Máy lạnh</t>
  </si>
  <si>
    <t>Tủ lạnh</t>
  </si>
  <si>
    <t>Máy giặt</t>
  </si>
  <si>
    <t>Tháng</t>
  </si>
  <si>
    <t>Điều kiện</t>
  </si>
  <si>
    <t>BẢNG 1: ĐƠN GIÁ</t>
  </si>
  <si>
    <t>Mã SP</t>
  </si>
  <si>
    <t>1/  Điền dữ liệu cho cột STT bằng Autofill.</t>
  </si>
  <si>
    <t>2/  Định dạng hiển thị cột Ngày bán theo "dd/mm/yyyy".</t>
  </si>
  <si>
    <r>
      <t xml:space="preserve">3/  Trích 2 ký tự đầu của </t>
    </r>
    <r>
      <rPr>
        <b/>
        <sz val="11"/>
        <color theme="1"/>
        <rFont val="Calibri"/>
        <family val="2"/>
        <scheme val="minor"/>
      </rPr>
      <t>Mã hàng</t>
    </r>
    <r>
      <rPr>
        <sz val="11"/>
        <color theme="1"/>
        <rFont val="Calibri"/>
        <family val="2"/>
        <scheme val="minor"/>
      </rPr>
      <t xml:space="preserve"> để điền dữ liệu cho cột </t>
    </r>
    <r>
      <rPr>
        <b/>
        <sz val="11"/>
        <color theme="1"/>
        <rFont val="Calibri"/>
        <family val="2"/>
        <scheme val="minor"/>
      </rPr>
      <t>Mã SP</t>
    </r>
    <r>
      <rPr>
        <sz val="11"/>
        <color theme="1"/>
        <rFont val="Calibri"/>
        <family val="2"/>
        <scheme val="minor"/>
      </rPr>
      <t>.</t>
    </r>
  </si>
  <si>
    <r>
      <t xml:space="preserve">4/  Lập công thức cho cột </t>
    </r>
    <r>
      <rPr>
        <b/>
        <sz val="11"/>
        <color theme="1"/>
        <rFont val="Calibri"/>
        <family val="2"/>
        <scheme val="minor"/>
      </rPr>
      <t>Tên sản phẩm</t>
    </r>
    <r>
      <rPr>
        <sz val="11"/>
        <color theme="1"/>
        <rFont val="Calibri"/>
        <family val="2"/>
        <scheme val="minor"/>
      </rPr>
      <t xml:space="preserve"> và cột </t>
    </r>
    <r>
      <rPr>
        <b/>
        <sz val="11"/>
        <color theme="1"/>
        <rFont val="Calibri"/>
        <family val="2"/>
        <scheme val="minor"/>
      </rPr>
      <t>Đơn giá</t>
    </r>
    <r>
      <rPr>
        <sz val="11"/>
        <color theme="1"/>
        <rFont val="Calibri"/>
        <family val="2"/>
        <scheme val="minor"/>
      </rPr>
      <t>: dựa vào Mã SP và tra trong Bảng 1.</t>
    </r>
  </si>
  <si>
    <t>CỬA HÀNG ĐIỆN GIA DỤNG THÀNH PHÁT</t>
  </si>
  <si>
    <t>Tiền hàng</t>
  </si>
  <si>
    <t>5/  Tiền hàng: Số lượng * Đơn giá.</t>
  </si>
  <si>
    <r>
      <t>6/  Khuyến mãi: nếu 2 ký cuối của Mã hàng là "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" thì khuyến mãi bằng 5% * Tiền hàng, ngược lại không khuyến mãi.</t>
    </r>
  </si>
  <si>
    <t>7/  Thành tiền: Tiền hàng - Khuyến mãi.</t>
  </si>
  <si>
    <r>
      <t xml:space="preserve">8/  Trích tháng từ </t>
    </r>
    <r>
      <rPr>
        <b/>
        <sz val="11"/>
        <color theme="1"/>
        <rFont val="Calibri"/>
        <family val="2"/>
        <scheme val="minor"/>
      </rPr>
      <t>Ngày bán</t>
    </r>
    <r>
      <rPr>
        <sz val="11"/>
        <color theme="1"/>
        <rFont val="Calibri"/>
        <family val="2"/>
        <scheme val="minor"/>
      </rPr>
      <t xml:space="preserve"> cho cột Tháng bán hàng.</t>
    </r>
  </si>
  <si>
    <t>Tháng bán hàng</t>
  </si>
  <si>
    <t>BẢNG 2: THỐNG KÊ DOANH THU THÁNG</t>
  </si>
  <si>
    <t>Tổng doanh thu</t>
  </si>
  <si>
    <t>10/  Sử dụng Advanced Filter lọc ra danh sách các mặt hàng là "Máy giặt".</t>
  </si>
  <si>
    <t>câu 10</t>
  </si>
  <si>
    <t>9/  Dựa vào cột Thành tiền và Tháng bán hàng, tính tổng doanh thu theo từng tháng.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</si>
</sst>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₫_-;\-* #,##0.00\ _₫_-;_-* &quot;-&quot;??\ _₫_-;_-@_-"/>
    <numFmt numFmtId="165" formatCode="#,##0\ &quot;VNĐ&quot;"/>
    <numFmt numFmtId="166" formatCode="#,##0\ _₫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3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2" borderId="1" xfId="0" applyFont="1" applyFill="1" applyBorder="1" applyAlignment="1"/>
    <xf numFmtId="0" fontId="0" fillId="0" borderId="1" xfId="0" applyNumberFormat="1" applyBorder="1"/>
    <xf numFmtId="166" fontId="0" fillId="0" borderId="1" xfId="1" applyNumberFormat="1" applyFont="1" applyBorder="1" applyAlignment="1">
      <alignment horizontal="right"/>
    </xf>
    <xf numFmtId="14" fontId="0" fillId="0" borderId="0" xfId="0" applyNumberFormat="1" applyBorder="1"/>
    <xf numFmtId="166" fontId="0" fillId="0" borderId="0" xfId="1" applyNumberFormat="1" applyFont="1" applyBorder="1" applyAlignment="1">
      <alignment horizontal="right"/>
    </xf>
    <xf numFmtId="0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3" zoomScaleNormal="100" workbookViewId="0">
      <selection activeCell="D29" sqref="D29"/>
    </sheetView>
  </sheetViews>
  <sheetFormatPr defaultRowHeight="15" x14ac:dyDescent="0.25"/>
  <cols>
    <col min="1" max="1" width="6.85546875" customWidth="1"/>
    <col min="2" max="2" width="13.7109375" customWidth="1"/>
    <col min="3" max="4" width="13.28515625" bestFit="1" customWidth="1"/>
    <col min="5" max="5" width="16.28515625" customWidth="1"/>
    <col min="6" max="6" width="13.7109375" bestFit="1" customWidth="1"/>
    <col min="7" max="7" width="13.42578125" bestFit="1" customWidth="1"/>
    <col min="8" max="8" width="14.140625" bestFit="1" customWidth="1"/>
    <col min="9" max="9" width="16" bestFit="1" customWidth="1"/>
    <col min="10" max="10" width="15" bestFit="1" customWidth="1"/>
    <col min="11" max="11" width="10.7109375" customWidth="1"/>
  </cols>
  <sheetData>
    <row r="1" spans="1:13" x14ac:dyDescent="0.25">
      <c r="A1" s="10" t="s">
        <v>33</v>
      </c>
    </row>
    <row r="2" spans="1:13" ht="18.75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9"/>
    </row>
    <row r="4" spans="1:13" ht="30" x14ac:dyDescent="0.25">
      <c r="A4" s="6" t="s">
        <v>1</v>
      </c>
      <c r="B4" s="6" t="s">
        <v>2</v>
      </c>
      <c r="C4" s="6" t="s">
        <v>3</v>
      </c>
      <c r="D4" s="6" t="s">
        <v>28</v>
      </c>
      <c r="E4" s="6" t="s">
        <v>5</v>
      </c>
      <c r="F4" s="6" t="s">
        <v>4</v>
      </c>
      <c r="G4" s="6" t="s">
        <v>6</v>
      </c>
      <c r="H4" s="6" t="s">
        <v>34</v>
      </c>
      <c r="I4" s="6" t="s">
        <v>8</v>
      </c>
      <c r="J4" s="6" t="s">
        <v>7</v>
      </c>
      <c r="K4" s="6" t="s">
        <v>39</v>
      </c>
    </row>
    <row r="5" spans="1:13" ht="17.100000000000001" customHeight="1" x14ac:dyDescent="0.25">
      <c r="A5" s="1">
        <v>1</v>
      </c>
      <c r="B5" s="2">
        <v>44027</v>
      </c>
      <c r="C5" s="1" t="s">
        <v>9</v>
      </c>
      <c r="D5" s="1" t="str">
        <f>LEFT(C5,2)</f>
        <v>MG</v>
      </c>
      <c r="E5" s="1" t="str">
        <f>VLOOKUP(D5,A$19:B$22,2,0)</f>
        <v>Máy giặt</v>
      </c>
      <c r="F5" s="1">
        <v>25</v>
      </c>
      <c r="G5" s="15">
        <f>VLOOKUP(E5,B$19:C$22,2,0)</f>
        <v>7000000</v>
      </c>
      <c r="H5" s="15">
        <f>F5*G5</f>
        <v>175000000</v>
      </c>
      <c r="I5" s="15">
        <f>IF(RIGHT(C5,2) = "TO", H5*5%, 0)</f>
        <v>0</v>
      </c>
      <c r="J5" s="15">
        <f>H5-I5</f>
        <v>175000000</v>
      </c>
      <c r="K5" s="14">
        <f>MONTH(B5)</f>
        <v>7</v>
      </c>
      <c r="L5" s="5"/>
      <c r="M5" t="s">
        <v>29</v>
      </c>
    </row>
    <row r="6" spans="1:13" ht="17.100000000000001" customHeight="1" x14ac:dyDescent="0.25">
      <c r="A6" s="1">
        <v>2</v>
      </c>
      <c r="B6" s="2">
        <v>44022</v>
      </c>
      <c r="C6" s="1" t="s">
        <v>10</v>
      </c>
      <c r="D6" s="1" t="str">
        <f t="shared" ref="D6:D14" si="0">LEFT(C6,2)</f>
        <v>ML</v>
      </c>
      <c r="E6" s="1" t="str">
        <f t="shared" ref="E6:E14" si="1">VLOOKUP(D6,A$19:B$22,2,0)</f>
        <v>Máy lạnh</v>
      </c>
      <c r="F6" s="1">
        <v>20</v>
      </c>
      <c r="G6" s="15">
        <f t="shared" ref="G6:G14" si="2">VLOOKUP(E6,B$19:C$22,2,0)</f>
        <v>7400000</v>
      </c>
      <c r="H6" s="15">
        <f t="shared" ref="H6:H14" si="3">F6*G6</f>
        <v>148000000</v>
      </c>
      <c r="I6" s="15">
        <f t="shared" ref="I6:I14" si="4">IF(RIGHT(C6,2) = "TO", H6*5%, 0)</f>
        <v>7400000</v>
      </c>
      <c r="J6" s="15">
        <f t="shared" ref="J6:J14" si="5">H6-I6</f>
        <v>140600000</v>
      </c>
      <c r="K6" s="14">
        <f t="shared" ref="K6:K14" si="6">MONTH(B6)</f>
        <v>7</v>
      </c>
      <c r="M6" t="s">
        <v>30</v>
      </c>
    </row>
    <row r="7" spans="1:13" ht="17.100000000000001" customHeight="1" x14ac:dyDescent="0.25">
      <c r="A7" s="1">
        <v>3</v>
      </c>
      <c r="B7" s="2">
        <v>44051</v>
      </c>
      <c r="C7" s="1" t="s">
        <v>11</v>
      </c>
      <c r="D7" s="1" t="str">
        <f t="shared" si="0"/>
        <v>TV</v>
      </c>
      <c r="E7" s="1" t="str">
        <f t="shared" si="1"/>
        <v>Tivi</v>
      </c>
      <c r="F7" s="1">
        <v>10</v>
      </c>
      <c r="G7" s="15">
        <f t="shared" si="2"/>
        <v>1100000</v>
      </c>
      <c r="H7" s="15">
        <f t="shared" si="3"/>
        <v>11000000</v>
      </c>
      <c r="I7" s="15">
        <f t="shared" si="4"/>
        <v>0</v>
      </c>
      <c r="J7" s="15">
        <f t="shared" si="5"/>
        <v>11000000</v>
      </c>
      <c r="K7" s="14">
        <f t="shared" si="6"/>
        <v>8</v>
      </c>
      <c r="M7" t="s">
        <v>31</v>
      </c>
    </row>
    <row r="8" spans="1:13" ht="17.100000000000001" customHeight="1" x14ac:dyDescent="0.25">
      <c r="A8" s="1">
        <v>4</v>
      </c>
      <c r="B8" s="2">
        <v>44058</v>
      </c>
      <c r="C8" s="1" t="s">
        <v>12</v>
      </c>
      <c r="D8" s="1" t="str">
        <f t="shared" si="0"/>
        <v>TL</v>
      </c>
      <c r="E8" s="1" t="str">
        <f t="shared" si="1"/>
        <v>Tủ lạnh</v>
      </c>
      <c r="F8" s="1">
        <v>20</v>
      </c>
      <c r="G8" s="15">
        <f t="shared" si="2"/>
        <v>8000000</v>
      </c>
      <c r="H8" s="15">
        <f t="shared" si="3"/>
        <v>160000000</v>
      </c>
      <c r="I8" s="15">
        <f t="shared" si="4"/>
        <v>0</v>
      </c>
      <c r="J8" s="15">
        <f t="shared" si="5"/>
        <v>160000000</v>
      </c>
      <c r="K8" s="14">
        <f t="shared" si="6"/>
        <v>8</v>
      </c>
      <c r="M8" t="s">
        <v>32</v>
      </c>
    </row>
    <row r="9" spans="1:13" ht="17.100000000000001" customHeight="1" x14ac:dyDescent="0.25">
      <c r="A9" s="1">
        <v>5</v>
      </c>
      <c r="B9" s="2">
        <v>44079</v>
      </c>
      <c r="C9" s="1" t="s">
        <v>13</v>
      </c>
      <c r="D9" s="1" t="str">
        <f t="shared" si="0"/>
        <v>MG</v>
      </c>
      <c r="E9" s="1" t="str">
        <f t="shared" si="1"/>
        <v>Máy giặt</v>
      </c>
      <c r="F9" s="1">
        <v>35</v>
      </c>
      <c r="G9" s="15">
        <f t="shared" si="2"/>
        <v>7000000</v>
      </c>
      <c r="H9" s="15">
        <f t="shared" si="3"/>
        <v>245000000</v>
      </c>
      <c r="I9" s="15">
        <f t="shared" si="4"/>
        <v>12250000</v>
      </c>
      <c r="J9" s="15">
        <f t="shared" si="5"/>
        <v>232750000</v>
      </c>
      <c r="K9" s="14">
        <f t="shared" si="6"/>
        <v>9</v>
      </c>
      <c r="M9" t="s">
        <v>35</v>
      </c>
    </row>
    <row r="10" spans="1:13" ht="17.100000000000001" customHeight="1" x14ac:dyDescent="0.25">
      <c r="A10" s="1">
        <v>6</v>
      </c>
      <c r="B10" s="2">
        <v>44084</v>
      </c>
      <c r="C10" s="1" t="s">
        <v>13</v>
      </c>
      <c r="D10" s="1" t="str">
        <f t="shared" si="0"/>
        <v>MG</v>
      </c>
      <c r="E10" s="1" t="str">
        <f t="shared" si="1"/>
        <v>Máy giặt</v>
      </c>
      <c r="F10" s="1">
        <v>50</v>
      </c>
      <c r="G10" s="15">
        <f t="shared" si="2"/>
        <v>7000000</v>
      </c>
      <c r="H10" s="15">
        <f t="shared" si="3"/>
        <v>350000000</v>
      </c>
      <c r="I10" s="15">
        <f t="shared" si="4"/>
        <v>17500000</v>
      </c>
      <c r="J10" s="15">
        <f t="shared" si="5"/>
        <v>332500000</v>
      </c>
      <c r="K10" s="14">
        <f t="shared" si="6"/>
        <v>9</v>
      </c>
      <c r="M10" t="s">
        <v>36</v>
      </c>
    </row>
    <row r="11" spans="1:13" ht="17.100000000000001" customHeight="1" x14ac:dyDescent="0.25">
      <c r="A11" s="1">
        <v>7</v>
      </c>
      <c r="B11" s="2">
        <v>44092</v>
      </c>
      <c r="C11" s="1" t="s">
        <v>12</v>
      </c>
      <c r="D11" s="1" t="str">
        <f t="shared" si="0"/>
        <v>TL</v>
      </c>
      <c r="E11" s="1" t="str">
        <f t="shared" si="1"/>
        <v>Tủ lạnh</v>
      </c>
      <c r="F11" s="1">
        <v>45</v>
      </c>
      <c r="G11" s="15">
        <f t="shared" si="2"/>
        <v>8000000</v>
      </c>
      <c r="H11" s="15">
        <f t="shared" si="3"/>
        <v>360000000</v>
      </c>
      <c r="I11" s="15">
        <f t="shared" si="4"/>
        <v>0</v>
      </c>
      <c r="J11" s="15">
        <f t="shared" si="5"/>
        <v>360000000</v>
      </c>
      <c r="K11" s="14">
        <f t="shared" si="6"/>
        <v>9</v>
      </c>
      <c r="M11" t="s">
        <v>37</v>
      </c>
    </row>
    <row r="12" spans="1:13" ht="17.100000000000001" customHeight="1" x14ac:dyDescent="0.25">
      <c r="A12" s="1">
        <v>8</v>
      </c>
      <c r="B12" s="2">
        <v>44119</v>
      </c>
      <c r="C12" s="1" t="s">
        <v>14</v>
      </c>
      <c r="D12" s="1" t="str">
        <f t="shared" si="0"/>
        <v>TV</v>
      </c>
      <c r="E12" s="1" t="str">
        <f t="shared" si="1"/>
        <v>Tivi</v>
      </c>
      <c r="F12" s="1">
        <v>30</v>
      </c>
      <c r="G12" s="15">
        <f t="shared" si="2"/>
        <v>1100000</v>
      </c>
      <c r="H12" s="15">
        <f t="shared" si="3"/>
        <v>33000000</v>
      </c>
      <c r="I12" s="15">
        <f t="shared" si="4"/>
        <v>1650000</v>
      </c>
      <c r="J12" s="15">
        <f t="shared" si="5"/>
        <v>31350000</v>
      </c>
      <c r="K12" s="14">
        <f t="shared" si="6"/>
        <v>10</v>
      </c>
      <c r="M12" t="s">
        <v>38</v>
      </c>
    </row>
    <row r="13" spans="1:13" ht="17.100000000000001" customHeight="1" x14ac:dyDescent="0.25">
      <c r="A13" s="1">
        <v>9</v>
      </c>
      <c r="B13" s="2">
        <v>44123</v>
      </c>
      <c r="C13" s="1" t="s">
        <v>14</v>
      </c>
      <c r="D13" s="1" t="str">
        <f t="shared" si="0"/>
        <v>TV</v>
      </c>
      <c r="E13" s="1" t="str">
        <f t="shared" si="1"/>
        <v>Tivi</v>
      </c>
      <c r="F13" s="1">
        <v>23</v>
      </c>
      <c r="G13" s="15">
        <f t="shared" si="2"/>
        <v>1100000</v>
      </c>
      <c r="H13" s="15">
        <f t="shared" si="3"/>
        <v>25300000</v>
      </c>
      <c r="I13" s="15">
        <f t="shared" si="4"/>
        <v>1265000</v>
      </c>
      <c r="J13" s="15">
        <f t="shared" si="5"/>
        <v>24035000</v>
      </c>
      <c r="K13" s="14">
        <f t="shared" si="6"/>
        <v>10</v>
      </c>
      <c r="M13" t="s">
        <v>44</v>
      </c>
    </row>
    <row r="14" spans="1:13" ht="17.100000000000001" customHeight="1" x14ac:dyDescent="0.25">
      <c r="A14" s="1">
        <v>10</v>
      </c>
      <c r="B14" s="2">
        <v>44127</v>
      </c>
      <c r="C14" s="1" t="s">
        <v>15</v>
      </c>
      <c r="D14" s="1" t="str">
        <f t="shared" si="0"/>
        <v>ML</v>
      </c>
      <c r="E14" s="1" t="str">
        <f t="shared" si="1"/>
        <v>Máy lạnh</v>
      </c>
      <c r="F14" s="1">
        <v>35</v>
      </c>
      <c r="G14" s="15">
        <f t="shared" si="2"/>
        <v>7400000</v>
      </c>
      <c r="H14" s="15">
        <f t="shared" si="3"/>
        <v>259000000</v>
      </c>
      <c r="I14" s="15">
        <f t="shared" si="4"/>
        <v>0</v>
      </c>
      <c r="J14" s="15">
        <f t="shared" si="5"/>
        <v>259000000</v>
      </c>
      <c r="K14" s="14">
        <f t="shared" si="6"/>
        <v>10</v>
      </c>
      <c r="M14" t="s">
        <v>42</v>
      </c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</row>
    <row r="17" spans="1:11" ht="17.100000000000001" customHeight="1" x14ac:dyDescent="0.25">
      <c r="A17" s="12" t="s">
        <v>27</v>
      </c>
      <c r="B17" s="12"/>
      <c r="C17" s="12"/>
      <c r="E17" s="12" t="s">
        <v>40</v>
      </c>
      <c r="F17" s="11"/>
      <c r="G17" s="11"/>
      <c r="H17" s="11"/>
      <c r="I17" s="11"/>
    </row>
    <row r="18" spans="1:11" x14ac:dyDescent="0.25">
      <c r="A18" s="6" t="s">
        <v>16</v>
      </c>
      <c r="B18" s="6" t="s">
        <v>5</v>
      </c>
      <c r="C18" s="6" t="s">
        <v>6</v>
      </c>
      <c r="E18" s="13" t="s">
        <v>25</v>
      </c>
      <c r="F18" s="1">
        <v>7</v>
      </c>
      <c r="G18" s="1">
        <v>8</v>
      </c>
      <c r="H18" s="1">
        <v>9</v>
      </c>
      <c r="I18" s="1">
        <v>10</v>
      </c>
    </row>
    <row r="19" spans="1:11" ht="17.100000000000001" customHeight="1" x14ac:dyDescent="0.25">
      <c r="A19" s="1" t="s">
        <v>17</v>
      </c>
      <c r="B19" s="1" t="s">
        <v>24</v>
      </c>
      <c r="C19" s="4">
        <v>7000000</v>
      </c>
      <c r="E19" s="13" t="s">
        <v>41</v>
      </c>
      <c r="F19" s="15">
        <f>SUMIF(K$5:K$14,"7",J$5:J$14)</f>
        <v>315600000</v>
      </c>
      <c r="G19" s="15">
        <f>SUMIF(K$5:K$14,"8",J$5:J$14)</f>
        <v>171000000</v>
      </c>
      <c r="H19" s="15">
        <f>SUMIF(K$5:K$14,"9",J$5:J$14)</f>
        <v>925250000</v>
      </c>
      <c r="I19" s="15">
        <f>SUMIF(K$5:K$14,"10",J$5:J$14)</f>
        <v>314385000</v>
      </c>
    </row>
    <row r="20" spans="1:11" ht="17.100000000000001" customHeight="1" x14ac:dyDescent="0.25">
      <c r="A20" s="1" t="s">
        <v>18</v>
      </c>
      <c r="B20" s="1" t="s">
        <v>23</v>
      </c>
      <c r="C20" s="4">
        <v>8000000</v>
      </c>
    </row>
    <row r="21" spans="1:11" ht="17.100000000000001" customHeight="1" x14ac:dyDescent="0.25">
      <c r="A21" s="1" t="s">
        <v>19</v>
      </c>
      <c r="B21" s="1" t="s">
        <v>22</v>
      </c>
      <c r="C21" s="4">
        <v>7400000</v>
      </c>
    </row>
    <row r="22" spans="1:11" ht="17.100000000000001" customHeight="1" x14ac:dyDescent="0.25">
      <c r="A22" s="1" t="s">
        <v>20</v>
      </c>
      <c r="B22" s="1" t="s">
        <v>21</v>
      </c>
      <c r="C22" s="4">
        <v>1100000</v>
      </c>
    </row>
    <row r="23" spans="1:11" ht="17.100000000000001" customHeight="1" x14ac:dyDescent="0.25"/>
    <row r="24" spans="1:11" ht="17.100000000000001" customHeight="1" x14ac:dyDescent="0.25"/>
    <row r="25" spans="1:11" ht="17.100000000000001" customHeight="1" x14ac:dyDescent="0.25">
      <c r="A25" t="s">
        <v>43</v>
      </c>
      <c r="B25" s="7" t="s">
        <v>26</v>
      </c>
      <c r="C25" s="6" t="s">
        <v>28</v>
      </c>
      <c r="D25" s="6" t="s">
        <v>5</v>
      </c>
    </row>
    <row r="26" spans="1:11" x14ac:dyDescent="0.25">
      <c r="A26" s="16"/>
      <c r="B26" s="16"/>
      <c r="C26" s="1" t="s">
        <v>17</v>
      </c>
      <c r="D26" s="1" t="s">
        <v>24</v>
      </c>
      <c r="E26" s="16"/>
      <c r="F26" s="16"/>
      <c r="G26" s="16"/>
      <c r="H26" s="16"/>
      <c r="I26" s="16"/>
      <c r="J26" s="16"/>
      <c r="K26" s="16"/>
    </row>
    <row r="27" spans="1:11" ht="30" x14ac:dyDescent="0.25">
      <c r="A27" s="6" t="s">
        <v>1</v>
      </c>
      <c r="B27" s="6" t="s">
        <v>2</v>
      </c>
      <c r="C27" s="6" t="s">
        <v>3</v>
      </c>
      <c r="D27" s="6" t="s">
        <v>28</v>
      </c>
      <c r="E27" s="6" t="s">
        <v>5</v>
      </c>
      <c r="F27" s="6" t="s">
        <v>4</v>
      </c>
      <c r="G27" s="6" t="s">
        <v>6</v>
      </c>
      <c r="H27" s="6" t="s">
        <v>34</v>
      </c>
      <c r="I27" s="6" t="s">
        <v>8</v>
      </c>
      <c r="J27" s="6" t="s">
        <v>7</v>
      </c>
      <c r="K27" s="6" t="s">
        <v>39</v>
      </c>
    </row>
    <row r="28" spans="1:11" x14ac:dyDescent="0.25">
      <c r="A28" s="1">
        <v>1</v>
      </c>
      <c r="B28" s="2">
        <v>44027</v>
      </c>
      <c r="C28" s="1" t="s">
        <v>9</v>
      </c>
      <c r="D28" s="1" t="s">
        <v>17</v>
      </c>
      <c r="E28" s="1" t="s">
        <v>24</v>
      </c>
      <c r="F28" s="1">
        <v>25</v>
      </c>
      <c r="G28" s="15">
        <v>7000000</v>
      </c>
      <c r="H28" s="15">
        <v>175000000</v>
      </c>
      <c r="I28" s="15">
        <v>0</v>
      </c>
      <c r="J28" s="15">
        <v>175000000</v>
      </c>
      <c r="K28" s="14">
        <v>7</v>
      </c>
    </row>
    <row r="29" spans="1:11" x14ac:dyDescent="0.25">
      <c r="A29" s="1">
        <v>5</v>
      </c>
      <c r="B29" s="2">
        <v>44079</v>
      </c>
      <c r="C29" s="1" t="s">
        <v>13</v>
      </c>
      <c r="D29" s="1" t="s">
        <v>17</v>
      </c>
      <c r="E29" s="1" t="s">
        <v>24</v>
      </c>
      <c r="F29" s="1">
        <v>35</v>
      </c>
      <c r="G29" s="15">
        <v>7000000</v>
      </c>
      <c r="H29" s="15">
        <v>245000000</v>
      </c>
      <c r="I29" s="15">
        <v>12250000</v>
      </c>
      <c r="J29" s="15">
        <v>232750000</v>
      </c>
      <c r="K29" s="14">
        <v>9</v>
      </c>
    </row>
    <row r="30" spans="1:11" x14ac:dyDescent="0.25">
      <c r="A30" s="1">
        <v>6</v>
      </c>
      <c r="B30" s="2">
        <v>44084</v>
      </c>
      <c r="C30" s="1" t="s">
        <v>13</v>
      </c>
      <c r="D30" s="1" t="s">
        <v>17</v>
      </c>
      <c r="E30" s="1" t="s">
        <v>24</v>
      </c>
      <c r="F30" s="1">
        <v>50</v>
      </c>
      <c r="G30" s="15">
        <v>7000000</v>
      </c>
      <c r="H30" s="15">
        <v>350000000</v>
      </c>
      <c r="I30" s="15">
        <v>17500000</v>
      </c>
      <c r="J30" s="15">
        <v>332500000</v>
      </c>
      <c r="K30" s="14">
        <v>9</v>
      </c>
    </row>
    <row r="31" spans="1:11" x14ac:dyDescent="0.25">
      <c r="A31" s="3"/>
      <c r="B31" s="16"/>
      <c r="C31" s="3"/>
      <c r="D31" s="3"/>
      <c r="E31" s="3"/>
      <c r="F31" s="3"/>
      <c r="G31" s="17"/>
      <c r="H31" s="17"/>
      <c r="I31" s="17"/>
      <c r="J31" s="17"/>
      <c r="K31" s="18"/>
    </row>
    <row r="32" spans="1:11" x14ac:dyDescent="0.25">
      <c r="A32" s="3"/>
      <c r="B32" s="16"/>
      <c r="C32" s="3"/>
      <c r="D32" s="3"/>
      <c r="E32" s="3"/>
      <c r="F32" s="3"/>
      <c r="G32" s="17"/>
      <c r="H32" s="17"/>
      <c r="I32" s="17"/>
      <c r="J32" s="17"/>
      <c r="K32" s="18"/>
    </row>
    <row r="33" spans="1:11" x14ac:dyDescent="0.25">
      <c r="A33" s="3"/>
      <c r="B33" s="16"/>
      <c r="C33" s="3"/>
      <c r="D33" s="3"/>
      <c r="E33" s="3"/>
      <c r="F33" s="3"/>
      <c r="G33" s="17"/>
      <c r="H33" s="17"/>
      <c r="I33" s="17"/>
      <c r="J33" s="17"/>
      <c r="K33" s="18"/>
    </row>
    <row r="34" spans="1:11" x14ac:dyDescent="0.25">
      <c r="A34" s="3"/>
      <c r="B34" s="16"/>
      <c r="C34" s="3"/>
      <c r="D34" s="3"/>
      <c r="E34" s="3"/>
      <c r="F34" s="3"/>
      <c r="G34" s="17"/>
      <c r="H34" s="17"/>
      <c r="I34" s="17"/>
      <c r="J34" s="17"/>
      <c r="K34" s="18"/>
    </row>
    <row r="35" spans="1:11" x14ac:dyDescent="0.25">
      <c r="A35" s="3"/>
      <c r="B35" s="16"/>
      <c r="C35" s="3"/>
      <c r="D35" s="3"/>
      <c r="E35" s="3"/>
      <c r="F35" s="3"/>
      <c r="G35" s="17"/>
      <c r="H35" s="17"/>
      <c r="I35" s="17"/>
      <c r="J35" s="17"/>
      <c r="K35" s="18"/>
    </row>
    <row r="36" spans="1:11" x14ac:dyDescent="0.25">
      <c r="A36" s="3"/>
      <c r="B36" s="16"/>
      <c r="C36" s="3"/>
      <c r="D36" s="3"/>
      <c r="E36" s="3"/>
      <c r="F36" s="3"/>
      <c r="G36" s="17"/>
      <c r="H36" s="17"/>
      <c r="I36" s="17"/>
      <c r="J36" s="17"/>
      <c r="K36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BDG</vt:lpstr>
      <vt:lpstr>Sheet1!Criteria</vt:lpstr>
      <vt:lpstr>Sheet1!Extract</vt:lpstr>
    </vt:vector>
  </TitlesOfParts>
  <Company>lotus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2022-08-24T03:10:51Z</dcterms:created>
  <dcterms:modified xsi:type="dcterms:W3CDTF">2022-08-27T07:29:08Z</dcterms:modified>
</cp:coreProperties>
</file>