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ivella\workspace_v9\ILBST_CLA_28035\DOc\"/>
    </mc:Choice>
  </mc:AlternateContent>
  <bookViews>
    <workbookView xWindow="0" yWindow="0" windowWidth="21570" windowHeight="8055"/>
  </bookViews>
  <sheets>
    <sheet name="PWMun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7" i="1"/>
  <c r="C13" i="1" s="1"/>
  <c r="C3" i="1"/>
  <c r="B3" i="1"/>
  <c r="B7" i="1"/>
  <c r="B8" i="1" s="1"/>
  <c r="B17" i="1" s="1"/>
  <c r="B22" i="1" s="1"/>
  <c r="B27" i="1" s="1"/>
  <c r="C15" i="1" l="1"/>
  <c r="C21" i="1" s="1"/>
  <c r="C26" i="1" s="1"/>
  <c r="C14" i="1"/>
  <c r="C20" i="1"/>
  <c r="C24" i="1"/>
  <c r="C29" i="1" s="1"/>
  <c r="C32" i="1" s="1"/>
  <c r="C33" i="1" s="1"/>
  <c r="C8" i="1"/>
  <c r="C17" i="1" s="1"/>
  <c r="C22" i="1" s="1"/>
  <c r="C27" i="1" s="1"/>
  <c r="B13" i="1"/>
  <c r="B20" i="1" l="1"/>
  <c r="B15" i="1"/>
  <c r="B21" i="1" s="1"/>
  <c r="B26" i="1" s="1"/>
  <c r="B24" i="1"/>
  <c r="B29" i="1" s="1"/>
  <c r="B32" i="1" s="1"/>
  <c r="B33" i="1" s="1"/>
  <c r="B14" i="1"/>
</calcChain>
</file>

<file path=xl/sharedStrings.xml><?xml version="1.0" encoding="utf-8"?>
<sst xmlns="http://schemas.openxmlformats.org/spreadsheetml/2006/main" count="25" uniqueCount="25">
  <si>
    <t>modulation_Y2UW</t>
  </si>
  <si>
    <t>INVERTEDPOWER</t>
  </si>
  <si>
    <t>DEVICE_SYSCLK_FREQ</t>
  </si>
  <si>
    <t>CARRIER_FACTOR</t>
  </si>
  <si>
    <t>EPWM_CLK_FREQ</t>
  </si>
  <si>
    <t>EPWM_CLK_PERIOD_NS</t>
  </si>
  <si>
    <t>EPWM_PWM_DEAD_TIME_NS</t>
  </si>
  <si>
    <t>EPWM_PWM_FREQ_25KHZ</t>
  </si>
  <si>
    <t>EPWM_PERIOD_COUNT_25KHZ</t>
  </si>
  <si>
    <t>EPWM_COUNT_25KHZ_DUTY50</t>
  </si>
  <si>
    <t>EPWM_COUNT_25KHZ_DUTY25</t>
  </si>
  <si>
    <t>EPWMx_INIT_PERIOD</t>
  </si>
  <si>
    <t>EPWMx_INIT_PHASE</t>
  </si>
  <si>
    <t>INTERLEAVE</t>
  </si>
  <si>
    <t>EPWMx_INIT_CMPA</t>
  </si>
  <si>
    <t>EPWMx_INIT_DEADBAND</t>
  </si>
  <si>
    <t>EPWM_PWM_DEAD_TIME_COUNT</t>
  </si>
  <si>
    <t>EPWM_A_INIT_PERIOD</t>
  </si>
  <si>
    <t>EPWM_A_INIT_PHASE</t>
  </si>
  <si>
    <t>EPWM_A_INIT_CMPA</t>
  </si>
  <si>
    <t>EPWM_A_INIT_DEADBAND</t>
  </si>
  <si>
    <t>EPwm1Regs.TBPRD</t>
  </si>
  <si>
    <t>Fpwm</t>
  </si>
  <si>
    <t>Tpwm</t>
  </si>
  <si>
    <t>Ttbclk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</si>
</sst>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348404</xdr:colOff>
      <xdr:row>0</xdr:row>
      <xdr:rowOff>38100</xdr:rowOff>
    </xdr:from>
    <xdr:to>
      <xdr:col>15</xdr:col>
      <xdr:colOff>180975</xdr:colOff>
      <xdr:row>28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329" y="38100"/>
          <a:ext cx="6538171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0" sqref="C20"/>
    </sheetView>
  </sheetViews>
  <sheetFormatPr defaultRowHeight="15" x14ac:dyDescent="0.25"/>
  <cols>
    <col min="1" max="1" width="31.5703125" bestFit="1" customWidth="1"/>
    <col min="2" max="2" width="17.7109375" bestFit="1" customWidth="1"/>
    <col min="3" max="3" width="16.42578125" bestFit="1" customWidth="1"/>
  </cols>
  <sheetData>
    <row r="1" spans="1:3" x14ac:dyDescent="0.25">
      <c r="A1" s="1"/>
      <c r="B1" t="s">
        <v>0</v>
      </c>
      <c r="C1" t="s">
        <v>1</v>
      </c>
    </row>
    <row r="2" spans="1:3" x14ac:dyDescent="0.25">
      <c r="A2" t="s">
        <v>2</v>
      </c>
      <c r="B2">
        <v>60000000</v>
      </c>
      <c r="C2">
        <v>60000000</v>
      </c>
    </row>
    <row r="3" spans="1:3" x14ac:dyDescent="0.25">
      <c r="A3" t="s">
        <v>24</v>
      </c>
      <c r="B3">
        <f>1/B2</f>
        <v>1.6666666666666667E-8</v>
      </c>
      <c r="C3">
        <f>1/C2</f>
        <v>1.6666666666666667E-8</v>
      </c>
    </row>
    <row r="4" spans="1:3" x14ac:dyDescent="0.25">
      <c r="A4" t="s">
        <v>3</v>
      </c>
      <c r="B4">
        <v>2</v>
      </c>
      <c r="C4">
        <v>1</v>
      </c>
    </row>
    <row r="5" spans="1:3" x14ac:dyDescent="0.25">
      <c r="A5" t="s">
        <v>13</v>
      </c>
      <c r="B5">
        <v>2</v>
      </c>
      <c r="C5">
        <v>2</v>
      </c>
    </row>
    <row r="7" spans="1:3" x14ac:dyDescent="0.25">
      <c r="A7" t="s">
        <v>4</v>
      </c>
      <c r="B7">
        <f>+B2</f>
        <v>60000000</v>
      </c>
      <c r="C7">
        <f>+C2</f>
        <v>60000000</v>
      </c>
    </row>
    <row r="8" spans="1:3" x14ac:dyDescent="0.25">
      <c r="A8" t="s">
        <v>5</v>
      </c>
      <c r="B8">
        <f>1000000000 / B7</f>
        <v>16.666666666666668</v>
      </c>
      <c r="C8">
        <f>1000000000 / C7</f>
        <v>16.666666666666668</v>
      </c>
    </row>
    <row r="10" spans="1:3" x14ac:dyDescent="0.25">
      <c r="A10" t="s">
        <v>6</v>
      </c>
      <c r="B10">
        <v>500</v>
      </c>
      <c r="C10">
        <v>500</v>
      </c>
    </row>
    <row r="11" spans="1:3" x14ac:dyDescent="0.25">
      <c r="A11" t="s">
        <v>7</v>
      </c>
      <c r="B11">
        <v>25000</v>
      </c>
      <c r="C11">
        <v>25000</v>
      </c>
    </row>
    <row r="13" spans="1:3" x14ac:dyDescent="0.25">
      <c r="A13" t="s">
        <v>8</v>
      </c>
      <c r="B13">
        <f>+B7/B11</f>
        <v>2400</v>
      </c>
      <c r="C13">
        <f>+C7/C11</f>
        <v>2400</v>
      </c>
    </row>
    <row r="14" spans="1:3" x14ac:dyDescent="0.25">
      <c r="A14" t="s">
        <v>9</v>
      </c>
      <c r="B14">
        <f>+B13/2</f>
        <v>1200</v>
      </c>
      <c r="C14">
        <f>+C13/2</f>
        <v>1200</v>
      </c>
    </row>
    <row r="15" spans="1:3" x14ac:dyDescent="0.25">
      <c r="A15" t="s">
        <v>10</v>
      </c>
      <c r="B15">
        <f>+B13/4</f>
        <v>600</v>
      </c>
      <c r="C15">
        <f>+C13/4</f>
        <v>600</v>
      </c>
    </row>
    <row r="17" spans="1:3" x14ac:dyDescent="0.25">
      <c r="A17" t="s">
        <v>16</v>
      </c>
      <c r="B17">
        <f>+B10 / B8</f>
        <v>29.999999999999996</v>
      </c>
      <c r="C17">
        <f>+C10 / C8</f>
        <v>29.999999999999996</v>
      </c>
    </row>
    <row r="19" spans="1:3" x14ac:dyDescent="0.25">
      <c r="A19" t="s">
        <v>11</v>
      </c>
      <c r="B19">
        <f>+B13/B4</f>
        <v>1200</v>
      </c>
      <c r="C19">
        <f>+C13/C4</f>
        <v>2400</v>
      </c>
    </row>
    <row r="20" spans="1:3" x14ac:dyDescent="0.25">
      <c r="A20" t="s">
        <v>12</v>
      </c>
      <c r="B20">
        <f>+B13*B5</f>
        <v>4800</v>
      </c>
      <c r="C20">
        <f>+C13*C5</f>
        <v>4800</v>
      </c>
    </row>
    <row r="21" spans="1:3" x14ac:dyDescent="0.25">
      <c r="A21" t="s">
        <v>14</v>
      </c>
      <c r="B21">
        <f>+B15*B4</f>
        <v>1200</v>
      </c>
      <c r="C21">
        <f>+C15*C4</f>
        <v>600</v>
      </c>
    </row>
    <row r="22" spans="1:3" x14ac:dyDescent="0.25">
      <c r="A22" t="s">
        <v>15</v>
      </c>
      <c r="B22">
        <f>+B17</f>
        <v>29.999999999999996</v>
      </c>
      <c r="C22">
        <f>+C17</f>
        <v>29.999999999999996</v>
      </c>
    </row>
    <row r="24" spans="1:3" x14ac:dyDescent="0.25">
      <c r="A24" t="s">
        <v>17</v>
      </c>
      <c r="B24">
        <f>+B19</f>
        <v>1200</v>
      </c>
      <c r="C24">
        <f>+C19</f>
        <v>2400</v>
      </c>
    </row>
    <row r="25" spans="1:3" x14ac:dyDescent="0.25">
      <c r="A25" t="s">
        <v>18</v>
      </c>
      <c r="B25">
        <v>0</v>
      </c>
      <c r="C25">
        <v>0</v>
      </c>
    </row>
    <row r="26" spans="1:3" x14ac:dyDescent="0.25">
      <c r="A26" t="s">
        <v>19</v>
      </c>
      <c r="B26">
        <f>+B21</f>
        <v>1200</v>
      </c>
      <c r="C26">
        <f>+C21</f>
        <v>600</v>
      </c>
    </row>
    <row r="27" spans="1:3" x14ac:dyDescent="0.25">
      <c r="A27" t="s">
        <v>20</v>
      </c>
      <c r="B27">
        <f>+B22</f>
        <v>29.999999999999996</v>
      </c>
      <c r="C27">
        <f>+C22</f>
        <v>29.999999999999996</v>
      </c>
    </row>
    <row r="29" spans="1:3" x14ac:dyDescent="0.25">
      <c r="A29" t="s">
        <v>21</v>
      </c>
      <c r="B29">
        <f>B24</f>
        <v>1200</v>
      </c>
      <c r="C29">
        <f>C24</f>
        <v>2400</v>
      </c>
    </row>
    <row r="32" spans="1:3" x14ac:dyDescent="0.25">
      <c r="A32" t="s">
        <v>23</v>
      </c>
      <c r="B32" s="2">
        <f>2*B29*B3</f>
        <v>4.0000000000000003E-5</v>
      </c>
      <c r="C32" s="2">
        <f>+(C29+1)*C3</f>
        <v>4.0016666666666666E-5</v>
      </c>
    </row>
    <row r="33" spans="1:3" x14ac:dyDescent="0.25">
      <c r="A33" t="s">
        <v>22</v>
      </c>
      <c r="B33">
        <f>1/B32</f>
        <v>24999.999999999996</v>
      </c>
      <c r="C33">
        <f>1/C32</f>
        <v>24989.587671803416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PWMunit</vt:lpstr>
    </vt:vector>
  </TitlesOfParts>
  <Company>NTB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Tinivella Riccardo</dc:creator>
  <cp:lastModifiedBy>Tinivella Riccardo</cp:lastModifiedBy>
  <dcterms:created xsi:type="dcterms:W3CDTF">2020-03-25T09:39:47Z</dcterms:created>
  <dcterms:modified xsi:type="dcterms:W3CDTF">2020-03-25T11:23:35Z</dcterms:modified>
</cp:coreProperties>
</file>