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e\Documents\JACKIE\MONASH\ETC3430 ETC5343 Financial Mathematics under Uncertainty\"/>
    </mc:Choice>
  </mc:AlternateContent>
  <xr:revisionPtr revIDLastSave="0" documentId="13_ncr:1_{E0CE02F7-C83E-49D4-A4B8-EF62277BBC56}" xr6:coauthVersionLast="47" xr6:coauthVersionMax="47" xr10:uidLastSave="{00000000-0000-0000-0000-000000000000}"/>
  <bookViews>
    <workbookView xWindow="-103" yWindow="-103" windowWidth="16663" windowHeight="8863" xr2:uid="{BA95501F-D049-4009-BCB4-9C4271F983F3}"/>
  </bookViews>
  <sheets>
    <sheet name="Q1" sheetId="3" r:id="rId1"/>
    <sheet name="Q2" sheetId="4" r:id="rId2"/>
    <sheet name="Q3" sheetId="5" r:id="rId3"/>
    <sheet name="Q4" sheetId="2" r:id="rId4"/>
    <sheet name="Q5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F2" i="3"/>
  <c r="R2" i="2"/>
  <c r="Q2" i="2"/>
  <c r="P2" i="2"/>
  <c r="N2" i="2"/>
  <c r="K2" i="2"/>
  <c r="J2" i="2" s="1"/>
  <c r="L2" i="2"/>
  <c r="H2" i="2"/>
  <c r="G2" i="2"/>
  <c r="F2" i="2"/>
  <c r="D2" i="2"/>
  <c r="C2" i="2"/>
  <c r="B2" i="2"/>
  <c r="L2" i="1"/>
  <c r="M2" i="1" s="1"/>
  <c r="J2" i="1"/>
  <c r="H2" i="1"/>
  <c r="I2" i="1" s="1"/>
</calcChain>
</file>

<file path=xl/sharedStrings.xml><?xml version="1.0" encoding="utf-8"?>
<sst xmlns="http://schemas.openxmlformats.org/spreadsheetml/2006/main" count="56" uniqueCount="38">
  <si>
    <t>X</t>
  </si>
  <si>
    <t>Student</t>
  </si>
  <si>
    <t>Example</t>
  </si>
  <si>
    <t>Y</t>
  </si>
  <si>
    <t>P</t>
  </si>
  <si>
    <t>Q</t>
  </si>
  <si>
    <t>R</t>
  </si>
  <si>
    <t>mu</t>
  </si>
  <si>
    <t>lower</t>
  </si>
  <si>
    <t>upper</t>
  </si>
  <si>
    <t>lambda</t>
  </si>
  <si>
    <t>probability</t>
  </si>
  <si>
    <t>A</t>
  </si>
  <si>
    <t>B</t>
  </si>
  <si>
    <t>c</t>
  </si>
  <si>
    <t>5p55</t>
  </si>
  <si>
    <t>5p60</t>
  </si>
  <si>
    <t>5p65</t>
  </si>
  <si>
    <t>5q55</t>
  </si>
  <si>
    <t>10q55</t>
  </si>
  <si>
    <t>15q55</t>
  </si>
  <si>
    <t>6q58</t>
  </si>
  <si>
    <t>(b)</t>
  </si>
  <si>
    <t>(c)</t>
  </si>
  <si>
    <t>(d)</t>
  </si>
  <si>
    <t>(e)</t>
  </si>
  <si>
    <t>C</t>
  </si>
  <si>
    <t>(a)</t>
  </si>
  <si>
    <t>Exponential distribution with parameter 5</t>
  </si>
  <si>
    <t>Pr(T_1+T_2&gt;2) = 4.9940e-04</t>
  </si>
  <si>
    <t>Pr(T_3-T_2&gt;2) = 4.5400e-05</t>
  </si>
  <si>
    <t>One of them (or both) should be zero</t>
  </si>
  <si>
    <t>No</t>
  </si>
  <si>
    <t>It does not matter where the chain starts</t>
  </si>
  <si>
    <t>[1/3, 1/3, 1/3]</t>
  </si>
  <si>
    <t>Checks</t>
  </si>
  <si>
    <t>Refer to Tutorial 6 Q14</t>
  </si>
  <si>
    <t>Refer to Tutorial 7 Q2 and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</si>
</sst>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375C-43CA-4624-84F9-5DCDBB76E78B}">
  <dimension ref="A1:I8"/>
  <sheetViews>
    <sheetView tabSelected="1" workbookViewId="0"/>
  </sheetViews>
  <sheetFormatPr defaultRowHeight="14.6" x14ac:dyDescent="0.4"/>
  <cols>
    <col min="5" max="5" width="9.23046875" customWidth="1"/>
    <col min="8" max="8" width="9.23046875" customWidth="1"/>
  </cols>
  <sheetData>
    <row r="1" spans="1:9" x14ac:dyDescent="0.4">
      <c r="A1" t="s">
        <v>1</v>
      </c>
      <c r="B1" t="s">
        <v>0</v>
      </c>
      <c r="C1" t="s">
        <v>12</v>
      </c>
      <c r="D1" t="s">
        <v>13</v>
      </c>
      <c r="E1" t="s">
        <v>26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4">
      <c r="A2" t="s">
        <v>2</v>
      </c>
      <c r="B2">
        <v>5</v>
      </c>
      <c r="C2">
        <v>5</v>
      </c>
      <c r="D2">
        <v>2</v>
      </c>
      <c r="E2">
        <v>2</v>
      </c>
      <c r="F2">
        <f>1/B2</f>
        <v>0.2</v>
      </c>
      <c r="G2">
        <f>F2*C2</f>
        <v>1</v>
      </c>
      <c r="H2">
        <f>EXP(-B2*D2)</f>
        <v>4.5399929762484854E-5</v>
      </c>
      <c r="I2">
        <f>1-GAMMADIST(E2,2,1/B2,TRUE)</f>
        <v>4.9939922738739817E-4</v>
      </c>
    </row>
    <row r="4" spans="1:9" x14ac:dyDescent="0.4">
      <c r="A4" t="s">
        <v>27</v>
      </c>
      <c r="B4" t="s">
        <v>28</v>
      </c>
    </row>
    <row r="5" spans="1:9" x14ac:dyDescent="0.4">
      <c r="A5" t="s">
        <v>22</v>
      </c>
      <c r="B5">
        <v>0.2</v>
      </c>
    </row>
    <row r="6" spans="1:9" x14ac:dyDescent="0.4">
      <c r="A6" t="s">
        <v>23</v>
      </c>
      <c r="B6">
        <v>1</v>
      </c>
    </row>
    <row r="7" spans="1:9" x14ac:dyDescent="0.4">
      <c r="A7" t="s">
        <v>24</v>
      </c>
      <c r="B7" t="s">
        <v>30</v>
      </c>
    </row>
    <row r="8" spans="1:9" x14ac:dyDescent="0.4">
      <c r="A8" t="s">
        <v>25</v>
      </c>
      <c r="B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2B8C-C508-4508-99A4-434C8C7A99B5}">
  <dimension ref="A1:B3"/>
  <sheetViews>
    <sheetView workbookViewId="0"/>
  </sheetViews>
  <sheetFormatPr defaultRowHeight="14.6" x14ac:dyDescent="0.4"/>
  <sheetData>
    <row r="1" spans="1:2" x14ac:dyDescent="0.4">
      <c r="A1" t="s">
        <v>27</v>
      </c>
      <c r="B1" t="s">
        <v>31</v>
      </c>
    </row>
    <row r="2" spans="1:2" x14ac:dyDescent="0.4">
      <c r="A2" t="s">
        <v>22</v>
      </c>
      <c r="B2" t="s">
        <v>31</v>
      </c>
    </row>
    <row r="3" spans="1:2" x14ac:dyDescent="0.4">
      <c r="A3" t="s">
        <v>23</v>
      </c>
      <c r="B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2024-2A74-45E4-9687-5FEC088DD9AB}">
  <dimension ref="A1:D6"/>
  <sheetViews>
    <sheetView workbookViewId="0"/>
  </sheetViews>
  <sheetFormatPr defaultRowHeight="14.6" x14ac:dyDescent="0.4"/>
  <sheetData>
    <row r="1" spans="1:4" x14ac:dyDescent="0.4">
      <c r="A1" t="s">
        <v>27</v>
      </c>
      <c r="B1">
        <v>0</v>
      </c>
      <c r="C1">
        <v>0.5</v>
      </c>
      <c r="D1">
        <v>0.5</v>
      </c>
    </row>
    <row r="2" spans="1:4" x14ac:dyDescent="0.4">
      <c r="B2">
        <v>0.5</v>
      </c>
      <c r="C2">
        <v>0</v>
      </c>
      <c r="D2">
        <v>0.5</v>
      </c>
    </row>
    <row r="3" spans="1:4" x14ac:dyDescent="0.4">
      <c r="B3">
        <v>0.5</v>
      </c>
      <c r="C3">
        <v>0.5</v>
      </c>
      <c r="D3">
        <v>0</v>
      </c>
    </row>
    <row r="4" spans="1:4" x14ac:dyDescent="0.4">
      <c r="A4" t="s">
        <v>22</v>
      </c>
      <c r="B4">
        <v>0.5</v>
      </c>
    </row>
    <row r="5" spans="1:4" x14ac:dyDescent="0.4">
      <c r="A5" t="s">
        <v>23</v>
      </c>
      <c r="B5" t="s">
        <v>34</v>
      </c>
    </row>
    <row r="6" spans="1:4" x14ac:dyDescent="0.4">
      <c r="B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76AB-9295-4F99-ACA1-4D9DC1252350}">
  <dimension ref="A1:R4"/>
  <sheetViews>
    <sheetView workbookViewId="0"/>
  </sheetViews>
  <sheetFormatPr defaultRowHeight="14.6" x14ac:dyDescent="0.4"/>
  <cols>
    <col min="11" max="11" width="9.23046875" customWidth="1"/>
  </cols>
  <sheetData>
    <row r="1" spans="1:18" x14ac:dyDescent="0.4">
      <c r="A1" t="s">
        <v>1</v>
      </c>
      <c r="B1" t="s">
        <v>18</v>
      </c>
      <c r="C1" t="s">
        <v>19</v>
      </c>
      <c r="D1" t="s">
        <v>20</v>
      </c>
      <c r="F1" t="s">
        <v>15</v>
      </c>
      <c r="G1" t="s">
        <v>16</v>
      </c>
      <c r="H1" t="s">
        <v>17</v>
      </c>
      <c r="J1" t="s">
        <v>12</v>
      </c>
      <c r="K1" t="s">
        <v>13</v>
      </c>
      <c r="L1" t="s">
        <v>14</v>
      </c>
      <c r="N1" t="s">
        <v>21</v>
      </c>
      <c r="P1" t="s">
        <v>35</v>
      </c>
    </row>
    <row r="2" spans="1:18" x14ac:dyDescent="0.4">
      <c r="A2" t="s">
        <v>2</v>
      </c>
      <c r="B2">
        <f>1-0.94481</f>
        <v>5.5189999999999961E-2</v>
      </c>
      <c r="C2">
        <f>1-0.94481*0.9105</f>
        <v>0.13975049500000003</v>
      </c>
      <c r="D2">
        <f>1-0.94481*0.9105*0.85214</f>
        <v>0.26694698680930007</v>
      </c>
      <c r="F2">
        <f>1-B2</f>
        <v>0.94481000000000004</v>
      </c>
      <c r="G2">
        <f>(1-C2)/(1-B2)</f>
        <v>0.91049999999999998</v>
      </c>
      <c r="H2">
        <f>(1-D2)/(1-C2)</f>
        <v>0.8521399999999999</v>
      </c>
      <c r="J2">
        <f>-(LN(H2)+K2*L2^65*(L2^5-1)/LN(L2))/5</f>
        <v>1.9996834651970384E-3</v>
      </c>
      <c r="K2">
        <f>-(LN(H2)-LN(G2))*LN(L2)/(L2^5-1)/(L2^65-L2^60)</f>
        <v>1.1343495401090492E-5</v>
      </c>
      <c r="L2">
        <f>((LN(H2)-LN(G2))/(LN(G2)-LN(F2)))^0.2</f>
        <v>1.1235989822850274</v>
      </c>
      <c r="N2">
        <f>1-EXP(-J2*6-K2*L2^58*(L2^6-1)/LN(L2))</f>
        <v>9.2368082503181737E-2</v>
      </c>
      <c r="P2">
        <f>EXP(-J2*5-K2*L2^55*(L2^5-1)/LN(L2))</f>
        <v>0.94481000000000004</v>
      </c>
      <c r="Q2">
        <f>EXP(-J2*5-K2*L2^60*(L2^5-1)/LN(L2))</f>
        <v>0.91049999999999998</v>
      </c>
      <c r="R2">
        <f>EXP(-J2*5-K2*L2^65*(L2^5-1)/LN(L2))</f>
        <v>0.8521399999999999</v>
      </c>
    </row>
    <row r="4" spans="1:18" x14ac:dyDescent="0.4">
      <c r="A4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60D2-1365-419E-A719-5789ECB26D7F}">
  <dimension ref="A1:M4"/>
  <sheetViews>
    <sheetView workbookViewId="0"/>
  </sheetViews>
  <sheetFormatPr defaultRowHeight="14.6" x14ac:dyDescent="0.4"/>
  <sheetData>
    <row r="1" spans="1:13" x14ac:dyDescent="0.4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4">
      <c r="A2" t="s">
        <v>2</v>
      </c>
      <c r="B2">
        <v>54</v>
      </c>
      <c r="C2">
        <v>7830</v>
      </c>
      <c r="D2">
        <v>80000</v>
      </c>
      <c r="E2">
        <v>2</v>
      </c>
      <c r="F2">
        <v>2200</v>
      </c>
      <c r="H2">
        <f>B2/(C2-0.5*B2)</f>
        <v>6.920415224913495E-3</v>
      </c>
      <c r="I2">
        <f>H2-1.96*SQRT(H2/(C2-0.5*B2))</f>
        <v>5.0745867374644253E-3</v>
      </c>
      <c r="J2">
        <f>H2+1.96*SQRT(H2/(C2-0.5*B2))</f>
        <v>8.7662437123625647E-3</v>
      </c>
      <c r="L2">
        <f>D2*2*H2*E2</f>
        <v>2214.5328719723184</v>
      </c>
      <c r="M2">
        <f>1-NORMSDIST((F2-L2)/SQRT(L2))</f>
        <v>0.62127211522103098</v>
      </c>
    </row>
    <row r="4" spans="1:13" x14ac:dyDescent="0.4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2022-02-12T07:30:40Z</dcterms:created>
  <dcterms:modified xsi:type="dcterms:W3CDTF">2022-05-22T09:55:07Z</dcterms:modified>
</cp:coreProperties>
</file>