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tsch/Daten/Job/STFW/STFW IoT/Code HFIT-19/1 Decoder/"/>
    </mc:Choice>
  </mc:AlternateContent>
  <xr:revisionPtr revIDLastSave="0" documentId="8_{689030EE-F6D4-3747-BFE1-FFF51293E46B}" xr6:coauthVersionLast="47" xr6:coauthVersionMax="47" xr10:uidLastSave="{00000000-0000-0000-0000-000000000000}"/>
  <bookViews>
    <workbookView xWindow="12500" yWindow="500" windowWidth="25560" windowHeight="25100" xr2:uid="{B3433464-5F9E-8147-AE2C-DBF6298C40EE}"/>
  </bookViews>
  <sheets>
    <sheet name="Uplink" sheetId="1" r:id="rId1"/>
    <sheet name="Downli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1" i="1" l="1"/>
  <c r="AC9" i="1"/>
  <c r="AC10" i="1"/>
  <c r="AC8" i="1"/>
  <c r="U14" i="1"/>
  <c r="U13" i="1"/>
  <c r="U12" i="1"/>
  <c r="U11" i="1"/>
  <c r="U10" i="1"/>
  <c r="U9" i="1"/>
  <c r="U8" i="1"/>
  <c r="O9" i="1"/>
  <c r="O11" i="1" s="1"/>
  <c r="O8" i="1"/>
  <c r="I8" i="1"/>
  <c r="I9" i="1" s="1"/>
  <c r="I11" i="1" s="1"/>
  <c r="E9" i="1"/>
  <c r="E11" i="1" s="1"/>
  <c r="E8" i="1"/>
  <c r="B8" i="1" l="1"/>
  <c r="B9" i="1"/>
  <c r="B11" i="1" s="1"/>
</calcChain>
</file>

<file path=xl/sharedStrings.xml><?xml version="1.0" encoding="utf-8"?>
<sst xmlns="http://schemas.openxmlformats.org/spreadsheetml/2006/main" count="94" uniqueCount="70">
  <si>
    <t>Payload: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</si>
  <si>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</si>
  <si>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</si>
  <si>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</si>
  <si>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</si>
  <si>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</si>
  <si>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</si>
  <si>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</si>
  <si>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</si>
  <si>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</si>
  <si>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</si>
  <si>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</si>
  <si>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</si>
  <si>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</si>
  <si>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</si>
  <si>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</si>
  <si>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Temperature:</t>
  </si>
  <si>
    <t>hex</t>
  </si>
  <si>
    <t>dec</t>
  </si>
  <si>
    <t>Faktor:</t>
  </si>
  <si>
    <t>°C</t>
  </si>
  <si>
    <t>Value</t>
  </si>
  <si>
    <t>Länge</t>
  </si>
  <si>
    <t>Temperatur</t>
  </si>
  <si>
    <t>RH</t>
  </si>
  <si>
    <t>%</t>
  </si>
  <si>
    <t>Feucht:</t>
  </si>
  <si>
    <t>CO2:</t>
  </si>
  <si>
    <t>ppm</t>
  </si>
  <si>
    <t>EA</t>
  </si>
  <si>
    <t>Typ CO2</t>
  </si>
  <si>
    <t>Typ t/h</t>
  </si>
  <si>
    <t>be</t>
  </si>
  <si>
    <t>Typ Strom</t>
  </si>
  <si>
    <t>Decoder miroInsight</t>
  </si>
  <si>
    <t>dd</t>
  </si>
  <si>
    <t>Temperatur (2 bytes), relative Luftfeuchtigkeit</t>
  </si>
  <si>
    <t>01</t>
  </si>
  <si>
    <t>03</t>
  </si>
  <si>
    <t>CO2</t>
  </si>
  <si>
    <t>02</t>
  </si>
  <si>
    <t>05</t>
  </si>
  <si>
    <t>Typ Struct:</t>
  </si>
  <si>
    <t>Settings Interval, accumulated messages, flags, retransmissions</t>
  </si>
  <si>
    <t>06</t>
  </si>
  <si>
    <t>Settings CO2</t>
  </si>
  <si>
    <t>Stromverbrauch in µAh</t>
  </si>
  <si>
    <t>0A</t>
  </si>
  <si>
    <t>Batteriespannung (10mV)</t>
  </si>
  <si>
    <t>0B</t>
  </si>
  <si>
    <t>Firmware Hash</t>
  </si>
  <si>
    <t>Intervall Konfiguration</t>
  </si>
  <si>
    <t>CO2 Konfiguration</t>
  </si>
  <si>
    <t>Reset</t>
  </si>
  <si>
    <t>UPLINK</t>
  </si>
  <si>
    <t>Encoder miroInsight</t>
  </si>
  <si>
    <t>hier ergänzen… ;-)</t>
  </si>
  <si>
    <t>Ah</t>
  </si>
  <si>
    <t>Stromverbrauch:</t>
  </si>
  <si>
    <t>Typ Settings Intervall</t>
  </si>
  <si>
    <t>B0</t>
  </si>
  <si>
    <t>C4</t>
  </si>
  <si>
    <t>Intervall Temp+Hum:</t>
  </si>
  <si>
    <t>Flag LED (0:off, 1:on):</t>
  </si>
  <si>
    <t>Send cycle:</t>
  </si>
  <si>
    <t>Flags:</t>
  </si>
  <si>
    <t>Flag Uplinks:</t>
  </si>
  <si>
    <t>CO2-Settings</t>
  </si>
  <si>
    <t>CO2 Subsamples:</t>
  </si>
  <si>
    <t>CO2 ABC 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</si>
</sst>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"/>
    <numFmt numFmtId="170" formatCode="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right"/>
    </xf>
    <xf numFmtId="0" fontId="0" fillId="0" borderId="0" xfId="0" applyFont="1"/>
    <xf numFmtId="165" fontId="0" fillId="0" borderId="0" xfId="0" applyNumberFormat="1" applyAlignment="1">
      <alignment horizontal="right"/>
    </xf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0" xfId="0" quotePrefix="1" applyNumberFormat="1"/>
    <xf numFmtId="49" fontId="0" fillId="0" borderId="0" xfId="0" applyNumberFormat="1"/>
    <xf numFmtId="164" fontId="0" fillId="4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70" fontId="0" fillId="0" borderId="0" xfId="0" applyNumberFormat="1"/>
    <xf numFmtId="164" fontId="0" fillId="6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E167-E36C-AB4B-B9D0-864547B33173}">
  <dimension ref="A1:AL23"/>
  <sheetViews>
    <sheetView tabSelected="1" topLeftCell="M2" zoomScale="160" zoomScaleNormal="160" workbookViewId="0">
      <selection activeCell="Y15" sqref="Y15"/>
    </sheetView>
  </sheetViews>
  <sheetFormatPr baseColWidth="10" defaultRowHeight="16" x14ac:dyDescent="0.2"/>
  <cols>
    <col min="1" max="1" width="11.83203125" bestFit="1" customWidth="1"/>
    <col min="2" max="14" width="6.83203125" customWidth="1"/>
    <col min="15" max="15" width="6.33203125" customWidth="1"/>
    <col min="16" max="20" width="6.83203125" customWidth="1"/>
    <col min="21" max="21" width="9" customWidth="1"/>
    <col min="22" max="60" width="6.83203125" customWidth="1"/>
  </cols>
  <sheetData>
    <row r="1" spans="1:38" x14ac:dyDescent="0.2">
      <c r="A1" s="1" t="s">
        <v>34</v>
      </c>
      <c r="D1" t="s">
        <v>54</v>
      </c>
    </row>
    <row r="3" spans="1:38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38" x14ac:dyDescent="0.2">
      <c r="A4" t="s">
        <v>0</v>
      </c>
      <c r="B4" s="5">
        <v>4</v>
      </c>
      <c r="C4" s="5">
        <v>1</v>
      </c>
      <c r="D4" s="5" t="s">
        <v>35</v>
      </c>
      <c r="E4" s="5">
        <v>9</v>
      </c>
      <c r="F4" s="5">
        <v>34</v>
      </c>
      <c r="G4" s="9">
        <v>3</v>
      </c>
      <c r="H4" s="9">
        <v>2</v>
      </c>
      <c r="I4" s="10" t="s">
        <v>29</v>
      </c>
      <c r="J4" s="9">
        <v>1</v>
      </c>
      <c r="K4" s="15">
        <v>5</v>
      </c>
      <c r="L4" s="15">
        <v>3</v>
      </c>
      <c r="M4" s="15">
        <v>2</v>
      </c>
      <c r="N4" s="15" t="s">
        <v>32</v>
      </c>
      <c r="O4" s="15">
        <v>0</v>
      </c>
      <c r="P4" s="15">
        <v>0</v>
      </c>
      <c r="Q4" s="16">
        <v>5</v>
      </c>
      <c r="R4" s="16">
        <v>5</v>
      </c>
      <c r="S4" s="16" t="s">
        <v>60</v>
      </c>
      <c r="T4" s="16">
        <v>4</v>
      </c>
      <c r="U4" s="16">
        <v>4</v>
      </c>
      <c r="V4" s="16" t="s">
        <v>61</v>
      </c>
      <c r="W4" s="19">
        <v>7</v>
      </c>
      <c r="X4" s="19">
        <v>6</v>
      </c>
      <c r="Y4" s="19">
        <v>10</v>
      </c>
      <c r="Z4" s="19">
        <v>0</v>
      </c>
      <c r="AA4" s="19">
        <v>20</v>
      </c>
      <c r="AB4" s="19">
        <v>0</v>
      </c>
      <c r="AC4" s="19">
        <v>80</v>
      </c>
      <c r="AD4" s="19">
        <v>1</v>
      </c>
      <c r="AE4" s="17"/>
      <c r="AF4" s="17"/>
      <c r="AG4" s="17"/>
      <c r="AH4" s="17"/>
      <c r="AI4" s="17"/>
      <c r="AJ4" s="17"/>
      <c r="AK4" s="17"/>
      <c r="AL4" s="3"/>
    </row>
    <row r="5" spans="1:38" x14ac:dyDescent="0.2">
      <c r="B5" t="s">
        <v>22</v>
      </c>
      <c r="C5" t="s">
        <v>31</v>
      </c>
      <c r="D5" s="11" t="s">
        <v>23</v>
      </c>
      <c r="E5" s="11"/>
      <c r="F5" t="s">
        <v>24</v>
      </c>
      <c r="G5" t="s">
        <v>22</v>
      </c>
      <c r="H5" t="s">
        <v>30</v>
      </c>
      <c r="K5" t="s">
        <v>22</v>
      </c>
      <c r="L5" t="s">
        <v>33</v>
      </c>
      <c r="Q5" t="s">
        <v>22</v>
      </c>
      <c r="R5" t="s">
        <v>59</v>
      </c>
      <c r="W5" t="s">
        <v>22</v>
      </c>
      <c r="X5" t="s">
        <v>67</v>
      </c>
    </row>
    <row r="8" spans="1:38" x14ac:dyDescent="0.2">
      <c r="A8" t="s">
        <v>21</v>
      </c>
      <c r="B8" s="2" t="str">
        <f>E4&amp;D4</f>
        <v>9dd</v>
      </c>
      <c r="C8" t="s">
        <v>17</v>
      </c>
      <c r="E8" s="4">
        <f>F4</f>
        <v>34</v>
      </c>
      <c r="F8" t="s">
        <v>17</v>
      </c>
      <c r="I8" s="8" t="str">
        <f>J4&amp;I4</f>
        <v>1EA</v>
      </c>
      <c r="J8" t="s">
        <v>17</v>
      </c>
      <c r="O8" s="4" t="str">
        <f>P4&amp;O4&amp;N4&amp;M4</f>
        <v>00be2</v>
      </c>
      <c r="P8" t="s">
        <v>17</v>
      </c>
      <c r="R8" t="s">
        <v>62</v>
      </c>
      <c r="U8" s="4" t="str">
        <f>T4&amp;S4</f>
        <v>4B0</v>
      </c>
      <c r="V8" t="s">
        <v>17</v>
      </c>
      <c r="AB8" s="3" t="s">
        <v>68</v>
      </c>
      <c r="AC8" s="4" t="str">
        <f>AB4&amp;AA4</f>
        <v>020</v>
      </c>
      <c r="AD8" t="s">
        <v>17</v>
      </c>
    </row>
    <row r="9" spans="1:38" x14ac:dyDescent="0.2">
      <c r="B9" s="2">
        <f>HEX2DEC(E4&amp;D4)</f>
        <v>2525</v>
      </c>
      <c r="C9" t="s">
        <v>18</v>
      </c>
      <c r="E9">
        <f>HEX2DEC(E8)</f>
        <v>52</v>
      </c>
      <c r="F9" t="s">
        <v>18</v>
      </c>
      <c r="I9">
        <f>HEX2DEC(I8)</f>
        <v>490</v>
      </c>
      <c r="J9" t="s">
        <v>18</v>
      </c>
      <c r="O9">
        <f>HEX2DEC(O8)</f>
        <v>3042</v>
      </c>
      <c r="P9" t="s">
        <v>18</v>
      </c>
      <c r="U9">
        <f>HEX2DEC(U8)</f>
        <v>1200</v>
      </c>
      <c r="V9" t="s">
        <v>18</v>
      </c>
      <c r="AB9" s="3"/>
      <c r="AC9">
        <f>HEX2DEC(AC8)</f>
        <v>32</v>
      </c>
      <c r="AD9" t="s">
        <v>18</v>
      </c>
    </row>
    <row r="10" spans="1:38" x14ac:dyDescent="0.2">
      <c r="A10" t="s">
        <v>19</v>
      </c>
      <c r="B10" s="3">
        <v>0.01</v>
      </c>
      <c r="C10" t="s">
        <v>20</v>
      </c>
      <c r="E10">
        <v>0.5</v>
      </c>
      <c r="F10" t="s">
        <v>25</v>
      </c>
      <c r="I10">
        <v>1</v>
      </c>
      <c r="J10" t="s">
        <v>28</v>
      </c>
      <c r="O10" s="18">
        <v>9.9999999999999995E-7</v>
      </c>
      <c r="P10" t="s">
        <v>57</v>
      </c>
      <c r="R10" t="s">
        <v>64</v>
      </c>
      <c r="U10" s="4">
        <f>U4</f>
        <v>4</v>
      </c>
      <c r="V10" t="s">
        <v>17</v>
      </c>
      <c r="AB10" s="3" t="s">
        <v>69</v>
      </c>
      <c r="AC10" s="4" t="str">
        <f>AD4&amp;AC4</f>
        <v>180</v>
      </c>
      <c r="AD10" t="s">
        <v>17</v>
      </c>
    </row>
    <row r="11" spans="1:38" x14ac:dyDescent="0.2">
      <c r="A11" t="s">
        <v>16</v>
      </c>
      <c r="B11" s="6">
        <f>B9*B10</f>
        <v>25.25</v>
      </c>
      <c r="C11" s="1" t="s">
        <v>20</v>
      </c>
      <c r="D11" s="7" t="s">
        <v>26</v>
      </c>
      <c r="E11" s="1">
        <f>E9*E10</f>
        <v>26</v>
      </c>
      <c r="F11" s="1" t="s">
        <v>25</v>
      </c>
      <c r="H11" s="7" t="s">
        <v>27</v>
      </c>
      <c r="I11" s="1">
        <f>I9*I10</f>
        <v>490</v>
      </c>
      <c r="J11" s="1" t="s">
        <v>28</v>
      </c>
      <c r="N11" s="3" t="s">
        <v>58</v>
      </c>
      <c r="O11" s="1">
        <f>O9*O10</f>
        <v>3.042E-3</v>
      </c>
      <c r="P11" t="s">
        <v>57</v>
      </c>
      <c r="U11">
        <f>HEX2DEC(U10)</f>
        <v>4</v>
      </c>
      <c r="V11" t="s">
        <v>18</v>
      </c>
      <c r="AB11" s="3"/>
      <c r="AC11">
        <f>HEX2DEC(AC10)</f>
        <v>384</v>
      </c>
      <c r="AD11" t="s">
        <v>18</v>
      </c>
    </row>
    <row r="12" spans="1:38" x14ac:dyDescent="0.2">
      <c r="R12" t="s">
        <v>65</v>
      </c>
      <c r="U12" t="str">
        <f>HEX2BIN(V4)</f>
        <v>11000100</v>
      </c>
      <c r="AB12" s="3"/>
    </row>
    <row r="13" spans="1:38" x14ac:dyDescent="0.2">
      <c r="R13" t="s">
        <v>63</v>
      </c>
      <c r="U13" t="str">
        <f>IF(_xlfn.BITAND(U12,2)=0,"off","on")</f>
        <v>off</v>
      </c>
      <c r="AB13" s="3"/>
    </row>
    <row r="14" spans="1:38" x14ac:dyDescent="0.2">
      <c r="R14" t="s">
        <v>66</v>
      </c>
      <c r="U14" t="str">
        <f>IF(_xlfn.BITAND(U12,1)=0,"unconfirmed","confirmed")</f>
        <v>unconfirmed</v>
      </c>
    </row>
    <row r="16" spans="1:38" ht="17" x14ac:dyDescent="0.25">
      <c r="A16" s="12" t="s">
        <v>42</v>
      </c>
      <c r="B16" s="13" t="s">
        <v>37</v>
      </c>
      <c r="C16" t="s">
        <v>36</v>
      </c>
    </row>
    <row r="17" spans="2:3" x14ac:dyDescent="0.2">
      <c r="B17" s="14" t="s">
        <v>40</v>
      </c>
      <c r="C17" t="s">
        <v>39</v>
      </c>
    </row>
    <row r="18" spans="2:3" x14ac:dyDescent="0.2">
      <c r="B18" s="14" t="s">
        <v>38</v>
      </c>
      <c r="C18" t="s">
        <v>46</v>
      </c>
    </row>
    <row r="19" spans="2:3" x14ac:dyDescent="0.2">
      <c r="B19" s="14"/>
    </row>
    <row r="20" spans="2:3" x14ac:dyDescent="0.2">
      <c r="B20" s="14" t="s">
        <v>41</v>
      </c>
      <c r="C20" t="s">
        <v>43</v>
      </c>
    </row>
    <row r="21" spans="2:3" x14ac:dyDescent="0.2">
      <c r="B21" s="14" t="s">
        <v>44</v>
      </c>
      <c r="C21" t="s">
        <v>45</v>
      </c>
    </row>
    <row r="22" spans="2:3" x14ac:dyDescent="0.2">
      <c r="B22" s="14" t="s">
        <v>47</v>
      </c>
      <c r="C22" t="s">
        <v>48</v>
      </c>
    </row>
    <row r="23" spans="2:3" x14ac:dyDescent="0.2">
      <c r="B23" s="14" t="s">
        <v>49</v>
      </c>
      <c r="C23" t="s">
        <v>50</v>
      </c>
    </row>
  </sheetData>
  <mergeCells count="1">
    <mergeCell ref="D5:E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FF7E-5B35-1B43-9633-F7605ABF9329}">
  <dimension ref="A1:D18"/>
  <sheetViews>
    <sheetView zoomScale="160" zoomScaleNormal="160" workbookViewId="0">
      <selection activeCell="A4" sqref="A4"/>
    </sheetView>
  </sheetViews>
  <sheetFormatPr baseColWidth="10" defaultRowHeight="16" x14ac:dyDescent="0.2"/>
  <sheetData>
    <row r="1" spans="1:4" x14ac:dyDescent="0.2">
      <c r="A1" s="1" t="s">
        <v>55</v>
      </c>
      <c r="D1" t="s">
        <v>54</v>
      </c>
    </row>
    <row r="3" spans="1:4" x14ac:dyDescent="0.2">
      <c r="A3" t="s">
        <v>56</v>
      </c>
    </row>
    <row r="16" spans="1:4" ht="17" x14ac:dyDescent="0.25">
      <c r="A16" s="12" t="s">
        <v>42</v>
      </c>
      <c r="B16">
        <v>80</v>
      </c>
      <c r="C16" t="s">
        <v>51</v>
      </c>
    </row>
    <row r="17" spans="2:3" x14ac:dyDescent="0.2">
      <c r="B17">
        <v>81</v>
      </c>
      <c r="C17" t="s">
        <v>52</v>
      </c>
    </row>
    <row r="18" spans="2:3" x14ac:dyDescent="0.2">
      <c r="B18">
        <v>84</v>
      </c>
      <c r="C1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Uplink</vt:lpstr>
      <vt:lpstr>Downlink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2021-05-09T20:29:15Z</dcterms:created>
  <dcterms:modified xsi:type="dcterms:W3CDTF">2022-04-20T20:21:01Z</dcterms:modified>
</cp:coreProperties>
</file>