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3250" windowHeight="12570" tabRatio="620"/>
  </bookViews>
  <sheets>
    <sheet name="Worksheet" sheetId="11" r:id="rId1"/>
    <sheet name="Shift Detail" sheetId="2" r:id="rId2"/>
    <sheet name="Shift Summary " sheetId="3" r:id="rId3"/>
    <sheet name="F23-ALL" sheetId="1" r:id="rId4"/>
    <sheet name="SMU Samples" sheetId="10" r:id="rId5"/>
    <sheet name="LT Diff Cal" sheetId="7" r:id="rId6"/>
    <sheet name="New CRC" sheetId="8" r:id="rId7"/>
  </sheets>
  <externalReferences>
    <externalReference r:id="rId8"/>
    <externalReference r:id="rId9"/>
    <externalReference r:id="rId10"/>
    <externalReference r:id="rId11"/>
  </externalReferences>
  <definedNames>
    <definedName name="_xlnm._FilterDatabase" localSheetId="3" hidden="1">'F23-ALL'!$A$3:$BU$3</definedName>
    <definedName name="_xlnm._FilterDatabase" localSheetId="1" hidden="1">'Shift Detail'!$A$1:$O$88</definedName>
    <definedName name="_xlnm._FilterDatabase" localSheetId="2" hidden="1">'Shift Summary '!$A$2:$M$41</definedName>
    <definedName name="_xlnm._FilterDatabase" localSheetId="4" hidden="1">'SMU Samples'!$A$1:$AJ$1</definedName>
    <definedName name="DESTINATION">[1]Tables!#REF!</definedName>
    <definedName name="Overdue">#REF!</definedName>
    <definedName name="RODropdown">[2]Validation!$E$2:$E$23</definedName>
    <definedName name="USSTYLE">'[3]Data Validation'!$J$2:$J$9</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3" i="11" l="1"/>
  <c r="K122" i="11"/>
  <c r="K120" i="11"/>
  <c r="K119" i="11"/>
  <c r="K118" i="11"/>
  <c r="K117" i="11"/>
  <c r="K116" i="11"/>
  <c r="K114" i="11"/>
  <c r="K113" i="11"/>
  <c r="K80" i="11"/>
  <c r="K79" i="11"/>
  <c r="K75" i="11"/>
  <c r="K74" i="11"/>
  <c r="K73" i="11"/>
  <c r="K72" i="11"/>
  <c r="K71" i="11"/>
  <c r="K70" i="11"/>
  <c r="K55" i="11"/>
  <c r="K54" i="11"/>
  <c r="K53" i="11"/>
  <c r="K41" i="11"/>
  <c r="K40" i="11"/>
  <c r="K39" i="11"/>
  <c r="K38" i="11"/>
  <c r="K37" i="11"/>
  <c r="K36" i="11"/>
  <c r="AG197" i="1" l="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3" i="1"/>
  <c r="A52" i="1"/>
  <c r="A51" i="1"/>
  <c r="A50" i="1"/>
  <c r="A49" i="1"/>
  <c r="A48" i="1"/>
  <c r="A47" i="1"/>
  <c r="A46" i="1"/>
  <c r="A45" i="1"/>
  <c r="A44" i="1"/>
  <c r="A43" i="1"/>
  <c r="A36" i="1"/>
  <c r="A35" i="1"/>
  <c r="A34" i="1"/>
  <c r="A33" i="1"/>
  <c r="A32" i="1"/>
  <c r="A31" i="1"/>
  <c r="A30" i="1"/>
  <c r="A29" i="1"/>
  <c r="A28" i="1"/>
  <c r="A27" i="1"/>
  <c r="A26" i="1"/>
  <c r="A25" i="1"/>
  <c r="A24" i="1"/>
  <c r="A23" i="1"/>
  <c r="A22" i="1"/>
  <c r="A21" i="1"/>
  <c r="A20" i="1"/>
  <c r="A19"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Y141" i="1" l="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V172" i="1"/>
  <c r="AW172" i="1" s="1"/>
  <c r="AT172" i="1"/>
  <c r="AU172" i="1" s="1"/>
  <c r="AR172" i="1"/>
  <c r="AM172" i="1"/>
  <c r="Z172" i="1"/>
  <c r="Y172" i="1" s="1"/>
  <c r="O172" i="1"/>
  <c r="AV103" i="1"/>
  <c r="AW103" i="1" s="1"/>
  <c r="AT103" i="1"/>
  <c r="AU103" i="1" s="1"/>
  <c r="AR103" i="1"/>
  <c r="AM103" i="1"/>
  <c r="Z103" i="1"/>
  <c r="Y103" i="1" s="1"/>
  <c r="O103" i="1"/>
  <c r="X154" i="1"/>
  <c r="X123" i="1"/>
  <c r="X81" i="1"/>
  <c r="X80" i="1"/>
  <c r="X121" i="1"/>
  <c r="X120" i="1"/>
  <c r="X119" i="1"/>
  <c r="X118" i="1"/>
  <c r="X117" i="1"/>
  <c r="X115" i="1"/>
  <c r="X114" i="1"/>
  <c r="X76" i="1"/>
  <c r="X75" i="1"/>
  <c r="X74" i="1"/>
  <c r="X73" i="1"/>
  <c r="X72" i="1"/>
  <c r="X71" i="1"/>
  <c r="X56" i="1"/>
  <c r="A56" i="1" s="1"/>
  <c r="X55" i="1"/>
  <c r="A55" i="1" s="1"/>
  <c r="X54" i="1"/>
  <c r="A54" i="1" s="1"/>
  <c r="X42" i="1"/>
  <c r="A42" i="1" s="1"/>
  <c r="X41" i="1"/>
  <c r="A41" i="1" s="1"/>
  <c r="X40" i="1"/>
  <c r="A40" i="1" s="1"/>
  <c r="X39" i="1"/>
  <c r="A39" i="1" s="1"/>
  <c r="X38" i="1"/>
  <c r="A38" i="1" s="1"/>
  <c r="X37" i="1"/>
  <c r="A37" i="1" l="1"/>
  <c r="X2" i="1"/>
  <c r="J14" i="3"/>
  <c r="J30" i="3"/>
  <c r="J22" i="3"/>
  <c r="K41" i="3"/>
  <c r="K8" i="3"/>
  <c r="J13" i="3"/>
  <c r="K30" i="3"/>
  <c r="K6" i="3"/>
  <c r="J35" i="3"/>
  <c r="J19" i="3"/>
  <c r="J11" i="3"/>
  <c r="J3" i="3"/>
  <c r="K38" i="3"/>
  <c r="K29" i="3"/>
  <c r="K21" i="3"/>
  <c r="K13" i="3"/>
  <c r="K5" i="3"/>
  <c r="K16" i="3"/>
  <c r="J5" i="3"/>
  <c r="K7" i="3"/>
  <c r="J36" i="3"/>
  <c r="J34" i="3"/>
  <c r="J26" i="3"/>
  <c r="J10" i="3"/>
  <c r="K37" i="3"/>
  <c r="K28" i="3"/>
  <c r="K20" i="3"/>
  <c r="K12" i="3"/>
  <c r="K4" i="3"/>
  <c r="J29" i="3"/>
  <c r="K40" i="3"/>
  <c r="K15" i="3"/>
  <c r="J20" i="3"/>
  <c r="K39" i="3"/>
  <c r="K22" i="3"/>
  <c r="J33" i="3"/>
  <c r="J9" i="3"/>
  <c r="K35" i="3"/>
  <c r="K27" i="3"/>
  <c r="K19" i="3"/>
  <c r="K11" i="3"/>
  <c r="K3" i="3"/>
  <c r="K32" i="3"/>
  <c r="J21" i="3"/>
  <c r="K23" i="3"/>
  <c r="J4" i="3"/>
  <c r="J41" i="3"/>
  <c r="J16" i="3"/>
  <c r="J8" i="3"/>
  <c r="K34" i="3"/>
  <c r="K26" i="3"/>
  <c r="K18" i="3"/>
  <c r="K10" i="3"/>
  <c r="K24" i="3"/>
  <c r="K31" i="3"/>
  <c r="J12" i="3"/>
  <c r="K14" i="3"/>
  <c r="J40" i="3"/>
  <c r="J23" i="3"/>
  <c r="J15" i="3"/>
  <c r="K33" i="3"/>
  <c r="K25" i="3"/>
  <c r="K17" i="3"/>
  <c r="K9" i="3"/>
  <c r="J17" i="3"/>
  <c r="J32" i="3"/>
  <c r="J6" i="3"/>
  <c r="L6" i="3" s="1"/>
  <c r="J37" i="3"/>
  <c r="J27" i="3"/>
  <c r="J24" i="3"/>
  <c r="J38" i="3"/>
  <c r="J39" i="3"/>
  <c r="J31" i="3"/>
  <c r="J28" i="3"/>
  <c r="J25" i="3"/>
  <c r="J18" i="3"/>
  <c r="J7" i="3"/>
  <c r="B172" i="1"/>
  <c r="B103" i="1"/>
  <c r="BE95" i="1"/>
  <c r="L12" i="3" l="1"/>
  <c r="L14" i="3"/>
  <c r="L16" i="3"/>
  <c r="L30" i="3"/>
  <c r="L5" i="3"/>
  <c r="L22" i="3"/>
  <c r="L7" i="3"/>
  <c r="L23" i="3"/>
  <c r="L8" i="3"/>
  <c r="L4" i="3"/>
  <c r="L13" i="3"/>
  <c r="L41" i="3"/>
  <c r="L21" i="3"/>
  <c r="L18" i="3"/>
  <c r="L28" i="3"/>
  <c r="L32" i="3"/>
  <c r="L3" i="3"/>
  <c r="L20" i="3"/>
  <c r="L39" i="3"/>
  <c r="L29" i="3"/>
  <c r="L17" i="3"/>
  <c r="L10" i="3"/>
  <c r="L11" i="3"/>
  <c r="L27" i="3"/>
  <c r="L9" i="3"/>
  <c r="L19" i="3"/>
  <c r="L38" i="3"/>
  <c r="L26" i="3"/>
  <c r="L24" i="3"/>
  <c r="L37" i="3"/>
  <c r="L15" i="3"/>
  <c r="L33" i="3"/>
  <c r="L34" i="3"/>
  <c r="L35" i="3"/>
  <c r="L31" i="3"/>
  <c r="L25" i="3"/>
  <c r="L40" i="3"/>
  <c r="BS1" i="1"/>
  <c r="BK1" i="1"/>
  <c r="BD1" i="1"/>
  <c r="AY18" i="1" l="1"/>
  <c r="A18" i="1" l="1"/>
  <c r="AM17" i="1" l="1"/>
  <c r="AM18" i="1"/>
  <c r="AM174" i="1"/>
  <c r="AM177" i="1"/>
  <c r="AM175" i="1"/>
  <c r="AM176" i="1"/>
  <c r="AM179" i="1"/>
  <c r="AM178" i="1"/>
  <c r="AM185" i="1"/>
  <c r="AM182" i="1"/>
  <c r="AM184" i="1"/>
  <c r="AM186" i="1"/>
  <c r="AM181" i="1"/>
  <c r="AM183" i="1"/>
  <c r="AM180" i="1"/>
  <c r="AM190" i="1"/>
  <c r="AM187" i="1"/>
  <c r="AM188" i="1"/>
  <c r="AM191" i="1"/>
  <c r="AM189" i="1"/>
  <c r="AM22" i="1"/>
  <c r="AM19" i="1"/>
  <c r="AM21" i="1"/>
  <c r="AM20" i="1"/>
  <c r="AM23" i="1"/>
  <c r="AM24" i="1"/>
  <c r="AM25" i="1"/>
  <c r="AM28" i="1"/>
  <c r="AM26" i="1"/>
  <c r="AM30" i="1"/>
  <c r="AM29" i="1"/>
  <c r="AM27" i="1"/>
  <c r="AM32" i="1"/>
  <c r="AM31" i="1"/>
  <c r="AM36" i="1"/>
  <c r="AM34" i="1"/>
  <c r="AM33" i="1"/>
  <c r="AM35" i="1"/>
  <c r="AM41" i="1"/>
  <c r="AM37" i="1"/>
  <c r="AM38" i="1"/>
  <c r="AM40" i="1"/>
  <c r="AM39" i="1"/>
  <c r="AM42" i="1"/>
  <c r="AM50" i="1"/>
  <c r="AM43" i="1"/>
  <c r="AM53" i="1"/>
  <c r="AM52" i="1"/>
  <c r="AM45" i="1"/>
  <c r="AM49" i="1"/>
  <c r="AM46" i="1"/>
  <c r="AM48" i="1"/>
  <c r="AM47" i="1"/>
  <c r="AM51" i="1"/>
  <c r="AM44" i="1"/>
  <c r="AM56" i="1"/>
  <c r="AM54" i="1"/>
  <c r="AM55" i="1"/>
  <c r="AM57" i="1"/>
  <c r="AM61" i="1"/>
  <c r="AM62" i="1"/>
  <c r="AM58" i="1"/>
  <c r="AM59" i="1"/>
  <c r="AM63" i="1"/>
  <c r="AM60" i="1"/>
  <c r="AM64" i="1"/>
  <c r="AM66" i="1"/>
  <c r="AM65" i="1"/>
  <c r="AM70" i="1"/>
  <c r="AM68" i="1"/>
  <c r="AM69" i="1"/>
  <c r="AM67" i="1"/>
  <c r="AM75" i="1"/>
  <c r="AM71" i="1"/>
  <c r="AM72" i="1"/>
  <c r="AM74" i="1"/>
  <c r="AM73" i="1"/>
  <c r="AM76" i="1"/>
  <c r="AM77" i="1"/>
  <c r="AM79" i="1"/>
  <c r="AM78" i="1"/>
  <c r="AM80" i="1"/>
  <c r="AM81" i="1"/>
  <c r="AM82" i="1"/>
  <c r="AM88" i="1"/>
  <c r="AM83" i="1"/>
  <c r="AM89" i="1"/>
  <c r="AM84" i="1"/>
  <c r="AM87" i="1"/>
  <c r="AM86" i="1"/>
  <c r="AM85" i="1"/>
  <c r="AM98" i="1"/>
  <c r="AM90" i="1"/>
  <c r="AM100" i="1"/>
  <c r="AM94" i="1"/>
  <c r="AM96" i="1"/>
  <c r="AM93" i="1"/>
  <c r="AM92" i="1"/>
  <c r="AM95" i="1"/>
  <c r="AM101" i="1"/>
  <c r="AM97" i="1"/>
  <c r="AM102" i="1"/>
  <c r="AM91" i="1"/>
  <c r="AM99" i="1"/>
  <c r="AM105" i="1"/>
  <c r="AM104" i="1"/>
  <c r="AM107" i="1"/>
  <c r="AM106" i="1"/>
  <c r="AM109" i="1"/>
  <c r="AM108" i="1"/>
  <c r="AM110" i="1"/>
  <c r="AM111" i="1"/>
  <c r="AM112" i="1"/>
  <c r="AM113" i="1"/>
  <c r="AM120" i="1"/>
  <c r="AM115" i="1"/>
  <c r="AM116" i="1"/>
  <c r="AM117" i="1"/>
  <c r="AM119" i="1"/>
  <c r="AM118" i="1"/>
  <c r="AM121" i="1"/>
  <c r="AM114" i="1"/>
  <c r="AM122" i="1"/>
  <c r="AM123" i="1"/>
  <c r="AM131" i="1"/>
  <c r="AM124" i="1"/>
  <c r="AM134" i="1"/>
  <c r="AM133" i="1"/>
  <c r="AM126" i="1"/>
  <c r="AM130" i="1"/>
  <c r="AM127" i="1"/>
  <c r="AM129" i="1"/>
  <c r="AM128" i="1"/>
  <c r="AM132" i="1"/>
  <c r="AM125" i="1"/>
  <c r="AM143" i="1"/>
  <c r="AM136" i="1"/>
  <c r="AM144" i="1"/>
  <c r="AM135" i="1"/>
  <c r="AM142" i="1"/>
  <c r="AM139" i="1"/>
  <c r="AM138" i="1"/>
  <c r="AM141" i="1"/>
  <c r="AM145" i="1"/>
  <c r="AM146" i="1"/>
  <c r="AM137" i="1"/>
  <c r="AM140" i="1"/>
  <c r="AM147" i="1"/>
  <c r="AM149" i="1"/>
  <c r="AM148" i="1"/>
  <c r="AM150" i="1"/>
  <c r="AM153" i="1"/>
  <c r="AM151" i="1"/>
  <c r="AM152" i="1"/>
  <c r="AM154" i="1"/>
  <c r="AM155" i="1"/>
  <c r="AM157" i="1"/>
  <c r="AM156" i="1"/>
  <c r="AM162" i="1"/>
  <c r="AM158" i="1"/>
  <c r="AM164" i="1"/>
  <c r="AM163" i="1"/>
  <c r="AM159" i="1"/>
  <c r="AM160" i="1"/>
  <c r="AM161" i="1"/>
  <c r="AM170" i="1"/>
  <c r="AM166" i="1"/>
  <c r="AM171" i="1"/>
  <c r="AM165" i="1"/>
  <c r="AM169" i="1"/>
  <c r="AM168" i="1"/>
  <c r="AM167" i="1"/>
  <c r="AM173" i="1"/>
  <c r="AR173" i="1" l="1"/>
  <c r="AR167" i="1"/>
  <c r="AR168" i="1"/>
  <c r="AR169" i="1"/>
  <c r="AR165" i="1"/>
  <c r="AR171" i="1"/>
  <c r="AR166" i="1"/>
  <c r="AR170" i="1"/>
  <c r="AR161" i="1"/>
  <c r="AR160" i="1"/>
  <c r="AR159" i="1"/>
  <c r="AR163" i="1"/>
  <c r="AR164" i="1"/>
  <c r="AR158" i="1"/>
  <c r="AR162" i="1"/>
  <c r="AR156" i="1"/>
  <c r="AR157" i="1"/>
  <c r="AR155" i="1"/>
  <c r="AR154" i="1"/>
  <c r="AR152" i="1"/>
  <c r="AR151" i="1"/>
  <c r="AR153" i="1"/>
  <c r="AR150" i="1"/>
  <c r="AR148" i="1"/>
  <c r="AR149" i="1"/>
  <c r="AR147" i="1"/>
  <c r="AR140" i="1"/>
  <c r="AR137" i="1"/>
  <c r="AR146" i="1"/>
  <c r="AR145" i="1"/>
  <c r="AR141" i="1"/>
  <c r="AR138" i="1"/>
  <c r="AR139" i="1"/>
  <c r="AR142" i="1"/>
  <c r="AR135" i="1"/>
  <c r="AR144" i="1"/>
  <c r="AR136" i="1"/>
  <c r="AR143" i="1"/>
  <c r="AR125" i="1"/>
  <c r="AR132" i="1"/>
  <c r="AR128" i="1"/>
  <c r="AR129" i="1"/>
  <c r="AR127" i="1"/>
  <c r="AR130" i="1"/>
  <c r="AR126" i="1"/>
  <c r="AR133" i="1"/>
  <c r="AR134" i="1"/>
  <c r="AR124" i="1"/>
  <c r="AR131" i="1"/>
  <c r="AR123" i="1"/>
  <c r="AR122" i="1"/>
  <c r="AR114" i="1"/>
  <c r="AR121" i="1"/>
  <c r="AR118" i="1"/>
  <c r="AR119" i="1"/>
  <c r="AR117" i="1"/>
  <c r="AR116" i="1"/>
  <c r="AR115" i="1"/>
  <c r="AR120" i="1"/>
  <c r="AR113" i="1"/>
  <c r="AR112" i="1"/>
  <c r="AR111" i="1"/>
  <c r="AR110" i="1"/>
  <c r="AR108" i="1"/>
  <c r="AR109" i="1"/>
  <c r="AR106" i="1"/>
  <c r="AR107" i="1"/>
  <c r="AR104" i="1"/>
  <c r="AR105" i="1"/>
  <c r="AR99" i="1"/>
  <c r="AR91" i="1"/>
  <c r="AR102" i="1"/>
  <c r="AR97" i="1"/>
  <c r="AR101" i="1"/>
  <c r="AR95" i="1"/>
  <c r="AR92" i="1"/>
  <c r="AR93" i="1"/>
  <c r="AR96" i="1"/>
  <c r="AR94" i="1"/>
  <c r="AR100" i="1"/>
  <c r="AR90" i="1"/>
  <c r="AR98" i="1"/>
  <c r="AR85" i="1"/>
  <c r="AR86" i="1"/>
  <c r="AR87" i="1"/>
  <c r="AR84" i="1"/>
  <c r="AR89" i="1"/>
  <c r="AR83" i="1"/>
  <c r="AR88" i="1"/>
  <c r="AR82" i="1"/>
  <c r="AR81" i="1"/>
  <c r="AR80" i="1"/>
  <c r="AR78" i="1"/>
  <c r="AR79" i="1"/>
  <c r="AR77" i="1"/>
  <c r="AR76" i="1"/>
  <c r="AR73" i="1"/>
  <c r="AR74" i="1"/>
  <c r="AR72" i="1"/>
  <c r="AR71" i="1"/>
  <c r="AR75" i="1"/>
  <c r="AR67" i="1"/>
  <c r="AR69" i="1"/>
  <c r="AR68" i="1"/>
  <c r="AR70" i="1"/>
  <c r="AR65" i="1"/>
  <c r="AR66" i="1"/>
  <c r="AR64" i="1"/>
  <c r="AR60" i="1"/>
  <c r="AR63" i="1"/>
  <c r="AR59" i="1"/>
  <c r="AR58" i="1"/>
  <c r="AR62" i="1"/>
  <c r="AR61" i="1"/>
  <c r="AR57" i="1"/>
  <c r="AR55" i="1"/>
  <c r="AR54" i="1"/>
  <c r="AR56" i="1"/>
  <c r="AR44" i="1"/>
  <c r="AR51" i="1"/>
  <c r="AR47" i="1"/>
  <c r="AR48" i="1"/>
  <c r="AR46" i="1"/>
  <c r="AR49" i="1"/>
  <c r="AR45" i="1"/>
  <c r="AR52" i="1"/>
  <c r="AR53" i="1"/>
  <c r="AR43" i="1"/>
  <c r="AR50" i="1"/>
  <c r="AR42" i="1"/>
  <c r="AR39" i="1"/>
  <c r="AR40" i="1"/>
  <c r="AR38" i="1"/>
  <c r="AR37" i="1"/>
  <c r="AR41" i="1"/>
  <c r="AR35" i="1"/>
  <c r="AR33" i="1"/>
  <c r="AR34" i="1"/>
  <c r="AR36" i="1"/>
  <c r="AR31" i="1"/>
  <c r="AR32" i="1"/>
  <c r="AR27" i="1"/>
  <c r="AR29" i="1"/>
  <c r="AR30" i="1"/>
  <c r="AR26" i="1"/>
  <c r="AR28" i="1"/>
  <c r="AR25" i="1"/>
  <c r="AR24" i="1"/>
  <c r="AR23" i="1"/>
  <c r="AR20" i="1"/>
  <c r="AR21" i="1"/>
  <c r="AR19" i="1"/>
  <c r="AR22" i="1"/>
  <c r="AR189" i="1"/>
  <c r="AR191" i="1"/>
  <c r="AR188" i="1"/>
  <c r="AR187" i="1"/>
  <c r="AR190" i="1"/>
  <c r="AR180" i="1"/>
  <c r="AR183" i="1"/>
  <c r="AR181" i="1"/>
  <c r="AR186" i="1"/>
  <c r="AR184" i="1"/>
  <c r="AR182" i="1"/>
  <c r="AR185" i="1"/>
  <c r="AR178" i="1"/>
  <c r="AR179" i="1"/>
  <c r="AR176" i="1"/>
  <c r="AR175" i="1"/>
  <c r="AR177" i="1"/>
  <c r="AR174" i="1"/>
  <c r="AY188" i="1" l="1"/>
  <c r="AY187" i="1"/>
  <c r="AY181" i="1"/>
  <c r="AY186" i="1"/>
  <c r="Z173" i="1"/>
  <c r="B173" i="1" s="1"/>
  <c r="Z167" i="1"/>
  <c r="B167" i="1" s="1"/>
  <c r="Z168" i="1"/>
  <c r="B168" i="1" s="1"/>
  <c r="Z169" i="1"/>
  <c r="B169" i="1" s="1"/>
  <c r="Z165" i="1"/>
  <c r="B165" i="1" s="1"/>
  <c r="Z171" i="1"/>
  <c r="B171" i="1" s="1"/>
  <c r="Z166" i="1"/>
  <c r="B166" i="1" s="1"/>
  <c r="Z170" i="1"/>
  <c r="B170" i="1" s="1"/>
  <c r="Z161" i="1"/>
  <c r="B161" i="1" s="1"/>
  <c r="Z160" i="1"/>
  <c r="B160" i="1" s="1"/>
  <c r="Z159" i="1"/>
  <c r="B159" i="1" s="1"/>
  <c r="Z163" i="1"/>
  <c r="B163" i="1" s="1"/>
  <c r="Z164" i="1"/>
  <c r="B164" i="1" s="1"/>
  <c r="Z158" i="1"/>
  <c r="B158" i="1" s="1"/>
  <c r="Z162" i="1"/>
  <c r="B162" i="1" s="1"/>
  <c r="Z156" i="1"/>
  <c r="B156" i="1" s="1"/>
  <c r="Z157" i="1"/>
  <c r="B157" i="1" s="1"/>
  <c r="Z155" i="1"/>
  <c r="B155" i="1" s="1"/>
  <c r="Z154" i="1"/>
  <c r="B154" i="1" s="1"/>
  <c r="Z152" i="1"/>
  <c r="B152" i="1" s="1"/>
  <c r="Z151" i="1"/>
  <c r="B151" i="1" s="1"/>
  <c r="Z153" i="1"/>
  <c r="B153" i="1" s="1"/>
  <c r="Z150" i="1"/>
  <c r="B150" i="1" s="1"/>
  <c r="Z148" i="1"/>
  <c r="B148" i="1" s="1"/>
  <c r="Z149" i="1"/>
  <c r="B149" i="1" s="1"/>
  <c r="Z147" i="1"/>
  <c r="B147" i="1" s="1"/>
  <c r="Z140" i="1"/>
  <c r="B140" i="1" s="1"/>
  <c r="Z137" i="1"/>
  <c r="B137" i="1" s="1"/>
  <c r="Z146" i="1"/>
  <c r="B146" i="1" s="1"/>
  <c r="Z145" i="1"/>
  <c r="B145" i="1" s="1"/>
  <c r="Z141" i="1"/>
  <c r="B141" i="1" s="1"/>
  <c r="Z138" i="1"/>
  <c r="B138" i="1" s="1"/>
  <c r="Z139" i="1"/>
  <c r="B139" i="1" s="1"/>
  <c r="Z142" i="1"/>
  <c r="B142" i="1" s="1"/>
  <c r="Z135" i="1"/>
  <c r="B135" i="1" s="1"/>
  <c r="Z144" i="1"/>
  <c r="B144" i="1" s="1"/>
  <c r="Z136" i="1"/>
  <c r="B136" i="1" s="1"/>
  <c r="Z143" i="1"/>
  <c r="B143" i="1" s="1"/>
  <c r="Z125" i="1"/>
  <c r="B125" i="1" s="1"/>
  <c r="Z132" i="1"/>
  <c r="B132" i="1" s="1"/>
  <c r="Z128" i="1"/>
  <c r="B128" i="1" s="1"/>
  <c r="Z129" i="1"/>
  <c r="B129" i="1" s="1"/>
  <c r="Z127" i="1"/>
  <c r="B127" i="1" s="1"/>
  <c r="Z130" i="1"/>
  <c r="B130" i="1" s="1"/>
  <c r="Z126" i="1"/>
  <c r="B126" i="1" s="1"/>
  <c r="Z133" i="1"/>
  <c r="B133" i="1" s="1"/>
  <c r="Z134" i="1"/>
  <c r="B134" i="1" s="1"/>
  <c r="Z124" i="1"/>
  <c r="B124" i="1" s="1"/>
  <c r="Z131" i="1"/>
  <c r="B131" i="1" s="1"/>
  <c r="Z123" i="1"/>
  <c r="B123" i="1" s="1"/>
  <c r="Z122" i="1"/>
  <c r="B122" i="1" s="1"/>
  <c r="Z114" i="1"/>
  <c r="B114" i="1" s="1"/>
  <c r="Z121" i="1"/>
  <c r="B121" i="1" s="1"/>
  <c r="Z118" i="1"/>
  <c r="B118" i="1" s="1"/>
  <c r="Z119" i="1"/>
  <c r="B119" i="1" s="1"/>
  <c r="Z117" i="1"/>
  <c r="B117" i="1" s="1"/>
  <c r="Z116" i="1"/>
  <c r="B116" i="1" s="1"/>
  <c r="Z115" i="1"/>
  <c r="B115" i="1" s="1"/>
  <c r="Z120" i="1"/>
  <c r="B120" i="1" s="1"/>
  <c r="Z113" i="1"/>
  <c r="B113" i="1" s="1"/>
  <c r="Z112" i="1"/>
  <c r="B112" i="1" s="1"/>
  <c r="Z111" i="1"/>
  <c r="B111" i="1" s="1"/>
  <c r="Z110" i="1"/>
  <c r="B110" i="1" s="1"/>
  <c r="Z108" i="1"/>
  <c r="B108" i="1" s="1"/>
  <c r="Z109" i="1"/>
  <c r="B109" i="1" s="1"/>
  <c r="Z106" i="1"/>
  <c r="B106" i="1" s="1"/>
  <c r="Z107" i="1"/>
  <c r="B107" i="1" s="1"/>
  <c r="Z104" i="1"/>
  <c r="B104" i="1" s="1"/>
  <c r="Z105" i="1"/>
  <c r="B105" i="1" s="1"/>
  <c r="Z99" i="1"/>
  <c r="B99" i="1" s="1"/>
  <c r="Z91" i="1"/>
  <c r="B91" i="1" s="1"/>
  <c r="Z102" i="1"/>
  <c r="B102" i="1" s="1"/>
  <c r="Z97" i="1"/>
  <c r="B97" i="1" s="1"/>
  <c r="Z101" i="1"/>
  <c r="B101" i="1" s="1"/>
  <c r="Z95" i="1"/>
  <c r="B95" i="1" s="1"/>
  <c r="Z92" i="1"/>
  <c r="B92" i="1" s="1"/>
  <c r="Z93" i="1"/>
  <c r="B93" i="1" s="1"/>
  <c r="Z96" i="1"/>
  <c r="B96" i="1" s="1"/>
  <c r="Z94" i="1"/>
  <c r="B94" i="1" s="1"/>
  <c r="Z100" i="1"/>
  <c r="B100" i="1" s="1"/>
  <c r="Z90" i="1"/>
  <c r="B90" i="1" s="1"/>
  <c r="Z98" i="1"/>
  <c r="B98" i="1" s="1"/>
  <c r="Z85" i="1"/>
  <c r="B85" i="1" s="1"/>
  <c r="Z86" i="1"/>
  <c r="B86" i="1" s="1"/>
  <c r="Z87" i="1"/>
  <c r="B87" i="1" s="1"/>
  <c r="Z84" i="1"/>
  <c r="B84" i="1" s="1"/>
  <c r="Z89" i="1"/>
  <c r="B89" i="1" s="1"/>
  <c r="Z83" i="1"/>
  <c r="B83" i="1" s="1"/>
  <c r="Z88" i="1"/>
  <c r="B88" i="1" s="1"/>
  <c r="Z82" i="1"/>
  <c r="B82" i="1" s="1"/>
  <c r="Z81" i="1"/>
  <c r="B81" i="1" s="1"/>
  <c r="Z80" i="1"/>
  <c r="B80" i="1" s="1"/>
  <c r="Z78" i="1"/>
  <c r="B78" i="1" s="1"/>
  <c r="Z79" i="1"/>
  <c r="B79" i="1" s="1"/>
  <c r="Z77" i="1"/>
  <c r="B77" i="1" s="1"/>
  <c r="Z76" i="1"/>
  <c r="B76" i="1" s="1"/>
  <c r="Z73" i="1"/>
  <c r="B73" i="1" s="1"/>
  <c r="Z74" i="1"/>
  <c r="B74" i="1" s="1"/>
  <c r="Z72" i="1"/>
  <c r="B72" i="1" s="1"/>
  <c r="Z71" i="1"/>
  <c r="B71" i="1" s="1"/>
  <c r="Z75" i="1"/>
  <c r="B75" i="1" s="1"/>
  <c r="Z67" i="1"/>
  <c r="B67" i="1" s="1"/>
  <c r="Z69" i="1"/>
  <c r="B69" i="1" s="1"/>
  <c r="Z68" i="1"/>
  <c r="B68" i="1" s="1"/>
  <c r="Z70" i="1"/>
  <c r="B70" i="1" s="1"/>
  <c r="Z65" i="1"/>
  <c r="B65" i="1" s="1"/>
  <c r="Z66" i="1"/>
  <c r="B66" i="1" s="1"/>
  <c r="Z64" i="1"/>
  <c r="B64" i="1" s="1"/>
  <c r="Z60" i="1"/>
  <c r="B60" i="1" s="1"/>
  <c r="Z63" i="1"/>
  <c r="B63" i="1" s="1"/>
  <c r="Z59" i="1"/>
  <c r="B59" i="1" s="1"/>
  <c r="Z58" i="1"/>
  <c r="B58" i="1" s="1"/>
  <c r="Z62" i="1"/>
  <c r="B62" i="1" s="1"/>
  <c r="Z61" i="1"/>
  <c r="B61" i="1" s="1"/>
  <c r="Z57" i="1"/>
  <c r="B57" i="1" s="1"/>
  <c r="Z55" i="1"/>
  <c r="B55" i="1" s="1"/>
  <c r="Z54" i="1"/>
  <c r="B54" i="1" s="1"/>
  <c r="Z56" i="1"/>
  <c r="B56" i="1" s="1"/>
  <c r="Z44" i="1"/>
  <c r="B44" i="1" s="1"/>
  <c r="Z51" i="1"/>
  <c r="B51" i="1" s="1"/>
  <c r="Z47" i="1"/>
  <c r="B47" i="1" s="1"/>
  <c r="Z48" i="1"/>
  <c r="B48" i="1" s="1"/>
  <c r="Z46" i="1"/>
  <c r="B46" i="1" s="1"/>
  <c r="Z49" i="1"/>
  <c r="B49" i="1" s="1"/>
  <c r="Z45" i="1"/>
  <c r="B45" i="1" s="1"/>
  <c r="Z52" i="1"/>
  <c r="B52" i="1" s="1"/>
  <c r="Z53" i="1"/>
  <c r="B53" i="1" s="1"/>
  <c r="Z43" i="1"/>
  <c r="B43" i="1" s="1"/>
  <c r="Z50" i="1"/>
  <c r="B50" i="1" s="1"/>
  <c r="Z42" i="1"/>
  <c r="B42" i="1" s="1"/>
  <c r="Z39" i="1"/>
  <c r="B39" i="1" s="1"/>
  <c r="Z40" i="1"/>
  <c r="B40" i="1" s="1"/>
  <c r="Z38" i="1"/>
  <c r="B38" i="1" s="1"/>
  <c r="Z37" i="1"/>
  <c r="B37" i="1" s="1"/>
  <c r="Z41" i="1"/>
  <c r="B41" i="1" s="1"/>
  <c r="Z35" i="1"/>
  <c r="B35" i="1" s="1"/>
  <c r="Z33" i="1"/>
  <c r="B33" i="1" s="1"/>
  <c r="Z34" i="1"/>
  <c r="B34" i="1" s="1"/>
  <c r="Z36" i="1"/>
  <c r="B36" i="1" s="1"/>
  <c r="Z31" i="1"/>
  <c r="B31" i="1" s="1"/>
  <c r="Z32" i="1"/>
  <c r="B32" i="1" s="1"/>
  <c r="Z27" i="1"/>
  <c r="B27" i="1" s="1"/>
  <c r="Z29" i="1"/>
  <c r="B29" i="1" s="1"/>
  <c r="Z30" i="1"/>
  <c r="B30" i="1" s="1"/>
  <c r="Z26" i="1"/>
  <c r="B26" i="1" s="1"/>
  <c r="Z28" i="1"/>
  <c r="B28" i="1" s="1"/>
  <c r="Z25" i="1"/>
  <c r="B25" i="1" s="1"/>
  <c r="Z24" i="1"/>
  <c r="B24" i="1" s="1"/>
  <c r="Z23" i="1"/>
  <c r="B23" i="1" s="1"/>
  <c r="Z20" i="1"/>
  <c r="B20" i="1" s="1"/>
  <c r="Z21" i="1"/>
  <c r="B21" i="1" s="1"/>
  <c r="Z19" i="1"/>
  <c r="B19" i="1" s="1"/>
  <c r="Z22" i="1"/>
  <c r="B22" i="1" s="1"/>
  <c r="Z189" i="1"/>
  <c r="B189" i="1" s="1"/>
  <c r="Z191" i="1"/>
  <c r="B191" i="1" s="1"/>
  <c r="Z188" i="1"/>
  <c r="B188" i="1" s="1"/>
  <c r="Z187" i="1"/>
  <c r="B187" i="1" s="1"/>
  <c r="Z190" i="1"/>
  <c r="B190" i="1" s="1"/>
  <c r="Z180" i="1"/>
  <c r="B180" i="1" s="1"/>
  <c r="Z183" i="1"/>
  <c r="B183" i="1" s="1"/>
  <c r="Z181" i="1"/>
  <c r="B181" i="1" s="1"/>
  <c r="Z186" i="1"/>
  <c r="B186" i="1" s="1"/>
  <c r="Z184" i="1"/>
  <c r="B184" i="1" s="1"/>
  <c r="Z182" i="1"/>
  <c r="B182" i="1" s="1"/>
  <c r="Z185" i="1"/>
  <c r="B185" i="1" s="1"/>
  <c r="Z178" i="1"/>
  <c r="B178" i="1" s="1"/>
  <c r="Z179" i="1"/>
  <c r="B179" i="1" s="1"/>
  <c r="Z176" i="1"/>
  <c r="B176" i="1" s="1"/>
  <c r="Z175" i="1"/>
  <c r="B175" i="1" s="1"/>
  <c r="Z177" i="1"/>
  <c r="B177" i="1" s="1"/>
  <c r="Z174" i="1"/>
  <c r="B174" i="1" s="1"/>
  <c r="Z18" i="1"/>
  <c r="B18" i="1" s="1"/>
  <c r="Z17" i="1"/>
  <c r="B17" i="1" s="1"/>
  <c r="Z16" i="1"/>
  <c r="B16" i="1" s="1"/>
  <c r="Z15" i="1"/>
  <c r="B15" i="1" s="1"/>
  <c r="Z14" i="1"/>
  <c r="B14" i="1" s="1"/>
  <c r="Z13" i="1"/>
  <c r="B13" i="1" s="1"/>
  <c r="Z12" i="1"/>
  <c r="B12" i="1" s="1"/>
  <c r="Z11" i="1"/>
  <c r="B11" i="1" s="1"/>
  <c r="Z10" i="1"/>
  <c r="B10" i="1" s="1"/>
  <c r="Z9" i="1"/>
  <c r="B9" i="1" s="1"/>
  <c r="Z8" i="1"/>
  <c r="B8" i="1" s="1"/>
  <c r="Z7" i="1"/>
  <c r="B7" i="1" s="1"/>
  <c r="Z6" i="1"/>
  <c r="B6" i="1" s="1"/>
  <c r="Z5" i="1"/>
  <c r="B5" i="1" s="1"/>
  <c r="Z4" i="1"/>
  <c r="B4" i="1" s="1"/>
  <c r="BE146" i="1"/>
  <c r="BE130" i="1"/>
  <c r="BE63" i="1"/>
  <c r="BE53" i="1"/>
  <c r="AY168" i="1"/>
  <c r="AY171" i="1"/>
  <c r="AY166" i="1"/>
  <c r="AY170" i="1"/>
  <c r="AY160" i="1"/>
  <c r="AY159" i="1"/>
  <c r="AY164" i="1"/>
  <c r="AY158" i="1"/>
  <c r="AY155" i="1"/>
  <c r="AY154" i="1"/>
  <c r="AY150" i="1"/>
  <c r="AY148" i="1"/>
  <c r="AY149" i="1"/>
  <c r="AY140" i="1"/>
  <c r="AY137" i="1"/>
  <c r="AY146" i="1"/>
  <c r="AY139" i="1"/>
  <c r="AY144" i="1"/>
  <c r="AY136" i="1"/>
  <c r="AY143" i="1"/>
  <c r="AY127" i="1"/>
  <c r="AY130" i="1"/>
  <c r="AY126" i="1"/>
  <c r="AY134" i="1"/>
  <c r="AY124" i="1"/>
  <c r="AY123" i="1"/>
  <c r="AY122" i="1"/>
  <c r="AY115" i="1"/>
  <c r="AY110" i="1"/>
  <c r="AY108" i="1"/>
  <c r="AY109" i="1"/>
  <c r="AY106" i="1"/>
  <c r="AY105" i="1"/>
  <c r="AY99" i="1"/>
  <c r="AY91" i="1"/>
  <c r="AY102" i="1"/>
  <c r="AY97" i="1"/>
  <c r="AY95" i="1"/>
  <c r="AY93" i="1"/>
  <c r="AY94" i="1"/>
  <c r="AY100" i="1"/>
  <c r="AY90" i="1"/>
  <c r="AY98" i="1"/>
  <c r="AY87" i="1"/>
  <c r="AY84" i="1"/>
  <c r="AY89" i="1"/>
  <c r="AY83" i="1"/>
  <c r="AY82" i="1"/>
  <c r="AY81" i="1"/>
  <c r="AY80" i="1"/>
  <c r="AY77" i="1"/>
  <c r="AY71" i="1"/>
  <c r="AY65" i="1"/>
  <c r="AY66" i="1"/>
  <c r="AY64" i="1"/>
  <c r="AY60" i="1"/>
  <c r="AY63" i="1"/>
  <c r="AY59" i="1"/>
  <c r="AY62" i="1"/>
  <c r="AY61" i="1"/>
  <c r="AY57" i="1"/>
  <c r="AY55" i="1"/>
  <c r="AY54" i="1"/>
  <c r="AY45" i="1"/>
  <c r="AY53" i="1"/>
  <c r="AY43" i="1"/>
  <c r="AY37" i="1"/>
  <c r="AY35" i="1"/>
  <c r="AY31" i="1"/>
  <c r="AY32" i="1"/>
  <c r="AY27" i="1"/>
  <c r="AY30" i="1"/>
  <c r="AY26" i="1"/>
  <c r="AY25" i="1"/>
  <c r="AY24" i="1"/>
  <c r="AY20" i="1"/>
  <c r="AT22" i="1" l="1"/>
  <c r="AU22" i="1" s="1"/>
  <c r="AV22" i="1"/>
  <c r="AW22" i="1" s="1"/>
  <c r="AT19" i="1"/>
  <c r="AU19" i="1" s="1"/>
  <c r="AV19" i="1"/>
  <c r="AW19" i="1" s="1"/>
  <c r="AT21" i="1"/>
  <c r="AU21" i="1" s="1"/>
  <c r="AV21" i="1"/>
  <c r="AW21" i="1" s="1"/>
  <c r="AT20" i="1"/>
  <c r="AU20" i="1" s="1"/>
  <c r="AV20" i="1"/>
  <c r="AW20" i="1" s="1"/>
  <c r="AT23" i="1"/>
  <c r="AU23" i="1" s="1"/>
  <c r="AV23" i="1"/>
  <c r="AW23" i="1" s="1"/>
  <c r="AT24" i="1"/>
  <c r="AU24" i="1" s="1"/>
  <c r="AV24" i="1"/>
  <c r="AW24" i="1" s="1"/>
  <c r="AT25" i="1"/>
  <c r="AU25" i="1" s="1"/>
  <c r="AV25" i="1"/>
  <c r="AW25" i="1" s="1"/>
  <c r="AT28" i="1"/>
  <c r="AU28" i="1" s="1"/>
  <c r="AV28" i="1"/>
  <c r="AW28" i="1" s="1"/>
  <c r="AT26" i="1"/>
  <c r="AU26" i="1" s="1"/>
  <c r="AV26" i="1"/>
  <c r="AW26" i="1" s="1"/>
  <c r="AT30" i="1"/>
  <c r="AU30" i="1" s="1"/>
  <c r="AV30" i="1"/>
  <c r="AW30" i="1" s="1"/>
  <c r="AT29" i="1"/>
  <c r="AU29" i="1" s="1"/>
  <c r="AV29" i="1"/>
  <c r="AW29" i="1" s="1"/>
  <c r="AT27" i="1"/>
  <c r="AU27" i="1" s="1"/>
  <c r="AV27" i="1"/>
  <c r="AW27" i="1" s="1"/>
  <c r="AT32" i="1"/>
  <c r="AU32" i="1" s="1"/>
  <c r="AV32" i="1"/>
  <c r="AW32" i="1" s="1"/>
  <c r="AT31" i="1"/>
  <c r="AU31" i="1" s="1"/>
  <c r="AV31" i="1"/>
  <c r="AW31" i="1" s="1"/>
  <c r="AT36" i="1"/>
  <c r="AU36" i="1" s="1"/>
  <c r="AV36" i="1"/>
  <c r="AW36" i="1" s="1"/>
  <c r="AT34" i="1"/>
  <c r="AU34" i="1" s="1"/>
  <c r="AV34" i="1"/>
  <c r="AW34" i="1" s="1"/>
  <c r="AT33" i="1"/>
  <c r="AU33" i="1" s="1"/>
  <c r="AV33" i="1"/>
  <c r="AW33" i="1" s="1"/>
  <c r="AT35" i="1"/>
  <c r="AU35" i="1" s="1"/>
  <c r="AV35" i="1"/>
  <c r="AW35" i="1" s="1"/>
  <c r="AT41" i="1"/>
  <c r="AU41" i="1" s="1"/>
  <c r="AV41" i="1"/>
  <c r="AW41" i="1" s="1"/>
  <c r="AT37" i="1"/>
  <c r="AU37" i="1" s="1"/>
  <c r="AV37" i="1"/>
  <c r="AW37" i="1" s="1"/>
  <c r="AT38" i="1"/>
  <c r="AU38" i="1" s="1"/>
  <c r="AV38" i="1"/>
  <c r="AW38" i="1" s="1"/>
  <c r="AT40" i="1"/>
  <c r="AU40" i="1" s="1"/>
  <c r="AV40" i="1"/>
  <c r="AW40" i="1" s="1"/>
  <c r="AT39" i="1"/>
  <c r="AU39" i="1" s="1"/>
  <c r="AV39" i="1"/>
  <c r="AW39" i="1" s="1"/>
  <c r="AT42" i="1"/>
  <c r="AU42" i="1" s="1"/>
  <c r="AV42" i="1"/>
  <c r="AW42" i="1" s="1"/>
  <c r="AT50" i="1"/>
  <c r="AU50" i="1" s="1"/>
  <c r="AV50" i="1"/>
  <c r="AW50" i="1" s="1"/>
  <c r="AT43" i="1"/>
  <c r="AU43" i="1" s="1"/>
  <c r="AV43" i="1"/>
  <c r="AW43" i="1" s="1"/>
  <c r="AT53" i="1"/>
  <c r="AU53" i="1" s="1"/>
  <c r="AV53" i="1"/>
  <c r="AW53" i="1" s="1"/>
  <c r="AT52" i="1"/>
  <c r="AU52" i="1" s="1"/>
  <c r="AV52" i="1"/>
  <c r="AW52" i="1" s="1"/>
  <c r="AT45" i="1"/>
  <c r="AU45" i="1" s="1"/>
  <c r="AV45" i="1"/>
  <c r="AW45" i="1" s="1"/>
  <c r="AT49" i="1"/>
  <c r="AU49" i="1" s="1"/>
  <c r="AV49" i="1"/>
  <c r="AW49" i="1" s="1"/>
  <c r="AT46" i="1"/>
  <c r="AU46" i="1" s="1"/>
  <c r="AV46" i="1"/>
  <c r="AW46" i="1" s="1"/>
  <c r="AT48" i="1"/>
  <c r="AU48" i="1" s="1"/>
  <c r="AV48" i="1"/>
  <c r="AW48" i="1" s="1"/>
  <c r="AT47" i="1"/>
  <c r="AU47" i="1" s="1"/>
  <c r="AV47" i="1"/>
  <c r="AW47" i="1" s="1"/>
  <c r="AT51" i="1"/>
  <c r="AU51" i="1" s="1"/>
  <c r="AV51" i="1"/>
  <c r="AW51" i="1" s="1"/>
  <c r="AT44" i="1"/>
  <c r="AU44" i="1" s="1"/>
  <c r="AV44" i="1"/>
  <c r="AW44" i="1" s="1"/>
  <c r="AT56" i="1"/>
  <c r="AU56" i="1" s="1"/>
  <c r="AV56" i="1"/>
  <c r="AW56" i="1" s="1"/>
  <c r="AT54" i="1"/>
  <c r="AU54" i="1" s="1"/>
  <c r="AV54" i="1"/>
  <c r="AW54" i="1" s="1"/>
  <c r="AT55" i="1"/>
  <c r="AU55" i="1" s="1"/>
  <c r="AV55" i="1"/>
  <c r="AW55" i="1" s="1"/>
  <c r="AT57" i="1"/>
  <c r="AU57" i="1" s="1"/>
  <c r="AV57" i="1"/>
  <c r="AW57" i="1" s="1"/>
  <c r="AT61" i="1"/>
  <c r="AU61" i="1" s="1"/>
  <c r="AV61" i="1"/>
  <c r="AW61" i="1" s="1"/>
  <c r="AT62" i="1"/>
  <c r="AU62" i="1" s="1"/>
  <c r="AV62" i="1"/>
  <c r="AW62" i="1" s="1"/>
  <c r="AT58" i="1"/>
  <c r="AU58" i="1" s="1"/>
  <c r="AV58" i="1"/>
  <c r="AW58" i="1" s="1"/>
  <c r="AT59" i="1"/>
  <c r="AU59" i="1" s="1"/>
  <c r="AV59" i="1"/>
  <c r="AW59" i="1" s="1"/>
  <c r="AT63" i="1"/>
  <c r="AU63" i="1" s="1"/>
  <c r="AV63" i="1"/>
  <c r="AW63" i="1" s="1"/>
  <c r="AT60" i="1"/>
  <c r="AU60" i="1" s="1"/>
  <c r="AV60" i="1"/>
  <c r="AW60" i="1" s="1"/>
  <c r="AT64" i="1"/>
  <c r="AU64" i="1" s="1"/>
  <c r="AV64" i="1"/>
  <c r="AW64" i="1" s="1"/>
  <c r="AT66" i="1"/>
  <c r="AU66" i="1" s="1"/>
  <c r="AV66" i="1"/>
  <c r="AW66" i="1" s="1"/>
  <c r="AT65" i="1"/>
  <c r="AU65" i="1" s="1"/>
  <c r="AV65" i="1"/>
  <c r="AW65" i="1" s="1"/>
  <c r="AT70" i="1"/>
  <c r="AU70" i="1" s="1"/>
  <c r="AV70" i="1"/>
  <c r="AW70" i="1" s="1"/>
  <c r="AT68" i="1"/>
  <c r="AU68" i="1" s="1"/>
  <c r="AV68" i="1"/>
  <c r="AW68" i="1" s="1"/>
  <c r="AT69" i="1"/>
  <c r="AU69" i="1" s="1"/>
  <c r="AV69" i="1"/>
  <c r="AW69" i="1" s="1"/>
  <c r="AT67" i="1"/>
  <c r="AU67" i="1" s="1"/>
  <c r="AV67" i="1"/>
  <c r="AW67" i="1" s="1"/>
  <c r="AT75" i="1"/>
  <c r="AU75" i="1" s="1"/>
  <c r="AV75" i="1"/>
  <c r="AW75" i="1" s="1"/>
  <c r="AT71" i="1"/>
  <c r="AU71" i="1" s="1"/>
  <c r="AV71" i="1"/>
  <c r="AW71" i="1" s="1"/>
  <c r="AT72" i="1"/>
  <c r="AU72" i="1" s="1"/>
  <c r="AV72" i="1"/>
  <c r="AW72" i="1" s="1"/>
  <c r="AT74" i="1"/>
  <c r="AU74" i="1" s="1"/>
  <c r="AV74" i="1"/>
  <c r="AW74" i="1" s="1"/>
  <c r="AT73" i="1"/>
  <c r="AU73" i="1" s="1"/>
  <c r="AV73" i="1"/>
  <c r="AW73" i="1" s="1"/>
  <c r="AT76" i="1"/>
  <c r="AU76" i="1" s="1"/>
  <c r="AV76" i="1"/>
  <c r="AW76" i="1" s="1"/>
  <c r="AT77" i="1"/>
  <c r="AU77" i="1" s="1"/>
  <c r="AV77" i="1"/>
  <c r="AW77" i="1" s="1"/>
  <c r="AT79" i="1"/>
  <c r="AU79" i="1" s="1"/>
  <c r="AV79" i="1"/>
  <c r="AW79" i="1" s="1"/>
  <c r="AT78" i="1"/>
  <c r="AU78" i="1" s="1"/>
  <c r="AV78" i="1"/>
  <c r="AW78" i="1" s="1"/>
  <c r="AT80" i="1"/>
  <c r="AU80" i="1" s="1"/>
  <c r="AV80" i="1"/>
  <c r="AW80" i="1" s="1"/>
  <c r="AT81" i="1"/>
  <c r="AU81" i="1" s="1"/>
  <c r="AV81" i="1"/>
  <c r="AW81" i="1" s="1"/>
  <c r="AT82" i="1"/>
  <c r="AU82" i="1" s="1"/>
  <c r="AV82" i="1"/>
  <c r="AW82" i="1" s="1"/>
  <c r="AT88" i="1"/>
  <c r="AU88" i="1" s="1"/>
  <c r="AV88" i="1"/>
  <c r="AW88" i="1" s="1"/>
  <c r="AT83" i="1"/>
  <c r="AU83" i="1" s="1"/>
  <c r="AV83" i="1"/>
  <c r="AW83" i="1" s="1"/>
  <c r="AT89" i="1"/>
  <c r="AU89" i="1" s="1"/>
  <c r="AV89" i="1"/>
  <c r="AW89" i="1" s="1"/>
  <c r="AT84" i="1"/>
  <c r="AU84" i="1" s="1"/>
  <c r="AV84" i="1"/>
  <c r="AW84" i="1" s="1"/>
  <c r="AT87" i="1"/>
  <c r="AU87" i="1" s="1"/>
  <c r="AV87" i="1"/>
  <c r="AW87" i="1" s="1"/>
  <c r="AT86" i="1"/>
  <c r="AU86" i="1" s="1"/>
  <c r="AV86" i="1"/>
  <c r="AW86" i="1" s="1"/>
  <c r="AT85" i="1"/>
  <c r="AU85" i="1" s="1"/>
  <c r="AV85" i="1"/>
  <c r="AW85" i="1" s="1"/>
  <c r="AT98" i="1"/>
  <c r="AU98" i="1" s="1"/>
  <c r="AV98" i="1"/>
  <c r="AW98" i="1" s="1"/>
  <c r="AT90" i="1"/>
  <c r="AU90" i="1" s="1"/>
  <c r="AV90" i="1"/>
  <c r="AW90" i="1" s="1"/>
  <c r="AT100" i="1"/>
  <c r="AU100" i="1" s="1"/>
  <c r="AV100" i="1"/>
  <c r="AW100" i="1" s="1"/>
  <c r="AT94" i="1"/>
  <c r="AU94" i="1" s="1"/>
  <c r="AV94" i="1"/>
  <c r="AW94" i="1" s="1"/>
  <c r="AT96" i="1"/>
  <c r="AU96" i="1" s="1"/>
  <c r="AV96" i="1"/>
  <c r="AW96" i="1" s="1"/>
  <c r="AT93" i="1"/>
  <c r="AU93" i="1" s="1"/>
  <c r="AV93" i="1"/>
  <c r="AW93" i="1" s="1"/>
  <c r="AT92" i="1"/>
  <c r="AU92" i="1" s="1"/>
  <c r="AV92" i="1"/>
  <c r="AW92" i="1" s="1"/>
  <c r="AT95" i="1"/>
  <c r="AU95" i="1" s="1"/>
  <c r="AV95" i="1"/>
  <c r="AW95" i="1" s="1"/>
  <c r="AT101" i="1"/>
  <c r="AU101" i="1" s="1"/>
  <c r="AV101" i="1"/>
  <c r="AW101" i="1" s="1"/>
  <c r="AT97" i="1"/>
  <c r="AU97" i="1" s="1"/>
  <c r="AV97" i="1"/>
  <c r="AW97" i="1" s="1"/>
  <c r="AT102" i="1"/>
  <c r="AU102" i="1" s="1"/>
  <c r="AV102" i="1"/>
  <c r="AW102" i="1" s="1"/>
  <c r="AT91" i="1"/>
  <c r="AU91" i="1" s="1"/>
  <c r="AV91" i="1"/>
  <c r="AW91" i="1" s="1"/>
  <c r="AT99" i="1"/>
  <c r="AU99" i="1" s="1"/>
  <c r="AV99" i="1"/>
  <c r="AW99" i="1" s="1"/>
  <c r="AT105" i="1"/>
  <c r="AU105" i="1" s="1"/>
  <c r="AV105" i="1"/>
  <c r="AW105" i="1" s="1"/>
  <c r="AT104" i="1"/>
  <c r="AU104" i="1" s="1"/>
  <c r="AV104" i="1"/>
  <c r="AW104" i="1" s="1"/>
  <c r="AT107" i="1"/>
  <c r="AU107" i="1" s="1"/>
  <c r="AV107" i="1"/>
  <c r="AW107" i="1" s="1"/>
  <c r="AT106" i="1"/>
  <c r="AU106" i="1" s="1"/>
  <c r="AV106" i="1"/>
  <c r="AW106" i="1" s="1"/>
  <c r="AT109" i="1"/>
  <c r="AU109" i="1" s="1"/>
  <c r="AV109" i="1"/>
  <c r="AW109" i="1" s="1"/>
  <c r="AT108" i="1"/>
  <c r="AU108" i="1" s="1"/>
  <c r="AV108" i="1"/>
  <c r="AW108" i="1" s="1"/>
  <c r="AT110" i="1"/>
  <c r="AU110" i="1" s="1"/>
  <c r="AV110" i="1"/>
  <c r="AW110" i="1" s="1"/>
  <c r="AT111" i="1"/>
  <c r="AU111" i="1" s="1"/>
  <c r="AV111" i="1"/>
  <c r="AW111" i="1" s="1"/>
  <c r="AT112" i="1"/>
  <c r="AU112" i="1" s="1"/>
  <c r="AV112" i="1"/>
  <c r="AW112" i="1" s="1"/>
  <c r="AT113" i="1"/>
  <c r="AU113" i="1" s="1"/>
  <c r="AV113" i="1"/>
  <c r="AW113" i="1" s="1"/>
  <c r="AT120" i="1"/>
  <c r="AU120" i="1" s="1"/>
  <c r="AV120" i="1"/>
  <c r="AW120" i="1" s="1"/>
  <c r="AT115" i="1"/>
  <c r="AU115" i="1" s="1"/>
  <c r="AV115" i="1"/>
  <c r="AW115" i="1" s="1"/>
  <c r="AT116" i="1"/>
  <c r="AU116" i="1" s="1"/>
  <c r="AV116" i="1"/>
  <c r="AW116" i="1" s="1"/>
  <c r="AT117" i="1"/>
  <c r="AU117" i="1" s="1"/>
  <c r="AV117" i="1"/>
  <c r="AW117" i="1" s="1"/>
  <c r="AT119" i="1"/>
  <c r="AU119" i="1" s="1"/>
  <c r="AV119" i="1"/>
  <c r="AW119" i="1" s="1"/>
  <c r="AT118" i="1"/>
  <c r="AU118" i="1" s="1"/>
  <c r="AV118" i="1"/>
  <c r="AW118" i="1" s="1"/>
  <c r="AT121" i="1"/>
  <c r="AU121" i="1" s="1"/>
  <c r="AV121" i="1"/>
  <c r="AW121" i="1" s="1"/>
  <c r="AT114" i="1"/>
  <c r="AU114" i="1" s="1"/>
  <c r="AV114" i="1"/>
  <c r="AW114" i="1" s="1"/>
  <c r="AT122" i="1"/>
  <c r="AU122" i="1" s="1"/>
  <c r="AV122" i="1"/>
  <c r="AW122" i="1" s="1"/>
  <c r="AT123" i="1"/>
  <c r="AU123" i="1" s="1"/>
  <c r="AV123" i="1"/>
  <c r="AW123" i="1" s="1"/>
  <c r="AT131" i="1"/>
  <c r="AU131" i="1" s="1"/>
  <c r="AV131" i="1"/>
  <c r="AW131" i="1" s="1"/>
  <c r="AT124" i="1"/>
  <c r="AU124" i="1" s="1"/>
  <c r="AV124" i="1"/>
  <c r="AW124" i="1" s="1"/>
  <c r="AT134" i="1"/>
  <c r="AU134" i="1" s="1"/>
  <c r="AV134" i="1"/>
  <c r="AW134" i="1" s="1"/>
  <c r="AT133" i="1"/>
  <c r="AU133" i="1" s="1"/>
  <c r="AV133" i="1"/>
  <c r="AW133" i="1" s="1"/>
  <c r="AT126" i="1"/>
  <c r="AU126" i="1" s="1"/>
  <c r="AV126" i="1"/>
  <c r="AW126" i="1" s="1"/>
  <c r="AT130" i="1"/>
  <c r="AU130" i="1" s="1"/>
  <c r="AV130" i="1"/>
  <c r="AW130" i="1" s="1"/>
  <c r="AT127" i="1"/>
  <c r="AU127" i="1" s="1"/>
  <c r="AV127" i="1"/>
  <c r="AW127" i="1" s="1"/>
  <c r="AT129" i="1"/>
  <c r="AU129" i="1" s="1"/>
  <c r="AV129" i="1"/>
  <c r="AW129" i="1" s="1"/>
  <c r="AT128" i="1"/>
  <c r="AU128" i="1" s="1"/>
  <c r="AV128" i="1"/>
  <c r="AW128" i="1" s="1"/>
  <c r="AT132" i="1"/>
  <c r="AU132" i="1" s="1"/>
  <c r="AV132" i="1"/>
  <c r="AW132" i="1" s="1"/>
  <c r="AT125" i="1"/>
  <c r="AU125" i="1" s="1"/>
  <c r="AV125" i="1"/>
  <c r="AW125" i="1" s="1"/>
  <c r="AT143" i="1"/>
  <c r="AU143" i="1" s="1"/>
  <c r="AV143" i="1"/>
  <c r="AW143" i="1" s="1"/>
  <c r="AT136" i="1"/>
  <c r="AU136" i="1" s="1"/>
  <c r="AV136" i="1"/>
  <c r="AW136" i="1" s="1"/>
  <c r="AT144" i="1"/>
  <c r="AU144" i="1" s="1"/>
  <c r="AV144" i="1"/>
  <c r="AW144" i="1" s="1"/>
  <c r="AT135" i="1"/>
  <c r="AU135" i="1" s="1"/>
  <c r="AV135" i="1"/>
  <c r="AW135" i="1" s="1"/>
  <c r="AT142" i="1"/>
  <c r="AU142" i="1" s="1"/>
  <c r="AV142" i="1"/>
  <c r="AW142" i="1" s="1"/>
  <c r="AT139" i="1"/>
  <c r="AU139" i="1" s="1"/>
  <c r="AV139" i="1"/>
  <c r="AW139" i="1" s="1"/>
  <c r="AT138" i="1"/>
  <c r="AU138" i="1" s="1"/>
  <c r="AV138" i="1"/>
  <c r="AW138" i="1" s="1"/>
  <c r="AT141" i="1"/>
  <c r="AU141" i="1" s="1"/>
  <c r="AV141" i="1"/>
  <c r="AW141" i="1" s="1"/>
  <c r="AT145" i="1"/>
  <c r="AU145" i="1" s="1"/>
  <c r="AV145" i="1"/>
  <c r="AW145" i="1" s="1"/>
  <c r="AT146" i="1"/>
  <c r="AU146" i="1" s="1"/>
  <c r="AV146" i="1"/>
  <c r="AW146" i="1" s="1"/>
  <c r="AT137" i="1"/>
  <c r="AU137" i="1" s="1"/>
  <c r="AV137" i="1"/>
  <c r="AW137" i="1" s="1"/>
  <c r="AT140" i="1"/>
  <c r="AU140" i="1" s="1"/>
  <c r="AV140" i="1"/>
  <c r="AW140" i="1" s="1"/>
  <c r="AT147" i="1"/>
  <c r="AU147" i="1" s="1"/>
  <c r="AV147" i="1"/>
  <c r="AW147" i="1" s="1"/>
  <c r="AT149" i="1"/>
  <c r="AU149" i="1" s="1"/>
  <c r="AV149" i="1"/>
  <c r="AW149" i="1" s="1"/>
  <c r="AT148" i="1"/>
  <c r="AU148" i="1" s="1"/>
  <c r="AV148" i="1"/>
  <c r="AW148" i="1" s="1"/>
  <c r="AT150" i="1"/>
  <c r="AU150" i="1" s="1"/>
  <c r="AV150" i="1"/>
  <c r="AW150" i="1" s="1"/>
  <c r="AT153" i="1"/>
  <c r="AU153" i="1" s="1"/>
  <c r="AV153" i="1"/>
  <c r="AW153" i="1" s="1"/>
  <c r="AT151" i="1"/>
  <c r="AU151" i="1" s="1"/>
  <c r="AV151" i="1"/>
  <c r="AW151" i="1" s="1"/>
  <c r="AT152" i="1"/>
  <c r="AU152" i="1" s="1"/>
  <c r="AV152" i="1"/>
  <c r="AW152" i="1" s="1"/>
  <c r="AT154" i="1"/>
  <c r="AU154" i="1" s="1"/>
  <c r="AV154" i="1"/>
  <c r="AW154" i="1" s="1"/>
  <c r="AT155" i="1"/>
  <c r="AU155" i="1" s="1"/>
  <c r="AV155" i="1"/>
  <c r="AW155" i="1" s="1"/>
  <c r="AT157" i="1"/>
  <c r="AU157" i="1" s="1"/>
  <c r="AV157" i="1"/>
  <c r="AW157" i="1" s="1"/>
  <c r="AT156" i="1"/>
  <c r="AU156" i="1" s="1"/>
  <c r="AV156" i="1"/>
  <c r="AW156" i="1" s="1"/>
  <c r="AT162" i="1"/>
  <c r="AU162" i="1" s="1"/>
  <c r="AV162" i="1"/>
  <c r="AW162" i="1" s="1"/>
  <c r="AT158" i="1"/>
  <c r="AU158" i="1" s="1"/>
  <c r="AV158" i="1"/>
  <c r="AW158" i="1" s="1"/>
  <c r="AT164" i="1"/>
  <c r="AU164" i="1" s="1"/>
  <c r="AV164" i="1"/>
  <c r="AW164" i="1" s="1"/>
  <c r="AT163" i="1"/>
  <c r="AU163" i="1" s="1"/>
  <c r="AV163" i="1"/>
  <c r="AW163" i="1" s="1"/>
  <c r="AT159" i="1"/>
  <c r="AU159" i="1" s="1"/>
  <c r="AV159" i="1"/>
  <c r="AW159" i="1" s="1"/>
  <c r="AT160" i="1"/>
  <c r="AU160" i="1" s="1"/>
  <c r="AV160" i="1"/>
  <c r="AW160" i="1" s="1"/>
  <c r="AT161" i="1"/>
  <c r="AU161" i="1" s="1"/>
  <c r="AV161" i="1"/>
  <c r="AW161" i="1" s="1"/>
  <c r="AT170" i="1"/>
  <c r="AU170" i="1" s="1"/>
  <c r="AV170" i="1"/>
  <c r="AW170" i="1" s="1"/>
  <c r="AT166" i="1"/>
  <c r="AU166" i="1" s="1"/>
  <c r="AV166" i="1"/>
  <c r="AW166" i="1" s="1"/>
  <c r="AT171" i="1"/>
  <c r="AU171" i="1" s="1"/>
  <c r="AV171" i="1"/>
  <c r="AW171" i="1" s="1"/>
  <c r="AT165" i="1"/>
  <c r="AU165" i="1" s="1"/>
  <c r="AV165" i="1"/>
  <c r="AW165" i="1" s="1"/>
  <c r="AT169" i="1"/>
  <c r="AU169" i="1" s="1"/>
  <c r="AV169" i="1"/>
  <c r="AW169" i="1" s="1"/>
  <c r="AT168" i="1"/>
  <c r="AU168" i="1" s="1"/>
  <c r="AV168" i="1"/>
  <c r="AW168" i="1" s="1"/>
  <c r="AT167" i="1"/>
  <c r="AU167" i="1" s="1"/>
  <c r="AV167" i="1"/>
  <c r="AW167" i="1" s="1"/>
  <c r="AT173" i="1"/>
  <c r="AU173" i="1" s="1"/>
  <c r="AV173" i="1"/>
  <c r="AW173" i="1" s="1"/>
  <c r="Y173" i="1"/>
  <c r="Y167" i="1"/>
  <c r="Y168" i="1"/>
  <c r="Y169" i="1"/>
  <c r="Y165" i="1"/>
  <c r="Y171" i="1"/>
  <c r="Y166" i="1"/>
  <c r="Y170" i="1"/>
  <c r="Y161" i="1"/>
  <c r="Y160" i="1"/>
  <c r="Y159" i="1"/>
  <c r="Y163" i="1"/>
  <c r="Y164" i="1"/>
  <c r="Y158" i="1"/>
  <c r="Y162" i="1"/>
  <c r="Y156" i="1"/>
  <c r="Y157" i="1"/>
  <c r="Y155" i="1"/>
  <c r="Y154" i="1"/>
  <c r="Y152" i="1"/>
  <c r="Y151" i="1"/>
  <c r="Y153" i="1"/>
  <c r="Y150" i="1"/>
  <c r="Y148" i="1"/>
  <c r="Y149" i="1"/>
  <c r="Y147" i="1"/>
  <c r="Y140" i="1"/>
  <c r="Y137" i="1"/>
  <c r="Y146" i="1"/>
  <c r="Y145" i="1"/>
  <c r="Y141" i="1"/>
  <c r="Y138" i="1"/>
  <c r="Y139" i="1"/>
  <c r="Y142" i="1"/>
  <c r="Y135" i="1"/>
  <c r="Y144" i="1"/>
  <c r="Y136" i="1"/>
  <c r="Y143" i="1"/>
  <c r="Y125" i="1"/>
  <c r="Y132" i="1"/>
  <c r="Y128" i="1"/>
  <c r="Y129" i="1"/>
  <c r="Y127" i="1"/>
  <c r="Y130" i="1"/>
  <c r="Y126" i="1"/>
  <c r="Y133" i="1"/>
  <c r="Y134" i="1"/>
  <c r="Y124" i="1"/>
  <c r="Y131" i="1"/>
  <c r="Y123" i="1"/>
  <c r="Y122" i="1"/>
  <c r="Y114" i="1"/>
  <c r="Y121" i="1"/>
  <c r="Y118" i="1"/>
  <c r="Y119" i="1"/>
  <c r="Y117" i="1"/>
  <c r="Y116" i="1"/>
  <c r="Y115" i="1"/>
  <c r="Y120" i="1"/>
  <c r="Y113" i="1"/>
  <c r="Y112" i="1"/>
  <c r="Y111" i="1"/>
  <c r="Y110" i="1"/>
  <c r="Y108" i="1"/>
  <c r="Y109" i="1"/>
  <c r="Y106" i="1"/>
  <c r="Y107" i="1"/>
  <c r="Y104" i="1"/>
  <c r="Y105" i="1"/>
  <c r="Y99" i="1"/>
  <c r="Y91" i="1"/>
  <c r="Y102" i="1"/>
  <c r="Y97" i="1"/>
  <c r="Y101" i="1"/>
  <c r="Y95" i="1"/>
  <c r="Y92" i="1"/>
  <c r="Y93" i="1"/>
  <c r="Y96" i="1"/>
  <c r="Y94" i="1"/>
  <c r="Y100" i="1"/>
  <c r="Y90" i="1"/>
  <c r="Y98" i="1"/>
  <c r="Y85" i="1"/>
  <c r="Y86" i="1"/>
  <c r="Y87" i="1"/>
  <c r="Y84" i="1"/>
  <c r="Y89" i="1"/>
  <c r="Y83" i="1"/>
  <c r="Y88" i="1"/>
  <c r="Y82" i="1"/>
  <c r="Y81" i="1"/>
  <c r="Y80" i="1"/>
  <c r="Y78" i="1"/>
  <c r="Y79" i="1"/>
  <c r="Y77" i="1"/>
  <c r="Y76" i="1"/>
  <c r="Y73" i="1"/>
  <c r="Y74" i="1"/>
  <c r="Y72" i="1"/>
  <c r="Y71" i="1"/>
  <c r="Y75" i="1"/>
  <c r="Y67" i="1"/>
  <c r="Y69" i="1"/>
  <c r="Y68" i="1"/>
  <c r="Y70" i="1"/>
  <c r="Y65" i="1"/>
  <c r="Y66" i="1"/>
  <c r="Y64" i="1"/>
  <c r="Y60" i="1"/>
  <c r="Y63" i="1"/>
  <c r="Y59" i="1"/>
  <c r="Y58" i="1"/>
  <c r="Y62" i="1"/>
  <c r="Y61" i="1"/>
  <c r="Y57" i="1"/>
  <c r="Y55" i="1"/>
  <c r="Y54" i="1"/>
  <c r="Y56" i="1"/>
  <c r="Y44" i="1"/>
  <c r="Y51" i="1"/>
  <c r="Y47" i="1"/>
  <c r="Y48" i="1"/>
  <c r="Y46" i="1"/>
  <c r="Y49" i="1"/>
  <c r="Y45" i="1"/>
  <c r="Y52" i="1"/>
  <c r="Y53" i="1"/>
  <c r="Y43" i="1"/>
  <c r="Y50" i="1"/>
  <c r="Y42" i="1"/>
  <c r="Y39" i="1"/>
  <c r="Y40" i="1"/>
  <c r="Y38" i="1"/>
  <c r="Y37" i="1"/>
  <c r="Y41" i="1"/>
  <c r="Y35" i="1"/>
  <c r="Y33" i="1"/>
  <c r="Y34" i="1"/>
  <c r="Y36" i="1"/>
  <c r="Y31" i="1"/>
  <c r="Y32" i="1"/>
  <c r="Y27" i="1"/>
  <c r="Y29" i="1"/>
  <c r="Y30" i="1"/>
  <c r="Y26" i="1"/>
  <c r="Y28" i="1"/>
  <c r="Y25" i="1"/>
  <c r="Y24" i="1"/>
  <c r="Y23" i="1"/>
  <c r="Y20" i="1"/>
  <c r="Y21" i="1"/>
  <c r="Y19" i="1"/>
  <c r="Y22" i="1"/>
  <c r="AV189" i="1" l="1"/>
  <c r="AW189" i="1" s="1"/>
  <c r="AT189" i="1"/>
  <c r="AU189" i="1" s="1"/>
  <c r="AV191" i="1"/>
  <c r="AW191" i="1" s="1"/>
  <c r="AT191" i="1"/>
  <c r="AU191" i="1" s="1"/>
  <c r="AV188" i="1"/>
  <c r="AW188" i="1" s="1"/>
  <c r="AT188" i="1"/>
  <c r="AU188" i="1" s="1"/>
  <c r="AV187" i="1"/>
  <c r="AW187" i="1" s="1"/>
  <c r="AT187" i="1"/>
  <c r="AU187" i="1" s="1"/>
  <c r="AV190" i="1"/>
  <c r="AW190" i="1" s="1"/>
  <c r="AT190" i="1"/>
  <c r="AU190" i="1" s="1"/>
  <c r="AV180" i="1"/>
  <c r="AW180" i="1" s="1"/>
  <c r="AT180" i="1"/>
  <c r="AU180" i="1" s="1"/>
  <c r="AV183" i="1"/>
  <c r="AW183" i="1" s="1"/>
  <c r="AT183" i="1"/>
  <c r="AU183" i="1" s="1"/>
  <c r="AV181" i="1"/>
  <c r="AW181" i="1" s="1"/>
  <c r="AT181" i="1"/>
  <c r="AU181" i="1" s="1"/>
  <c r="AV186" i="1"/>
  <c r="AW186" i="1" s="1"/>
  <c r="AT186" i="1"/>
  <c r="AU186" i="1" s="1"/>
  <c r="AV184" i="1"/>
  <c r="AW184" i="1" s="1"/>
  <c r="AT184" i="1"/>
  <c r="AU184" i="1" s="1"/>
  <c r="AV182" i="1"/>
  <c r="AW182" i="1" s="1"/>
  <c r="AT182" i="1"/>
  <c r="AU182" i="1" s="1"/>
  <c r="AV185" i="1"/>
  <c r="AW185" i="1" s="1"/>
  <c r="AT185" i="1"/>
  <c r="AU185" i="1" s="1"/>
  <c r="AV178" i="1"/>
  <c r="AW178" i="1" s="1"/>
  <c r="AT178" i="1"/>
  <c r="AU178" i="1" s="1"/>
  <c r="AV179" i="1"/>
  <c r="AW179" i="1" s="1"/>
  <c r="AT179" i="1"/>
  <c r="AU179" i="1" s="1"/>
  <c r="AV176" i="1"/>
  <c r="AW176" i="1" s="1"/>
  <c r="AT176" i="1"/>
  <c r="AU176" i="1" s="1"/>
  <c r="AV175" i="1"/>
  <c r="AW175" i="1" s="1"/>
  <c r="AT175" i="1"/>
  <c r="AU175" i="1" s="1"/>
  <c r="AV177" i="1"/>
  <c r="AW177" i="1" s="1"/>
  <c r="AT177" i="1"/>
  <c r="AU177" i="1" s="1"/>
  <c r="AV174" i="1"/>
  <c r="AW174" i="1" s="1"/>
  <c r="AT174" i="1"/>
  <c r="AU174" i="1" s="1"/>
  <c r="A189" i="1"/>
  <c r="A191" i="1"/>
  <c r="A188" i="1"/>
  <c r="A187" i="1"/>
  <c r="A190" i="1"/>
  <c r="A180" i="1"/>
  <c r="A183" i="1"/>
  <c r="A181" i="1"/>
  <c r="A186" i="1"/>
  <c r="A184" i="1"/>
  <c r="A182" i="1"/>
  <c r="A185" i="1"/>
  <c r="A178" i="1"/>
  <c r="A179" i="1"/>
  <c r="A176" i="1"/>
  <c r="A175" i="1"/>
  <c r="A177" i="1"/>
  <c r="A174" i="1"/>
  <c r="Y189" i="1"/>
  <c r="Y191" i="1"/>
  <c r="Y188" i="1"/>
  <c r="Y187" i="1"/>
  <c r="Y190" i="1"/>
  <c r="Y180" i="1"/>
  <c r="Y183" i="1"/>
  <c r="Y186" i="1"/>
  <c r="Y184" i="1"/>
  <c r="Y182" i="1"/>
  <c r="Y185" i="1"/>
  <c r="Y178" i="1"/>
  <c r="Y179" i="1"/>
  <c r="Y176" i="1"/>
  <c r="Y177" i="1"/>
  <c r="Y174" i="1"/>
  <c r="Y18" i="1"/>
  <c r="Y17" i="1"/>
  <c r="Y181" i="1"/>
  <c r="Y175" i="1"/>
  <c r="O174" i="1"/>
  <c r="O177" i="1"/>
  <c r="O175" i="1"/>
  <c r="O176" i="1"/>
  <c r="O179" i="1"/>
  <c r="O178" i="1"/>
  <c r="O185" i="1"/>
  <c r="O182" i="1"/>
  <c r="O184" i="1"/>
  <c r="O186" i="1"/>
  <c r="O181" i="1"/>
  <c r="O183" i="1"/>
  <c r="O180" i="1"/>
  <c r="O190" i="1"/>
  <c r="O187" i="1"/>
  <c r="O188" i="1"/>
  <c r="O191" i="1"/>
  <c r="O189" i="1"/>
  <c r="O22" i="1"/>
  <c r="O19" i="1"/>
  <c r="O21" i="1"/>
  <c r="O20" i="1"/>
  <c r="O23" i="1"/>
  <c r="O24" i="1"/>
  <c r="O25" i="1"/>
  <c r="O28" i="1"/>
  <c r="O26" i="1"/>
  <c r="O30" i="1"/>
  <c r="O29" i="1"/>
  <c r="O27" i="1"/>
  <c r="O32" i="1"/>
  <c r="O31" i="1"/>
  <c r="O36" i="1"/>
  <c r="O34" i="1"/>
  <c r="O33" i="1"/>
  <c r="O35" i="1"/>
  <c r="O41" i="1"/>
  <c r="O37" i="1"/>
  <c r="O38" i="1"/>
  <c r="O40" i="1"/>
  <c r="O39" i="1"/>
  <c r="O42" i="1"/>
  <c r="O50" i="1"/>
  <c r="O43" i="1"/>
  <c r="O53" i="1"/>
  <c r="O52" i="1"/>
  <c r="O45" i="1"/>
  <c r="O49" i="1"/>
  <c r="O46" i="1"/>
  <c r="O48" i="1"/>
  <c r="O47" i="1"/>
  <c r="O51" i="1"/>
  <c r="O44" i="1"/>
  <c r="O56" i="1"/>
  <c r="O54" i="1"/>
  <c r="O55" i="1"/>
  <c r="O57" i="1"/>
  <c r="O61" i="1"/>
  <c r="O62" i="1"/>
  <c r="O58" i="1"/>
  <c r="O59" i="1"/>
  <c r="O63" i="1"/>
  <c r="O60" i="1"/>
  <c r="O64" i="1"/>
  <c r="O66" i="1"/>
  <c r="O65" i="1"/>
  <c r="O70" i="1"/>
  <c r="O68" i="1"/>
  <c r="O69" i="1"/>
  <c r="O67" i="1"/>
  <c r="O75" i="1"/>
  <c r="O71" i="1"/>
  <c r="O72" i="1"/>
  <c r="O74" i="1"/>
  <c r="O73" i="1"/>
  <c r="O76" i="1"/>
  <c r="O77" i="1"/>
  <c r="O79" i="1"/>
  <c r="O78" i="1"/>
  <c r="O80" i="1"/>
  <c r="O81" i="1"/>
  <c r="O82" i="1"/>
  <c r="O88" i="1"/>
  <c r="O83" i="1"/>
  <c r="O89" i="1"/>
  <c r="O84" i="1"/>
  <c r="O87" i="1"/>
  <c r="O86" i="1"/>
  <c r="O85" i="1"/>
  <c r="O98" i="1"/>
  <c r="O90" i="1"/>
  <c r="O100" i="1"/>
  <c r="O94" i="1"/>
  <c r="O96" i="1"/>
  <c r="O93" i="1"/>
  <c r="O92" i="1"/>
  <c r="O95" i="1"/>
  <c r="O101" i="1"/>
  <c r="O97" i="1"/>
  <c r="O102" i="1"/>
  <c r="O91" i="1"/>
  <c r="O99" i="1"/>
  <c r="O105" i="1"/>
  <c r="O104" i="1"/>
  <c r="O107" i="1"/>
  <c r="O106" i="1"/>
  <c r="O109" i="1"/>
  <c r="O108" i="1"/>
  <c r="O110" i="1"/>
  <c r="O111" i="1"/>
  <c r="O112" i="1"/>
  <c r="O113" i="1"/>
  <c r="O120" i="1"/>
  <c r="O115" i="1"/>
  <c r="O116" i="1"/>
  <c r="O117" i="1"/>
  <c r="O119" i="1"/>
  <c r="O118" i="1"/>
  <c r="O121" i="1"/>
  <c r="O114" i="1"/>
  <c r="O122" i="1"/>
  <c r="O123" i="1"/>
  <c r="O131" i="1"/>
  <c r="O124" i="1"/>
  <c r="O134" i="1"/>
  <c r="O133" i="1"/>
  <c r="O126" i="1"/>
  <c r="O130" i="1"/>
  <c r="O127" i="1"/>
  <c r="O129" i="1"/>
  <c r="O128" i="1"/>
  <c r="O132" i="1"/>
  <c r="O125" i="1"/>
  <c r="O143" i="1"/>
  <c r="O136" i="1"/>
  <c r="O144" i="1"/>
  <c r="O135" i="1"/>
  <c r="O142" i="1"/>
  <c r="O139" i="1"/>
  <c r="O138" i="1"/>
  <c r="O141" i="1"/>
  <c r="O145" i="1"/>
  <c r="O146" i="1"/>
  <c r="O137" i="1"/>
  <c r="O140" i="1"/>
  <c r="O147" i="1"/>
  <c r="O149" i="1"/>
  <c r="O148" i="1"/>
  <c r="O150" i="1"/>
  <c r="O153" i="1"/>
  <c r="O151" i="1"/>
  <c r="O152" i="1"/>
  <c r="O154" i="1"/>
  <c r="O155" i="1"/>
  <c r="O157" i="1"/>
  <c r="O156" i="1"/>
  <c r="O162" i="1"/>
  <c r="O158" i="1"/>
  <c r="O164" i="1"/>
  <c r="O163" i="1"/>
  <c r="O159" i="1"/>
  <c r="O160" i="1"/>
  <c r="O161" i="1"/>
  <c r="O170" i="1"/>
  <c r="O166" i="1"/>
  <c r="O171" i="1"/>
  <c r="O165" i="1"/>
  <c r="O169" i="1"/>
  <c r="O168" i="1"/>
  <c r="O167" i="1"/>
  <c r="O173" i="1"/>
  <c r="A17" i="1" l="1"/>
  <c r="AR17" i="1"/>
  <c r="AR18" i="1"/>
  <c r="AV17" i="1"/>
  <c r="AW17" i="1" s="1"/>
  <c r="AT17" i="1"/>
  <c r="AU17" i="1" s="1"/>
  <c r="AT18" i="1"/>
  <c r="AU18" i="1" s="1"/>
  <c r="AV18" i="1"/>
  <c r="AW18" i="1" s="1"/>
  <c r="O18" i="1"/>
  <c r="O17" i="1"/>
  <c r="AS4" i="1" l="1"/>
  <c r="AS5" i="1"/>
  <c r="AS6" i="1"/>
  <c r="AS7" i="1"/>
  <c r="AS8" i="1"/>
  <c r="AS9" i="1"/>
  <c r="AS10" i="1"/>
  <c r="AS11" i="1"/>
  <c r="AS12" i="1"/>
  <c r="AS13" i="1"/>
  <c r="AS14" i="1"/>
  <c r="AS15" i="1"/>
  <c r="AS16" i="1"/>
  <c r="Y15" i="1" l="1"/>
  <c r="Y12" i="1"/>
  <c r="Y10" i="1"/>
  <c r="Y5" i="1"/>
  <c r="Y4" i="1"/>
  <c r="Y8" i="1"/>
  <c r="Y14" i="1"/>
  <c r="Y13" i="1"/>
  <c r="Y7" i="1"/>
  <c r="Y6" i="1"/>
  <c r="Y16" i="1"/>
  <c r="Y11" i="1"/>
  <c r="Y9" i="1"/>
  <c r="Y2" i="1" l="1"/>
  <c r="A15" i="1" l="1"/>
  <c r="A14" i="1"/>
  <c r="A13" i="1"/>
  <c r="A8" i="1"/>
  <c r="A7" i="1"/>
  <c r="A16" i="1"/>
  <c r="A11" i="1"/>
  <c r="A4" i="1"/>
  <c r="A12" i="1"/>
  <c r="A6" i="1"/>
  <c r="A10" i="1"/>
  <c r="A5" i="1"/>
  <c r="A9" i="1"/>
  <c r="AR9" i="1" l="1"/>
  <c r="AR5" i="1"/>
  <c r="AR10" i="1"/>
  <c r="AR6" i="1"/>
  <c r="AR12" i="1"/>
  <c r="AR4" i="1"/>
  <c r="AR11" i="1"/>
  <c r="AR16" i="1"/>
  <c r="AR7" i="1"/>
  <c r="AR8" i="1"/>
  <c r="AR13" i="1"/>
  <c r="AR14" i="1"/>
  <c r="AR15" i="1"/>
  <c r="O9" i="1" l="1"/>
  <c r="O5" i="1"/>
  <c r="O10" i="1"/>
  <c r="O6" i="1"/>
  <c r="O12" i="1"/>
  <c r="O4" i="1"/>
  <c r="O11" i="1"/>
  <c r="O16" i="1"/>
  <c r="O7" i="1"/>
  <c r="O8" i="1"/>
  <c r="O13" i="1"/>
  <c r="O14" i="1"/>
  <c r="O15" i="1"/>
  <c r="Z2" i="1" l="1"/>
  <c r="AM6" i="1" l="1"/>
  <c r="AM12" i="1"/>
  <c r="AM4" i="1"/>
  <c r="AT6" i="1"/>
  <c r="AU6" i="1" s="1"/>
  <c r="AV6" i="1"/>
  <c r="AW6" i="1" s="1"/>
  <c r="AT12" i="1"/>
  <c r="AU12" i="1" s="1"/>
  <c r="AV12" i="1"/>
  <c r="AW12" i="1" s="1"/>
  <c r="AT4" i="1"/>
  <c r="AU4" i="1" s="1"/>
  <c r="AV4" i="1"/>
  <c r="AW4" i="1" s="1"/>
  <c r="AT11" i="1" l="1"/>
  <c r="AV11" i="1"/>
  <c r="AW11" i="1" s="1"/>
  <c r="AT16" i="1"/>
  <c r="AU16" i="1" s="1"/>
  <c r="AV16" i="1"/>
  <c r="AW16" i="1" s="1"/>
  <c r="AT7" i="1"/>
  <c r="AU7" i="1" s="1"/>
  <c r="AV7" i="1"/>
  <c r="AW7" i="1" s="1"/>
  <c r="AT8" i="1"/>
  <c r="AU8" i="1" s="1"/>
  <c r="AV8" i="1"/>
  <c r="AW8" i="1" s="1"/>
  <c r="AT13" i="1"/>
  <c r="AU13" i="1" s="1"/>
  <c r="AV13" i="1"/>
  <c r="AW13" i="1" s="1"/>
  <c r="AT14" i="1"/>
  <c r="AV14" i="1"/>
  <c r="AW14" i="1" s="1"/>
  <c r="AT15" i="1"/>
  <c r="AU15" i="1" s="1"/>
  <c r="AV15" i="1"/>
  <c r="AW15" i="1" s="1"/>
  <c r="AM11" i="1"/>
  <c r="AM16" i="1"/>
  <c r="AM7" i="1"/>
  <c r="AM8" i="1"/>
  <c r="AM13" i="1"/>
  <c r="AM14" i="1"/>
  <c r="AM15" i="1"/>
  <c r="AU14" i="1" l="1"/>
  <c r="AU11" i="1"/>
  <c r="AV10" i="1"/>
  <c r="AW10" i="1" s="1"/>
  <c r="AV5" i="1"/>
  <c r="AW5" i="1" s="1"/>
  <c r="AV9" i="1"/>
  <c r="AW9" i="1" s="1"/>
  <c r="AM10" i="1"/>
  <c r="AM5" i="1"/>
  <c r="AM9" i="1"/>
  <c r="AT10" i="1"/>
  <c r="AU10" i="1" s="1"/>
  <c r="AT5" i="1"/>
  <c r="AU5" i="1" s="1"/>
  <c r="AT9" i="1"/>
  <c r="AU9" i="1" s="1"/>
  <c r="K36" i="3"/>
  <c r="L36" i="3" s="1"/>
</calcChain>
</file>

<file path=xl/sharedStrings.xml><?xml version="1.0" encoding="utf-8"?>
<sst xmlns="http://schemas.openxmlformats.org/spreadsheetml/2006/main" count="4636" uniqueCount="395">
  <si>
    <t>Planning Comments</t>
  </si>
  <si>
    <t>HORIZON - CAM</t>
  </si>
  <si>
    <t>Key</t>
  </si>
  <si>
    <t>Fixed Vendor</t>
  </si>
  <si>
    <t xml:space="preserve">Fixed Vendor Name </t>
  </si>
  <si>
    <t>Material</t>
  </si>
  <si>
    <t>Material description</t>
  </si>
  <si>
    <t>Color desc</t>
  </si>
  <si>
    <t>Purch.req.</t>
  </si>
  <si>
    <t>PR Cut</t>
  </si>
  <si>
    <t>Stock Category</t>
  </si>
  <si>
    <t>US PO#</t>
  </si>
  <si>
    <t>Cut</t>
  </si>
  <si>
    <t>Stock Cat</t>
  </si>
  <si>
    <t>Original Qty</t>
  </si>
  <si>
    <t>Production shift qty</t>
  </si>
  <si>
    <t>Pending LSR update</t>
  </si>
  <si>
    <t>BLACK</t>
  </si>
  <si>
    <t>BLUE DUSK</t>
  </si>
  <si>
    <t>MISTY ROSE</t>
  </si>
  <si>
    <t>PASTEL LILAC</t>
  </si>
  <si>
    <t>ARMY GREEN</t>
  </si>
  <si>
    <t>COOL STUDENT</t>
  </si>
  <si>
    <t>NAVY</t>
  </si>
  <si>
    <t>RUSSET RED</t>
  </si>
  <si>
    <t>GRAPHITE GREY</t>
  </si>
  <si>
    <t>RED TAPE</t>
  </si>
  <si>
    <t>CYBERSPACE GALAXY</t>
  </si>
  <si>
    <t>BLUE NEON</t>
  </si>
  <si>
    <t>LODEN FROST</t>
  </si>
  <si>
    <t>PEACH NEON</t>
  </si>
  <si>
    <t>PRECIOUS PETALS</t>
  </si>
  <si>
    <t>AUTUMN TAPESTRY HYDRANGEA</t>
  </si>
  <si>
    <t>JS0A2SDD003</t>
  </si>
  <si>
    <t>JS0A4QUE7N8</t>
  </si>
  <si>
    <t>SUPERBREAK PLUS</t>
  </si>
  <si>
    <t>JS0A2SDD93Y</t>
  </si>
  <si>
    <t>HYDRODIP</t>
  </si>
  <si>
    <t>JS0A4QW35M9</t>
  </si>
  <si>
    <t>ECO MESH PACK</t>
  </si>
  <si>
    <t>JS0A2SDG008</t>
  </si>
  <si>
    <t>MESH PACK</t>
  </si>
  <si>
    <t>JS0A4QUT008</t>
  </si>
  <si>
    <t>SUPERBREAK</t>
  </si>
  <si>
    <t>JS0A4QUT7H6</t>
  </si>
  <si>
    <t>JS0A4QUT04S</t>
  </si>
  <si>
    <t>JS0A4QUE008</t>
  </si>
  <si>
    <t>JS0A4QUE003</t>
  </si>
  <si>
    <t>JS0A2SDD96D</t>
  </si>
  <si>
    <t>JS0A7ZNZ008</t>
  </si>
  <si>
    <t>CROSS TOWN PLUS</t>
  </si>
  <si>
    <t>JS0A7ZNZ7H6</t>
  </si>
  <si>
    <t>JS0A4QUTAI2</t>
  </si>
  <si>
    <t>NEURAL NETWORK</t>
  </si>
  <si>
    <t>JS0A4QUEAG1</t>
  </si>
  <si>
    <t>MATRIX GLITCH</t>
  </si>
  <si>
    <t>JS0A4QUEAG3</t>
  </si>
  <si>
    <t>MOIRE RIPPLES</t>
  </si>
  <si>
    <t>JS0A4QUE04S</t>
  </si>
  <si>
    <t>JS0A4QUEAG2</t>
  </si>
  <si>
    <t>SCREEN WAVES</t>
  </si>
  <si>
    <t>JS0A4QUEAI7</t>
  </si>
  <si>
    <t>SKIP DAISY YELLOW</t>
  </si>
  <si>
    <t>JS0A352LAQ9</t>
  </si>
  <si>
    <t>BIG BREAK</t>
  </si>
  <si>
    <t>JS0A352LAO0</t>
  </si>
  <si>
    <t>FAB FLORAL COCONUT</t>
  </si>
  <si>
    <t>JS0A3P6S008</t>
  </si>
  <si>
    <t>DOUBLE BREAK</t>
  </si>
  <si>
    <t>JS0A7ZOG008</t>
  </si>
  <si>
    <t>GRANBY</t>
  </si>
  <si>
    <t>JS0A7ZOGZ70</t>
  </si>
  <si>
    <t>JS0A4QUT7N8</t>
  </si>
  <si>
    <t>JS0A4QUEZ70</t>
  </si>
  <si>
    <t>JS0A4QUE95Y</t>
  </si>
  <si>
    <t>DEEP LAKE</t>
  </si>
  <si>
    <t>JS0A4QUE7H6</t>
  </si>
  <si>
    <t>JS0A4QUEZ72</t>
  </si>
  <si>
    <t>JS0A4QV97R1</t>
  </si>
  <si>
    <t>SHOPPER TOTE X</t>
  </si>
  <si>
    <t>BLACK MINI RIPSTOP</t>
  </si>
  <si>
    <t>JS0A3P6S88T</t>
  </si>
  <si>
    <t>OYSTER MUSHROOM</t>
  </si>
  <si>
    <t>JS0A4QUT85V</t>
  </si>
  <si>
    <t>HYDRANGEA</t>
  </si>
  <si>
    <t>JS0A3P6S003</t>
  </si>
  <si>
    <t>JS00T501AO3</t>
  </si>
  <si>
    <t>SUPERBREAK ONE</t>
  </si>
  <si>
    <t>JS00T501AB6</t>
  </si>
  <si>
    <t>SCREEN STATIC</t>
  </si>
  <si>
    <t>Line</t>
  </si>
  <si>
    <t>Market</t>
  </si>
  <si>
    <t>US</t>
  </si>
  <si>
    <t>Asia</t>
  </si>
  <si>
    <t>LATAM</t>
  </si>
  <si>
    <t>CA</t>
  </si>
  <si>
    <t>EU</t>
  </si>
  <si>
    <t>PATCHWORK WAVES</t>
  </si>
  <si>
    <t>JS0A4QUE7G3</t>
  </si>
  <si>
    <t>JS0A4QUEAI3</t>
  </si>
  <si>
    <t>LOST SASQUATCH</t>
  </si>
  <si>
    <t>JS0A4QUT003</t>
  </si>
  <si>
    <t>JS0A4QUT5XP</t>
  </si>
  <si>
    <t>JS0A4QUT96A</t>
  </si>
  <si>
    <t>LEMON</t>
  </si>
  <si>
    <t>JS0A4QUTAI4</t>
  </si>
  <si>
    <t>DRY BRUSH DAISY</t>
  </si>
  <si>
    <t>JS0A7ZNY008</t>
  </si>
  <si>
    <t>DOUBLETON</t>
  </si>
  <si>
    <t>JS0A7ZNZ003</t>
  </si>
  <si>
    <t>JS0A7ZNZ7N8</t>
  </si>
  <si>
    <t>JS0A7ZNY7G7</t>
  </si>
  <si>
    <t>JS0A7ZNY003</t>
  </si>
  <si>
    <t>JS00T50104S</t>
  </si>
  <si>
    <t>JS00T5015M9</t>
  </si>
  <si>
    <t>JS00T501Z70</t>
  </si>
  <si>
    <t>JS00T5015XP</t>
  </si>
  <si>
    <t>JS0A2SDD3CL</t>
  </si>
  <si>
    <t>GREY LETTERMAN POLY</t>
  </si>
  <si>
    <t>JS00T501XS6</t>
  </si>
  <si>
    <t>JS0A4QV988F</t>
  </si>
  <si>
    <t>ARMY GREEN MINI RIPSTOP</t>
  </si>
  <si>
    <t>JS0A2SDD95Z</t>
  </si>
  <si>
    <t>CURRY</t>
  </si>
  <si>
    <t>JS0A2SDD7N8</t>
  </si>
  <si>
    <t>JS0A7ZNZAQ9</t>
  </si>
  <si>
    <t>JS0A7ZNZ96D</t>
  </si>
  <si>
    <t>JS0A7ZNZAQ0</t>
  </si>
  <si>
    <t>JS0A4QW3008</t>
  </si>
  <si>
    <t>JS0A4QUTAB3</t>
  </si>
  <si>
    <t>ISLAND ICONS</t>
  </si>
  <si>
    <t>JS0A4QUE95Z</t>
  </si>
  <si>
    <t>JS0A7ZNZ7G7</t>
  </si>
  <si>
    <t>JS0A4NVC7N8</t>
  </si>
  <si>
    <t>UNION PACK</t>
  </si>
  <si>
    <t>JS0A47M5008</t>
  </si>
  <si>
    <t>COLFAX CROSS BODY</t>
  </si>
  <si>
    <t>JS0A47M57G7</t>
  </si>
  <si>
    <t>New Delay Reason Code</t>
  </si>
  <si>
    <t>New Delay Description</t>
  </si>
  <si>
    <t>Brief Description</t>
  </si>
  <si>
    <t>Note</t>
  </si>
  <si>
    <t>B01</t>
  </si>
  <si>
    <t>B01 Extended LT Due to Late Change</t>
  </si>
  <si>
    <t>To be used in case of a brand requested change that has insufficient LT or change of size ratio/qty</t>
  </si>
  <si>
    <t>B02</t>
  </si>
  <si>
    <t>B02 Credit Hold or FFDelay Lic</t>
  </si>
  <si>
    <t>Late payment or shipping instruction delay from Licensees or Direct Ship Customers causing a delay</t>
  </si>
  <si>
    <t>B03</t>
  </si>
  <si>
    <t>B03 Late Dev BOM/Spec Change</t>
  </si>
  <si>
    <t>To be used in case of any Development delay/change from Brand (TP/BOM/Design)</t>
  </si>
  <si>
    <t>B04</t>
  </si>
  <si>
    <t>B04 Late Inspection Lic/DS</t>
  </si>
  <si>
    <t>Delayed quality inspection by customer nominated QA</t>
  </si>
  <si>
    <t>B05</t>
  </si>
  <si>
    <t>B05 Nominated Material Delay</t>
  </si>
  <si>
    <t>To be used in case of brand nominated material delay</t>
  </si>
  <si>
    <t>B06</t>
  </si>
  <si>
    <t>B06 Push-out/Pull-in</t>
  </si>
  <si>
    <t>Brand requested CRD change due to shifts in demand</t>
  </si>
  <si>
    <t>B07</t>
  </si>
  <si>
    <t>B07 Vessel Cutoff Misalignment</t>
  </si>
  <si>
    <t>To be used when a purchase order has a CRD that is not aligned to the vessel cutoff day.</t>
  </si>
  <si>
    <t>New CRC Created NOV 2022</t>
  </si>
  <si>
    <t>Remapped from S08 to B07 NOV 2022</t>
  </si>
  <si>
    <t>S01</t>
  </si>
  <si>
    <t>S01 CRD Data/System Error</t>
  </si>
  <si>
    <t>Wrong CRD originally selected by VF sourcing or VF system issue which delays production process</t>
  </si>
  <si>
    <t>Remapped from S08 to S01 NOV 2022</t>
  </si>
  <si>
    <t>S02</t>
  </si>
  <si>
    <t>S02 Holiday Alignment</t>
  </si>
  <si>
    <t>To be used in case of CRD falls on holiday</t>
  </si>
  <si>
    <t>S03</t>
  </si>
  <si>
    <t>S03 Natural Calamity</t>
  </si>
  <si>
    <t>Calamities that affect VF sourced materials or delays after the vendor hands over the product</t>
  </si>
  <si>
    <t>S04</t>
  </si>
  <si>
    <t>S04 New Testing Requirement</t>
  </si>
  <si>
    <t>To be used in case of New Testing requirement</t>
  </si>
  <si>
    <t>S05</t>
  </si>
  <si>
    <t>S05 Order Reallocation</t>
  </si>
  <si>
    <t>To be used in case of Order reallocation</t>
  </si>
  <si>
    <t>S06</t>
  </si>
  <si>
    <t>S06 Production End Date Change</t>
  </si>
  <si>
    <t>To be used when there's a change in the production end date but no change to the CRD</t>
  </si>
  <si>
    <t>S07</t>
  </si>
  <si>
    <t>S07 Raw Material Delay VF</t>
  </si>
  <si>
    <t>To be used in case of Material delay from GMS sourced vendors</t>
  </si>
  <si>
    <t>S08</t>
  </si>
  <si>
    <t>S08 Vessel Schedule Change</t>
  </si>
  <si>
    <t>Applicable for VF managed logistics activities only, not applicable for international drop ship PO or licensee tag PO. Space/Equipment constraint: VF nominated forwarder was not able to release booking confirmation with cut off on or before PO CRD. Vessel cut off aligned with weekly cut off and vessel schedule changed which cause CY open date fall later than PO CRD. CRD delay due to schedule given with CY open date is later than PO CRD. Shipment planning: VF initiated only. Leverage volume spike across weeks which cause capacity constraint from carriers or destination warehouse. CFS cut off change after annual carrier allocation exercise. Previous CFS cut off no longer apply based on new carrier allocation.</t>
  </si>
  <si>
    <t>Remapped from B01 to S08 NOV 2022</t>
  </si>
  <si>
    <t>V01</t>
  </si>
  <si>
    <t>V01 Late Shipment Booking</t>
  </si>
  <si>
    <t>To be used in case of late shipment booking from the vendor or follow wrong shipping procedure</t>
  </si>
  <si>
    <t>V02</t>
  </si>
  <si>
    <t>V02 Material Delay</t>
  </si>
  <si>
    <t>To be used in case of vendor own sourced material delays</t>
  </si>
  <si>
    <t>V03</t>
  </si>
  <si>
    <t>V03 Payment Dispute</t>
  </si>
  <si>
    <t>To be used in case of payment dispute between vendor and VF</t>
  </si>
  <si>
    <t>V04</t>
  </si>
  <si>
    <t>V04 Production Plan Change</t>
  </si>
  <si>
    <t>To be used in case of vendor capacity issue or vendor product development delay</t>
  </si>
  <si>
    <t>V05</t>
  </si>
  <si>
    <t>V05 Production Quality Reject</t>
  </si>
  <si>
    <t>To be used in case of goods fails in quality parameters</t>
  </si>
  <si>
    <t>V06</t>
  </si>
  <si>
    <t>V06 Shipment Consolidation</t>
  </si>
  <si>
    <t>To be used in case of CRD delayed for shipment consolidation, but still meets the In-DC</t>
  </si>
  <si>
    <t>V07</t>
  </si>
  <si>
    <t>V07 Strike/Accident/Gov Policy</t>
  </si>
  <si>
    <t>Any calamity affecting the vendor or vendor sourced materials causing a delay</t>
  </si>
  <si>
    <t>Acceptance</t>
  </si>
  <si>
    <t>Fixed Vendor Suggester by VF HKPA</t>
  </si>
  <si>
    <t>Fixed Vendor Name Suggester by VF HKPA</t>
  </si>
  <si>
    <t>DRC (if highlighted)</t>
  </si>
  <si>
    <t>15-21 days</t>
  </si>
  <si>
    <t>1-7 days</t>
  </si>
  <si>
    <t>8-14 days</t>
  </si>
  <si>
    <t>Ontime</t>
  </si>
  <si>
    <t>ALL</t>
  </si>
  <si>
    <t>Formula</t>
  </si>
  <si>
    <t>US/CA/EU/LA/ASIA</t>
  </si>
  <si>
    <t>Mainline/SMU</t>
  </si>
  <si>
    <t>Only applicable for SMU's</t>
  </si>
  <si>
    <t>Lookup from Line List</t>
  </si>
  <si>
    <t>International Only</t>
  </si>
  <si>
    <t>Only comment if highlighted</t>
  </si>
  <si>
    <t>Drop down</t>
  </si>
  <si>
    <t>Calcualation</t>
  </si>
  <si>
    <t>Lookup from product structure</t>
  </si>
  <si>
    <t>SHIFTS</t>
  </si>
  <si>
    <t>Production Shift</t>
  </si>
  <si>
    <t>SMU #</t>
  </si>
  <si>
    <t>Customer</t>
  </si>
  <si>
    <t>SBU</t>
  </si>
  <si>
    <t>SUB SBU</t>
  </si>
  <si>
    <t>Fixed Vendor Name</t>
  </si>
  <si>
    <t>Plant</t>
  </si>
  <si>
    <t>Plant Name</t>
  </si>
  <si>
    <t>Style #</t>
  </si>
  <si>
    <t>Eastpak Material number</t>
  </si>
  <si>
    <t>PO#</t>
  </si>
  <si>
    <t>Total order qty</t>
  </si>
  <si>
    <t>New Production Qty</t>
  </si>
  <si>
    <t>FOB</t>
  </si>
  <si>
    <t>MOQ surcharge/PC</t>
  </si>
  <si>
    <t>REV FOB</t>
  </si>
  <si>
    <t>Start date</t>
  </si>
  <si>
    <t>Ex-fact dt</t>
  </si>
  <si>
    <t>Mat.av.dt.</t>
  </si>
  <si>
    <t>Document</t>
  </si>
  <si>
    <t>Sold-to pt</t>
  </si>
  <si>
    <t>Distributor</t>
  </si>
  <si>
    <t>CFM CRD by vendor</t>
  </si>
  <si>
    <t>Comment on CRD</t>
  </si>
  <si>
    <t>Details</t>
  </si>
  <si>
    <t>Approved</t>
  </si>
  <si>
    <t>Sourcing Comments</t>
  </si>
  <si>
    <t>MCQ</t>
  </si>
  <si>
    <t>Carton Count</t>
  </si>
  <si>
    <t>LT1 (Product Structure)</t>
  </si>
  <si>
    <t>Actual LT fr.Vendor</t>
  </si>
  <si>
    <t>Diff Ven LT and PS LT</t>
  </si>
  <si>
    <t>Dif. Between requested and confirmed</t>
  </si>
  <si>
    <t>Comments</t>
  </si>
  <si>
    <t>PO# 1</t>
  </si>
  <si>
    <t>Shift Qty</t>
  </si>
  <si>
    <t>PO# 2</t>
  </si>
  <si>
    <t>Additional comments</t>
  </si>
  <si>
    <t>PO# 3</t>
  </si>
  <si>
    <t>Overshift flag</t>
  </si>
  <si>
    <t>MAINLINE</t>
  </si>
  <si>
    <t>HERITAGE</t>
  </si>
  <si>
    <t>PACKS</t>
  </si>
  <si>
    <t>VISALIA DC</t>
  </si>
  <si>
    <t>YES-AR</t>
  </si>
  <si>
    <t>BRAMPTON DC</t>
  </si>
  <si>
    <t>INTERNATIONAL DISTRIBUTOR</t>
  </si>
  <si>
    <t>Argentina</t>
  </si>
  <si>
    <t>PT-YES</t>
  </si>
  <si>
    <t xml:space="preserve">Production Shift </t>
  </si>
  <si>
    <t>Colombia</t>
  </si>
  <si>
    <t>ACCESSORIES</t>
  </si>
  <si>
    <t>Malaysia</t>
  </si>
  <si>
    <t>Philippines</t>
  </si>
  <si>
    <t>Singapore</t>
  </si>
  <si>
    <t>EASTPAK DC</t>
  </si>
  <si>
    <t>TBD</t>
  </si>
  <si>
    <t>Convert PR to PO and then update CRD to reflect 4/13</t>
  </si>
  <si>
    <t>Brazil</t>
  </si>
  <si>
    <t>Cambodia</t>
  </si>
  <si>
    <t>Convert PR to PO and then update CRD to reflect 5/11</t>
  </si>
  <si>
    <t>ALT-CARRY</t>
  </si>
  <si>
    <t>EK0A5BAKN54</t>
  </si>
  <si>
    <t>520035805500800</t>
  </si>
  <si>
    <t>EK0A5BFON55</t>
  </si>
  <si>
    <t>520035805501700</t>
  </si>
  <si>
    <t>EK0A5BFON57</t>
  </si>
  <si>
    <t>520035805501800</t>
  </si>
  <si>
    <t>EK0A5BFON54</t>
  </si>
  <si>
    <t>520035805501600</t>
  </si>
  <si>
    <t>EK0A5BDMZ89</t>
  </si>
  <si>
    <t>520035805501500</t>
  </si>
  <si>
    <t>EK0A5BDMZ88</t>
  </si>
  <si>
    <t>520035805501400</t>
  </si>
  <si>
    <t>EK0A5BAG5E3</t>
  </si>
  <si>
    <t>520035805500100</t>
  </si>
  <si>
    <t>EK0A5BAG6E2</t>
  </si>
  <si>
    <t>520035805500200</t>
  </si>
  <si>
    <t>EK0A5BAGW30</t>
  </si>
  <si>
    <t>520035805500700</t>
  </si>
  <si>
    <t>EK0A5BAG6E3</t>
  </si>
  <si>
    <t>520035805500300</t>
  </si>
  <si>
    <t>EK0A5BAGN58</t>
  </si>
  <si>
    <t>520035805500500</t>
  </si>
  <si>
    <t>EK0A5BAGN62</t>
  </si>
  <si>
    <t>520035805500600</t>
  </si>
  <si>
    <t>EK0A5BAG6E4</t>
  </si>
  <si>
    <t>520035805500400</t>
  </si>
  <si>
    <t>EK0A5BAON55</t>
  </si>
  <si>
    <t>520035805501200</t>
  </si>
  <si>
    <t>EK0A5BAON60</t>
  </si>
  <si>
    <t>520035805501300</t>
  </si>
  <si>
    <t>EK0A5BAO5E4</t>
  </si>
  <si>
    <t>520035805500900</t>
  </si>
  <si>
    <t>EK0A5BAON54</t>
  </si>
  <si>
    <t>520035805501100</t>
  </si>
  <si>
    <t>EK0A5BAO5E5</t>
  </si>
  <si>
    <t>520035805501000</t>
  </si>
  <si>
    <t>`</t>
  </si>
  <si>
    <t>Buy Month</t>
  </si>
  <si>
    <t>Style</t>
  </si>
  <si>
    <t>Sample PO</t>
  </si>
  <si>
    <t>Total Sample Order</t>
  </si>
  <si>
    <t xml:space="preserve"> FOB </t>
  </si>
  <si>
    <t xml:space="preserve"> MOQ surcharge/PC </t>
  </si>
  <si>
    <t xml:space="preserve"> REV FOB </t>
  </si>
  <si>
    <t xml:space="preserve"> Sample FOB </t>
  </si>
  <si>
    <t>Sample requested CRD</t>
  </si>
  <si>
    <t>Vendor Confirmed CRD (Sample)</t>
  </si>
  <si>
    <t>Delivery Date</t>
  </si>
  <si>
    <t>Courier number</t>
  </si>
  <si>
    <t>Ship to address</t>
  </si>
  <si>
    <t>Phone</t>
  </si>
  <si>
    <t>Consignee</t>
  </si>
  <si>
    <t xml:space="preserve">Remark </t>
  </si>
  <si>
    <t>Sample Confirm Ship Date</t>
  </si>
  <si>
    <t>FEDEX Tracking #</t>
  </si>
  <si>
    <t>22-28 days</t>
  </si>
  <si>
    <t>29-35 days</t>
  </si>
  <si>
    <t>&gt;1 month</t>
  </si>
  <si>
    <t>&gt;2 months</t>
  </si>
  <si>
    <t>Remove Duplicates from this column</t>
  </si>
  <si>
    <t>formulas</t>
  </si>
  <si>
    <t xml:space="preserve">Key </t>
  </si>
  <si>
    <t>Balance</t>
  </si>
  <si>
    <t>Comment</t>
  </si>
  <si>
    <t>Master Po</t>
  </si>
  <si>
    <t>PO</t>
  </si>
  <si>
    <t>Factory PO</t>
  </si>
  <si>
    <t>Dc Code</t>
  </si>
  <si>
    <t>Dest</t>
  </si>
  <si>
    <t>Material Description</t>
  </si>
  <si>
    <t>Color Description</t>
  </si>
  <si>
    <t>Style Size</t>
  </si>
  <si>
    <t>Quantity</t>
  </si>
  <si>
    <t>CRD at Origin</t>
  </si>
  <si>
    <t>Shipment Mode</t>
  </si>
  <si>
    <t>Season</t>
  </si>
  <si>
    <t>Prepack</t>
  </si>
  <si>
    <t>Air</t>
  </si>
  <si>
    <t>s23</t>
  </si>
  <si>
    <t>air</t>
  </si>
  <si>
    <t>s24</t>
  </si>
  <si>
    <t>s25</t>
  </si>
  <si>
    <t>s26</t>
  </si>
  <si>
    <t>s27</t>
  </si>
  <si>
    <t>s28</t>
  </si>
  <si>
    <t>s29</t>
  </si>
  <si>
    <t>JS0A7ZNY</t>
  </si>
  <si>
    <t>JS0A7ZOG</t>
  </si>
  <si>
    <t>JS0A2SDG</t>
  </si>
  <si>
    <t>JS0A4QV9</t>
  </si>
  <si>
    <t>JS0A4QUT</t>
  </si>
  <si>
    <t>JS0A4QUE</t>
  </si>
  <si>
    <t>JS0A4NVC</t>
  </si>
  <si>
    <t>JS0A2SDD</t>
  </si>
  <si>
    <t>JS00T501</t>
  </si>
  <si>
    <t>JS0A7ZNZ</t>
  </si>
  <si>
    <t>JS0A4QW3</t>
  </si>
  <si>
    <t>JS0A352L</t>
  </si>
  <si>
    <t>JS0A3P6S</t>
  </si>
  <si>
    <t>JS0A47M5</t>
  </si>
  <si>
    <t>OS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</si>
</sst>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 #,##0_);_(* \(#,##0\);_(* &quot;-&quot;??_);_(@_)"/>
    <numFmt numFmtId="165" formatCode="mm/dd/yy;@"/>
    <numFmt numFmtId="166" formatCode="[&lt;=9999999]###\-####;\(###\)\ ###\-####"/>
    <numFmt numFmtId="167" formatCode="_([$$-409]* #,##0.00_);_([$$-409]* \(#,##0.00\);_([$$-409]* &quot;-&quot;??_);_(@_)"/>
    <numFmt numFmtId="168" formatCode="_ * #,##0.00_ ;_ * \-#,##0.00_ ;_ * &quot;-&quot;??_ ;_ @_ "/>
    <numFmt numFmtId="169" formatCode="_ &quot;¥&quot;* #,##0.00_ ;_ &quot;¥&quot;* \-#,##0.00_ ;_ &quot;¥&quot;* &quot;-&quot;??_ ;_ @_ "/>
  </numFmts>
  <fonts count="32">
    <font>
      <sz val="11"/>
      <color theme="1"/>
      <name val="Calibri"/>
      <family val="2"/>
      <scheme val="minor"/>
    </font>
    <font>
      <sz val="11"/>
      <color theme="1"/>
      <name val="Calibri"/>
      <family val="2"/>
      <scheme val="minor"/>
    </font>
    <font>
      <b/>
      <sz val="8"/>
      <color theme="5" tint="-0.249977111117893"/>
      <name val="Arial Narrow"/>
      <family val="2"/>
    </font>
    <font>
      <sz val="8"/>
      <color indexed="8"/>
      <name val="Arial Narrow"/>
      <family val="2"/>
    </font>
    <font>
      <sz val="8"/>
      <color theme="1"/>
      <name val="Arial Narrow"/>
      <family val="2"/>
    </font>
    <font>
      <b/>
      <sz val="8"/>
      <color indexed="8"/>
      <name val="Arial Narrow"/>
      <family val="2"/>
    </font>
    <font>
      <b/>
      <sz val="8"/>
      <color theme="1"/>
      <name val="Arial Narrow"/>
      <family val="2"/>
    </font>
    <font>
      <b/>
      <sz val="8"/>
      <color rgb="FF0000FF"/>
      <name val="Arial Narrow"/>
      <family val="2"/>
    </font>
    <font>
      <b/>
      <sz val="8"/>
      <name val="Arial Narrow"/>
      <family val="2"/>
    </font>
    <font>
      <b/>
      <sz val="8"/>
      <color theme="0"/>
      <name val="Arial Narrow"/>
      <family val="2"/>
    </font>
    <font>
      <sz val="8"/>
      <name val="Arial Narrow"/>
      <family val="2"/>
    </font>
    <font>
      <sz val="8"/>
      <color rgb="FFFF0000"/>
      <name val="Arial Narrow"/>
      <family val="2"/>
    </font>
    <font>
      <b/>
      <sz val="8"/>
      <color rgb="FFFF0000"/>
      <name val="Arial Narrow"/>
      <family val="2"/>
    </font>
    <font>
      <b/>
      <sz val="8"/>
      <color rgb="FFC65911"/>
      <name val="Arial Narrow"/>
      <family val="2"/>
    </font>
    <font>
      <sz val="8"/>
      <color rgb="FF000000"/>
      <name val="Arial Narrow"/>
      <family val="2"/>
    </font>
    <font>
      <sz val="11"/>
      <color indexed="8"/>
      <name val="Calibri"/>
      <family val="2"/>
    </font>
    <font>
      <sz val="10"/>
      <name val="Arial"/>
      <family val="2"/>
    </font>
    <font>
      <sz val="8"/>
      <name val="Calibri"/>
      <family val="2"/>
    </font>
    <font>
      <sz val="8"/>
      <color theme="1"/>
      <name val="Calibri"/>
      <family val="2"/>
      <scheme val="minor"/>
    </font>
    <font>
      <sz val="8"/>
      <name val="Calibri"/>
      <family val="2"/>
      <scheme val="minor"/>
    </font>
    <font>
      <sz val="10"/>
      <name val="Arial"/>
      <family val="2"/>
    </font>
    <font>
      <sz val="8"/>
      <name val="Arial"/>
      <family val="2"/>
    </font>
    <font>
      <sz val="8"/>
      <color rgb="FF00B0F0"/>
      <name val="Calibri"/>
      <family val="2"/>
    </font>
    <font>
      <sz val="8"/>
      <color rgb="FF00B0F0"/>
      <name val="Arial Narrow"/>
      <family val="2"/>
    </font>
    <font>
      <sz val="11"/>
      <color rgb="FF00B0F0"/>
      <name val="Calibri"/>
      <family val="2"/>
      <scheme val="minor"/>
    </font>
    <font>
      <b/>
      <sz val="9"/>
      <color rgb="FF000000"/>
      <name val="Calibri"/>
      <family val="2"/>
      <scheme val="minor"/>
    </font>
    <font>
      <sz val="9"/>
      <color rgb="FF000000"/>
      <name val="Calibri"/>
      <family val="2"/>
      <scheme val="minor"/>
    </font>
    <font>
      <b/>
      <sz val="10"/>
      <color theme="0"/>
      <name val="Arial Narrow"/>
      <family val="2"/>
    </font>
    <font>
      <sz val="9"/>
      <color theme="1"/>
      <name val="微软雅黑"/>
      <family val="2"/>
      <charset val="134"/>
    </font>
    <font>
      <b/>
      <sz val="10"/>
      <name val="Arial Narrow"/>
      <family val="2"/>
    </font>
    <font>
      <sz val="10"/>
      <color theme="1"/>
      <name val="Arial Narrow"/>
      <family val="2"/>
    </font>
    <font>
      <sz val="11"/>
      <color theme="1"/>
      <name val="微软雅黑"/>
      <family val="2"/>
      <charset val="134"/>
    </font>
  </fonts>
  <fills count="1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indexed="29"/>
        <bgColor indexed="64"/>
      </patternFill>
    </fill>
    <fill>
      <patternFill patternType="solid">
        <fgColor theme="1"/>
        <bgColor indexed="64"/>
      </patternFill>
    </fill>
    <fill>
      <patternFill patternType="solid">
        <fgColor indexed="51"/>
        <bgColor indexed="64"/>
      </patternFill>
    </fill>
    <fill>
      <patternFill patternType="solid">
        <fgColor indexed="13"/>
        <bgColor indexed="64"/>
      </patternFill>
    </fill>
    <fill>
      <patternFill patternType="solid">
        <fgColor theme="7" tint="0.79998168889431442"/>
        <bgColor indexed="64"/>
      </patternFill>
    </fill>
    <fill>
      <patternFill patternType="solid">
        <fgColor rgb="FFF8CBAD"/>
        <bgColor rgb="FF000000"/>
      </patternFill>
    </fill>
    <fill>
      <patternFill patternType="solid">
        <fgColor rgb="FFD9E1F2"/>
        <bgColor rgb="FF000000"/>
      </patternFill>
    </fill>
    <fill>
      <patternFill patternType="solid">
        <fgColor rgb="FFC6E0B4"/>
        <bgColor rgb="FF000000"/>
      </patternFill>
    </fill>
    <fill>
      <patternFill patternType="solid">
        <fgColor rgb="FFFFFF00"/>
        <bgColor rgb="FF000000"/>
      </patternFill>
    </fill>
    <fill>
      <patternFill patternType="solid">
        <fgColor theme="5" tint="0.79998168889431442"/>
        <bgColor indexed="64"/>
      </patternFill>
    </fill>
    <fill>
      <patternFill patternType="solid">
        <fgColor rgb="FF7030A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7">
    <xf numFmtId="0" fontId="0" fillId="0" borderId="0"/>
    <xf numFmtId="43" fontId="1" fillId="0" borderId="0" applyFont="0" applyFill="0" applyBorder="0" applyAlignment="0" applyProtection="0"/>
    <xf numFmtId="44" fontId="15" fillId="0" borderId="0" applyFont="0" applyFill="0" applyBorder="0" applyAlignment="0" applyProtection="0"/>
    <xf numFmtId="0" fontId="16" fillId="0" borderId="0"/>
    <xf numFmtId="0" fontId="16" fillId="0" borderId="0"/>
    <xf numFmtId="0" fontId="20" fillId="0" borderId="0"/>
    <xf numFmtId="0" fontId="16" fillId="0" borderId="0"/>
    <xf numFmtId="44" fontId="1" fillId="0" borderId="0" applyFont="0" applyFill="0" applyBorder="0" applyAlignment="0" applyProtection="0"/>
    <xf numFmtId="167" fontId="1" fillId="0" borderId="0"/>
    <xf numFmtId="167" fontId="28" fillId="0" borderId="0">
      <alignment vertical="center"/>
    </xf>
    <xf numFmtId="0" fontId="1" fillId="0" borderId="0"/>
    <xf numFmtId="168" fontId="31" fillId="0" borderId="0" applyFont="0" applyFill="0" applyBorder="0" applyAlignment="0" applyProtection="0">
      <alignment vertical="center"/>
    </xf>
    <xf numFmtId="169" fontId="31" fillId="0" borderId="0" applyFont="0" applyFill="0" applyBorder="0" applyAlignment="0" applyProtection="0">
      <alignment vertical="center"/>
    </xf>
    <xf numFmtId="44" fontId="1" fillId="0" borderId="0" applyFont="0" applyFill="0" applyBorder="0" applyAlignment="0" applyProtection="0"/>
    <xf numFmtId="167" fontId="1" fillId="0" borderId="0"/>
    <xf numFmtId="9" fontId="31" fillId="0" borderId="0" applyFont="0" applyFill="0" applyBorder="0" applyAlignment="0" applyProtection="0">
      <alignment vertical="center"/>
    </xf>
    <xf numFmtId="43" fontId="1" fillId="0" borderId="0" applyFont="0" applyFill="0" applyBorder="0" applyAlignment="0" applyProtection="0"/>
  </cellStyleXfs>
  <cellXfs count="109">
    <xf numFmtId="0" fontId="0" fillId="0" borderId="0" xfId="0"/>
    <xf numFmtId="0" fontId="3" fillId="0" borderId="0" xfId="0" applyFont="1" applyAlignment="1">
      <alignment horizontal="center"/>
    </xf>
    <xf numFmtId="1" fontId="3" fillId="0" borderId="0" xfId="0" applyNumberFormat="1" applyFont="1" applyAlignment="1">
      <alignment horizontal="center"/>
    </xf>
    <xf numFmtId="3" fontId="3" fillId="0" borderId="0" xfId="0" applyNumberFormat="1" applyFont="1" applyAlignment="1">
      <alignment horizontal="center"/>
    </xf>
    <xf numFmtId="14" fontId="3" fillId="0" borderId="0" xfId="0" applyNumberFormat="1" applyFont="1" applyAlignment="1">
      <alignment horizontal="center"/>
    </xf>
    <xf numFmtId="2" fontId="3" fillId="0" borderId="0" xfId="0" applyNumberFormat="1" applyFont="1" applyAlignment="1">
      <alignment horizontal="center"/>
    </xf>
    <xf numFmtId="39" fontId="3" fillId="0" borderId="0" xfId="1" applyNumberFormat="1" applyFont="1" applyFill="1" applyAlignment="1">
      <alignment horizontal="center"/>
    </xf>
    <xf numFmtId="43" fontId="3" fillId="0" borderId="0" xfId="1" applyFont="1" applyFill="1" applyAlignment="1">
      <alignment horizontal="center"/>
    </xf>
    <xf numFmtId="164" fontId="3" fillId="0" borderId="0" xfId="1" applyNumberFormat="1" applyFont="1" applyFill="1" applyAlignment="1">
      <alignment horizontal="center"/>
    </xf>
    <xf numFmtId="0" fontId="4" fillId="0" borderId="0" xfId="0" applyFont="1" applyAlignment="1">
      <alignment horizontal="center"/>
    </xf>
    <xf numFmtId="0" fontId="2" fillId="0" borderId="2" xfId="0" applyFont="1" applyBorder="1" applyAlignment="1">
      <alignment horizontal="center" vertical="center" wrapText="1"/>
    </xf>
    <xf numFmtId="1" fontId="2" fillId="0" borderId="2"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14" fontId="2" fillId="0" borderId="2" xfId="0" applyNumberFormat="1" applyFont="1" applyBorder="1" applyAlignment="1">
      <alignment horizontal="center" vertical="center" wrapText="1"/>
    </xf>
    <xf numFmtId="0" fontId="8" fillId="6" borderId="2" xfId="0" applyFont="1" applyFill="1" applyBorder="1" applyAlignment="1">
      <alignment horizontal="center" vertical="center" wrapText="1"/>
    </xf>
    <xf numFmtId="165" fontId="9" fillId="7" borderId="2" xfId="0" applyNumberFormat="1" applyFont="1" applyFill="1" applyBorder="1" applyAlignment="1">
      <alignment horizontal="center" vertical="center" wrapText="1"/>
    </xf>
    <xf numFmtId="0" fontId="8" fillId="8"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1" fontId="2" fillId="5" borderId="2"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center"/>
    </xf>
    <xf numFmtId="1" fontId="8" fillId="0" borderId="2" xfId="0" applyNumberFormat="1" applyFont="1" applyBorder="1" applyAlignment="1">
      <alignment horizontal="center" vertical="center" wrapText="1"/>
    </xf>
    <xf numFmtId="0" fontId="10" fillId="0" borderId="0" xfId="0" applyFont="1" applyAlignment="1">
      <alignment horizontal="center"/>
    </xf>
    <xf numFmtId="0" fontId="8" fillId="0" borderId="0" xfId="0" applyFont="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vertical="center"/>
    </xf>
    <xf numFmtId="0" fontId="8" fillId="4"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4" fillId="0" borderId="0" xfId="0" applyFont="1" applyAlignment="1">
      <alignment horizontal="center" vertical="center"/>
    </xf>
    <xf numFmtId="0" fontId="2" fillId="10" borderId="2" xfId="0" applyFont="1" applyFill="1" applyBorder="1" applyAlignment="1">
      <alignment horizontal="center" vertical="center" wrapText="1"/>
    </xf>
    <xf numFmtId="0" fontId="13" fillId="11" borderId="2" xfId="0" applyFont="1" applyFill="1" applyBorder="1" applyAlignment="1">
      <alignment horizontal="center" vertical="center" wrapText="1"/>
    </xf>
    <xf numFmtId="0" fontId="4" fillId="0" borderId="0" xfId="0" applyFont="1"/>
    <xf numFmtId="14" fontId="4" fillId="0" borderId="0" xfId="0" applyNumberFormat="1" applyFont="1" applyAlignment="1">
      <alignment horizontal="center" vertical="center"/>
    </xf>
    <xf numFmtId="0" fontId="14" fillId="0" borderId="0" xfId="0" applyFont="1"/>
    <xf numFmtId="0" fontId="10" fillId="0" borderId="0" xfId="3" applyFont="1" applyAlignment="1">
      <alignment horizontal="center"/>
    </xf>
    <xf numFmtId="49" fontId="3" fillId="0" borderId="0" xfId="0" applyNumberFormat="1" applyFont="1" applyAlignment="1">
      <alignment horizontal="center"/>
    </xf>
    <xf numFmtId="49" fontId="2" fillId="0" borderId="2" xfId="0" applyNumberFormat="1" applyFont="1" applyBorder="1" applyAlignment="1">
      <alignment horizontal="center" vertical="center" wrapText="1"/>
    </xf>
    <xf numFmtId="0" fontId="8" fillId="12" borderId="2" xfId="0" applyFont="1" applyFill="1" applyBorder="1" applyAlignment="1">
      <alignment horizontal="center" vertical="center" wrapText="1"/>
    </xf>
    <xf numFmtId="0" fontId="8" fillId="13" borderId="2" xfId="0" applyFont="1" applyFill="1" applyBorder="1" applyAlignment="1">
      <alignment horizontal="center" vertical="center" wrapText="1"/>
    </xf>
    <xf numFmtId="14" fontId="8" fillId="12" borderId="2" xfId="0" applyNumberFormat="1" applyFont="1" applyFill="1" applyBorder="1" applyAlignment="1">
      <alignment horizontal="center" vertical="center" wrapText="1"/>
    </xf>
    <xf numFmtId="14" fontId="17" fillId="0" borderId="0" xfId="0" applyNumberFormat="1" applyFont="1" applyAlignment="1">
      <alignment horizontal="center"/>
    </xf>
    <xf numFmtId="43" fontId="5" fillId="9" borderId="2" xfId="1" applyFont="1" applyFill="1" applyBorder="1" applyAlignment="1">
      <alignment horizontal="center" vertical="center" wrapText="1"/>
    </xf>
    <xf numFmtId="43" fontId="4" fillId="0" borderId="0" xfId="0" applyNumberFormat="1" applyFont="1" applyAlignment="1">
      <alignment horizontal="center"/>
    </xf>
    <xf numFmtId="0" fontId="18" fillId="0" borderId="0" xfId="0" applyFont="1"/>
    <xf numFmtId="164" fontId="3" fillId="0" borderId="0" xfId="1" applyNumberFormat="1" applyFont="1" applyAlignment="1">
      <alignment horizontal="center"/>
    </xf>
    <xf numFmtId="164" fontId="2" fillId="4" borderId="2" xfId="1" applyNumberFormat="1" applyFont="1" applyFill="1" applyBorder="1" applyAlignment="1">
      <alignment horizontal="center" vertical="center" wrapText="1"/>
    </xf>
    <xf numFmtId="0" fontId="17" fillId="0" borderId="0" xfId="0" applyFont="1" applyAlignment="1">
      <alignment horizontal="center"/>
    </xf>
    <xf numFmtId="1" fontId="10" fillId="0" borderId="0" xfId="0" applyNumberFormat="1" applyFont="1" applyAlignment="1">
      <alignment horizontal="center" vertical="center"/>
    </xf>
    <xf numFmtId="166" fontId="4" fillId="0" borderId="0" xfId="0" applyNumberFormat="1" applyFont="1" applyAlignment="1">
      <alignment horizontal="center"/>
    </xf>
    <xf numFmtId="0" fontId="8" fillId="14" borderId="2" xfId="0" applyFont="1" applyFill="1" applyBorder="1" applyAlignment="1">
      <alignment horizontal="center" vertical="center" wrapText="1"/>
    </xf>
    <xf numFmtId="0" fontId="2" fillId="15" borderId="2" xfId="0" applyFont="1" applyFill="1" applyBorder="1" applyAlignment="1">
      <alignment horizontal="center" vertical="center" wrapText="1"/>
    </xf>
    <xf numFmtId="164" fontId="4" fillId="0" borderId="0" xfId="0" applyNumberFormat="1" applyFont="1" applyAlignment="1">
      <alignment horizontal="center"/>
    </xf>
    <xf numFmtId="3" fontId="2" fillId="0" borderId="2" xfId="0" applyNumberFormat="1" applyFont="1" applyBorder="1" applyAlignment="1">
      <alignment horizontal="center" vertical="center" wrapText="1"/>
    </xf>
    <xf numFmtId="164" fontId="5" fillId="0" borderId="0" xfId="1" applyNumberFormat="1" applyFont="1" applyAlignment="1">
      <alignment horizontal="center"/>
    </xf>
    <xf numFmtId="164" fontId="2" fillId="0" borderId="2" xfId="1" applyNumberFormat="1" applyFont="1" applyBorder="1" applyAlignment="1">
      <alignment horizontal="center" vertical="center" wrapText="1"/>
    </xf>
    <xf numFmtId="0" fontId="2" fillId="0" borderId="3" xfId="0" applyFont="1" applyBorder="1" applyAlignment="1">
      <alignment horizontal="center" vertical="center" wrapText="1"/>
    </xf>
    <xf numFmtId="0" fontId="10" fillId="0" borderId="0" xfId="4" applyFont="1" applyAlignment="1">
      <alignment horizontal="center"/>
    </xf>
    <xf numFmtId="0" fontId="2" fillId="0" borderId="0" xfId="0" applyFont="1" applyAlignment="1">
      <alignment horizontal="center"/>
    </xf>
    <xf numFmtId="0" fontId="11" fillId="0" borderId="1" xfId="0" applyFont="1" applyBorder="1"/>
    <xf numFmtId="1" fontId="4" fillId="0" borderId="0" xfId="0" applyNumberFormat="1" applyFont="1"/>
    <xf numFmtId="164" fontId="4" fillId="0" borderId="0" xfId="1" applyNumberFormat="1" applyFont="1" applyFill="1" applyAlignment="1">
      <alignment horizontal="center"/>
    </xf>
    <xf numFmtId="164" fontId="4" fillId="0" borderId="0" xfId="1" applyNumberFormat="1" applyFont="1" applyFill="1"/>
    <xf numFmtId="49" fontId="4" fillId="0" borderId="0" xfId="0" applyNumberFormat="1" applyFont="1"/>
    <xf numFmtId="0" fontId="6" fillId="0" borderId="1" xfId="0" applyFont="1" applyBorder="1" applyAlignment="1">
      <alignment horizontal="center" vertical="center"/>
    </xf>
    <xf numFmtId="0" fontId="2" fillId="4" borderId="2"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center"/>
    </xf>
    <xf numFmtId="0" fontId="10" fillId="0" borderId="0" xfId="5" applyFont="1" applyAlignment="1">
      <alignment horizontal="center" vertical="center"/>
    </xf>
    <xf numFmtId="164" fontId="10" fillId="0" borderId="0" xfId="1" applyNumberFormat="1" applyFont="1" applyFill="1" applyAlignment="1">
      <alignment horizontal="center" vertical="center"/>
    </xf>
    <xf numFmtId="14" fontId="10" fillId="0" borderId="0" xfId="0" applyNumberFormat="1" applyFont="1" applyAlignment="1">
      <alignment horizontal="center" vertical="center"/>
    </xf>
    <xf numFmtId="43" fontId="10" fillId="0" borderId="0" xfId="0" applyNumberFormat="1" applyFont="1" applyAlignment="1">
      <alignment horizontal="center" vertical="center"/>
    </xf>
    <xf numFmtId="0" fontId="10" fillId="0" borderId="0" xfId="0" applyFont="1"/>
    <xf numFmtId="0" fontId="5" fillId="0" borderId="0" xfId="0" applyFont="1" applyAlignment="1">
      <alignment horizontal="center"/>
    </xf>
    <xf numFmtId="3" fontId="21" fillId="0" borderId="0" xfId="6" applyNumberFormat="1" applyFont="1" applyAlignment="1">
      <alignment horizontal="right"/>
    </xf>
    <xf numFmtId="0" fontId="22" fillId="0" borderId="0" xfId="0" applyFont="1" applyAlignment="1">
      <alignment horizontal="center"/>
    </xf>
    <xf numFmtId="0" fontId="23" fillId="0" borderId="0" xfId="0" applyFont="1" applyAlignment="1">
      <alignment horizontal="center" vertical="center"/>
    </xf>
    <xf numFmtId="14" fontId="23" fillId="0" borderId="0" xfId="0" applyNumberFormat="1" applyFont="1" applyAlignment="1">
      <alignment horizontal="center" vertical="center"/>
    </xf>
    <xf numFmtId="14" fontId="22" fillId="0" borderId="0" xfId="0" applyNumberFormat="1" applyFont="1" applyAlignment="1">
      <alignment horizontal="center"/>
    </xf>
    <xf numFmtId="0" fontId="24" fillId="0" borderId="0" xfId="0" applyFont="1"/>
    <xf numFmtId="0" fontId="23" fillId="0" borderId="0" xfId="0" applyFont="1" applyAlignment="1">
      <alignment horizontal="center"/>
    </xf>
    <xf numFmtId="166" fontId="23" fillId="0" borderId="0" xfId="0" applyNumberFormat="1" applyFont="1" applyAlignment="1">
      <alignment horizontal="center" vertical="center"/>
    </xf>
    <xf numFmtId="166" fontId="23" fillId="0" borderId="0" xfId="0" applyNumberFormat="1" applyFont="1" applyAlignment="1">
      <alignment horizontal="center"/>
    </xf>
    <xf numFmtId="0" fontId="4" fillId="0" borderId="0" xfId="0" applyFont="1" applyAlignment="1">
      <alignment horizontal="left"/>
    </xf>
    <xf numFmtId="0" fontId="25" fillId="13" borderId="2" xfId="0" applyFont="1" applyFill="1" applyBorder="1" applyAlignment="1">
      <alignment horizontal="left" vertical="center"/>
    </xf>
    <xf numFmtId="0" fontId="25" fillId="13" borderId="2" xfId="0" applyFont="1" applyFill="1" applyBorder="1" applyAlignment="1">
      <alignment horizontal="left" vertical="center" wrapText="1"/>
    </xf>
    <xf numFmtId="0" fontId="26" fillId="0" borderId="2" xfId="0" applyFont="1" applyBorder="1" applyAlignment="1">
      <alignment horizontal="left" vertical="center"/>
    </xf>
    <xf numFmtId="0" fontId="26" fillId="0" borderId="2" xfId="0" applyFont="1" applyBorder="1" applyAlignment="1">
      <alignment horizontal="left" vertical="center" wrapText="1"/>
    </xf>
    <xf numFmtId="44" fontId="3" fillId="0" borderId="0" xfId="7" applyFont="1" applyAlignment="1">
      <alignment horizontal="center"/>
    </xf>
    <xf numFmtId="44" fontId="7" fillId="3" borderId="2" xfId="7" applyFont="1" applyFill="1" applyBorder="1" applyAlignment="1">
      <alignment horizontal="center" vertical="center" wrapText="1"/>
    </xf>
    <xf numFmtId="44" fontId="10" fillId="0" borderId="0" xfId="7" applyFont="1" applyAlignment="1">
      <alignment horizontal="center" vertical="center"/>
    </xf>
    <xf numFmtId="44" fontId="4" fillId="0" borderId="0" xfId="7" applyFont="1"/>
    <xf numFmtId="0" fontId="3" fillId="0" borderId="0" xfId="1" applyNumberFormat="1" applyFont="1" applyAlignment="1">
      <alignment horizontal="left"/>
    </xf>
    <xf numFmtId="165" fontId="7" fillId="4" borderId="2"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14" fontId="4" fillId="0" borderId="0" xfId="0" applyNumberFormat="1" applyFont="1"/>
    <xf numFmtId="0" fontId="27" fillId="7" borderId="0" xfId="8" applyNumberFormat="1" applyFont="1" applyFill="1" applyAlignment="1" applyProtection="1">
      <alignment horizontal="center" vertical="top" wrapText="1"/>
      <protection locked="0"/>
    </xf>
    <xf numFmtId="1" fontId="29" fillId="4" borderId="0" xfId="9" applyNumberFormat="1" applyFont="1" applyFill="1" applyAlignment="1" applyProtection="1">
      <alignment horizontal="center" vertical="top" wrapText="1"/>
      <protection locked="0"/>
    </xf>
    <xf numFmtId="0" fontId="27" fillId="16" borderId="0" xfId="9" applyNumberFormat="1" applyFont="1" applyFill="1" applyAlignment="1" applyProtection="1">
      <alignment horizontal="center" vertical="top" wrapText="1"/>
      <protection locked="0"/>
    </xf>
    <xf numFmtId="0" fontId="27" fillId="7" borderId="0" xfId="9" applyNumberFormat="1" applyFont="1" applyFill="1" applyAlignment="1" applyProtection="1">
      <alignment horizontal="center" vertical="top" wrapText="1"/>
      <protection locked="0"/>
    </xf>
    <xf numFmtId="0" fontId="1" fillId="0" borderId="0" xfId="10"/>
    <xf numFmtId="0" fontId="30" fillId="0" borderId="0" xfId="8" applyNumberFormat="1" applyFont="1" applyAlignment="1">
      <alignment horizontal="left" vertical="top"/>
    </xf>
    <xf numFmtId="1" fontId="30" fillId="0" borderId="0" xfId="8" applyNumberFormat="1" applyFont="1" applyAlignment="1">
      <alignment horizontal="left" vertical="top"/>
    </xf>
    <xf numFmtId="0" fontId="30" fillId="0" borderId="0" xfId="8" applyNumberFormat="1" applyFont="1" applyAlignment="1">
      <alignment horizontal="center" vertical="center"/>
    </xf>
    <xf numFmtId="0" fontId="30" fillId="0" borderId="0" xfId="8" applyNumberFormat="1" applyFont="1" applyAlignment="1">
      <alignment horizontal="center" vertical="top"/>
    </xf>
    <xf numFmtId="14" fontId="30" fillId="0" borderId="0" xfId="8" applyNumberFormat="1" applyFont="1" applyAlignment="1" applyProtection="1">
      <alignment horizontal="left" vertical="top"/>
      <protection locked="0"/>
    </xf>
    <xf numFmtId="0" fontId="1" fillId="0" borderId="0" xfId="10" applyAlignment="1">
      <alignment vertical="center"/>
    </xf>
    <xf numFmtId="1" fontId="5" fillId="0" borderId="0" xfId="0" applyNumberFormat="1" applyFont="1" applyAlignment="1">
      <alignment horizontal="center"/>
    </xf>
    <xf numFmtId="0" fontId="5" fillId="0" borderId="0" xfId="0" applyFont="1" applyAlignment="1">
      <alignment horizontal="center"/>
    </xf>
  </cellXfs>
  <cellStyles count="17">
    <cellStyle name="Comma" xfId="1" builtinId="3"/>
    <cellStyle name="Comma 2" xfId="11"/>
    <cellStyle name="Currency" xfId="7" builtinId="4"/>
    <cellStyle name="Currency 2" xfId="12"/>
    <cellStyle name="Currency 2 2" xfId="13"/>
    <cellStyle name="Currency 2 3" xfId="2"/>
    <cellStyle name="Normal" xfId="0" builtinId="0"/>
    <cellStyle name="Normal 2" xfId="10"/>
    <cellStyle name="Normal 3" xfId="9"/>
    <cellStyle name="Normal 4" xfId="14"/>
    <cellStyle name="Normal 4 2" xfId="8"/>
    <cellStyle name="Normal_Sheet1" xfId="3"/>
    <cellStyle name="Normal_Sourcing Report Draft #2" xfId="4"/>
    <cellStyle name="Normal_SOURCING REPORT DRAFT #3" xfId="6"/>
    <cellStyle name="Normal_Sourcing Report Draft #3_1" xfId="5"/>
    <cellStyle name="Percent 2" xfId="15"/>
    <cellStyle name="千位分隔 2" xfId="1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79998168889431442"/>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FFFF"/>
      <color rgb="FFFFFFCC"/>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20VF/Shipment%20Booking%20Report/THE&#160;NORTH&#160;FACE&#160;BOOKING&#160;CRD&#160;05-JULY-22&#160;=ETD&#160;10-JULY-22&#160;1004&#160;Canada&#160;6&#160;CTN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fc-my.sharepoint.com/personal/ponleu_krit_vfc_com/Documents/Documents/1.Brand/1.%20TNF/0001.%20OTP%20Report/070422/TNF%20OTP_20220704.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imlou/VFFiles/Profiles/hooverc/Desktop/Modified%20LLs/Copy%20of%20S10%20ACTION%20SPORTS%20L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JanSport\Operations\Planning\F23\BTS23%20Product%20Structure_202211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ING FORMAT"/>
      <sheetName val="Tabl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is Week"/>
      <sheetName val="3PL"/>
      <sheetName val="OTP Pivot"/>
      <sheetName val="Collab OTP"/>
      <sheetName val="Collab list"/>
      <sheetName val="Validation"/>
      <sheetName val="Pivot"/>
    </sheetNames>
    <sheetDataSet>
      <sheetData sheetId="0">
        <row r="7">
          <cell r="G7" t="str">
            <v>PO</v>
          </cell>
        </row>
      </sheetData>
      <sheetData sheetId="1"/>
      <sheetData sheetId="2"/>
      <sheetData sheetId="3"/>
      <sheetData sheetId="4"/>
      <sheetData sheetId="5">
        <row r="2">
          <cell r="E2" t="str">
            <v>WIP - Speed / VMI</v>
          </cell>
        </row>
        <row r="3">
          <cell r="E3" t="str">
            <v>WIP - On Track</v>
          </cell>
        </row>
        <row r="4">
          <cell r="E4" t="str">
            <v>WIP - Delayed</v>
          </cell>
        </row>
        <row r="5">
          <cell r="E5" t="str">
            <v>WIP - Brought Forward</v>
          </cell>
        </row>
        <row r="6">
          <cell r="E6" t="str">
            <v>Other - Shortshipment, PO to be closed</v>
          </cell>
        </row>
        <row r="7">
          <cell r="E7" t="str">
            <v>Other - PO to be Cancelled</v>
          </cell>
        </row>
        <row r="8">
          <cell r="E8" t="str">
            <v>Other - PO on hold (Test Failed)</v>
          </cell>
        </row>
        <row r="9">
          <cell r="E9" t="str">
            <v>Other - PO on hold (Pending Material Surcharge Confirmation)</v>
          </cell>
        </row>
        <row r="10">
          <cell r="E10" t="str">
            <v>Other - PO on hold (Material Quality Issue)</v>
          </cell>
        </row>
        <row r="11">
          <cell r="E11" t="str">
            <v>Other - PO Error (FOB Mismatch)</v>
          </cell>
        </row>
        <row r="12">
          <cell r="E12" t="str">
            <v>Other - PO Error (Qty Mismatch)</v>
          </cell>
        </row>
        <row r="13">
          <cell r="E13" t="str">
            <v>Other - PO Error (COO/ Factory/ Vendor Change/ Incoterm)</v>
          </cell>
        </row>
        <row r="14">
          <cell r="E14" t="str">
            <v>Other - Input Comments</v>
          </cell>
        </row>
        <row r="15">
          <cell r="E15" t="str">
            <v>FG - Speed / VMI</v>
          </cell>
        </row>
        <row r="16">
          <cell r="E16" t="str">
            <v>FG - Shipped, Pending PO DCI/ Closure</v>
          </cell>
        </row>
        <row r="17">
          <cell r="E17" t="str">
            <v>FG - Shipped and Closed</v>
          </cell>
        </row>
        <row r="18">
          <cell r="E18" t="str">
            <v>FG - Shipment on Hold</v>
          </cell>
        </row>
        <row r="19">
          <cell r="E19" t="str">
            <v>FG - Shipment Booked</v>
          </cell>
        </row>
        <row r="20">
          <cell r="E20" t="str">
            <v>FG - Pending Shipment Confirmation</v>
          </cell>
        </row>
        <row r="21">
          <cell r="E21" t="str">
            <v>FG - Dropship Pending Greenlight</v>
          </cell>
        </row>
        <row r="22">
          <cell r="E22" t="str">
            <v>FG - Covid Impact</v>
          </cell>
        </row>
        <row r="23">
          <cell r="E23" t="str">
            <v>WIP - Covid Impact</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Validatio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copy"/>
      <sheetName val="Sheet4"/>
      <sheetName val="BTS23 VFA Fixed Vendor(Cheryl)"/>
      <sheetName val="Sheet2"/>
      <sheetName val="Vendor and LT"/>
      <sheetName val="BTS23 early buy &amp; regular buy"/>
      <sheetName val="Sheet1"/>
      <sheetName val="BTS23 Special project"/>
      <sheetName val="Dropped items"/>
      <sheetName val="CHANGE LOG"/>
      <sheetName val="Total LT"/>
      <sheetName val="Sheet1 (2)"/>
    </sheetNames>
    <sheetDataSet>
      <sheetData sheetId="0"/>
      <sheetData sheetId="1"/>
      <sheetData sheetId="2">
        <row r="1">
          <cell r="G1">
            <v>3</v>
          </cell>
          <cell r="H1">
            <v>0</v>
          </cell>
          <cell r="I1">
            <v>0</v>
          </cell>
          <cell r="J1">
            <v>4</v>
          </cell>
          <cell r="K1">
            <v>5</v>
          </cell>
          <cell r="L1">
            <v>6</v>
          </cell>
          <cell r="M1">
            <v>7</v>
          </cell>
          <cell r="N1">
            <v>8</v>
          </cell>
          <cell r="O1">
            <v>9</v>
          </cell>
          <cell r="P1">
            <v>10</v>
          </cell>
          <cell r="Q1">
            <v>11</v>
          </cell>
          <cell r="R1">
            <v>12</v>
          </cell>
          <cell r="S1">
            <v>13</v>
          </cell>
          <cell r="T1">
            <v>14</v>
          </cell>
          <cell r="U1">
            <v>15</v>
          </cell>
          <cell r="V1">
            <v>16</v>
          </cell>
          <cell r="W1">
            <v>17</v>
          </cell>
          <cell r="X1">
            <v>18</v>
          </cell>
          <cell r="Y1">
            <v>19</v>
          </cell>
          <cell r="Z1">
            <v>20</v>
          </cell>
          <cell r="AA1">
            <v>21</v>
          </cell>
          <cell r="AB1">
            <v>22</v>
          </cell>
          <cell r="AC1">
            <v>23</v>
          </cell>
          <cell r="AD1">
            <v>24</v>
          </cell>
          <cell r="AE1">
            <v>25</v>
          </cell>
          <cell r="AF1">
            <v>26</v>
          </cell>
          <cell r="AG1">
            <v>27</v>
          </cell>
          <cell r="AH1">
            <v>28</v>
          </cell>
          <cell r="AI1">
            <v>29</v>
          </cell>
          <cell r="AJ1">
            <v>30</v>
          </cell>
          <cell r="AK1">
            <v>31</v>
          </cell>
          <cell r="AL1">
            <v>32</v>
          </cell>
          <cell r="AM1">
            <v>33</v>
          </cell>
          <cell r="AN1">
            <v>0</v>
          </cell>
          <cell r="AO1">
            <v>0</v>
          </cell>
          <cell r="AP1">
            <v>0</v>
          </cell>
          <cell r="AQ1">
            <v>0</v>
          </cell>
          <cell r="AR1">
            <v>0</v>
          </cell>
          <cell r="AS1">
            <v>0</v>
          </cell>
          <cell r="AT1">
            <v>0</v>
          </cell>
          <cell r="AU1">
            <v>0</v>
          </cell>
          <cell r="AV1">
            <v>0</v>
          </cell>
          <cell r="AW1">
            <v>0</v>
          </cell>
          <cell r="AX1">
            <v>0</v>
          </cell>
          <cell r="AY1">
            <v>0</v>
          </cell>
          <cell r="AZ1">
            <v>0</v>
          </cell>
          <cell r="BA1">
            <v>0</v>
          </cell>
          <cell r="BB1">
            <v>0</v>
          </cell>
          <cell r="BC1">
            <v>0</v>
          </cell>
          <cell r="BD1">
            <v>0</v>
          </cell>
          <cell r="BE1">
            <v>0</v>
          </cell>
          <cell r="BF1">
            <v>0</v>
          </cell>
          <cell r="BG1">
            <v>0</v>
          </cell>
          <cell r="BH1">
            <v>0</v>
          </cell>
          <cell r="BI1">
            <v>0</v>
          </cell>
          <cell r="BJ1">
            <v>0</v>
          </cell>
          <cell r="BK1">
            <v>0</v>
          </cell>
          <cell r="BL1">
            <v>0</v>
          </cell>
          <cell r="BM1">
            <v>0</v>
          </cell>
          <cell r="BN1">
            <v>0</v>
          </cell>
          <cell r="BO1">
            <v>0</v>
          </cell>
          <cell r="BP1">
            <v>0</v>
          </cell>
        </row>
        <row r="2">
          <cell r="G2" t="str">
            <v>KEY</v>
          </cell>
          <cell r="H2">
            <v>0</v>
          </cell>
          <cell r="I2">
            <v>0</v>
          </cell>
          <cell r="J2" t="str">
            <v>Formula</v>
          </cell>
          <cell r="K2" t="str">
            <v>Formula</v>
          </cell>
          <cell r="L2" t="str">
            <v>Formula</v>
          </cell>
          <cell r="M2" t="str">
            <v>Formula</v>
          </cell>
          <cell r="N2">
            <v>0</v>
          </cell>
          <cell r="O2" t="str">
            <v>Formula</v>
          </cell>
          <cell r="P2" t="str">
            <v>Formula</v>
          </cell>
          <cell r="Q2" t="str">
            <v>Formula</v>
          </cell>
          <cell r="R2">
            <v>0</v>
          </cell>
          <cell r="S2" t="str">
            <v>Formula</v>
          </cell>
          <cell r="T2" t="str">
            <v>Formula</v>
          </cell>
          <cell r="U2">
            <v>0</v>
          </cell>
          <cell r="V2">
            <v>0</v>
          </cell>
          <cell r="W2">
            <v>0</v>
          </cell>
          <cell r="X2">
            <v>0</v>
          </cell>
          <cell r="Y2">
            <v>0</v>
          </cell>
          <cell r="Z2">
            <v>0</v>
          </cell>
          <cell r="AA2">
            <v>0</v>
          </cell>
          <cell r="AB2" t="str">
            <v>Formula</v>
          </cell>
          <cell r="AC2">
            <v>0</v>
          </cell>
          <cell r="AD2" t="str">
            <v>Formula</v>
          </cell>
          <cell r="AE2" t="str">
            <v>Formula</v>
          </cell>
          <cell r="AF2" t="str">
            <v>Formula</v>
          </cell>
          <cell r="AG2" t="str">
            <v>Formula</v>
          </cell>
          <cell r="AH2" t="str">
            <v>Formula</v>
          </cell>
          <cell r="AI2" t="str">
            <v>Formula</v>
          </cell>
          <cell r="AJ2" t="str">
            <v>Formula</v>
          </cell>
          <cell r="AK2" t="str">
            <v>Formula</v>
          </cell>
          <cell r="AL2" t="str">
            <v>Formula</v>
          </cell>
          <cell r="AM2" t="str">
            <v>Formula</v>
          </cell>
          <cell r="AN2" t="str">
            <v xml:space="preserve">PRIMARY VENDOR </v>
          </cell>
          <cell r="AO2">
            <v>0</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row>
        <row r="3">
          <cell r="G3">
            <v>0</v>
          </cell>
          <cell r="H3">
            <v>0</v>
          </cell>
          <cell r="I3">
            <v>0</v>
          </cell>
          <cell r="J3">
            <v>0</v>
          </cell>
          <cell r="K3">
            <v>0</v>
          </cell>
          <cell r="L3">
            <v>0</v>
          </cell>
          <cell r="M3">
            <v>0</v>
          </cell>
          <cell r="N3">
            <v>0</v>
          </cell>
          <cell r="O3">
            <v>0</v>
          </cell>
          <cell r="P3">
            <v>0</v>
          </cell>
          <cell r="Q3" t="str">
            <v>ship US</v>
          </cell>
          <cell r="R3" t="str">
            <v xml:space="preserve">PRIMARY VENDOR </v>
          </cell>
          <cell r="S3">
            <v>0</v>
          </cell>
          <cell r="T3">
            <v>0</v>
          </cell>
          <cell r="U3">
            <v>0</v>
          </cell>
          <cell r="V3">
            <v>0</v>
          </cell>
          <cell r="W3">
            <v>0</v>
          </cell>
          <cell r="X3">
            <v>0</v>
          </cell>
          <cell r="Y3">
            <v>0</v>
          </cell>
          <cell r="Z3">
            <v>0</v>
          </cell>
          <cell r="AA3">
            <v>0</v>
          </cell>
          <cell r="AB3" t="str">
            <v xml:space="preserve">PRIMARY VENDOR </v>
          </cell>
          <cell r="AC3">
            <v>0</v>
          </cell>
          <cell r="AD3">
            <v>0</v>
          </cell>
          <cell r="AE3">
            <v>0</v>
          </cell>
          <cell r="AF3">
            <v>0</v>
          </cell>
          <cell r="AG3">
            <v>0</v>
          </cell>
          <cell r="AH3">
            <v>0</v>
          </cell>
          <cell r="AI3">
            <v>0</v>
          </cell>
          <cell r="AJ3">
            <v>0</v>
          </cell>
          <cell r="AK3">
            <v>0</v>
          </cell>
          <cell r="AL3">
            <v>0</v>
          </cell>
          <cell r="AM3">
            <v>0</v>
          </cell>
          <cell r="AN3" t="str">
            <v>Formula</v>
          </cell>
          <cell r="AO3" t="str">
            <v>Formula</v>
          </cell>
          <cell r="AP3" t="str">
            <v>Formula</v>
          </cell>
          <cell r="AQ3" t="str">
            <v>Formula</v>
          </cell>
          <cell r="AR3" t="str">
            <v>Formula</v>
          </cell>
          <cell r="AS3" t="str">
            <v>Formula</v>
          </cell>
          <cell r="AT3" t="str">
            <v>Formula</v>
          </cell>
          <cell r="AU3" t="str">
            <v>Formula</v>
          </cell>
          <cell r="AV3" t="str">
            <v>Formula</v>
          </cell>
          <cell r="AW3" t="str">
            <v>Formula</v>
          </cell>
          <cell r="AX3" t="str">
            <v>Formula</v>
          </cell>
          <cell r="AY3" t="str">
            <v>Formula</v>
          </cell>
          <cell r="AZ3" t="str">
            <v>Formula</v>
          </cell>
          <cell r="BA3" t="str">
            <v>Formula</v>
          </cell>
          <cell r="BB3">
            <v>0</v>
          </cell>
          <cell r="BC3">
            <v>0</v>
          </cell>
          <cell r="BD3">
            <v>0</v>
          </cell>
          <cell r="BE3" t="str">
            <v>US</v>
          </cell>
          <cell r="BF3">
            <v>0</v>
          </cell>
          <cell r="BG3">
            <v>0</v>
          </cell>
          <cell r="BH3" t="str">
            <v>CAN</v>
          </cell>
          <cell r="BI3">
            <v>0</v>
          </cell>
          <cell r="BJ3" t="str">
            <v>EU</v>
          </cell>
          <cell r="BK3" t="str">
            <v>Mexico</v>
          </cell>
          <cell r="BL3">
            <v>0</v>
          </cell>
          <cell r="BM3" t="str">
            <v>Asia/LA</v>
          </cell>
          <cell r="BN3">
            <v>0</v>
          </cell>
          <cell r="BO3" t="str">
            <v>China</v>
          </cell>
          <cell r="BP3">
            <v>0</v>
          </cell>
        </row>
        <row r="4">
          <cell r="G4">
            <v>1</v>
          </cell>
          <cell r="H4" t="str">
            <v>EU code</v>
          </cell>
          <cell r="I4">
            <v>0</v>
          </cell>
          <cell r="J4">
            <v>0</v>
          </cell>
          <cell r="K4">
            <v>0</v>
          </cell>
          <cell r="L4">
            <v>0</v>
          </cell>
          <cell r="M4">
            <v>0</v>
          </cell>
          <cell r="N4">
            <v>0</v>
          </cell>
          <cell r="O4">
            <v>0</v>
          </cell>
          <cell r="P4">
            <v>0</v>
          </cell>
          <cell r="Q4" t="str">
            <v xml:space="preserve">PRIMARY VENDOR </v>
          </cell>
          <cell r="R4">
            <v>0</v>
          </cell>
          <cell r="S4">
            <v>0</v>
          </cell>
          <cell r="T4">
            <v>0</v>
          </cell>
          <cell r="U4" t="str">
            <v>LT1 (Days)</v>
          </cell>
          <cell r="V4">
            <v>0</v>
          </cell>
          <cell r="W4">
            <v>0</v>
          </cell>
          <cell r="X4">
            <v>0</v>
          </cell>
          <cell r="Y4">
            <v>0</v>
          </cell>
          <cell r="Z4">
            <v>0</v>
          </cell>
          <cell r="AA4">
            <v>0</v>
          </cell>
          <cell r="AB4" t="str">
            <v>VENDOR  ALLOCATION (Canada)</v>
          </cell>
          <cell r="AC4">
            <v>0</v>
          </cell>
          <cell r="AD4">
            <v>0</v>
          </cell>
          <cell r="AE4">
            <v>0</v>
          </cell>
          <cell r="AF4" t="str">
            <v>VENDOR  ALLOCATION (EU)</v>
          </cell>
          <cell r="AG4">
            <v>0</v>
          </cell>
          <cell r="AH4">
            <v>0</v>
          </cell>
          <cell r="AI4">
            <v>0</v>
          </cell>
          <cell r="AJ4" t="str">
            <v>VENDOR  ALLOCATION (Mexico /Asia/ LA)</v>
          </cell>
          <cell r="AK4">
            <v>0</v>
          </cell>
          <cell r="AL4">
            <v>0</v>
          </cell>
          <cell r="AM4">
            <v>0</v>
          </cell>
          <cell r="AN4">
            <v>0</v>
          </cell>
          <cell r="AO4">
            <v>0</v>
          </cell>
          <cell r="AP4" t="str">
            <v>US Outer Dimensions (In)</v>
          </cell>
          <cell r="AQ4">
            <v>0</v>
          </cell>
          <cell r="AR4">
            <v>0</v>
          </cell>
          <cell r="AS4">
            <v>0</v>
          </cell>
          <cell r="AT4" t="str">
            <v xml:space="preserve"> EU Outer Dimensions (cm)</v>
          </cell>
          <cell r="AU4">
            <v>0</v>
          </cell>
          <cell r="AV4">
            <v>0</v>
          </cell>
          <cell r="AW4">
            <v>0</v>
          </cell>
          <cell r="AX4">
            <v>0</v>
          </cell>
          <cell r="AY4">
            <v>0</v>
          </cell>
          <cell r="AZ4">
            <v>0</v>
          </cell>
          <cell r="BA4">
            <v>0</v>
          </cell>
          <cell r="BB4" t="str">
            <v>LT1</v>
          </cell>
          <cell r="BC4">
            <v>0</v>
          </cell>
          <cell r="BD4">
            <v>0</v>
          </cell>
          <cell r="BE4" t="str">
            <v>LT 2 (CRD)</v>
          </cell>
          <cell r="BF4">
            <v>0</v>
          </cell>
          <cell r="BG4">
            <v>0</v>
          </cell>
          <cell r="BH4" t="str">
            <v>LT 2 (CRD)</v>
          </cell>
          <cell r="BI4">
            <v>0</v>
          </cell>
          <cell r="BJ4" t="str">
            <v>LT 2 (CRD)</v>
          </cell>
          <cell r="BK4" t="str">
            <v>LT 2 (CRD)</v>
          </cell>
          <cell r="BL4">
            <v>0</v>
          </cell>
          <cell r="BM4" t="str">
            <v>LT 2 (CRD)</v>
          </cell>
          <cell r="BN4">
            <v>0</v>
          </cell>
          <cell r="BO4" t="str">
            <v>LT 2 (CRD)</v>
          </cell>
          <cell r="BP4">
            <v>0</v>
          </cell>
        </row>
        <row r="5">
          <cell r="G5" t="str">
            <v>Style/ Color #</v>
          </cell>
          <cell r="H5" t="str">
            <v>EU Style Colour Code2</v>
          </cell>
          <cell r="I5" t="str">
            <v>EU Style Code</v>
          </cell>
          <cell r="J5" t="str">
            <v>Style Description</v>
          </cell>
          <cell r="K5" t="str">
            <v>Global Style-Color Status</v>
          </cell>
          <cell r="L5" t="str">
            <v>Color#</v>
          </cell>
          <cell r="M5" t="str">
            <v>Color Description</v>
          </cell>
          <cell r="N5" t="str">
            <v>Fabric</v>
          </cell>
          <cell r="O5" t="str">
            <v>Remark</v>
          </cell>
          <cell r="P5" t="str">
            <v>Material Content</v>
          </cell>
          <cell r="Q5" t="str">
            <v>Plant code
SAP 6.5</v>
          </cell>
          <cell r="R5" t="str">
            <v>Vendor</v>
          </cell>
          <cell r="S5" t="str">
            <v>Port of Exit</v>
          </cell>
          <cell r="T5" t="str">
            <v>Country of Origin</v>
          </cell>
          <cell r="U5" t="str">
            <v>Fabric LT w/o  Pre-booked Greige</v>
          </cell>
          <cell r="V5" t="str">
            <v>Fabric LT with  Pre-booked Greige</v>
          </cell>
          <cell r="W5" t="str">
            <v>Trims Prod LT (Max)</v>
          </cell>
          <cell r="X5" t="str">
            <v>Transport LT (Max) (supplier to factory)</v>
          </cell>
          <cell r="Y5" t="str">
            <v>FTY production time for bags</v>
          </cell>
          <cell r="Z5" t="str">
            <v>TOTAL LT wt greige</v>
          </cell>
          <cell r="AA5" t="str">
            <v>TOTAL LT w/o greige</v>
          </cell>
          <cell r="AB5" t="str">
            <v xml:space="preserve">Plant code
SAP 6.5 </v>
          </cell>
          <cell r="AC5" t="str">
            <v xml:space="preserve">Vendor </v>
          </cell>
          <cell r="AD5" t="str">
            <v xml:space="preserve">Port of Exit </v>
          </cell>
          <cell r="AE5" t="str">
            <v xml:space="preserve">Country of Origin </v>
          </cell>
          <cell r="AF5" t="str">
            <v>Plant code
SAP 6.5 3</v>
          </cell>
          <cell r="AG5" t="str">
            <v>Vendor 4</v>
          </cell>
          <cell r="AH5" t="str">
            <v>Port of Exit 5</v>
          </cell>
          <cell r="AI5" t="str">
            <v>Country of Origin 6</v>
          </cell>
          <cell r="AJ5" t="str">
            <v>Plant code
SAP 6.5 2</v>
          </cell>
          <cell r="AK5" t="str">
            <v>Vendor 3</v>
          </cell>
          <cell r="AL5" t="str">
            <v>Port of Exit 4</v>
          </cell>
          <cell r="AM5" t="str">
            <v>Country of Origin 5</v>
          </cell>
          <cell r="AN5" t="str">
            <v>Carton</v>
          </cell>
          <cell r="AO5" t="str">
            <v>Master Pack Units</v>
          </cell>
          <cell r="AP5" t="str">
            <v>Length</v>
          </cell>
          <cell r="AQ5" t="str">
            <v>Width</v>
          </cell>
          <cell r="AR5" t="str">
            <v>Height</v>
          </cell>
          <cell r="AS5" t="str">
            <v>Gross Weight (KG)</v>
          </cell>
          <cell r="AT5" t="str">
            <v>Carton (EU)</v>
          </cell>
          <cell r="AU5" t="str">
            <v>Master Pack (EU)</v>
          </cell>
          <cell r="AV5" t="str">
            <v>Length4</v>
          </cell>
          <cell r="AW5" t="str">
            <v>Width5</v>
          </cell>
          <cell r="AX5" t="str">
            <v>Height6</v>
          </cell>
          <cell r="AY5" t="str">
            <v>Gross Weight (KG) EU</v>
          </cell>
          <cell r="AZ5" t="str">
            <v xml:space="preserve">Production
MOQ / Style </v>
          </cell>
          <cell r="BA5" t="str">
            <v>Production
MOQ / Color</v>
          </cell>
          <cell r="BB5" t="str">
            <v>Old Prod LT</v>
          </cell>
          <cell r="BC5" t="str">
            <v>Buff time</v>
          </cell>
          <cell r="BD5" t="str">
            <v>NEW LT1</v>
          </cell>
          <cell r="BE5" t="str">
            <v>DC 1001
(BY Boat)</v>
          </cell>
          <cell r="BF5" t="str">
            <v>DC 1001 
(By Boat Truck)</v>
          </cell>
          <cell r="BG5" t="str">
            <v>DC 1001
(By AIR)</v>
          </cell>
          <cell r="BH5" t="str">
            <v>DC 1004
(By Boat)</v>
          </cell>
          <cell r="BI5" t="str">
            <v>DC 1004
(By AIR)</v>
          </cell>
          <cell r="BJ5" t="str">
            <v>DC 
(BY Boat)</v>
          </cell>
          <cell r="BK5" t="str">
            <v>DC 1005 BY OCEAN (Bulk)</v>
          </cell>
          <cell r="BL5" t="str">
            <v>BY AIR   (SS)</v>
          </cell>
          <cell r="BM5" t="str">
            <v xml:space="preserve">DC 1010
BY OCEAN (Bulk) </v>
          </cell>
          <cell r="BN5" t="str">
            <v>BY AIR   (SS)10</v>
          </cell>
          <cell r="BO5" t="str">
            <v>BY OCEAN (BULK)</v>
          </cell>
          <cell r="BP5" t="str">
            <v>BY AIR   (SS)11</v>
          </cell>
        </row>
        <row r="6">
          <cell r="G6" t="str">
            <v>JS0A3P6S003</v>
          </cell>
          <cell r="H6">
            <v>0</v>
          </cell>
          <cell r="I6">
            <v>0</v>
          </cell>
          <cell r="J6" t="str">
            <v>DOUBLE BREAK</v>
          </cell>
          <cell r="K6" t="str">
            <v>C/O</v>
          </cell>
          <cell r="L6" t="str">
            <v>003</v>
          </cell>
          <cell r="M6" t="str">
            <v>NAVY</v>
          </cell>
          <cell r="N6" t="str">
            <v>Solid</v>
          </cell>
          <cell r="O6" t="str">
            <v>S</v>
          </cell>
          <cell r="P6" t="str">
            <v>100% Nylon</v>
          </cell>
          <cell r="Q6" t="str">
            <v>721415</v>
          </cell>
          <cell r="R6" t="str">
            <v>HORIZON - CAM</v>
          </cell>
          <cell r="S6" t="str">
            <v>Phnom Penh</v>
          </cell>
          <cell r="T6" t="str">
            <v>Cambodia</v>
          </cell>
          <cell r="U6">
            <v>77</v>
          </cell>
          <cell r="V6">
            <v>42</v>
          </cell>
          <cell r="W6">
            <v>14</v>
          </cell>
          <cell r="X6">
            <v>14</v>
          </cell>
          <cell r="Y6">
            <v>45</v>
          </cell>
          <cell r="Z6">
            <v>101</v>
          </cell>
          <cell r="AA6">
            <v>136</v>
          </cell>
          <cell r="AB6" t="str">
            <v>721415</v>
          </cell>
          <cell r="AC6" t="str">
            <v>HORIZON - CAM</v>
          </cell>
          <cell r="AD6" t="str">
            <v>Phnom Penh</v>
          </cell>
          <cell r="AE6" t="str">
            <v>Cambodia</v>
          </cell>
          <cell r="AF6" t="str">
            <v>721415</v>
          </cell>
          <cell r="AG6" t="str">
            <v>HORIZON - CAM</v>
          </cell>
          <cell r="AH6" t="str">
            <v>Phnom Penh</v>
          </cell>
          <cell r="AI6" t="str">
            <v>Cambodia</v>
          </cell>
          <cell r="AJ6" t="str">
            <v>721415</v>
          </cell>
          <cell r="AK6" t="str">
            <v>HORIZON - CAM</v>
          </cell>
          <cell r="AL6" t="str">
            <v>Phnom Penh</v>
          </cell>
          <cell r="AM6" t="str">
            <v>Cambodia</v>
          </cell>
          <cell r="AN6" t="str">
            <v>JFRG</v>
          </cell>
          <cell r="AO6">
            <v>20</v>
          </cell>
          <cell r="AP6">
            <v>30</v>
          </cell>
          <cell r="AQ6">
            <v>15</v>
          </cell>
          <cell r="AR6">
            <v>13</v>
          </cell>
          <cell r="AS6">
            <v>10.06</v>
          </cell>
          <cell r="AT6">
            <v>0</v>
          </cell>
          <cell r="AU6">
            <v>0</v>
          </cell>
          <cell r="AV6">
            <v>0</v>
          </cell>
          <cell r="AW6">
            <v>0</v>
          </cell>
          <cell r="AX6">
            <v>0</v>
          </cell>
          <cell r="AY6">
            <v>0</v>
          </cell>
          <cell r="AZ6">
            <v>2000</v>
          </cell>
          <cell r="BA6">
            <v>500</v>
          </cell>
          <cell r="BB6">
            <v>87</v>
          </cell>
          <cell r="BC6">
            <v>28</v>
          </cell>
          <cell r="BD6">
            <v>115</v>
          </cell>
          <cell r="BE6">
            <v>63</v>
          </cell>
          <cell r="BF6">
            <v>103</v>
          </cell>
          <cell r="BG6">
            <v>15</v>
          </cell>
          <cell r="BH6">
            <v>63</v>
          </cell>
          <cell r="BI6">
            <v>25</v>
          </cell>
          <cell r="BJ6">
            <v>63</v>
          </cell>
          <cell r="BK6">
            <v>64</v>
          </cell>
          <cell r="BL6">
            <v>9</v>
          </cell>
          <cell r="BM6">
            <v>1</v>
          </cell>
          <cell r="BN6">
            <v>1</v>
          </cell>
          <cell r="BO6">
            <v>1</v>
          </cell>
          <cell r="BP6">
            <v>1</v>
          </cell>
        </row>
        <row r="7">
          <cell r="G7" t="str">
            <v>JS0A3P6S008</v>
          </cell>
          <cell r="H7">
            <v>0</v>
          </cell>
          <cell r="I7">
            <v>0</v>
          </cell>
          <cell r="J7" t="str">
            <v>DOUBLE BREAK</v>
          </cell>
          <cell r="K7" t="str">
            <v>C/O</v>
          </cell>
          <cell r="L7" t="str">
            <v>008</v>
          </cell>
          <cell r="M7" t="str">
            <v>BLACK</v>
          </cell>
          <cell r="N7" t="str">
            <v>Solid</v>
          </cell>
          <cell r="O7" t="str">
            <v>S</v>
          </cell>
          <cell r="P7" t="str">
            <v>100% Nylon</v>
          </cell>
          <cell r="Q7" t="str">
            <v>721415</v>
          </cell>
          <cell r="R7" t="str">
            <v>HORIZON - CAM</v>
          </cell>
          <cell r="S7" t="str">
            <v>Phnom Penh</v>
          </cell>
          <cell r="T7" t="str">
            <v>Cambodia</v>
          </cell>
          <cell r="U7">
            <v>77</v>
          </cell>
          <cell r="V7">
            <v>42</v>
          </cell>
          <cell r="W7">
            <v>14</v>
          </cell>
          <cell r="X7">
            <v>14</v>
          </cell>
          <cell r="Y7">
            <v>45</v>
          </cell>
          <cell r="Z7">
            <v>101</v>
          </cell>
          <cell r="AA7">
            <v>136</v>
          </cell>
          <cell r="AB7" t="str">
            <v>721415</v>
          </cell>
          <cell r="AC7" t="str">
            <v>HORIZON - CAM</v>
          </cell>
          <cell r="AD7" t="str">
            <v>Phnom Penh</v>
          </cell>
          <cell r="AE7" t="str">
            <v>Cambodia</v>
          </cell>
          <cell r="AF7" t="str">
            <v>721415</v>
          </cell>
          <cell r="AG7" t="str">
            <v>HORIZON - CAM</v>
          </cell>
          <cell r="AH7" t="str">
            <v>Phnom Penh</v>
          </cell>
          <cell r="AI7" t="str">
            <v>Cambodia</v>
          </cell>
          <cell r="AJ7" t="str">
            <v>721415</v>
          </cell>
          <cell r="AK7" t="str">
            <v>HORIZON - CAM</v>
          </cell>
          <cell r="AL7" t="str">
            <v>Phnom Penh</v>
          </cell>
          <cell r="AM7" t="str">
            <v>Cambodia</v>
          </cell>
          <cell r="AN7" t="str">
            <v>JFRG</v>
          </cell>
          <cell r="AO7">
            <v>20</v>
          </cell>
          <cell r="AP7">
            <v>30</v>
          </cell>
          <cell r="AQ7">
            <v>15</v>
          </cell>
          <cell r="AR7">
            <v>13</v>
          </cell>
          <cell r="AS7">
            <v>10.06</v>
          </cell>
          <cell r="AT7">
            <v>0</v>
          </cell>
          <cell r="AU7">
            <v>0</v>
          </cell>
          <cell r="AV7">
            <v>0</v>
          </cell>
          <cell r="AW7">
            <v>0</v>
          </cell>
          <cell r="AX7">
            <v>0</v>
          </cell>
          <cell r="AY7">
            <v>0</v>
          </cell>
          <cell r="AZ7">
            <v>2000</v>
          </cell>
          <cell r="BA7">
            <v>500</v>
          </cell>
          <cell r="BB7">
            <v>87</v>
          </cell>
          <cell r="BC7">
            <v>28</v>
          </cell>
          <cell r="BD7">
            <v>115</v>
          </cell>
          <cell r="BE7">
            <v>63</v>
          </cell>
          <cell r="BF7">
            <v>103</v>
          </cell>
          <cell r="BG7">
            <v>15</v>
          </cell>
          <cell r="BH7">
            <v>63</v>
          </cell>
          <cell r="BI7">
            <v>25</v>
          </cell>
          <cell r="BJ7">
            <v>63</v>
          </cell>
          <cell r="BK7">
            <v>64</v>
          </cell>
          <cell r="BL7">
            <v>9</v>
          </cell>
          <cell r="BM7">
            <v>1</v>
          </cell>
          <cell r="BN7">
            <v>1</v>
          </cell>
          <cell r="BO7">
            <v>1</v>
          </cell>
          <cell r="BP7">
            <v>1</v>
          </cell>
        </row>
        <row r="8">
          <cell r="G8" t="str">
            <v>JS0A3P6S88T</v>
          </cell>
          <cell r="H8">
            <v>0</v>
          </cell>
          <cell r="I8">
            <v>0</v>
          </cell>
          <cell r="J8" t="str">
            <v>DOUBLE BREAK</v>
          </cell>
          <cell r="K8" t="str">
            <v>C/O</v>
          </cell>
          <cell r="L8" t="str">
            <v>88T</v>
          </cell>
          <cell r="M8" t="str">
            <v>OYSTER MUSHROOM</v>
          </cell>
          <cell r="N8" t="str">
            <v>Solid</v>
          </cell>
          <cell r="O8" t="str">
            <v>S</v>
          </cell>
          <cell r="P8" t="str">
            <v>100% Nylon</v>
          </cell>
          <cell r="Q8" t="str">
            <v>721415</v>
          </cell>
          <cell r="R8" t="str">
            <v>HORIZON - CAM</v>
          </cell>
          <cell r="S8" t="str">
            <v>Phnom Penh</v>
          </cell>
          <cell r="T8" t="str">
            <v>Cambodia</v>
          </cell>
          <cell r="U8">
            <v>77</v>
          </cell>
          <cell r="V8">
            <v>42</v>
          </cell>
          <cell r="W8">
            <v>14</v>
          </cell>
          <cell r="X8">
            <v>14</v>
          </cell>
          <cell r="Y8">
            <v>45</v>
          </cell>
          <cell r="Z8">
            <v>101</v>
          </cell>
          <cell r="AA8">
            <v>136</v>
          </cell>
          <cell r="AB8" t="str">
            <v>721415</v>
          </cell>
          <cell r="AC8" t="str">
            <v>HORIZON - CAM</v>
          </cell>
          <cell r="AD8" t="str">
            <v>Phnom Penh</v>
          </cell>
          <cell r="AE8" t="str">
            <v>Cambodia</v>
          </cell>
          <cell r="AF8" t="str">
            <v>721415</v>
          </cell>
          <cell r="AG8" t="str">
            <v>HORIZON - CAM</v>
          </cell>
          <cell r="AH8" t="str">
            <v>Phnom Penh</v>
          </cell>
          <cell r="AI8" t="str">
            <v>Cambodia</v>
          </cell>
          <cell r="AJ8" t="str">
            <v>721415</v>
          </cell>
          <cell r="AK8" t="str">
            <v>HORIZON - CAM</v>
          </cell>
          <cell r="AL8" t="str">
            <v>Phnom Penh</v>
          </cell>
          <cell r="AM8" t="str">
            <v>Cambodia</v>
          </cell>
          <cell r="AN8" t="str">
            <v>JFRG</v>
          </cell>
          <cell r="AO8">
            <v>20</v>
          </cell>
          <cell r="AP8">
            <v>30</v>
          </cell>
          <cell r="AQ8">
            <v>15</v>
          </cell>
          <cell r="AR8">
            <v>13</v>
          </cell>
          <cell r="AS8">
            <v>10.06</v>
          </cell>
          <cell r="AT8">
            <v>0</v>
          </cell>
          <cell r="AU8">
            <v>0</v>
          </cell>
          <cell r="AV8">
            <v>0</v>
          </cell>
          <cell r="AW8">
            <v>0</v>
          </cell>
          <cell r="AX8">
            <v>0</v>
          </cell>
          <cell r="AY8">
            <v>0</v>
          </cell>
          <cell r="AZ8">
            <v>2000</v>
          </cell>
          <cell r="BA8">
            <v>500</v>
          </cell>
          <cell r="BB8">
            <v>87</v>
          </cell>
          <cell r="BC8">
            <v>28</v>
          </cell>
          <cell r="BD8">
            <v>115</v>
          </cell>
          <cell r="BE8">
            <v>63</v>
          </cell>
          <cell r="BF8">
            <v>103</v>
          </cell>
          <cell r="BG8">
            <v>15</v>
          </cell>
          <cell r="BH8">
            <v>63</v>
          </cell>
          <cell r="BI8">
            <v>25</v>
          </cell>
          <cell r="BJ8">
            <v>63</v>
          </cell>
          <cell r="BK8">
            <v>64</v>
          </cell>
          <cell r="BL8">
            <v>9</v>
          </cell>
          <cell r="BM8">
            <v>1</v>
          </cell>
          <cell r="BN8">
            <v>1</v>
          </cell>
          <cell r="BO8">
            <v>1</v>
          </cell>
          <cell r="BP8">
            <v>1</v>
          </cell>
        </row>
        <row r="9">
          <cell r="G9" t="str">
            <v>JS0A3P6S5M9</v>
          </cell>
          <cell r="H9">
            <v>0</v>
          </cell>
          <cell r="I9">
            <v>0</v>
          </cell>
          <cell r="J9" t="str">
            <v>DOUBLE BREAK</v>
          </cell>
          <cell r="K9" t="str">
            <v>NEW</v>
          </cell>
          <cell r="L9" t="str">
            <v>5M9</v>
          </cell>
          <cell r="M9" t="str">
            <v>PASTEL LILAC</v>
          </cell>
          <cell r="N9" t="str">
            <v>Solid</v>
          </cell>
          <cell r="O9" t="str">
            <v>S</v>
          </cell>
          <cell r="P9" t="str">
            <v>100% Nylon</v>
          </cell>
          <cell r="Q9" t="str">
            <v>721415</v>
          </cell>
          <cell r="R9" t="str">
            <v>HORIZON - CAM</v>
          </cell>
          <cell r="S9" t="str">
            <v>Phnom Penh</v>
          </cell>
          <cell r="T9" t="str">
            <v>Cambodia</v>
          </cell>
          <cell r="U9">
            <v>77</v>
          </cell>
          <cell r="V9">
            <v>42</v>
          </cell>
          <cell r="W9">
            <v>14</v>
          </cell>
          <cell r="X9">
            <v>14</v>
          </cell>
          <cell r="Y9">
            <v>45</v>
          </cell>
          <cell r="Z9">
            <v>101</v>
          </cell>
          <cell r="AA9">
            <v>136</v>
          </cell>
          <cell r="AB9" t="str">
            <v>721415</v>
          </cell>
          <cell r="AC9" t="str">
            <v>HORIZON - CAM</v>
          </cell>
          <cell r="AD9" t="str">
            <v>Phnom Penh</v>
          </cell>
          <cell r="AE9" t="str">
            <v>Cambodia</v>
          </cell>
          <cell r="AF9" t="str">
            <v>721415</v>
          </cell>
          <cell r="AG9" t="str">
            <v>HORIZON - CAM</v>
          </cell>
          <cell r="AH9" t="str">
            <v>Phnom Penh</v>
          </cell>
          <cell r="AI9" t="str">
            <v>Cambodia</v>
          </cell>
          <cell r="AJ9" t="str">
            <v>721415</v>
          </cell>
          <cell r="AK9" t="str">
            <v>HORIZON - CAM</v>
          </cell>
          <cell r="AL9" t="str">
            <v>Phnom Penh</v>
          </cell>
          <cell r="AM9" t="str">
            <v>Cambodia</v>
          </cell>
          <cell r="AN9" t="str">
            <v>JFRG</v>
          </cell>
          <cell r="AO9">
            <v>20</v>
          </cell>
          <cell r="AP9">
            <v>30</v>
          </cell>
          <cell r="AQ9">
            <v>15</v>
          </cell>
          <cell r="AR9">
            <v>13</v>
          </cell>
          <cell r="AS9">
            <v>10.06</v>
          </cell>
          <cell r="AT9">
            <v>0</v>
          </cell>
          <cell r="AU9">
            <v>0</v>
          </cell>
          <cell r="AV9">
            <v>0</v>
          </cell>
          <cell r="AW9">
            <v>0</v>
          </cell>
          <cell r="AX9">
            <v>0</v>
          </cell>
          <cell r="AY9">
            <v>0</v>
          </cell>
          <cell r="AZ9">
            <v>2000</v>
          </cell>
          <cell r="BA9">
            <v>500</v>
          </cell>
          <cell r="BB9">
            <v>87</v>
          </cell>
          <cell r="BC9">
            <v>28</v>
          </cell>
          <cell r="BD9">
            <v>115</v>
          </cell>
          <cell r="BE9">
            <v>63</v>
          </cell>
          <cell r="BF9">
            <v>103</v>
          </cell>
          <cell r="BG9">
            <v>15</v>
          </cell>
          <cell r="BH9">
            <v>63</v>
          </cell>
          <cell r="BI9">
            <v>25</v>
          </cell>
          <cell r="BJ9">
            <v>63</v>
          </cell>
          <cell r="BK9">
            <v>64</v>
          </cell>
          <cell r="BL9">
            <v>9</v>
          </cell>
          <cell r="BM9">
            <v>1</v>
          </cell>
          <cell r="BN9">
            <v>1</v>
          </cell>
          <cell r="BO9">
            <v>1</v>
          </cell>
          <cell r="BP9">
            <v>1</v>
          </cell>
        </row>
        <row r="10">
          <cell r="G10" t="str">
            <v>JS0A3P6S95Z</v>
          </cell>
          <cell r="H10">
            <v>0</v>
          </cell>
          <cell r="I10">
            <v>0</v>
          </cell>
          <cell r="J10" t="str">
            <v>DOUBLE BREAK</v>
          </cell>
          <cell r="K10" t="str">
            <v>NEW</v>
          </cell>
          <cell r="L10" t="str">
            <v>95Z</v>
          </cell>
          <cell r="M10" t="str">
            <v>CURRY</v>
          </cell>
          <cell r="N10" t="str">
            <v>Solid</v>
          </cell>
          <cell r="O10" t="str">
            <v>S</v>
          </cell>
          <cell r="P10" t="str">
            <v>100% Nylon</v>
          </cell>
          <cell r="Q10" t="str">
            <v>721415</v>
          </cell>
          <cell r="R10" t="str">
            <v>HORIZON - CAM</v>
          </cell>
          <cell r="S10" t="str">
            <v>Phnom Penh</v>
          </cell>
          <cell r="T10" t="str">
            <v>Cambodia</v>
          </cell>
          <cell r="U10">
            <v>77</v>
          </cell>
          <cell r="V10">
            <v>42</v>
          </cell>
          <cell r="W10">
            <v>14</v>
          </cell>
          <cell r="X10">
            <v>14</v>
          </cell>
          <cell r="Y10">
            <v>45</v>
          </cell>
          <cell r="Z10">
            <v>101</v>
          </cell>
          <cell r="AA10">
            <v>136</v>
          </cell>
          <cell r="AB10" t="str">
            <v>721415</v>
          </cell>
          <cell r="AC10" t="str">
            <v>HORIZON - CAM</v>
          </cell>
          <cell r="AD10" t="str">
            <v>Phnom Penh</v>
          </cell>
          <cell r="AE10" t="str">
            <v>Cambodia</v>
          </cell>
          <cell r="AF10" t="str">
            <v>721415</v>
          </cell>
          <cell r="AG10" t="str">
            <v>HORIZON - CAM</v>
          </cell>
          <cell r="AH10" t="str">
            <v>Phnom Penh</v>
          </cell>
          <cell r="AI10" t="str">
            <v>Cambodia</v>
          </cell>
          <cell r="AJ10" t="str">
            <v>721415</v>
          </cell>
          <cell r="AK10" t="str">
            <v>HORIZON - CAM</v>
          </cell>
          <cell r="AL10" t="str">
            <v>Phnom Penh</v>
          </cell>
          <cell r="AM10" t="str">
            <v>Cambodia</v>
          </cell>
          <cell r="AN10" t="str">
            <v>JFRG</v>
          </cell>
          <cell r="AO10">
            <v>20</v>
          </cell>
          <cell r="AP10">
            <v>30</v>
          </cell>
          <cell r="AQ10">
            <v>15</v>
          </cell>
          <cell r="AR10">
            <v>13</v>
          </cell>
          <cell r="AS10">
            <v>10.06</v>
          </cell>
          <cell r="AT10">
            <v>0</v>
          </cell>
          <cell r="AU10">
            <v>0</v>
          </cell>
          <cell r="AV10">
            <v>0</v>
          </cell>
          <cell r="AW10">
            <v>0</v>
          </cell>
          <cell r="AX10">
            <v>0</v>
          </cell>
          <cell r="AY10">
            <v>0</v>
          </cell>
          <cell r="AZ10">
            <v>2000</v>
          </cell>
          <cell r="BA10">
            <v>500</v>
          </cell>
          <cell r="BB10">
            <v>87</v>
          </cell>
          <cell r="BC10">
            <v>28</v>
          </cell>
          <cell r="BD10">
            <v>115</v>
          </cell>
          <cell r="BE10">
            <v>63</v>
          </cell>
          <cell r="BF10">
            <v>103</v>
          </cell>
          <cell r="BG10">
            <v>15</v>
          </cell>
          <cell r="BH10">
            <v>63</v>
          </cell>
          <cell r="BI10">
            <v>25</v>
          </cell>
          <cell r="BJ10">
            <v>63</v>
          </cell>
          <cell r="BK10">
            <v>64</v>
          </cell>
          <cell r="BL10">
            <v>9</v>
          </cell>
          <cell r="BM10">
            <v>1</v>
          </cell>
          <cell r="BN10">
            <v>1</v>
          </cell>
          <cell r="BO10">
            <v>1</v>
          </cell>
          <cell r="BP10">
            <v>1</v>
          </cell>
        </row>
        <row r="11">
          <cell r="G11" t="str">
            <v>JS0A3P6S96D</v>
          </cell>
          <cell r="H11">
            <v>0</v>
          </cell>
          <cell r="I11">
            <v>0</v>
          </cell>
          <cell r="J11" t="str">
            <v>DOUBLE BREAK</v>
          </cell>
          <cell r="K11" t="str">
            <v>NEW</v>
          </cell>
          <cell r="L11" t="str">
            <v>96D</v>
          </cell>
          <cell r="M11" t="str">
            <v>LODEN FROST</v>
          </cell>
          <cell r="N11" t="str">
            <v>Solid</v>
          </cell>
          <cell r="O11" t="str">
            <v>S</v>
          </cell>
          <cell r="P11" t="str">
            <v>100% Nylon</v>
          </cell>
          <cell r="Q11" t="str">
            <v>721415</v>
          </cell>
          <cell r="R11" t="str">
            <v>HORIZON - CAM</v>
          </cell>
          <cell r="S11" t="str">
            <v>Phnom Penh</v>
          </cell>
          <cell r="T11" t="str">
            <v>Cambodia</v>
          </cell>
          <cell r="U11">
            <v>77</v>
          </cell>
          <cell r="V11">
            <v>42</v>
          </cell>
          <cell r="W11">
            <v>14</v>
          </cell>
          <cell r="X11">
            <v>14</v>
          </cell>
          <cell r="Y11">
            <v>45</v>
          </cell>
          <cell r="Z11">
            <v>101</v>
          </cell>
          <cell r="AA11">
            <v>136</v>
          </cell>
          <cell r="AB11" t="str">
            <v>721415</v>
          </cell>
          <cell r="AC11" t="str">
            <v>HORIZON - CAM</v>
          </cell>
          <cell r="AD11" t="str">
            <v>Phnom Penh</v>
          </cell>
          <cell r="AE11" t="str">
            <v>Cambodia</v>
          </cell>
          <cell r="AF11" t="str">
            <v>721415</v>
          </cell>
          <cell r="AG11" t="str">
            <v>HORIZON - CAM</v>
          </cell>
          <cell r="AH11" t="str">
            <v>Phnom Penh</v>
          </cell>
          <cell r="AI11" t="str">
            <v>Cambodia</v>
          </cell>
          <cell r="AJ11" t="str">
            <v>721415</v>
          </cell>
          <cell r="AK11" t="str">
            <v>HORIZON - CAM</v>
          </cell>
          <cell r="AL11" t="str">
            <v>Phnom Penh</v>
          </cell>
          <cell r="AM11" t="str">
            <v>Cambodia</v>
          </cell>
          <cell r="AN11" t="str">
            <v>JFRG</v>
          </cell>
          <cell r="AO11">
            <v>20</v>
          </cell>
          <cell r="AP11">
            <v>30</v>
          </cell>
          <cell r="AQ11">
            <v>15</v>
          </cell>
          <cell r="AR11">
            <v>13</v>
          </cell>
          <cell r="AS11">
            <v>10.06</v>
          </cell>
          <cell r="AT11">
            <v>0</v>
          </cell>
          <cell r="AU11">
            <v>0</v>
          </cell>
          <cell r="AV11">
            <v>0</v>
          </cell>
          <cell r="AW11">
            <v>0</v>
          </cell>
          <cell r="AX11">
            <v>0</v>
          </cell>
          <cell r="AY11">
            <v>0</v>
          </cell>
          <cell r="AZ11">
            <v>2000</v>
          </cell>
          <cell r="BA11">
            <v>500</v>
          </cell>
          <cell r="BB11">
            <v>87</v>
          </cell>
          <cell r="BC11">
            <v>28</v>
          </cell>
          <cell r="BD11">
            <v>115</v>
          </cell>
          <cell r="BE11">
            <v>63</v>
          </cell>
          <cell r="BF11">
            <v>103</v>
          </cell>
          <cell r="BG11">
            <v>15</v>
          </cell>
          <cell r="BH11">
            <v>63</v>
          </cell>
          <cell r="BI11">
            <v>25</v>
          </cell>
          <cell r="BJ11">
            <v>63</v>
          </cell>
          <cell r="BK11">
            <v>64</v>
          </cell>
          <cell r="BL11">
            <v>9</v>
          </cell>
          <cell r="BM11">
            <v>1</v>
          </cell>
          <cell r="BN11">
            <v>1</v>
          </cell>
          <cell r="BO11">
            <v>1</v>
          </cell>
          <cell r="BP11">
            <v>1</v>
          </cell>
        </row>
        <row r="12">
          <cell r="G12" t="str">
            <v>JS00TN89008</v>
          </cell>
          <cell r="H12" t="str">
            <v>EK0A5BALN55</v>
          </cell>
          <cell r="I12" t="str">
            <v>EK0A5BAL</v>
          </cell>
          <cell r="J12" t="str">
            <v>DRIVER 8</v>
          </cell>
          <cell r="K12" t="str">
            <v>C/O</v>
          </cell>
          <cell r="L12" t="str">
            <v>008</v>
          </cell>
          <cell r="M12" t="str">
            <v>BLACK</v>
          </cell>
          <cell r="N12" t="str">
            <v>Solid</v>
          </cell>
          <cell r="O12" t="str">
            <v>S</v>
          </cell>
          <cell r="P12" t="str">
            <v>100% Polyester</v>
          </cell>
          <cell r="Q12">
            <v>508945</v>
          </cell>
          <cell r="R12" t="str">
            <v>PT. Kanindo 2</v>
          </cell>
          <cell r="S12" t="str">
            <v>Semarang</v>
          </cell>
          <cell r="T12" t="str">
            <v>Indonesia</v>
          </cell>
          <cell r="U12">
            <v>90</v>
          </cell>
          <cell r="V12">
            <v>30</v>
          </cell>
          <cell r="W12">
            <v>0</v>
          </cell>
          <cell r="X12">
            <v>27</v>
          </cell>
          <cell r="Y12">
            <v>45</v>
          </cell>
          <cell r="Z12">
            <v>102</v>
          </cell>
          <cell r="AA12">
            <v>162</v>
          </cell>
          <cell r="AB12">
            <v>508945</v>
          </cell>
          <cell r="AC12" t="str">
            <v>PT. Kanindo 2</v>
          </cell>
          <cell r="AD12" t="str">
            <v>Semarang</v>
          </cell>
          <cell r="AE12" t="str">
            <v>Indonesia</v>
          </cell>
          <cell r="AF12">
            <v>508945</v>
          </cell>
          <cell r="AG12" t="str">
            <v>PT. Kanindo 2</v>
          </cell>
          <cell r="AH12" t="str">
            <v>Semarang</v>
          </cell>
          <cell r="AI12" t="str">
            <v>Indonesia</v>
          </cell>
          <cell r="AJ12">
            <v>508945</v>
          </cell>
          <cell r="AK12" t="str">
            <v>PT. Kanindo 2</v>
          </cell>
          <cell r="AL12" t="str">
            <v>Semarang</v>
          </cell>
          <cell r="AM12" t="str">
            <v>Indonesia</v>
          </cell>
          <cell r="AN12" t="str">
            <v>JBZG</v>
          </cell>
          <cell r="AO12">
            <v>2</v>
          </cell>
          <cell r="AP12">
            <v>24</v>
          </cell>
          <cell r="AQ12">
            <v>15.499999999999998</v>
          </cell>
          <cell r="AR12">
            <v>10</v>
          </cell>
          <cell r="AS12">
            <v>5.52</v>
          </cell>
          <cell r="AT12" t="str">
            <v>KU37</v>
          </cell>
          <cell r="AU12">
            <v>4</v>
          </cell>
          <cell r="AV12">
            <v>80</v>
          </cell>
          <cell r="AW12">
            <v>38</v>
          </cell>
          <cell r="AX12">
            <v>44</v>
          </cell>
          <cell r="AY12">
            <v>10.4</v>
          </cell>
          <cell r="AZ12">
            <v>2000</v>
          </cell>
          <cell r="BA12">
            <v>500</v>
          </cell>
          <cell r="BB12">
            <v>101</v>
          </cell>
          <cell r="BC12">
            <v>28</v>
          </cell>
          <cell r="BD12">
            <v>129</v>
          </cell>
          <cell r="BE12">
            <v>77</v>
          </cell>
          <cell r="BF12">
            <v>98</v>
          </cell>
          <cell r="BG12">
            <v>15</v>
          </cell>
          <cell r="BH12">
            <v>77</v>
          </cell>
          <cell r="BI12">
            <v>25</v>
          </cell>
          <cell r="BJ12">
            <v>63</v>
          </cell>
          <cell r="BK12">
            <v>50</v>
          </cell>
          <cell r="BL12">
            <v>9</v>
          </cell>
          <cell r="BM12">
            <v>1</v>
          </cell>
          <cell r="BN12">
            <v>1</v>
          </cell>
          <cell r="BO12">
            <v>1</v>
          </cell>
          <cell r="BP12">
            <v>1</v>
          </cell>
        </row>
        <row r="13">
          <cell r="G13" t="str">
            <v>JS00TN89003</v>
          </cell>
          <cell r="H13" t="str">
            <v>EK0A5BALN54</v>
          </cell>
          <cell r="I13" t="str">
            <v>EK0A5BAL</v>
          </cell>
          <cell r="J13" t="str">
            <v>DRIVER 8</v>
          </cell>
          <cell r="K13" t="str">
            <v>C/O</v>
          </cell>
          <cell r="L13" t="str">
            <v>003</v>
          </cell>
          <cell r="M13" t="str">
            <v>NAVY</v>
          </cell>
          <cell r="N13" t="str">
            <v>Solid</v>
          </cell>
          <cell r="O13" t="str">
            <v>S</v>
          </cell>
          <cell r="P13" t="str">
            <v>100% Polyester</v>
          </cell>
          <cell r="Q13">
            <v>508945</v>
          </cell>
          <cell r="R13" t="str">
            <v>PT. Kanindo 2</v>
          </cell>
          <cell r="S13" t="str">
            <v>Semarang</v>
          </cell>
          <cell r="T13" t="str">
            <v>Indonesia</v>
          </cell>
          <cell r="U13">
            <v>90</v>
          </cell>
          <cell r="V13">
            <v>30</v>
          </cell>
          <cell r="W13">
            <v>0</v>
          </cell>
          <cell r="X13">
            <v>27</v>
          </cell>
          <cell r="Y13">
            <v>45</v>
          </cell>
          <cell r="Z13">
            <v>102</v>
          </cell>
          <cell r="AA13">
            <v>162</v>
          </cell>
          <cell r="AB13">
            <v>508945</v>
          </cell>
          <cell r="AC13" t="str">
            <v>PT. Kanindo 2</v>
          </cell>
          <cell r="AD13" t="str">
            <v>Semarang</v>
          </cell>
          <cell r="AE13" t="str">
            <v>Indonesia</v>
          </cell>
          <cell r="AF13">
            <v>508945</v>
          </cell>
          <cell r="AG13" t="str">
            <v>PT. Kanindo 2</v>
          </cell>
          <cell r="AH13" t="str">
            <v>Semarang</v>
          </cell>
          <cell r="AI13" t="str">
            <v>Indonesia</v>
          </cell>
          <cell r="AJ13">
            <v>508945</v>
          </cell>
          <cell r="AK13" t="str">
            <v>PT. Kanindo 2</v>
          </cell>
          <cell r="AL13" t="str">
            <v>Semarang</v>
          </cell>
          <cell r="AM13" t="str">
            <v>Indonesia</v>
          </cell>
          <cell r="AN13" t="str">
            <v>JBZG</v>
          </cell>
          <cell r="AO13">
            <v>2</v>
          </cell>
          <cell r="AP13">
            <v>24</v>
          </cell>
          <cell r="AQ13">
            <v>15.499999999999998</v>
          </cell>
          <cell r="AR13">
            <v>10</v>
          </cell>
          <cell r="AS13">
            <v>5.52</v>
          </cell>
          <cell r="AT13" t="str">
            <v>KU37</v>
          </cell>
          <cell r="AU13">
            <v>4</v>
          </cell>
          <cell r="AV13">
            <v>80</v>
          </cell>
          <cell r="AW13">
            <v>38</v>
          </cell>
          <cell r="AX13">
            <v>44</v>
          </cell>
          <cell r="AY13">
            <v>10.4</v>
          </cell>
          <cell r="AZ13">
            <v>2000</v>
          </cell>
          <cell r="BA13">
            <v>500</v>
          </cell>
          <cell r="BB13">
            <v>101</v>
          </cell>
          <cell r="BC13">
            <v>28</v>
          </cell>
          <cell r="BD13">
            <v>129</v>
          </cell>
          <cell r="BE13">
            <v>77</v>
          </cell>
          <cell r="BF13">
            <v>98</v>
          </cell>
          <cell r="BG13">
            <v>15</v>
          </cell>
          <cell r="BH13">
            <v>77</v>
          </cell>
          <cell r="BI13">
            <v>25</v>
          </cell>
          <cell r="BJ13">
            <v>63</v>
          </cell>
          <cell r="BK13">
            <v>50</v>
          </cell>
          <cell r="BL13">
            <v>9</v>
          </cell>
          <cell r="BM13">
            <v>1</v>
          </cell>
          <cell r="BN13">
            <v>1</v>
          </cell>
          <cell r="BO13">
            <v>1</v>
          </cell>
          <cell r="BP13">
            <v>1</v>
          </cell>
        </row>
        <row r="14">
          <cell r="G14" t="str">
            <v>JS00TN8904S</v>
          </cell>
          <cell r="H14" t="str">
            <v>EK0A5BALN62</v>
          </cell>
          <cell r="I14" t="str">
            <v>EK0A5BAL</v>
          </cell>
          <cell r="J14" t="str">
            <v>DRIVER 8</v>
          </cell>
          <cell r="K14" t="str">
            <v>C/O</v>
          </cell>
          <cell r="L14" t="str">
            <v>04S</v>
          </cell>
          <cell r="M14" t="str">
            <v>RUSSET RED</v>
          </cell>
          <cell r="N14" t="str">
            <v>Solid</v>
          </cell>
          <cell r="O14" t="str">
            <v>S</v>
          </cell>
          <cell r="P14" t="str">
            <v>100% Polyester</v>
          </cell>
          <cell r="Q14">
            <v>508945</v>
          </cell>
          <cell r="R14" t="str">
            <v>PT. Kanindo 2</v>
          </cell>
          <cell r="S14" t="str">
            <v>Semarang</v>
          </cell>
          <cell r="T14" t="str">
            <v>Indonesia</v>
          </cell>
          <cell r="U14">
            <v>90</v>
          </cell>
          <cell r="V14">
            <v>30</v>
          </cell>
          <cell r="W14">
            <v>0</v>
          </cell>
          <cell r="X14">
            <v>27</v>
          </cell>
          <cell r="Y14">
            <v>45</v>
          </cell>
          <cell r="Z14">
            <v>102</v>
          </cell>
          <cell r="AA14">
            <v>162</v>
          </cell>
          <cell r="AB14">
            <v>508945</v>
          </cell>
          <cell r="AC14" t="str">
            <v>PT. Kanindo 2</v>
          </cell>
          <cell r="AD14" t="str">
            <v>Semarang</v>
          </cell>
          <cell r="AE14" t="str">
            <v>Indonesia</v>
          </cell>
          <cell r="AF14">
            <v>508945</v>
          </cell>
          <cell r="AG14" t="str">
            <v>PT. Kanindo 2</v>
          </cell>
          <cell r="AH14" t="str">
            <v>Semarang</v>
          </cell>
          <cell r="AI14" t="str">
            <v>Indonesia</v>
          </cell>
          <cell r="AJ14">
            <v>508945</v>
          </cell>
          <cell r="AK14" t="str">
            <v>PT. Kanindo 2</v>
          </cell>
          <cell r="AL14" t="str">
            <v>Semarang</v>
          </cell>
          <cell r="AM14" t="str">
            <v>Indonesia</v>
          </cell>
          <cell r="AN14" t="str">
            <v>JBZG</v>
          </cell>
          <cell r="AO14">
            <v>2</v>
          </cell>
          <cell r="AP14">
            <v>24</v>
          </cell>
          <cell r="AQ14">
            <v>15.499999999999998</v>
          </cell>
          <cell r="AR14">
            <v>10</v>
          </cell>
          <cell r="AS14">
            <v>5.52</v>
          </cell>
          <cell r="AT14" t="str">
            <v>KU37</v>
          </cell>
          <cell r="AU14">
            <v>4</v>
          </cell>
          <cell r="AV14">
            <v>80</v>
          </cell>
          <cell r="AW14">
            <v>38</v>
          </cell>
          <cell r="AX14">
            <v>44</v>
          </cell>
          <cell r="AY14">
            <v>10.4</v>
          </cell>
          <cell r="AZ14">
            <v>2000</v>
          </cell>
          <cell r="BA14">
            <v>500</v>
          </cell>
          <cell r="BB14">
            <v>101</v>
          </cell>
          <cell r="BC14">
            <v>28</v>
          </cell>
          <cell r="BD14">
            <v>129</v>
          </cell>
          <cell r="BE14">
            <v>77</v>
          </cell>
          <cell r="BF14">
            <v>98</v>
          </cell>
          <cell r="BG14">
            <v>15</v>
          </cell>
          <cell r="BH14">
            <v>77</v>
          </cell>
          <cell r="BI14">
            <v>25</v>
          </cell>
          <cell r="BJ14">
            <v>63</v>
          </cell>
          <cell r="BK14">
            <v>50</v>
          </cell>
          <cell r="BL14">
            <v>9</v>
          </cell>
          <cell r="BM14">
            <v>1</v>
          </cell>
          <cell r="BN14">
            <v>1</v>
          </cell>
          <cell r="BO14">
            <v>1</v>
          </cell>
          <cell r="BP14">
            <v>1</v>
          </cell>
        </row>
        <row r="15">
          <cell r="G15" t="str">
            <v>JS00TN897N8</v>
          </cell>
          <cell r="H15" t="str">
            <v>EK0A5BALN59</v>
          </cell>
          <cell r="I15" t="str">
            <v>EK0A5BAL</v>
          </cell>
          <cell r="J15" t="str">
            <v>DRIVER 8</v>
          </cell>
          <cell r="K15" t="str">
            <v>NEW</v>
          </cell>
          <cell r="L15" t="str">
            <v>7N8</v>
          </cell>
          <cell r="M15" t="str">
            <v>MISTY ROSE</v>
          </cell>
          <cell r="N15" t="str">
            <v>Solid</v>
          </cell>
          <cell r="O15" t="str">
            <v>S</v>
          </cell>
          <cell r="P15" t="str">
            <v>100% Polyester</v>
          </cell>
          <cell r="Q15">
            <v>508945</v>
          </cell>
          <cell r="R15" t="str">
            <v>PT. Kanindo 2</v>
          </cell>
          <cell r="S15" t="str">
            <v>Semarang</v>
          </cell>
          <cell r="T15" t="str">
            <v>Indonesia</v>
          </cell>
          <cell r="U15">
            <v>90</v>
          </cell>
          <cell r="V15">
            <v>30</v>
          </cell>
          <cell r="W15">
            <v>0</v>
          </cell>
          <cell r="X15">
            <v>27</v>
          </cell>
          <cell r="Y15">
            <v>45</v>
          </cell>
          <cell r="Z15">
            <v>102</v>
          </cell>
          <cell r="AA15">
            <v>162</v>
          </cell>
          <cell r="AB15">
            <v>508945</v>
          </cell>
          <cell r="AC15" t="str">
            <v>PT. Kanindo 2</v>
          </cell>
          <cell r="AD15" t="str">
            <v>Semarang</v>
          </cell>
          <cell r="AE15" t="str">
            <v>Indonesia</v>
          </cell>
          <cell r="AF15">
            <v>508945</v>
          </cell>
          <cell r="AG15" t="str">
            <v>PT. Kanindo 2</v>
          </cell>
          <cell r="AH15" t="str">
            <v>Semarang</v>
          </cell>
          <cell r="AI15" t="str">
            <v>Indonesia</v>
          </cell>
          <cell r="AJ15">
            <v>508945</v>
          </cell>
          <cell r="AK15" t="str">
            <v>PT. Kanindo 2</v>
          </cell>
          <cell r="AL15" t="str">
            <v>Semarang</v>
          </cell>
          <cell r="AM15" t="str">
            <v>Indonesia</v>
          </cell>
          <cell r="AN15" t="str">
            <v>JBZG</v>
          </cell>
          <cell r="AO15">
            <v>2</v>
          </cell>
          <cell r="AP15">
            <v>24</v>
          </cell>
          <cell r="AQ15">
            <v>15.499999999999998</v>
          </cell>
          <cell r="AR15">
            <v>10</v>
          </cell>
          <cell r="AS15">
            <v>5.52</v>
          </cell>
          <cell r="AT15" t="str">
            <v>KU37</v>
          </cell>
          <cell r="AU15">
            <v>4</v>
          </cell>
          <cell r="AV15">
            <v>80</v>
          </cell>
          <cell r="AW15">
            <v>38</v>
          </cell>
          <cell r="AX15">
            <v>44</v>
          </cell>
          <cell r="AY15">
            <v>10.4</v>
          </cell>
          <cell r="AZ15">
            <v>2000</v>
          </cell>
          <cell r="BA15">
            <v>500</v>
          </cell>
          <cell r="BB15">
            <v>101</v>
          </cell>
          <cell r="BC15">
            <v>28</v>
          </cell>
          <cell r="BD15">
            <v>129</v>
          </cell>
          <cell r="BE15">
            <v>77</v>
          </cell>
          <cell r="BF15">
            <v>98</v>
          </cell>
          <cell r="BG15">
            <v>15</v>
          </cell>
          <cell r="BH15">
            <v>77</v>
          </cell>
          <cell r="BI15">
            <v>25</v>
          </cell>
          <cell r="BJ15">
            <v>63</v>
          </cell>
          <cell r="BK15">
            <v>50</v>
          </cell>
          <cell r="BL15">
            <v>9</v>
          </cell>
          <cell r="BM15">
            <v>1</v>
          </cell>
          <cell r="BN15">
            <v>1</v>
          </cell>
          <cell r="BO15">
            <v>1</v>
          </cell>
          <cell r="BP15">
            <v>1</v>
          </cell>
        </row>
        <row r="16">
          <cell r="G16" t="str">
            <v>JS00TN897G7</v>
          </cell>
          <cell r="H16" t="str">
            <v>EK0A5BALN57</v>
          </cell>
          <cell r="I16" t="str">
            <v>EK0A5BAL</v>
          </cell>
          <cell r="J16" t="str">
            <v>DRIVER 8</v>
          </cell>
          <cell r="K16" t="str">
            <v>NEW</v>
          </cell>
          <cell r="L16" t="str">
            <v>7G7</v>
          </cell>
          <cell r="M16" t="str">
            <v>BLUE DUSK</v>
          </cell>
          <cell r="N16" t="str">
            <v>Solid</v>
          </cell>
          <cell r="O16" t="str">
            <v>S</v>
          </cell>
          <cell r="P16" t="str">
            <v>100% Polyester</v>
          </cell>
          <cell r="Q16">
            <v>508945</v>
          </cell>
          <cell r="R16" t="str">
            <v>PT. Kanindo 2</v>
          </cell>
          <cell r="S16" t="str">
            <v>Semarang</v>
          </cell>
          <cell r="T16" t="str">
            <v>Indonesia</v>
          </cell>
          <cell r="U16">
            <v>90</v>
          </cell>
          <cell r="V16">
            <v>30</v>
          </cell>
          <cell r="W16">
            <v>0</v>
          </cell>
          <cell r="X16">
            <v>27</v>
          </cell>
          <cell r="Y16">
            <v>45</v>
          </cell>
          <cell r="Z16">
            <v>102</v>
          </cell>
          <cell r="AA16">
            <v>162</v>
          </cell>
          <cell r="AB16">
            <v>508945</v>
          </cell>
          <cell r="AC16" t="str">
            <v>PT. Kanindo 2</v>
          </cell>
          <cell r="AD16" t="str">
            <v>Semarang</v>
          </cell>
          <cell r="AE16" t="str">
            <v>Indonesia</v>
          </cell>
          <cell r="AF16">
            <v>508945</v>
          </cell>
          <cell r="AG16" t="str">
            <v>PT. Kanindo 2</v>
          </cell>
          <cell r="AH16" t="str">
            <v>Semarang</v>
          </cell>
          <cell r="AI16" t="str">
            <v>Indonesia</v>
          </cell>
          <cell r="AJ16">
            <v>508945</v>
          </cell>
          <cell r="AK16" t="str">
            <v>PT. Kanindo 2</v>
          </cell>
          <cell r="AL16" t="str">
            <v>Semarang</v>
          </cell>
          <cell r="AM16" t="str">
            <v>Indonesia</v>
          </cell>
          <cell r="AN16" t="str">
            <v>JBZG</v>
          </cell>
          <cell r="AO16">
            <v>2</v>
          </cell>
          <cell r="AP16">
            <v>24</v>
          </cell>
          <cell r="AQ16">
            <v>15.499999999999998</v>
          </cell>
          <cell r="AR16">
            <v>10</v>
          </cell>
          <cell r="AS16">
            <v>5.52</v>
          </cell>
          <cell r="AT16" t="str">
            <v>KU37</v>
          </cell>
          <cell r="AU16">
            <v>4</v>
          </cell>
          <cell r="AV16">
            <v>80</v>
          </cell>
          <cell r="AW16">
            <v>38</v>
          </cell>
          <cell r="AX16">
            <v>44</v>
          </cell>
          <cell r="AY16">
            <v>10.4</v>
          </cell>
          <cell r="AZ16">
            <v>2000</v>
          </cell>
          <cell r="BA16">
            <v>500</v>
          </cell>
          <cell r="BB16">
            <v>101</v>
          </cell>
          <cell r="BC16">
            <v>28</v>
          </cell>
          <cell r="BD16">
            <v>129</v>
          </cell>
          <cell r="BE16">
            <v>77</v>
          </cell>
          <cell r="BF16">
            <v>98</v>
          </cell>
          <cell r="BG16">
            <v>15</v>
          </cell>
          <cell r="BH16">
            <v>77</v>
          </cell>
          <cell r="BI16">
            <v>25</v>
          </cell>
          <cell r="BJ16">
            <v>63</v>
          </cell>
          <cell r="BK16">
            <v>50</v>
          </cell>
          <cell r="BL16">
            <v>9</v>
          </cell>
          <cell r="BM16">
            <v>1</v>
          </cell>
          <cell r="BN16">
            <v>1</v>
          </cell>
          <cell r="BO16">
            <v>1</v>
          </cell>
          <cell r="BP16">
            <v>1</v>
          </cell>
        </row>
        <row r="17">
          <cell r="G17" t="str">
            <v>JS00TN89AG2</v>
          </cell>
          <cell r="H17">
            <v>0</v>
          </cell>
          <cell r="I17">
            <v>0</v>
          </cell>
          <cell r="J17" t="str">
            <v>DRIVER 8</v>
          </cell>
          <cell r="K17" t="str">
            <v>NEW</v>
          </cell>
          <cell r="L17" t="str">
            <v>AG2</v>
          </cell>
          <cell r="M17" t="str">
            <v>SCREEN WAVES</v>
          </cell>
          <cell r="N17" t="str">
            <v>Print</v>
          </cell>
          <cell r="O17" t="str">
            <v>P</v>
          </cell>
          <cell r="P17" t="str">
            <v>100% Polyester</v>
          </cell>
          <cell r="Q17">
            <v>508945</v>
          </cell>
          <cell r="R17" t="str">
            <v>PT. Kanindo 2</v>
          </cell>
          <cell r="S17" t="str">
            <v>Semarang</v>
          </cell>
          <cell r="T17" t="str">
            <v>Indonesia</v>
          </cell>
          <cell r="U17">
            <v>90</v>
          </cell>
          <cell r="V17">
            <v>30</v>
          </cell>
          <cell r="W17">
            <v>0</v>
          </cell>
          <cell r="X17">
            <v>27</v>
          </cell>
          <cell r="Y17">
            <v>45</v>
          </cell>
          <cell r="Z17">
            <v>102</v>
          </cell>
          <cell r="AA17">
            <v>162</v>
          </cell>
          <cell r="AB17">
            <v>508945</v>
          </cell>
          <cell r="AC17" t="str">
            <v>PT. Kanindo 2</v>
          </cell>
          <cell r="AD17" t="str">
            <v>Semarang</v>
          </cell>
          <cell r="AE17" t="str">
            <v>Indonesia</v>
          </cell>
          <cell r="AF17">
            <v>508945</v>
          </cell>
          <cell r="AG17" t="str">
            <v>PT. Kanindo 2</v>
          </cell>
          <cell r="AH17" t="str">
            <v>Semarang</v>
          </cell>
          <cell r="AI17" t="str">
            <v>Indonesia</v>
          </cell>
          <cell r="AJ17">
            <v>508945</v>
          </cell>
          <cell r="AK17" t="str">
            <v>PT. Kanindo 2</v>
          </cell>
          <cell r="AL17" t="str">
            <v>Semarang</v>
          </cell>
          <cell r="AM17" t="str">
            <v>Indonesia</v>
          </cell>
          <cell r="AN17" t="str">
            <v>JBZG</v>
          </cell>
          <cell r="AO17">
            <v>2</v>
          </cell>
          <cell r="AP17">
            <v>24</v>
          </cell>
          <cell r="AQ17">
            <v>15.499999999999998</v>
          </cell>
          <cell r="AR17">
            <v>10</v>
          </cell>
          <cell r="AS17">
            <v>5.52</v>
          </cell>
          <cell r="AT17" t="str">
            <v>KU37</v>
          </cell>
          <cell r="AU17">
            <v>4</v>
          </cell>
          <cell r="AV17">
            <v>80</v>
          </cell>
          <cell r="AW17">
            <v>38</v>
          </cell>
          <cell r="AX17">
            <v>44</v>
          </cell>
          <cell r="AY17">
            <v>10.4</v>
          </cell>
          <cell r="AZ17">
            <v>2000</v>
          </cell>
          <cell r="BA17">
            <v>500</v>
          </cell>
          <cell r="BB17">
            <v>101</v>
          </cell>
          <cell r="BC17">
            <v>28</v>
          </cell>
          <cell r="BD17">
            <v>129</v>
          </cell>
          <cell r="BE17">
            <v>77</v>
          </cell>
          <cell r="BF17">
            <v>98</v>
          </cell>
          <cell r="BG17">
            <v>15</v>
          </cell>
          <cell r="BH17">
            <v>77</v>
          </cell>
          <cell r="BI17">
            <v>25</v>
          </cell>
          <cell r="BJ17">
            <v>63</v>
          </cell>
          <cell r="BK17">
            <v>50</v>
          </cell>
          <cell r="BL17">
            <v>9</v>
          </cell>
          <cell r="BM17">
            <v>1</v>
          </cell>
          <cell r="BN17">
            <v>1</v>
          </cell>
          <cell r="BO17">
            <v>1</v>
          </cell>
          <cell r="BP17">
            <v>1</v>
          </cell>
        </row>
        <row r="18">
          <cell r="G18" t="str">
            <v>JS00TN8991S</v>
          </cell>
          <cell r="H18" t="str">
            <v>EK0A5BAL2D3</v>
          </cell>
          <cell r="I18" t="str">
            <v>EK0A5BAL</v>
          </cell>
          <cell r="J18" t="str">
            <v>DRIVER 8</v>
          </cell>
          <cell r="K18" t="str">
            <v>C/O</v>
          </cell>
          <cell r="L18" t="str">
            <v>91S</v>
          </cell>
          <cell r="M18" t="str">
            <v>SPACE DUST</v>
          </cell>
          <cell r="N18" t="str">
            <v>Print</v>
          </cell>
          <cell r="O18" t="str">
            <v>P</v>
          </cell>
          <cell r="P18" t="str">
            <v>100% Polyester</v>
          </cell>
          <cell r="Q18">
            <v>508945</v>
          </cell>
          <cell r="R18" t="str">
            <v>PT. Kanindo 2</v>
          </cell>
          <cell r="S18" t="str">
            <v>Semarang</v>
          </cell>
          <cell r="T18" t="str">
            <v>Indonesia</v>
          </cell>
          <cell r="U18">
            <v>90</v>
          </cell>
          <cell r="V18">
            <v>30</v>
          </cell>
          <cell r="W18">
            <v>0</v>
          </cell>
          <cell r="X18">
            <v>27</v>
          </cell>
          <cell r="Y18">
            <v>45</v>
          </cell>
          <cell r="Z18">
            <v>102</v>
          </cell>
          <cell r="AA18">
            <v>162</v>
          </cell>
          <cell r="AB18">
            <v>508945</v>
          </cell>
          <cell r="AC18" t="str">
            <v>PT. Kanindo 2</v>
          </cell>
          <cell r="AD18" t="str">
            <v>Semarang</v>
          </cell>
          <cell r="AE18" t="str">
            <v>Indonesia</v>
          </cell>
          <cell r="AF18">
            <v>508945</v>
          </cell>
          <cell r="AG18" t="str">
            <v>PT. Kanindo 2</v>
          </cell>
          <cell r="AH18" t="str">
            <v>Semarang</v>
          </cell>
          <cell r="AI18" t="str">
            <v>Indonesia</v>
          </cell>
          <cell r="AJ18">
            <v>508945</v>
          </cell>
          <cell r="AK18" t="str">
            <v>PT. Kanindo 2</v>
          </cell>
          <cell r="AL18" t="str">
            <v>Semarang</v>
          </cell>
          <cell r="AM18" t="str">
            <v>Indonesia</v>
          </cell>
          <cell r="AN18" t="str">
            <v>JBZG</v>
          </cell>
          <cell r="AO18">
            <v>2</v>
          </cell>
          <cell r="AP18">
            <v>24</v>
          </cell>
          <cell r="AQ18">
            <v>15.499999999999998</v>
          </cell>
          <cell r="AR18">
            <v>10</v>
          </cell>
          <cell r="AS18">
            <v>5.52</v>
          </cell>
          <cell r="AT18" t="str">
            <v>KU37</v>
          </cell>
          <cell r="AU18">
            <v>4</v>
          </cell>
          <cell r="AV18">
            <v>80</v>
          </cell>
          <cell r="AW18">
            <v>38</v>
          </cell>
          <cell r="AX18">
            <v>44</v>
          </cell>
          <cell r="AY18">
            <v>10.4</v>
          </cell>
          <cell r="AZ18">
            <v>2000</v>
          </cell>
          <cell r="BA18">
            <v>500</v>
          </cell>
          <cell r="BB18">
            <v>101</v>
          </cell>
          <cell r="BC18">
            <v>28</v>
          </cell>
          <cell r="BD18">
            <v>129</v>
          </cell>
          <cell r="BE18">
            <v>77</v>
          </cell>
          <cell r="BF18">
            <v>98</v>
          </cell>
          <cell r="BG18">
            <v>15</v>
          </cell>
          <cell r="BH18">
            <v>77</v>
          </cell>
          <cell r="BI18">
            <v>25</v>
          </cell>
          <cell r="BJ18">
            <v>63</v>
          </cell>
          <cell r="BK18">
            <v>50</v>
          </cell>
          <cell r="BL18">
            <v>9</v>
          </cell>
          <cell r="BM18">
            <v>1</v>
          </cell>
          <cell r="BN18">
            <v>1</v>
          </cell>
          <cell r="BO18">
            <v>1</v>
          </cell>
          <cell r="BP18">
            <v>1</v>
          </cell>
        </row>
        <row r="19">
          <cell r="G19" t="str">
            <v>JS0A47J4011</v>
          </cell>
          <cell r="H19" t="str">
            <v>EK0A5BI6N55</v>
          </cell>
          <cell r="I19" t="str">
            <v>EK0A5BI6</v>
          </cell>
          <cell r="J19" t="str">
            <v>HATCHET</v>
          </cell>
          <cell r="K19" t="str">
            <v>C/O</v>
          </cell>
          <cell r="L19" t="str">
            <v>011</v>
          </cell>
          <cell r="M19" t="str">
            <v>BLACK</v>
          </cell>
          <cell r="N19" t="str">
            <v>Solid</v>
          </cell>
          <cell r="O19" t="str">
            <v>S</v>
          </cell>
          <cell r="P19" t="str">
            <v>100% Polyester</v>
          </cell>
          <cell r="Q19">
            <v>508083</v>
          </cell>
          <cell r="R19" t="str">
            <v>STARITE - CAM</v>
          </cell>
          <cell r="S19" t="str">
            <v>Phnom Penh</v>
          </cell>
          <cell r="T19" t="str">
            <v>Cambodia</v>
          </cell>
          <cell r="U19">
            <v>35</v>
          </cell>
          <cell r="V19">
            <v>28</v>
          </cell>
          <cell r="W19">
            <v>30</v>
          </cell>
          <cell r="X19">
            <v>17</v>
          </cell>
          <cell r="Y19">
            <v>30</v>
          </cell>
          <cell r="Z19">
            <v>77</v>
          </cell>
          <cell r="AA19">
            <v>82</v>
          </cell>
          <cell r="AB19">
            <v>751459</v>
          </cell>
          <cell r="AC19" t="str">
            <v>STARITE - VN</v>
          </cell>
          <cell r="AD19" t="str">
            <v>Ho Chi Minh</v>
          </cell>
          <cell r="AE19" t="str">
            <v>Vietnam</v>
          </cell>
          <cell r="AF19">
            <v>751459</v>
          </cell>
          <cell r="AG19" t="str">
            <v>STARITE - VN</v>
          </cell>
          <cell r="AH19" t="str">
            <v>Ho Chi Minh</v>
          </cell>
          <cell r="AI19" t="str">
            <v>Vietnam</v>
          </cell>
          <cell r="AJ19">
            <v>751459</v>
          </cell>
          <cell r="AK19" t="str">
            <v>STARITE - VN</v>
          </cell>
          <cell r="AL19" t="str">
            <v>Ho Chi Minh</v>
          </cell>
          <cell r="AM19" t="str">
            <v>Vietnam</v>
          </cell>
          <cell r="AN19" t="str">
            <v>JFRF</v>
          </cell>
          <cell r="AO19">
            <v>9</v>
          </cell>
          <cell r="AP19">
            <v>21</v>
          </cell>
          <cell r="AQ19">
            <v>16</v>
          </cell>
          <cell r="AR19">
            <v>13</v>
          </cell>
          <cell r="AS19">
            <v>6.8</v>
          </cell>
          <cell r="AT19" t="str">
            <v>KU37</v>
          </cell>
          <cell r="AU19">
            <v>15</v>
          </cell>
          <cell r="AV19">
            <v>80</v>
          </cell>
          <cell r="AW19">
            <v>38</v>
          </cell>
          <cell r="AX19">
            <v>44</v>
          </cell>
          <cell r="AY19">
            <v>11.15</v>
          </cell>
          <cell r="AZ19">
            <v>2000</v>
          </cell>
          <cell r="BA19">
            <v>500</v>
          </cell>
          <cell r="BB19">
            <v>97</v>
          </cell>
          <cell r="BC19">
            <v>28</v>
          </cell>
          <cell r="BD19">
            <v>125</v>
          </cell>
          <cell r="BE19">
            <v>63</v>
          </cell>
          <cell r="BF19">
            <v>103</v>
          </cell>
          <cell r="BG19">
            <v>15</v>
          </cell>
          <cell r="BH19">
            <v>63</v>
          </cell>
          <cell r="BI19">
            <v>25</v>
          </cell>
          <cell r="BJ19">
            <v>60</v>
          </cell>
          <cell r="BK19">
            <v>50</v>
          </cell>
          <cell r="BL19">
            <v>9</v>
          </cell>
          <cell r="BM19">
            <v>1</v>
          </cell>
          <cell r="BN19">
            <v>1</v>
          </cell>
          <cell r="BO19">
            <v>1</v>
          </cell>
          <cell r="BP19">
            <v>1</v>
          </cell>
        </row>
        <row r="20">
          <cell r="G20" t="str">
            <v>JS0A47J47G3</v>
          </cell>
          <cell r="H20" t="str">
            <v>EK0A5BI6Z91</v>
          </cell>
          <cell r="I20" t="str">
            <v>EK0A5BI6</v>
          </cell>
          <cell r="J20" t="str">
            <v>HATCHET</v>
          </cell>
          <cell r="K20" t="str">
            <v>C/O</v>
          </cell>
          <cell r="L20" t="str">
            <v>7G3</v>
          </cell>
          <cell r="M20" t="str">
            <v>ARMY GREEN</v>
          </cell>
          <cell r="N20" t="str">
            <v>Solid</v>
          </cell>
          <cell r="O20" t="str">
            <v>S</v>
          </cell>
          <cell r="P20" t="str">
            <v>100% Polyester</v>
          </cell>
          <cell r="Q20">
            <v>508083</v>
          </cell>
          <cell r="R20" t="str">
            <v>STARITE - CAM</v>
          </cell>
          <cell r="S20" t="str">
            <v>Phnom Penh</v>
          </cell>
          <cell r="T20" t="str">
            <v>Cambodia</v>
          </cell>
          <cell r="U20">
            <v>35</v>
          </cell>
          <cell r="V20">
            <v>28</v>
          </cell>
          <cell r="W20">
            <v>30</v>
          </cell>
          <cell r="X20">
            <v>17</v>
          </cell>
          <cell r="Y20">
            <v>30</v>
          </cell>
          <cell r="Z20">
            <v>77</v>
          </cell>
          <cell r="AA20">
            <v>82</v>
          </cell>
          <cell r="AB20">
            <v>751459</v>
          </cell>
          <cell r="AC20" t="str">
            <v>STARITE - VN</v>
          </cell>
          <cell r="AD20" t="str">
            <v>Ho Chi Minh</v>
          </cell>
          <cell r="AE20" t="str">
            <v>Vietnam</v>
          </cell>
          <cell r="AF20">
            <v>751459</v>
          </cell>
          <cell r="AG20" t="str">
            <v>STARITE - VN</v>
          </cell>
          <cell r="AH20" t="str">
            <v>Ho Chi Minh</v>
          </cell>
          <cell r="AI20" t="str">
            <v>Vietnam</v>
          </cell>
          <cell r="AJ20">
            <v>751459</v>
          </cell>
          <cell r="AK20" t="str">
            <v>STARITE - VN</v>
          </cell>
          <cell r="AL20" t="str">
            <v>Ho Chi Minh</v>
          </cell>
          <cell r="AM20" t="str">
            <v>Vietnam</v>
          </cell>
          <cell r="AN20" t="str">
            <v>JFRF</v>
          </cell>
          <cell r="AO20">
            <v>9</v>
          </cell>
          <cell r="AP20">
            <v>21</v>
          </cell>
          <cell r="AQ20">
            <v>16</v>
          </cell>
          <cell r="AR20">
            <v>13</v>
          </cell>
          <cell r="AS20">
            <v>6.8</v>
          </cell>
          <cell r="AT20" t="str">
            <v>KU37</v>
          </cell>
          <cell r="AU20">
            <v>15</v>
          </cell>
          <cell r="AV20">
            <v>80</v>
          </cell>
          <cell r="AW20">
            <v>38</v>
          </cell>
          <cell r="AX20">
            <v>44</v>
          </cell>
          <cell r="AY20">
            <v>11.15</v>
          </cell>
          <cell r="AZ20">
            <v>2000</v>
          </cell>
          <cell r="BA20">
            <v>500</v>
          </cell>
          <cell r="BB20">
            <v>97</v>
          </cell>
          <cell r="BC20">
            <v>28</v>
          </cell>
          <cell r="BD20">
            <v>125</v>
          </cell>
          <cell r="BE20">
            <v>63</v>
          </cell>
          <cell r="BF20">
            <v>103</v>
          </cell>
          <cell r="BG20">
            <v>15</v>
          </cell>
          <cell r="BH20">
            <v>63</v>
          </cell>
          <cell r="BI20">
            <v>25</v>
          </cell>
          <cell r="BJ20">
            <v>60</v>
          </cell>
          <cell r="BK20">
            <v>50</v>
          </cell>
          <cell r="BL20">
            <v>9</v>
          </cell>
          <cell r="BM20">
            <v>1</v>
          </cell>
          <cell r="BN20">
            <v>1</v>
          </cell>
          <cell r="BO20">
            <v>1</v>
          </cell>
          <cell r="BP20">
            <v>1</v>
          </cell>
        </row>
        <row r="21">
          <cell r="G21" t="str">
            <v>JS0A47J495Z</v>
          </cell>
          <cell r="H21" t="str">
            <v>EK0A5BI63D2</v>
          </cell>
          <cell r="I21" t="str">
            <v>EK0A5BI6</v>
          </cell>
          <cell r="J21" t="str">
            <v>HATCHET</v>
          </cell>
          <cell r="K21" t="str">
            <v>NEW</v>
          </cell>
          <cell r="L21" t="str">
            <v>95Z</v>
          </cell>
          <cell r="M21" t="str">
            <v>CURRY</v>
          </cell>
          <cell r="N21" t="str">
            <v>Solid</v>
          </cell>
          <cell r="O21" t="str">
            <v>S</v>
          </cell>
          <cell r="P21" t="str">
            <v>100% Polyester</v>
          </cell>
          <cell r="Q21">
            <v>508083</v>
          </cell>
          <cell r="R21" t="str">
            <v>STARITE - CAM</v>
          </cell>
          <cell r="S21" t="str">
            <v>Phnom Penh</v>
          </cell>
          <cell r="T21" t="str">
            <v>Cambodia</v>
          </cell>
          <cell r="U21">
            <v>35</v>
          </cell>
          <cell r="V21">
            <v>28</v>
          </cell>
          <cell r="W21">
            <v>30</v>
          </cell>
          <cell r="X21">
            <v>17</v>
          </cell>
          <cell r="Y21">
            <v>30</v>
          </cell>
          <cell r="Z21">
            <v>77</v>
          </cell>
          <cell r="AA21">
            <v>82</v>
          </cell>
          <cell r="AB21">
            <v>751459</v>
          </cell>
          <cell r="AC21" t="str">
            <v>STARITE - VN</v>
          </cell>
          <cell r="AD21" t="str">
            <v>Ho Chi Minh</v>
          </cell>
          <cell r="AE21" t="str">
            <v>Vietnam</v>
          </cell>
          <cell r="AF21">
            <v>751459</v>
          </cell>
          <cell r="AG21" t="str">
            <v>STARITE - VN</v>
          </cell>
          <cell r="AH21" t="str">
            <v>Ho Chi Minh</v>
          </cell>
          <cell r="AI21" t="str">
            <v>Vietnam</v>
          </cell>
          <cell r="AJ21">
            <v>751459</v>
          </cell>
          <cell r="AK21" t="str">
            <v>STARITE - VN</v>
          </cell>
          <cell r="AL21" t="str">
            <v>Ho Chi Minh</v>
          </cell>
          <cell r="AM21" t="str">
            <v>Vietnam</v>
          </cell>
          <cell r="AN21" t="str">
            <v>JFRF</v>
          </cell>
          <cell r="AO21">
            <v>9</v>
          </cell>
          <cell r="AP21">
            <v>21</v>
          </cell>
          <cell r="AQ21">
            <v>16</v>
          </cell>
          <cell r="AR21">
            <v>13</v>
          </cell>
          <cell r="AS21">
            <v>6.8</v>
          </cell>
          <cell r="AT21" t="str">
            <v>KU37</v>
          </cell>
          <cell r="AU21">
            <v>15</v>
          </cell>
          <cell r="AV21">
            <v>80</v>
          </cell>
          <cell r="AW21">
            <v>38</v>
          </cell>
          <cell r="AX21">
            <v>44</v>
          </cell>
          <cell r="AY21">
            <v>11.15</v>
          </cell>
          <cell r="AZ21">
            <v>2000</v>
          </cell>
          <cell r="BA21">
            <v>500</v>
          </cell>
          <cell r="BB21">
            <v>97</v>
          </cell>
          <cell r="BC21">
            <v>28</v>
          </cell>
          <cell r="BD21">
            <v>125</v>
          </cell>
          <cell r="BE21">
            <v>63</v>
          </cell>
          <cell r="BF21">
            <v>103</v>
          </cell>
          <cell r="BG21">
            <v>15</v>
          </cell>
          <cell r="BH21">
            <v>63</v>
          </cell>
          <cell r="BI21">
            <v>25</v>
          </cell>
          <cell r="BJ21">
            <v>60</v>
          </cell>
          <cell r="BK21">
            <v>50</v>
          </cell>
          <cell r="BL21">
            <v>9</v>
          </cell>
          <cell r="BM21">
            <v>1</v>
          </cell>
          <cell r="BN21">
            <v>1</v>
          </cell>
          <cell r="BO21">
            <v>1</v>
          </cell>
          <cell r="BP21">
            <v>1</v>
          </cell>
        </row>
        <row r="22">
          <cell r="G22" t="str">
            <v>JS0A47J4003</v>
          </cell>
          <cell r="H22" t="str">
            <v>EK0A5BI6N54</v>
          </cell>
          <cell r="I22" t="str">
            <v>EK0A5BI6</v>
          </cell>
          <cell r="J22" t="str">
            <v>HATCHET</v>
          </cell>
          <cell r="K22" t="str">
            <v>C/O</v>
          </cell>
          <cell r="L22" t="str">
            <v>003</v>
          </cell>
          <cell r="M22" t="str">
            <v>NAVY</v>
          </cell>
          <cell r="N22" t="str">
            <v>Solid</v>
          </cell>
          <cell r="O22" t="str">
            <v>S</v>
          </cell>
          <cell r="P22" t="str">
            <v>100% Polyester</v>
          </cell>
          <cell r="Q22">
            <v>508083</v>
          </cell>
          <cell r="R22" t="str">
            <v>STARITE - CAM</v>
          </cell>
          <cell r="S22" t="str">
            <v>Phnom Penh</v>
          </cell>
          <cell r="T22" t="str">
            <v>Cambodia</v>
          </cell>
          <cell r="U22">
            <v>35</v>
          </cell>
          <cell r="V22">
            <v>28</v>
          </cell>
          <cell r="W22">
            <v>30</v>
          </cell>
          <cell r="X22">
            <v>17</v>
          </cell>
          <cell r="Y22">
            <v>30</v>
          </cell>
          <cell r="Z22">
            <v>77</v>
          </cell>
          <cell r="AA22">
            <v>82</v>
          </cell>
          <cell r="AB22">
            <v>751459</v>
          </cell>
          <cell r="AC22" t="str">
            <v>STARITE - VN</v>
          </cell>
          <cell r="AD22" t="str">
            <v>Ho Chi Minh</v>
          </cell>
          <cell r="AE22" t="str">
            <v>Vietnam</v>
          </cell>
          <cell r="AF22">
            <v>751459</v>
          </cell>
          <cell r="AG22" t="str">
            <v>STARITE - VN</v>
          </cell>
          <cell r="AH22" t="str">
            <v>Ho Chi Minh</v>
          </cell>
          <cell r="AI22" t="str">
            <v>Vietnam</v>
          </cell>
          <cell r="AJ22">
            <v>751459</v>
          </cell>
          <cell r="AK22" t="str">
            <v>STARITE - VN</v>
          </cell>
          <cell r="AL22" t="str">
            <v>Ho Chi Minh</v>
          </cell>
          <cell r="AM22" t="str">
            <v>Vietnam</v>
          </cell>
          <cell r="AN22" t="str">
            <v>JFRF</v>
          </cell>
          <cell r="AO22">
            <v>9</v>
          </cell>
          <cell r="AP22">
            <v>21</v>
          </cell>
          <cell r="AQ22">
            <v>16</v>
          </cell>
          <cell r="AR22">
            <v>13</v>
          </cell>
          <cell r="AS22">
            <v>6.8</v>
          </cell>
          <cell r="AT22" t="str">
            <v>KU37</v>
          </cell>
          <cell r="AU22">
            <v>15</v>
          </cell>
          <cell r="AV22">
            <v>80</v>
          </cell>
          <cell r="AW22">
            <v>38</v>
          </cell>
          <cell r="AX22">
            <v>44</v>
          </cell>
          <cell r="AY22">
            <v>11.15</v>
          </cell>
          <cell r="AZ22">
            <v>2000</v>
          </cell>
          <cell r="BA22">
            <v>500</v>
          </cell>
          <cell r="BB22">
            <v>97</v>
          </cell>
          <cell r="BC22">
            <v>28</v>
          </cell>
          <cell r="BD22">
            <v>125</v>
          </cell>
          <cell r="BE22">
            <v>63</v>
          </cell>
          <cell r="BF22">
            <v>103</v>
          </cell>
          <cell r="BG22">
            <v>15</v>
          </cell>
          <cell r="BH22">
            <v>63</v>
          </cell>
          <cell r="BI22">
            <v>25</v>
          </cell>
          <cell r="BJ22">
            <v>60</v>
          </cell>
          <cell r="BK22">
            <v>50</v>
          </cell>
          <cell r="BL22">
            <v>9</v>
          </cell>
          <cell r="BM22">
            <v>1</v>
          </cell>
          <cell r="BN22">
            <v>1</v>
          </cell>
          <cell r="BO22">
            <v>1</v>
          </cell>
          <cell r="BP22">
            <v>1</v>
          </cell>
        </row>
        <row r="23">
          <cell r="G23" t="str">
            <v>JS0A47J4AI3</v>
          </cell>
          <cell r="H23">
            <v>0</v>
          </cell>
          <cell r="I23">
            <v>0</v>
          </cell>
          <cell r="J23" t="str">
            <v>HATCHET</v>
          </cell>
          <cell r="K23" t="str">
            <v>NEW</v>
          </cell>
          <cell r="L23" t="str">
            <v>AI3</v>
          </cell>
          <cell r="M23" t="str">
            <v>LOST SASQUATCH</v>
          </cell>
          <cell r="N23" t="str">
            <v>Print</v>
          </cell>
          <cell r="O23" t="str">
            <v>P</v>
          </cell>
          <cell r="P23" t="str">
            <v>100% Polyester</v>
          </cell>
          <cell r="Q23">
            <v>508083</v>
          </cell>
          <cell r="R23" t="str">
            <v>STARITE - CAM</v>
          </cell>
          <cell r="S23" t="str">
            <v>Phnom Penh</v>
          </cell>
          <cell r="T23" t="str">
            <v>Cambodia</v>
          </cell>
          <cell r="U23">
            <v>35</v>
          </cell>
          <cell r="V23">
            <v>28</v>
          </cell>
          <cell r="W23">
            <v>30</v>
          </cell>
          <cell r="X23">
            <v>17</v>
          </cell>
          <cell r="Y23">
            <v>30</v>
          </cell>
          <cell r="Z23">
            <v>77</v>
          </cell>
          <cell r="AA23">
            <v>82</v>
          </cell>
          <cell r="AB23">
            <v>751459</v>
          </cell>
          <cell r="AC23" t="str">
            <v>STARITE - VN</v>
          </cell>
          <cell r="AD23" t="str">
            <v>Ho Chi Minh</v>
          </cell>
          <cell r="AE23" t="str">
            <v>Vietnam</v>
          </cell>
          <cell r="AF23">
            <v>751459</v>
          </cell>
          <cell r="AG23" t="str">
            <v>STARITE - VN</v>
          </cell>
          <cell r="AH23" t="str">
            <v>Ho Chi Minh</v>
          </cell>
          <cell r="AI23" t="str">
            <v>Vietnam</v>
          </cell>
          <cell r="AJ23">
            <v>751459</v>
          </cell>
          <cell r="AK23" t="str">
            <v>STARITE - VN</v>
          </cell>
          <cell r="AL23" t="str">
            <v>Ho Chi Minh</v>
          </cell>
          <cell r="AM23" t="str">
            <v>Vietnam</v>
          </cell>
          <cell r="AN23" t="str">
            <v>JFRF</v>
          </cell>
          <cell r="AO23">
            <v>9</v>
          </cell>
          <cell r="AP23">
            <v>21</v>
          </cell>
          <cell r="AQ23">
            <v>16</v>
          </cell>
          <cell r="AR23">
            <v>13</v>
          </cell>
          <cell r="AS23">
            <v>6.8</v>
          </cell>
          <cell r="AT23" t="str">
            <v>KU37</v>
          </cell>
          <cell r="AU23">
            <v>15</v>
          </cell>
          <cell r="AV23">
            <v>80</v>
          </cell>
          <cell r="AW23">
            <v>38</v>
          </cell>
          <cell r="AX23">
            <v>44</v>
          </cell>
          <cell r="AY23">
            <v>11.15</v>
          </cell>
          <cell r="AZ23">
            <v>2000</v>
          </cell>
          <cell r="BA23">
            <v>500</v>
          </cell>
          <cell r="BB23">
            <v>97</v>
          </cell>
          <cell r="BC23">
            <v>28</v>
          </cell>
          <cell r="BD23">
            <v>125</v>
          </cell>
          <cell r="BE23">
            <v>63</v>
          </cell>
          <cell r="BF23">
            <v>103</v>
          </cell>
          <cell r="BG23">
            <v>15</v>
          </cell>
          <cell r="BH23">
            <v>63</v>
          </cell>
          <cell r="BI23">
            <v>25</v>
          </cell>
          <cell r="BJ23">
            <v>60</v>
          </cell>
          <cell r="BK23">
            <v>50</v>
          </cell>
          <cell r="BL23">
            <v>9</v>
          </cell>
          <cell r="BM23">
            <v>1</v>
          </cell>
          <cell r="BN23">
            <v>1</v>
          </cell>
          <cell r="BO23">
            <v>1</v>
          </cell>
          <cell r="BP23">
            <v>1</v>
          </cell>
        </row>
        <row r="24">
          <cell r="G24" t="str">
            <v>JS0A4QUL003</v>
          </cell>
          <cell r="H24" t="str">
            <v>EK0A5BDSN54</v>
          </cell>
          <cell r="I24" t="str">
            <v>EK0A5BDS</v>
          </cell>
          <cell r="J24" t="str">
            <v>MAIN CAMPUS</v>
          </cell>
          <cell r="K24" t="str">
            <v>C/O</v>
          </cell>
          <cell r="L24" t="str">
            <v>003</v>
          </cell>
          <cell r="M24" t="str">
            <v>NAVY</v>
          </cell>
          <cell r="N24" t="str">
            <v>Solid</v>
          </cell>
          <cell r="O24" t="str">
            <v>S</v>
          </cell>
          <cell r="P24" t="str">
            <v>100% Polyester</v>
          </cell>
          <cell r="Q24">
            <v>508083</v>
          </cell>
          <cell r="R24" t="str">
            <v>STARITE - CAM</v>
          </cell>
          <cell r="S24" t="str">
            <v>Phnom Penh</v>
          </cell>
          <cell r="T24" t="str">
            <v>Cambodia</v>
          </cell>
          <cell r="U24">
            <v>60</v>
          </cell>
          <cell r="V24">
            <v>30</v>
          </cell>
          <cell r="W24">
            <v>30</v>
          </cell>
          <cell r="X24">
            <v>17</v>
          </cell>
          <cell r="Y24">
            <v>30</v>
          </cell>
          <cell r="Z24">
            <v>77</v>
          </cell>
          <cell r="AA24">
            <v>107</v>
          </cell>
          <cell r="AB24">
            <v>508083</v>
          </cell>
          <cell r="AC24" t="str">
            <v>STARITE - CAM</v>
          </cell>
          <cell r="AD24" t="str">
            <v>Phnom Penh</v>
          </cell>
          <cell r="AE24" t="str">
            <v>Cambodia</v>
          </cell>
          <cell r="AF24">
            <v>508083</v>
          </cell>
          <cell r="AG24" t="str">
            <v>STARITE - CAM</v>
          </cell>
          <cell r="AH24" t="str">
            <v>Phnom Penh</v>
          </cell>
          <cell r="AI24" t="str">
            <v>Cambodia</v>
          </cell>
          <cell r="AJ24">
            <v>508083</v>
          </cell>
          <cell r="AK24" t="str">
            <v>STARITE - CAM</v>
          </cell>
          <cell r="AL24" t="str">
            <v>Phnom Penh</v>
          </cell>
          <cell r="AM24" t="str">
            <v>Cambodia</v>
          </cell>
          <cell r="AN24" t="str">
            <v>JFRF</v>
          </cell>
          <cell r="AO24">
            <v>9</v>
          </cell>
          <cell r="AP24">
            <v>21</v>
          </cell>
          <cell r="AQ24">
            <v>16</v>
          </cell>
          <cell r="AR24">
            <v>13</v>
          </cell>
          <cell r="AS24">
            <v>6.72</v>
          </cell>
          <cell r="AT24" t="str">
            <v>KU37</v>
          </cell>
          <cell r="AU24">
            <v>18</v>
          </cell>
          <cell r="AV24">
            <v>80</v>
          </cell>
          <cell r="AW24">
            <v>38</v>
          </cell>
          <cell r="AX24">
            <v>44</v>
          </cell>
          <cell r="AY24">
            <v>12.41</v>
          </cell>
          <cell r="AZ24">
            <v>2000</v>
          </cell>
          <cell r="BA24">
            <v>500</v>
          </cell>
          <cell r="BB24">
            <v>87</v>
          </cell>
          <cell r="BC24">
            <v>28</v>
          </cell>
          <cell r="BD24">
            <v>115</v>
          </cell>
          <cell r="BE24">
            <v>63</v>
          </cell>
          <cell r="BF24">
            <v>103</v>
          </cell>
          <cell r="BG24">
            <v>15</v>
          </cell>
          <cell r="BH24">
            <v>63</v>
          </cell>
          <cell r="BI24">
            <v>25</v>
          </cell>
          <cell r="BJ24">
            <v>63</v>
          </cell>
          <cell r="BK24">
            <v>64</v>
          </cell>
          <cell r="BL24">
            <v>9</v>
          </cell>
          <cell r="BM24">
            <v>1</v>
          </cell>
          <cell r="BN24">
            <v>1</v>
          </cell>
          <cell r="BO24">
            <v>1</v>
          </cell>
          <cell r="BP24">
            <v>1</v>
          </cell>
        </row>
        <row r="25">
          <cell r="G25" t="str">
            <v>JS0A4QUL008</v>
          </cell>
          <cell r="H25" t="str">
            <v>EK0A5BDSN55</v>
          </cell>
          <cell r="I25" t="str">
            <v>EK0A5BDS</v>
          </cell>
          <cell r="J25" t="str">
            <v>MAIN CAMPUS</v>
          </cell>
          <cell r="K25" t="str">
            <v>C/O</v>
          </cell>
          <cell r="L25" t="str">
            <v>008</v>
          </cell>
          <cell r="M25" t="str">
            <v>BLACK</v>
          </cell>
          <cell r="N25" t="str">
            <v>Solid</v>
          </cell>
          <cell r="O25" t="str">
            <v>S</v>
          </cell>
          <cell r="P25" t="str">
            <v>100% Polyester</v>
          </cell>
          <cell r="Q25">
            <v>508083</v>
          </cell>
          <cell r="R25" t="str">
            <v>STARITE - CAM</v>
          </cell>
          <cell r="S25" t="str">
            <v>Phnom Penh</v>
          </cell>
          <cell r="T25" t="str">
            <v>Cambodia</v>
          </cell>
          <cell r="U25">
            <v>60</v>
          </cell>
          <cell r="V25">
            <v>30</v>
          </cell>
          <cell r="W25">
            <v>30</v>
          </cell>
          <cell r="X25">
            <v>17</v>
          </cell>
          <cell r="Y25">
            <v>30</v>
          </cell>
          <cell r="Z25">
            <v>77</v>
          </cell>
          <cell r="AA25">
            <v>107</v>
          </cell>
          <cell r="AB25">
            <v>508083</v>
          </cell>
          <cell r="AC25" t="str">
            <v>STARITE - CAM</v>
          </cell>
          <cell r="AD25" t="str">
            <v>Phnom Penh</v>
          </cell>
          <cell r="AE25" t="str">
            <v>Cambodia</v>
          </cell>
          <cell r="AF25">
            <v>508083</v>
          </cell>
          <cell r="AG25" t="str">
            <v>STARITE - CAM</v>
          </cell>
          <cell r="AH25" t="str">
            <v>Phnom Penh</v>
          </cell>
          <cell r="AI25" t="str">
            <v>Cambodia</v>
          </cell>
          <cell r="AJ25">
            <v>508083</v>
          </cell>
          <cell r="AK25" t="str">
            <v>STARITE - CAM</v>
          </cell>
          <cell r="AL25" t="str">
            <v>Phnom Penh</v>
          </cell>
          <cell r="AM25" t="str">
            <v>Cambodia</v>
          </cell>
          <cell r="AN25" t="str">
            <v>JFRF</v>
          </cell>
          <cell r="AO25">
            <v>9</v>
          </cell>
          <cell r="AP25">
            <v>21</v>
          </cell>
          <cell r="AQ25">
            <v>16</v>
          </cell>
          <cell r="AR25">
            <v>13</v>
          </cell>
          <cell r="AS25">
            <v>6.72</v>
          </cell>
          <cell r="AT25" t="str">
            <v>KU37</v>
          </cell>
          <cell r="AU25">
            <v>18</v>
          </cell>
          <cell r="AV25">
            <v>80</v>
          </cell>
          <cell r="AW25">
            <v>38</v>
          </cell>
          <cell r="AX25">
            <v>44</v>
          </cell>
          <cell r="AY25">
            <v>12.41</v>
          </cell>
          <cell r="AZ25">
            <v>2000</v>
          </cell>
          <cell r="BA25">
            <v>500</v>
          </cell>
          <cell r="BB25">
            <v>87</v>
          </cell>
          <cell r="BC25">
            <v>28</v>
          </cell>
          <cell r="BD25">
            <v>115</v>
          </cell>
          <cell r="BE25">
            <v>63</v>
          </cell>
          <cell r="BF25">
            <v>103</v>
          </cell>
          <cell r="BG25">
            <v>15</v>
          </cell>
          <cell r="BH25">
            <v>63</v>
          </cell>
          <cell r="BI25">
            <v>25</v>
          </cell>
          <cell r="BJ25">
            <v>63</v>
          </cell>
          <cell r="BK25">
            <v>64</v>
          </cell>
          <cell r="BL25">
            <v>9</v>
          </cell>
          <cell r="BM25">
            <v>1</v>
          </cell>
          <cell r="BN25">
            <v>1</v>
          </cell>
          <cell r="BO25">
            <v>1</v>
          </cell>
          <cell r="BP25">
            <v>1</v>
          </cell>
        </row>
        <row r="26">
          <cell r="G26" t="str">
            <v>JS0A4QUL04S</v>
          </cell>
          <cell r="H26" t="str">
            <v>EK0A5BDSN62</v>
          </cell>
          <cell r="I26" t="str">
            <v>EK0A5BDS</v>
          </cell>
          <cell r="J26" t="str">
            <v>MAIN CAMPUS</v>
          </cell>
          <cell r="K26" t="str">
            <v>C/O</v>
          </cell>
          <cell r="L26" t="str">
            <v>04S</v>
          </cell>
          <cell r="M26" t="str">
            <v>RUSSET RED</v>
          </cell>
          <cell r="N26" t="str">
            <v>Solid</v>
          </cell>
          <cell r="O26" t="str">
            <v>S</v>
          </cell>
          <cell r="P26" t="str">
            <v>100% Polyester</v>
          </cell>
          <cell r="Q26">
            <v>508083</v>
          </cell>
          <cell r="R26" t="str">
            <v>STARITE - CAM</v>
          </cell>
          <cell r="S26" t="str">
            <v>Phnom Penh</v>
          </cell>
          <cell r="T26" t="str">
            <v>Cambodia</v>
          </cell>
          <cell r="U26">
            <v>60</v>
          </cell>
          <cell r="V26">
            <v>30</v>
          </cell>
          <cell r="W26">
            <v>30</v>
          </cell>
          <cell r="X26">
            <v>17</v>
          </cell>
          <cell r="Y26">
            <v>30</v>
          </cell>
          <cell r="Z26">
            <v>77</v>
          </cell>
          <cell r="AA26">
            <v>107</v>
          </cell>
          <cell r="AB26">
            <v>508083</v>
          </cell>
          <cell r="AC26" t="str">
            <v>STARITE - CAM</v>
          </cell>
          <cell r="AD26" t="str">
            <v>Phnom Penh</v>
          </cell>
          <cell r="AE26" t="str">
            <v>Cambodia</v>
          </cell>
          <cell r="AF26">
            <v>508083</v>
          </cell>
          <cell r="AG26" t="str">
            <v>STARITE - CAM</v>
          </cell>
          <cell r="AH26" t="str">
            <v>Phnom Penh</v>
          </cell>
          <cell r="AI26" t="str">
            <v>Cambodia</v>
          </cell>
          <cell r="AJ26">
            <v>508083</v>
          </cell>
          <cell r="AK26" t="str">
            <v>STARITE - CAM</v>
          </cell>
          <cell r="AL26" t="str">
            <v>Phnom Penh</v>
          </cell>
          <cell r="AM26" t="str">
            <v>Cambodia</v>
          </cell>
          <cell r="AN26" t="str">
            <v>JFRF</v>
          </cell>
          <cell r="AO26">
            <v>9</v>
          </cell>
          <cell r="AP26">
            <v>21</v>
          </cell>
          <cell r="AQ26">
            <v>16</v>
          </cell>
          <cell r="AR26">
            <v>13</v>
          </cell>
          <cell r="AS26">
            <v>6.72</v>
          </cell>
          <cell r="AT26" t="str">
            <v>KU37</v>
          </cell>
          <cell r="AU26">
            <v>18</v>
          </cell>
          <cell r="AV26">
            <v>80</v>
          </cell>
          <cell r="AW26">
            <v>38</v>
          </cell>
          <cell r="AX26">
            <v>44</v>
          </cell>
          <cell r="AY26">
            <v>12.41</v>
          </cell>
          <cell r="AZ26">
            <v>2000</v>
          </cell>
          <cell r="BA26">
            <v>500</v>
          </cell>
          <cell r="BB26">
            <v>87</v>
          </cell>
          <cell r="BC26">
            <v>28</v>
          </cell>
          <cell r="BD26">
            <v>115</v>
          </cell>
          <cell r="BE26">
            <v>63</v>
          </cell>
          <cell r="BF26">
            <v>103</v>
          </cell>
          <cell r="BG26">
            <v>15</v>
          </cell>
          <cell r="BH26">
            <v>63</v>
          </cell>
          <cell r="BI26">
            <v>25</v>
          </cell>
          <cell r="BJ26">
            <v>63</v>
          </cell>
          <cell r="BK26">
            <v>64</v>
          </cell>
          <cell r="BL26">
            <v>9</v>
          </cell>
          <cell r="BM26">
            <v>1</v>
          </cell>
          <cell r="BN26">
            <v>1</v>
          </cell>
          <cell r="BO26">
            <v>1</v>
          </cell>
          <cell r="BP26">
            <v>1</v>
          </cell>
        </row>
        <row r="27">
          <cell r="G27" t="str">
            <v>JS0A4QUL7G7</v>
          </cell>
          <cell r="H27" t="str">
            <v>EK0A5BDSN57</v>
          </cell>
          <cell r="I27" t="str">
            <v>EK0A5BDS</v>
          </cell>
          <cell r="J27" t="str">
            <v>MAIN CAMPUS</v>
          </cell>
          <cell r="K27" t="str">
            <v>C/O</v>
          </cell>
          <cell r="L27" t="str">
            <v>7G7</v>
          </cell>
          <cell r="M27" t="str">
            <v>BLUE DUSK</v>
          </cell>
          <cell r="N27" t="str">
            <v>Solid</v>
          </cell>
          <cell r="O27" t="str">
            <v>S</v>
          </cell>
          <cell r="P27" t="str">
            <v>100% Polyester</v>
          </cell>
          <cell r="Q27">
            <v>508083</v>
          </cell>
          <cell r="R27" t="str">
            <v>STARITE - CAM</v>
          </cell>
          <cell r="S27" t="str">
            <v>Phnom Penh</v>
          </cell>
          <cell r="T27" t="str">
            <v>Cambodia</v>
          </cell>
          <cell r="U27">
            <v>60</v>
          </cell>
          <cell r="V27">
            <v>30</v>
          </cell>
          <cell r="W27">
            <v>30</v>
          </cell>
          <cell r="X27">
            <v>17</v>
          </cell>
          <cell r="Y27">
            <v>30</v>
          </cell>
          <cell r="Z27">
            <v>77</v>
          </cell>
          <cell r="AA27">
            <v>107</v>
          </cell>
          <cell r="AB27">
            <v>508083</v>
          </cell>
          <cell r="AC27" t="str">
            <v>STARITE - CAM</v>
          </cell>
          <cell r="AD27" t="str">
            <v>Phnom Penh</v>
          </cell>
          <cell r="AE27" t="str">
            <v>Cambodia</v>
          </cell>
          <cell r="AF27">
            <v>508083</v>
          </cell>
          <cell r="AG27" t="str">
            <v>STARITE - CAM</v>
          </cell>
          <cell r="AH27" t="str">
            <v>Phnom Penh</v>
          </cell>
          <cell r="AI27" t="str">
            <v>Cambodia</v>
          </cell>
          <cell r="AJ27">
            <v>508083</v>
          </cell>
          <cell r="AK27" t="str">
            <v>STARITE - CAM</v>
          </cell>
          <cell r="AL27" t="str">
            <v>Phnom Penh</v>
          </cell>
          <cell r="AM27" t="str">
            <v>Cambodia</v>
          </cell>
          <cell r="AN27" t="str">
            <v>JFRF</v>
          </cell>
          <cell r="AO27">
            <v>9</v>
          </cell>
          <cell r="AP27">
            <v>21</v>
          </cell>
          <cell r="AQ27">
            <v>16</v>
          </cell>
          <cell r="AR27">
            <v>13</v>
          </cell>
          <cell r="AS27">
            <v>6.72</v>
          </cell>
          <cell r="AT27" t="str">
            <v>KU37</v>
          </cell>
          <cell r="AU27">
            <v>18</v>
          </cell>
          <cell r="AV27">
            <v>80</v>
          </cell>
          <cell r="AW27">
            <v>38</v>
          </cell>
          <cell r="AX27">
            <v>44</v>
          </cell>
          <cell r="AY27">
            <v>12.41</v>
          </cell>
          <cell r="AZ27">
            <v>2000</v>
          </cell>
          <cell r="BA27">
            <v>500</v>
          </cell>
          <cell r="BB27">
            <v>87</v>
          </cell>
          <cell r="BC27">
            <v>28</v>
          </cell>
          <cell r="BD27">
            <v>115</v>
          </cell>
          <cell r="BE27">
            <v>63</v>
          </cell>
          <cell r="BF27">
            <v>103</v>
          </cell>
          <cell r="BG27">
            <v>15</v>
          </cell>
          <cell r="BH27">
            <v>63</v>
          </cell>
          <cell r="BI27">
            <v>25</v>
          </cell>
          <cell r="BJ27">
            <v>63</v>
          </cell>
          <cell r="BK27">
            <v>64</v>
          </cell>
          <cell r="BL27">
            <v>9</v>
          </cell>
          <cell r="BM27">
            <v>1</v>
          </cell>
          <cell r="BN27">
            <v>1</v>
          </cell>
          <cell r="BO27">
            <v>1</v>
          </cell>
          <cell r="BP27">
            <v>1</v>
          </cell>
        </row>
        <row r="28">
          <cell r="G28" t="str">
            <v>JS0A4QUL7H6</v>
          </cell>
          <cell r="H28" t="str">
            <v>EK0A5BDSN60</v>
          </cell>
          <cell r="I28" t="str">
            <v>EK0A5BDS</v>
          </cell>
          <cell r="J28" t="str">
            <v>MAIN CAMPUS</v>
          </cell>
          <cell r="K28" t="str">
            <v>C/O</v>
          </cell>
          <cell r="L28" t="str">
            <v>7H6</v>
          </cell>
          <cell r="M28" t="str">
            <v>GRAPHITE GREY</v>
          </cell>
          <cell r="N28" t="str">
            <v>Solid</v>
          </cell>
          <cell r="O28" t="str">
            <v>S</v>
          </cell>
          <cell r="P28" t="str">
            <v>100% Polyester</v>
          </cell>
          <cell r="Q28">
            <v>508083</v>
          </cell>
          <cell r="R28" t="str">
            <v>STARITE - CAM</v>
          </cell>
          <cell r="S28" t="str">
            <v>Phnom Penh</v>
          </cell>
          <cell r="T28" t="str">
            <v>Cambodia</v>
          </cell>
          <cell r="U28">
            <v>60</v>
          </cell>
          <cell r="V28">
            <v>30</v>
          </cell>
          <cell r="W28">
            <v>30</v>
          </cell>
          <cell r="X28">
            <v>17</v>
          </cell>
          <cell r="Y28">
            <v>30</v>
          </cell>
          <cell r="Z28">
            <v>77</v>
          </cell>
          <cell r="AA28">
            <v>107</v>
          </cell>
          <cell r="AB28">
            <v>508083</v>
          </cell>
          <cell r="AC28" t="str">
            <v>STARITE - CAM</v>
          </cell>
          <cell r="AD28" t="str">
            <v>Phnom Penh</v>
          </cell>
          <cell r="AE28" t="str">
            <v>Cambodia</v>
          </cell>
          <cell r="AF28">
            <v>508083</v>
          </cell>
          <cell r="AG28" t="str">
            <v>STARITE - CAM</v>
          </cell>
          <cell r="AH28" t="str">
            <v>Phnom Penh</v>
          </cell>
          <cell r="AI28" t="str">
            <v>Cambodia</v>
          </cell>
          <cell r="AJ28">
            <v>508083</v>
          </cell>
          <cell r="AK28" t="str">
            <v>STARITE - CAM</v>
          </cell>
          <cell r="AL28" t="str">
            <v>Phnom Penh</v>
          </cell>
          <cell r="AM28" t="str">
            <v>Cambodia</v>
          </cell>
          <cell r="AN28" t="str">
            <v>JFRF</v>
          </cell>
          <cell r="AO28">
            <v>9</v>
          </cell>
          <cell r="AP28">
            <v>21</v>
          </cell>
          <cell r="AQ28">
            <v>16</v>
          </cell>
          <cell r="AR28">
            <v>13</v>
          </cell>
          <cell r="AS28">
            <v>6.72</v>
          </cell>
          <cell r="AT28" t="str">
            <v>KU37</v>
          </cell>
          <cell r="AU28">
            <v>18</v>
          </cell>
          <cell r="AV28">
            <v>80</v>
          </cell>
          <cell r="AW28">
            <v>38</v>
          </cell>
          <cell r="AX28">
            <v>44</v>
          </cell>
          <cell r="AY28">
            <v>12.41</v>
          </cell>
          <cell r="AZ28">
            <v>2000</v>
          </cell>
          <cell r="BA28">
            <v>500</v>
          </cell>
          <cell r="BB28">
            <v>87</v>
          </cell>
          <cell r="BC28">
            <v>28</v>
          </cell>
          <cell r="BD28">
            <v>115</v>
          </cell>
          <cell r="BE28">
            <v>63</v>
          </cell>
          <cell r="BF28">
            <v>103</v>
          </cell>
          <cell r="BG28">
            <v>15</v>
          </cell>
          <cell r="BH28">
            <v>63</v>
          </cell>
          <cell r="BI28">
            <v>25</v>
          </cell>
          <cell r="BJ28">
            <v>63</v>
          </cell>
          <cell r="BK28">
            <v>64</v>
          </cell>
          <cell r="BL28">
            <v>9</v>
          </cell>
          <cell r="BM28">
            <v>1</v>
          </cell>
          <cell r="BN28">
            <v>1</v>
          </cell>
          <cell r="BO28">
            <v>1</v>
          </cell>
          <cell r="BP28">
            <v>1</v>
          </cell>
        </row>
        <row r="29">
          <cell r="G29" t="str">
            <v>JS0A4QUL7G3</v>
          </cell>
          <cell r="H29" t="str">
            <v>EK0A5BDSZ91</v>
          </cell>
          <cell r="I29" t="str">
            <v>EK0A5BDS</v>
          </cell>
          <cell r="J29" t="str">
            <v>MAIN CAMPUS</v>
          </cell>
          <cell r="K29" t="str">
            <v>C/O</v>
          </cell>
          <cell r="L29" t="str">
            <v>7G3</v>
          </cell>
          <cell r="M29" t="str">
            <v>ARMY GREEN</v>
          </cell>
          <cell r="N29" t="str">
            <v>Solid</v>
          </cell>
          <cell r="O29" t="str">
            <v>S</v>
          </cell>
          <cell r="P29" t="str">
            <v>100% Polyester</v>
          </cell>
          <cell r="Q29">
            <v>508083</v>
          </cell>
          <cell r="R29" t="str">
            <v>STARITE - CAM</v>
          </cell>
          <cell r="S29" t="str">
            <v>Phnom Penh</v>
          </cell>
          <cell r="T29" t="str">
            <v>Cambodia</v>
          </cell>
          <cell r="U29">
            <v>60</v>
          </cell>
          <cell r="V29">
            <v>30</v>
          </cell>
          <cell r="W29">
            <v>30</v>
          </cell>
          <cell r="X29">
            <v>17</v>
          </cell>
          <cell r="Y29">
            <v>30</v>
          </cell>
          <cell r="Z29">
            <v>77</v>
          </cell>
          <cell r="AA29">
            <v>107</v>
          </cell>
          <cell r="AB29">
            <v>508083</v>
          </cell>
          <cell r="AC29" t="str">
            <v>STARITE - CAM</v>
          </cell>
          <cell r="AD29" t="str">
            <v>Phnom Penh</v>
          </cell>
          <cell r="AE29" t="str">
            <v>Cambodia</v>
          </cell>
          <cell r="AF29">
            <v>508083</v>
          </cell>
          <cell r="AG29" t="str">
            <v>STARITE - CAM</v>
          </cell>
          <cell r="AH29" t="str">
            <v>Phnom Penh</v>
          </cell>
          <cell r="AI29" t="str">
            <v>Cambodia</v>
          </cell>
          <cell r="AJ29">
            <v>508083</v>
          </cell>
          <cell r="AK29" t="str">
            <v>STARITE - CAM</v>
          </cell>
          <cell r="AL29" t="str">
            <v>Phnom Penh</v>
          </cell>
          <cell r="AM29" t="str">
            <v>Cambodia</v>
          </cell>
          <cell r="AN29" t="str">
            <v>JFRF</v>
          </cell>
          <cell r="AO29">
            <v>9</v>
          </cell>
          <cell r="AP29">
            <v>21</v>
          </cell>
          <cell r="AQ29">
            <v>16</v>
          </cell>
          <cell r="AR29">
            <v>13</v>
          </cell>
          <cell r="AS29">
            <v>6.72</v>
          </cell>
          <cell r="AT29" t="str">
            <v>KU37</v>
          </cell>
          <cell r="AU29">
            <v>18</v>
          </cell>
          <cell r="AV29">
            <v>80</v>
          </cell>
          <cell r="AW29">
            <v>38</v>
          </cell>
          <cell r="AX29">
            <v>44</v>
          </cell>
          <cell r="AY29">
            <v>12.41</v>
          </cell>
          <cell r="AZ29">
            <v>2000</v>
          </cell>
          <cell r="BA29">
            <v>500</v>
          </cell>
          <cell r="BB29">
            <v>87</v>
          </cell>
          <cell r="BC29">
            <v>28</v>
          </cell>
          <cell r="BD29">
            <v>115</v>
          </cell>
          <cell r="BE29">
            <v>63</v>
          </cell>
          <cell r="BF29">
            <v>103</v>
          </cell>
          <cell r="BG29">
            <v>15</v>
          </cell>
          <cell r="BH29">
            <v>63</v>
          </cell>
          <cell r="BI29">
            <v>25</v>
          </cell>
          <cell r="BJ29">
            <v>63</v>
          </cell>
          <cell r="BK29">
            <v>64</v>
          </cell>
          <cell r="BL29">
            <v>9</v>
          </cell>
          <cell r="BM29">
            <v>1</v>
          </cell>
          <cell r="BN29">
            <v>1</v>
          </cell>
          <cell r="BO29">
            <v>1</v>
          </cell>
          <cell r="BP29">
            <v>1</v>
          </cell>
        </row>
        <row r="30">
          <cell r="G30" t="str">
            <v>JS0A4QUL7N8</v>
          </cell>
          <cell r="H30" t="str">
            <v>EK0A5BDSN59</v>
          </cell>
          <cell r="I30" t="str">
            <v>EK0A5BDS</v>
          </cell>
          <cell r="J30" t="str">
            <v>MAIN CAMPUS</v>
          </cell>
          <cell r="K30" t="str">
            <v>C/O</v>
          </cell>
          <cell r="L30" t="str">
            <v>7N8</v>
          </cell>
          <cell r="M30" t="str">
            <v>MISTY ROSE</v>
          </cell>
          <cell r="N30" t="str">
            <v>Solid</v>
          </cell>
          <cell r="O30" t="str">
            <v>S</v>
          </cell>
          <cell r="P30" t="str">
            <v>100% Polyester</v>
          </cell>
          <cell r="Q30">
            <v>508083</v>
          </cell>
          <cell r="R30" t="str">
            <v>STARITE - CAM</v>
          </cell>
          <cell r="S30" t="str">
            <v>Phnom Penh</v>
          </cell>
          <cell r="T30" t="str">
            <v>Cambodia</v>
          </cell>
          <cell r="U30">
            <v>60</v>
          </cell>
          <cell r="V30">
            <v>30</v>
          </cell>
          <cell r="W30">
            <v>30</v>
          </cell>
          <cell r="X30">
            <v>17</v>
          </cell>
          <cell r="Y30">
            <v>30</v>
          </cell>
          <cell r="Z30">
            <v>77</v>
          </cell>
          <cell r="AA30">
            <v>107</v>
          </cell>
          <cell r="AB30">
            <v>508083</v>
          </cell>
          <cell r="AC30" t="str">
            <v>STARITE - CAM</v>
          </cell>
          <cell r="AD30" t="str">
            <v>Phnom Penh</v>
          </cell>
          <cell r="AE30" t="str">
            <v>Cambodia</v>
          </cell>
          <cell r="AF30">
            <v>508083</v>
          </cell>
          <cell r="AG30" t="str">
            <v>STARITE - CAM</v>
          </cell>
          <cell r="AH30" t="str">
            <v>Phnom Penh</v>
          </cell>
          <cell r="AI30" t="str">
            <v>Cambodia</v>
          </cell>
          <cell r="AJ30">
            <v>508083</v>
          </cell>
          <cell r="AK30" t="str">
            <v>STARITE - CAM</v>
          </cell>
          <cell r="AL30" t="str">
            <v>Phnom Penh</v>
          </cell>
          <cell r="AM30" t="str">
            <v>Cambodia</v>
          </cell>
          <cell r="AN30" t="str">
            <v>JFRF</v>
          </cell>
          <cell r="AO30">
            <v>9</v>
          </cell>
          <cell r="AP30">
            <v>21</v>
          </cell>
          <cell r="AQ30">
            <v>16</v>
          </cell>
          <cell r="AR30">
            <v>13</v>
          </cell>
          <cell r="AS30">
            <v>6.72</v>
          </cell>
          <cell r="AT30" t="str">
            <v>KU37</v>
          </cell>
          <cell r="AU30">
            <v>18</v>
          </cell>
          <cell r="AV30">
            <v>80</v>
          </cell>
          <cell r="AW30">
            <v>38</v>
          </cell>
          <cell r="AX30">
            <v>44</v>
          </cell>
          <cell r="AY30">
            <v>12.41</v>
          </cell>
          <cell r="AZ30">
            <v>2000</v>
          </cell>
          <cell r="BA30">
            <v>500</v>
          </cell>
          <cell r="BB30">
            <v>87</v>
          </cell>
          <cell r="BC30">
            <v>28</v>
          </cell>
          <cell r="BD30">
            <v>115</v>
          </cell>
          <cell r="BE30">
            <v>63</v>
          </cell>
          <cell r="BF30">
            <v>103</v>
          </cell>
          <cell r="BG30">
            <v>15</v>
          </cell>
          <cell r="BH30">
            <v>63</v>
          </cell>
          <cell r="BI30">
            <v>25</v>
          </cell>
          <cell r="BJ30">
            <v>63</v>
          </cell>
          <cell r="BK30">
            <v>64</v>
          </cell>
          <cell r="BL30">
            <v>9</v>
          </cell>
          <cell r="BM30">
            <v>1</v>
          </cell>
          <cell r="BN30">
            <v>1</v>
          </cell>
          <cell r="BO30">
            <v>1</v>
          </cell>
          <cell r="BP30">
            <v>1</v>
          </cell>
        </row>
        <row r="31">
          <cell r="G31" t="str">
            <v>JS0A4QUL7S1</v>
          </cell>
          <cell r="H31">
            <v>0</v>
          </cell>
          <cell r="I31">
            <v>0</v>
          </cell>
          <cell r="J31" t="str">
            <v>MAIN CAMPUS</v>
          </cell>
          <cell r="K31" t="str">
            <v>C/O</v>
          </cell>
          <cell r="L31" t="str">
            <v>7S1</v>
          </cell>
          <cell r="M31" t="str">
            <v>COCONUT</v>
          </cell>
          <cell r="N31" t="str">
            <v>Solid</v>
          </cell>
          <cell r="O31" t="str">
            <v>S</v>
          </cell>
          <cell r="P31" t="str">
            <v>100% Polyester</v>
          </cell>
          <cell r="Q31">
            <v>508083</v>
          </cell>
          <cell r="R31" t="str">
            <v>STARITE - CAM</v>
          </cell>
          <cell r="S31" t="str">
            <v>Phnom Penh</v>
          </cell>
          <cell r="T31" t="str">
            <v>Cambodia</v>
          </cell>
          <cell r="U31">
            <v>60</v>
          </cell>
          <cell r="V31">
            <v>30</v>
          </cell>
          <cell r="W31">
            <v>30</v>
          </cell>
          <cell r="X31">
            <v>17</v>
          </cell>
          <cell r="Y31">
            <v>30</v>
          </cell>
          <cell r="Z31">
            <v>77</v>
          </cell>
          <cell r="AA31">
            <v>107</v>
          </cell>
          <cell r="AB31">
            <v>508083</v>
          </cell>
          <cell r="AC31" t="str">
            <v>STARITE - CAM</v>
          </cell>
          <cell r="AD31" t="str">
            <v>Phnom Penh</v>
          </cell>
          <cell r="AE31" t="str">
            <v>Cambodia</v>
          </cell>
          <cell r="AF31">
            <v>508083</v>
          </cell>
          <cell r="AG31" t="str">
            <v>STARITE - CAM</v>
          </cell>
          <cell r="AH31" t="str">
            <v>Phnom Penh</v>
          </cell>
          <cell r="AI31" t="str">
            <v>Cambodia</v>
          </cell>
          <cell r="AJ31">
            <v>508083</v>
          </cell>
          <cell r="AK31" t="str">
            <v>STARITE - CAM</v>
          </cell>
          <cell r="AL31" t="str">
            <v>Phnom Penh</v>
          </cell>
          <cell r="AM31" t="str">
            <v>Cambodia</v>
          </cell>
          <cell r="AN31" t="str">
            <v>JFRF</v>
          </cell>
          <cell r="AO31">
            <v>9</v>
          </cell>
          <cell r="AP31">
            <v>21</v>
          </cell>
          <cell r="AQ31">
            <v>16</v>
          </cell>
          <cell r="AR31">
            <v>13</v>
          </cell>
          <cell r="AS31">
            <v>6.72</v>
          </cell>
          <cell r="AT31" t="str">
            <v>KU37</v>
          </cell>
          <cell r="AU31">
            <v>18</v>
          </cell>
          <cell r="AV31">
            <v>80</v>
          </cell>
          <cell r="AW31">
            <v>38</v>
          </cell>
          <cell r="AX31">
            <v>44</v>
          </cell>
          <cell r="AY31">
            <v>12.41</v>
          </cell>
          <cell r="AZ31">
            <v>2000</v>
          </cell>
          <cell r="BA31">
            <v>500</v>
          </cell>
          <cell r="BB31">
            <v>87</v>
          </cell>
          <cell r="BC31">
            <v>28</v>
          </cell>
          <cell r="BD31">
            <v>115</v>
          </cell>
          <cell r="BE31">
            <v>63</v>
          </cell>
          <cell r="BF31">
            <v>103</v>
          </cell>
          <cell r="BG31">
            <v>15</v>
          </cell>
          <cell r="BH31">
            <v>63</v>
          </cell>
          <cell r="BI31">
            <v>25</v>
          </cell>
          <cell r="BJ31">
            <v>63</v>
          </cell>
          <cell r="BK31">
            <v>64</v>
          </cell>
          <cell r="BL31">
            <v>9</v>
          </cell>
          <cell r="BM31">
            <v>1</v>
          </cell>
          <cell r="BN31">
            <v>1</v>
          </cell>
          <cell r="BO31">
            <v>1</v>
          </cell>
          <cell r="BP31">
            <v>1</v>
          </cell>
        </row>
        <row r="32">
          <cell r="G32" t="str">
            <v>JS0A4QUL5M9</v>
          </cell>
          <cell r="H32" t="str">
            <v>EK0A5BDSW30</v>
          </cell>
          <cell r="I32" t="str">
            <v>EK0A5BDS</v>
          </cell>
          <cell r="J32" t="str">
            <v>MAIN CAMPUS</v>
          </cell>
          <cell r="K32" t="str">
            <v>C/O</v>
          </cell>
          <cell r="L32" t="str">
            <v>5M9</v>
          </cell>
          <cell r="M32" t="str">
            <v>PASTEL LILAC</v>
          </cell>
          <cell r="N32" t="str">
            <v>Solid</v>
          </cell>
          <cell r="O32" t="str">
            <v>S</v>
          </cell>
          <cell r="P32" t="str">
            <v>100% Polyester</v>
          </cell>
          <cell r="Q32">
            <v>508083</v>
          </cell>
          <cell r="R32" t="str">
            <v>STARITE - CAM</v>
          </cell>
          <cell r="S32" t="str">
            <v>Phnom Penh</v>
          </cell>
          <cell r="T32" t="str">
            <v>Cambodia</v>
          </cell>
          <cell r="U32">
            <v>60</v>
          </cell>
          <cell r="V32">
            <v>30</v>
          </cell>
          <cell r="W32">
            <v>30</v>
          </cell>
          <cell r="X32">
            <v>17</v>
          </cell>
          <cell r="Y32">
            <v>30</v>
          </cell>
          <cell r="Z32">
            <v>77</v>
          </cell>
          <cell r="AA32">
            <v>107</v>
          </cell>
          <cell r="AB32">
            <v>508083</v>
          </cell>
          <cell r="AC32" t="str">
            <v>STARITE - CAM</v>
          </cell>
          <cell r="AD32" t="str">
            <v>Phnom Penh</v>
          </cell>
          <cell r="AE32" t="str">
            <v>Cambodia</v>
          </cell>
          <cell r="AF32">
            <v>508083</v>
          </cell>
          <cell r="AG32" t="str">
            <v>STARITE - CAM</v>
          </cell>
          <cell r="AH32" t="str">
            <v>Phnom Penh</v>
          </cell>
          <cell r="AI32" t="str">
            <v>Cambodia</v>
          </cell>
          <cell r="AJ32">
            <v>508083</v>
          </cell>
          <cell r="AK32" t="str">
            <v>STARITE - CAM</v>
          </cell>
          <cell r="AL32" t="str">
            <v>Phnom Penh</v>
          </cell>
          <cell r="AM32" t="str">
            <v>Cambodia</v>
          </cell>
          <cell r="AN32" t="str">
            <v>JFRF</v>
          </cell>
          <cell r="AO32">
            <v>9</v>
          </cell>
          <cell r="AP32">
            <v>21</v>
          </cell>
          <cell r="AQ32">
            <v>16</v>
          </cell>
          <cell r="AR32">
            <v>13</v>
          </cell>
          <cell r="AS32">
            <v>6.72</v>
          </cell>
          <cell r="AT32" t="str">
            <v>KU37</v>
          </cell>
          <cell r="AU32">
            <v>18</v>
          </cell>
          <cell r="AV32">
            <v>80</v>
          </cell>
          <cell r="AW32">
            <v>38</v>
          </cell>
          <cell r="AX32">
            <v>44</v>
          </cell>
          <cell r="AY32">
            <v>12.41</v>
          </cell>
          <cell r="AZ32">
            <v>2000</v>
          </cell>
          <cell r="BA32">
            <v>500</v>
          </cell>
          <cell r="BB32">
            <v>87</v>
          </cell>
          <cell r="BC32">
            <v>28</v>
          </cell>
          <cell r="BD32">
            <v>115</v>
          </cell>
          <cell r="BE32">
            <v>63</v>
          </cell>
          <cell r="BF32">
            <v>103</v>
          </cell>
          <cell r="BG32">
            <v>15</v>
          </cell>
          <cell r="BH32">
            <v>63</v>
          </cell>
          <cell r="BI32">
            <v>25</v>
          </cell>
          <cell r="BJ32">
            <v>63</v>
          </cell>
          <cell r="BK32">
            <v>64</v>
          </cell>
          <cell r="BL32">
            <v>9</v>
          </cell>
          <cell r="BM32">
            <v>1</v>
          </cell>
          <cell r="BN32">
            <v>1</v>
          </cell>
          <cell r="BO32">
            <v>1</v>
          </cell>
          <cell r="BP32">
            <v>1</v>
          </cell>
        </row>
        <row r="33">
          <cell r="G33" t="str">
            <v>JS0A4QUL95Y</v>
          </cell>
          <cell r="H33">
            <v>0</v>
          </cell>
          <cell r="I33">
            <v>0</v>
          </cell>
          <cell r="J33" t="str">
            <v>MAIN CAMPUS</v>
          </cell>
          <cell r="K33" t="str">
            <v>NEW</v>
          </cell>
          <cell r="L33" t="str">
            <v>95Y</v>
          </cell>
          <cell r="M33" t="str">
            <v>DEEP LAKE</v>
          </cell>
          <cell r="N33" t="str">
            <v>Solid</v>
          </cell>
          <cell r="O33" t="str">
            <v>S</v>
          </cell>
          <cell r="P33" t="str">
            <v>100% Polyester</v>
          </cell>
          <cell r="Q33">
            <v>508083</v>
          </cell>
          <cell r="R33" t="str">
            <v>STARITE - CAM</v>
          </cell>
          <cell r="S33" t="str">
            <v>Phnom Penh</v>
          </cell>
          <cell r="T33" t="str">
            <v>Cambodia</v>
          </cell>
          <cell r="U33">
            <v>60</v>
          </cell>
          <cell r="V33">
            <v>30</v>
          </cell>
          <cell r="W33">
            <v>30</v>
          </cell>
          <cell r="X33">
            <v>17</v>
          </cell>
          <cell r="Y33">
            <v>30</v>
          </cell>
          <cell r="Z33">
            <v>77</v>
          </cell>
          <cell r="AA33">
            <v>107</v>
          </cell>
          <cell r="AB33">
            <v>508083</v>
          </cell>
          <cell r="AC33" t="str">
            <v>STARITE - CAM</v>
          </cell>
          <cell r="AD33" t="str">
            <v>Phnom Penh</v>
          </cell>
          <cell r="AE33" t="str">
            <v>Cambodia</v>
          </cell>
          <cell r="AF33">
            <v>508083</v>
          </cell>
          <cell r="AG33" t="str">
            <v>STARITE - CAM</v>
          </cell>
          <cell r="AH33" t="str">
            <v>Phnom Penh</v>
          </cell>
          <cell r="AI33" t="str">
            <v>Cambodia</v>
          </cell>
          <cell r="AJ33">
            <v>508083</v>
          </cell>
          <cell r="AK33" t="str">
            <v>STARITE - CAM</v>
          </cell>
          <cell r="AL33" t="str">
            <v>Phnom Penh</v>
          </cell>
          <cell r="AM33" t="str">
            <v>Cambodia</v>
          </cell>
          <cell r="AN33" t="str">
            <v>JFRF</v>
          </cell>
          <cell r="AO33">
            <v>9</v>
          </cell>
          <cell r="AP33">
            <v>21</v>
          </cell>
          <cell r="AQ33">
            <v>16</v>
          </cell>
          <cell r="AR33">
            <v>13</v>
          </cell>
          <cell r="AS33">
            <v>6.72</v>
          </cell>
          <cell r="AT33" t="str">
            <v>KU37</v>
          </cell>
          <cell r="AU33">
            <v>18</v>
          </cell>
          <cell r="AV33">
            <v>80</v>
          </cell>
          <cell r="AW33">
            <v>38</v>
          </cell>
          <cell r="AX33">
            <v>44</v>
          </cell>
          <cell r="AY33">
            <v>12.41</v>
          </cell>
          <cell r="AZ33">
            <v>2000</v>
          </cell>
          <cell r="BA33">
            <v>500</v>
          </cell>
          <cell r="BB33">
            <v>87</v>
          </cell>
          <cell r="BC33">
            <v>28</v>
          </cell>
          <cell r="BD33">
            <v>115</v>
          </cell>
          <cell r="BE33">
            <v>63</v>
          </cell>
          <cell r="BF33">
            <v>103</v>
          </cell>
          <cell r="BG33">
            <v>15</v>
          </cell>
          <cell r="BH33">
            <v>63</v>
          </cell>
          <cell r="BI33">
            <v>25</v>
          </cell>
          <cell r="BJ33">
            <v>63</v>
          </cell>
          <cell r="BK33">
            <v>64</v>
          </cell>
          <cell r="BL33">
            <v>9</v>
          </cell>
          <cell r="BM33">
            <v>1</v>
          </cell>
          <cell r="BN33">
            <v>1</v>
          </cell>
          <cell r="BO33">
            <v>1</v>
          </cell>
          <cell r="BP33">
            <v>1</v>
          </cell>
        </row>
        <row r="34">
          <cell r="G34" t="str">
            <v>JS0A4QULXS4</v>
          </cell>
          <cell r="H34" t="str">
            <v>EK0A5BDS6E6</v>
          </cell>
          <cell r="I34" t="str">
            <v>EK0A5BDS</v>
          </cell>
          <cell r="J34" t="str">
            <v>MAIN CAMPUS</v>
          </cell>
          <cell r="K34" t="str">
            <v>NEW</v>
          </cell>
          <cell r="L34" t="str">
            <v>XS4</v>
          </cell>
          <cell r="M34" t="str">
            <v>BATIK DOTS</v>
          </cell>
          <cell r="N34" t="str">
            <v>Print</v>
          </cell>
          <cell r="O34" t="str">
            <v>P</v>
          </cell>
          <cell r="P34" t="str">
            <v>100% Polyester</v>
          </cell>
          <cell r="Q34">
            <v>508083</v>
          </cell>
          <cell r="R34" t="str">
            <v>STARITE - CAM</v>
          </cell>
          <cell r="S34" t="str">
            <v>Phnom Penh</v>
          </cell>
          <cell r="T34" t="str">
            <v>Cambodia</v>
          </cell>
          <cell r="U34">
            <v>60</v>
          </cell>
          <cell r="V34">
            <v>30</v>
          </cell>
          <cell r="W34">
            <v>30</v>
          </cell>
          <cell r="X34">
            <v>17</v>
          </cell>
          <cell r="Y34">
            <v>30</v>
          </cell>
          <cell r="Z34">
            <v>77</v>
          </cell>
          <cell r="AA34">
            <v>107</v>
          </cell>
          <cell r="AB34">
            <v>508083</v>
          </cell>
          <cell r="AC34" t="str">
            <v>STARITE - CAM</v>
          </cell>
          <cell r="AD34" t="str">
            <v>Phnom Penh</v>
          </cell>
          <cell r="AE34" t="str">
            <v>Cambodia</v>
          </cell>
          <cell r="AF34">
            <v>508083</v>
          </cell>
          <cell r="AG34" t="str">
            <v>STARITE - CAM</v>
          </cell>
          <cell r="AH34" t="str">
            <v>Phnom Penh</v>
          </cell>
          <cell r="AI34" t="str">
            <v>Cambodia</v>
          </cell>
          <cell r="AJ34">
            <v>508083</v>
          </cell>
          <cell r="AK34" t="str">
            <v>STARITE - CAM</v>
          </cell>
          <cell r="AL34" t="str">
            <v>Phnom Penh</v>
          </cell>
          <cell r="AM34" t="str">
            <v>Cambodia</v>
          </cell>
          <cell r="AN34" t="str">
            <v>JFRF</v>
          </cell>
          <cell r="AO34">
            <v>9</v>
          </cell>
          <cell r="AP34">
            <v>21</v>
          </cell>
          <cell r="AQ34">
            <v>16</v>
          </cell>
          <cell r="AR34">
            <v>13</v>
          </cell>
          <cell r="AS34">
            <v>6.72</v>
          </cell>
          <cell r="AT34" t="str">
            <v>KU37</v>
          </cell>
          <cell r="AU34">
            <v>18</v>
          </cell>
          <cell r="AV34">
            <v>80</v>
          </cell>
          <cell r="AW34">
            <v>38</v>
          </cell>
          <cell r="AX34">
            <v>44</v>
          </cell>
          <cell r="AY34">
            <v>12.41</v>
          </cell>
          <cell r="AZ34">
            <v>2000</v>
          </cell>
          <cell r="BA34">
            <v>500</v>
          </cell>
          <cell r="BB34">
            <v>87</v>
          </cell>
          <cell r="BC34">
            <v>28</v>
          </cell>
          <cell r="BD34">
            <v>115</v>
          </cell>
          <cell r="BE34">
            <v>63</v>
          </cell>
          <cell r="BF34">
            <v>103</v>
          </cell>
          <cell r="BG34">
            <v>15</v>
          </cell>
          <cell r="BH34">
            <v>63</v>
          </cell>
          <cell r="BI34">
            <v>25</v>
          </cell>
          <cell r="BJ34">
            <v>63</v>
          </cell>
          <cell r="BK34">
            <v>64</v>
          </cell>
          <cell r="BL34">
            <v>9</v>
          </cell>
          <cell r="BM34">
            <v>1</v>
          </cell>
          <cell r="BN34">
            <v>1</v>
          </cell>
          <cell r="BO34">
            <v>1</v>
          </cell>
          <cell r="BP34">
            <v>1</v>
          </cell>
        </row>
        <row r="35">
          <cell r="G35" t="str">
            <v>JS0A4QUL91S</v>
          </cell>
          <cell r="H35">
            <v>0</v>
          </cell>
          <cell r="I35">
            <v>0</v>
          </cell>
          <cell r="J35" t="str">
            <v>MAIN CAMPUS</v>
          </cell>
          <cell r="K35" t="str">
            <v>C/O</v>
          </cell>
          <cell r="L35" t="str">
            <v>91S</v>
          </cell>
          <cell r="M35" t="str">
            <v>SPACE DUST</v>
          </cell>
          <cell r="N35" t="str">
            <v>Print</v>
          </cell>
          <cell r="O35" t="str">
            <v>P</v>
          </cell>
          <cell r="P35" t="str">
            <v>100% Polyester</v>
          </cell>
          <cell r="Q35">
            <v>508083</v>
          </cell>
          <cell r="R35" t="str">
            <v>STARITE - CAM</v>
          </cell>
          <cell r="S35" t="str">
            <v>Phnom Penh</v>
          </cell>
          <cell r="T35" t="str">
            <v>Cambodia</v>
          </cell>
          <cell r="U35">
            <v>60</v>
          </cell>
          <cell r="V35">
            <v>30</v>
          </cell>
          <cell r="W35">
            <v>30</v>
          </cell>
          <cell r="X35">
            <v>17</v>
          </cell>
          <cell r="Y35">
            <v>30</v>
          </cell>
          <cell r="Z35">
            <v>77</v>
          </cell>
          <cell r="AA35">
            <v>107</v>
          </cell>
          <cell r="AB35">
            <v>508083</v>
          </cell>
          <cell r="AC35" t="str">
            <v>STARITE - CAM</v>
          </cell>
          <cell r="AD35" t="str">
            <v>Phnom Penh</v>
          </cell>
          <cell r="AE35" t="str">
            <v>Cambodia</v>
          </cell>
          <cell r="AF35">
            <v>508083</v>
          </cell>
          <cell r="AG35" t="str">
            <v>STARITE - CAM</v>
          </cell>
          <cell r="AH35" t="str">
            <v>Phnom Penh</v>
          </cell>
          <cell r="AI35" t="str">
            <v>Cambodia</v>
          </cell>
          <cell r="AJ35">
            <v>508083</v>
          </cell>
          <cell r="AK35" t="str">
            <v>STARITE - CAM</v>
          </cell>
          <cell r="AL35" t="str">
            <v>Phnom Penh</v>
          </cell>
          <cell r="AM35" t="str">
            <v>Cambodia</v>
          </cell>
          <cell r="AN35" t="str">
            <v>JFRF</v>
          </cell>
          <cell r="AO35">
            <v>9</v>
          </cell>
          <cell r="AP35">
            <v>21</v>
          </cell>
          <cell r="AQ35">
            <v>16</v>
          </cell>
          <cell r="AR35">
            <v>13</v>
          </cell>
          <cell r="AS35">
            <v>6.72</v>
          </cell>
          <cell r="AT35" t="str">
            <v>KU37</v>
          </cell>
          <cell r="AU35">
            <v>18</v>
          </cell>
          <cell r="AV35">
            <v>80</v>
          </cell>
          <cell r="AW35">
            <v>38</v>
          </cell>
          <cell r="AX35">
            <v>44</v>
          </cell>
          <cell r="AY35">
            <v>12.41</v>
          </cell>
          <cell r="AZ35">
            <v>2000</v>
          </cell>
          <cell r="BA35">
            <v>500</v>
          </cell>
          <cell r="BB35">
            <v>87</v>
          </cell>
          <cell r="BC35">
            <v>28</v>
          </cell>
          <cell r="BD35">
            <v>115</v>
          </cell>
          <cell r="BE35">
            <v>63</v>
          </cell>
          <cell r="BF35">
            <v>103</v>
          </cell>
          <cell r="BG35">
            <v>15</v>
          </cell>
          <cell r="BH35">
            <v>63</v>
          </cell>
          <cell r="BI35">
            <v>25</v>
          </cell>
          <cell r="BJ35">
            <v>63</v>
          </cell>
          <cell r="BK35">
            <v>64</v>
          </cell>
          <cell r="BL35">
            <v>9</v>
          </cell>
          <cell r="BM35">
            <v>1</v>
          </cell>
          <cell r="BN35">
            <v>1</v>
          </cell>
          <cell r="BO35">
            <v>1</v>
          </cell>
          <cell r="BP35">
            <v>1</v>
          </cell>
        </row>
        <row r="36">
          <cell r="G36" t="str">
            <v>JS0A4QULAI5</v>
          </cell>
          <cell r="H36">
            <v>0</v>
          </cell>
          <cell r="I36">
            <v>0</v>
          </cell>
          <cell r="J36" t="str">
            <v>MAIN CAMPUS</v>
          </cell>
          <cell r="K36" t="str">
            <v>NEW</v>
          </cell>
          <cell r="L36" t="str">
            <v>AI5</v>
          </cell>
          <cell r="M36" t="str">
            <v>GLOWING GARDEN</v>
          </cell>
          <cell r="N36" t="str">
            <v>Print</v>
          </cell>
          <cell r="O36" t="str">
            <v>P</v>
          </cell>
          <cell r="P36" t="str">
            <v>100% Polyester</v>
          </cell>
          <cell r="Q36">
            <v>508083</v>
          </cell>
          <cell r="R36" t="str">
            <v>STARITE - CAM</v>
          </cell>
          <cell r="S36" t="str">
            <v>Phnom Penh</v>
          </cell>
          <cell r="T36" t="str">
            <v>Cambodia</v>
          </cell>
          <cell r="U36">
            <v>60</v>
          </cell>
          <cell r="V36">
            <v>30</v>
          </cell>
          <cell r="W36">
            <v>30</v>
          </cell>
          <cell r="X36">
            <v>17</v>
          </cell>
          <cell r="Y36">
            <v>30</v>
          </cell>
          <cell r="Z36">
            <v>77</v>
          </cell>
          <cell r="AA36">
            <v>107</v>
          </cell>
          <cell r="AB36">
            <v>508083</v>
          </cell>
          <cell r="AC36" t="str">
            <v>STARITE - CAM</v>
          </cell>
          <cell r="AD36" t="str">
            <v>Phnom Penh</v>
          </cell>
          <cell r="AE36" t="str">
            <v>Cambodia</v>
          </cell>
          <cell r="AF36">
            <v>508083</v>
          </cell>
          <cell r="AG36" t="str">
            <v>STARITE - CAM</v>
          </cell>
          <cell r="AH36" t="str">
            <v>Phnom Penh</v>
          </cell>
          <cell r="AI36" t="str">
            <v>Cambodia</v>
          </cell>
          <cell r="AJ36">
            <v>508083</v>
          </cell>
          <cell r="AK36" t="str">
            <v>STARITE - CAM</v>
          </cell>
          <cell r="AL36" t="str">
            <v>Phnom Penh</v>
          </cell>
          <cell r="AM36" t="str">
            <v>Cambodia</v>
          </cell>
          <cell r="AN36" t="str">
            <v>JFRF</v>
          </cell>
          <cell r="AO36">
            <v>9</v>
          </cell>
          <cell r="AP36">
            <v>21</v>
          </cell>
          <cell r="AQ36">
            <v>16</v>
          </cell>
          <cell r="AR36">
            <v>13</v>
          </cell>
          <cell r="AS36">
            <v>6.72</v>
          </cell>
          <cell r="AT36" t="str">
            <v>KU37</v>
          </cell>
          <cell r="AU36">
            <v>18</v>
          </cell>
          <cell r="AV36">
            <v>80</v>
          </cell>
          <cell r="AW36">
            <v>38</v>
          </cell>
          <cell r="AX36">
            <v>44</v>
          </cell>
          <cell r="AY36">
            <v>12.41</v>
          </cell>
          <cell r="AZ36">
            <v>2000</v>
          </cell>
          <cell r="BA36">
            <v>500</v>
          </cell>
          <cell r="BB36">
            <v>87</v>
          </cell>
          <cell r="BC36">
            <v>28</v>
          </cell>
          <cell r="BD36">
            <v>115</v>
          </cell>
          <cell r="BE36">
            <v>63</v>
          </cell>
          <cell r="BF36">
            <v>103</v>
          </cell>
          <cell r="BG36">
            <v>15</v>
          </cell>
          <cell r="BH36">
            <v>63</v>
          </cell>
          <cell r="BI36">
            <v>25</v>
          </cell>
          <cell r="BJ36">
            <v>63</v>
          </cell>
          <cell r="BK36">
            <v>64</v>
          </cell>
          <cell r="BL36">
            <v>9</v>
          </cell>
          <cell r="BM36">
            <v>1</v>
          </cell>
          <cell r="BN36">
            <v>1</v>
          </cell>
          <cell r="BO36">
            <v>1</v>
          </cell>
          <cell r="BP36">
            <v>1</v>
          </cell>
        </row>
        <row r="37">
          <cell r="G37" t="str">
            <v>JS0A4QULAO1</v>
          </cell>
          <cell r="H37">
            <v>0</v>
          </cell>
          <cell r="I37">
            <v>0</v>
          </cell>
          <cell r="J37" t="str">
            <v>MAIN CAMPUS</v>
          </cell>
          <cell r="K37" t="str">
            <v>NEW</v>
          </cell>
          <cell r="L37" t="str">
            <v>AO1</v>
          </cell>
          <cell r="M37" t="str">
            <v>MOONSCAPE</v>
          </cell>
          <cell r="N37" t="str">
            <v>Print</v>
          </cell>
          <cell r="O37" t="str">
            <v>P</v>
          </cell>
          <cell r="P37" t="str">
            <v>100% Polyester</v>
          </cell>
          <cell r="Q37">
            <v>508083</v>
          </cell>
          <cell r="R37" t="str">
            <v>STARITE - CAM</v>
          </cell>
          <cell r="S37" t="str">
            <v>Phnom Penh</v>
          </cell>
          <cell r="T37" t="str">
            <v>Cambodia</v>
          </cell>
          <cell r="U37">
            <v>60</v>
          </cell>
          <cell r="V37">
            <v>30</v>
          </cell>
          <cell r="W37">
            <v>30</v>
          </cell>
          <cell r="X37">
            <v>17</v>
          </cell>
          <cell r="Y37">
            <v>30</v>
          </cell>
          <cell r="Z37">
            <v>77</v>
          </cell>
          <cell r="AA37">
            <v>107</v>
          </cell>
          <cell r="AB37">
            <v>508083</v>
          </cell>
          <cell r="AC37" t="str">
            <v>STARITE - CAM</v>
          </cell>
          <cell r="AD37" t="str">
            <v>Phnom Penh</v>
          </cell>
          <cell r="AE37" t="str">
            <v>Cambodia</v>
          </cell>
          <cell r="AF37">
            <v>508083</v>
          </cell>
          <cell r="AG37" t="str">
            <v>STARITE - CAM</v>
          </cell>
          <cell r="AH37" t="str">
            <v>Phnom Penh</v>
          </cell>
          <cell r="AI37" t="str">
            <v>Cambodia</v>
          </cell>
          <cell r="AJ37">
            <v>508083</v>
          </cell>
          <cell r="AK37" t="str">
            <v>STARITE - CAM</v>
          </cell>
          <cell r="AL37" t="str">
            <v>Phnom Penh</v>
          </cell>
          <cell r="AM37" t="str">
            <v>Cambodia</v>
          </cell>
          <cell r="AN37" t="str">
            <v>JFRF</v>
          </cell>
          <cell r="AO37">
            <v>9</v>
          </cell>
          <cell r="AP37">
            <v>21</v>
          </cell>
          <cell r="AQ37">
            <v>16</v>
          </cell>
          <cell r="AR37">
            <v>13</v>
          </cell>
          <cell r="AS37">
            <v>6.72</v>
          </cell>
          <cell r="AT37" t="str">
            <v>KU37</v>
          </cell>
          <cell r="AU37">
            <v>18</v>
          </cell>
          <cell r="AV37">
            <v>80</v>
          </cell>
          <cell r="AW37">
            <v>38</v>
          </cell>
          <cell r="AX37">
            <v>44</v>
          </cell>
          <cell r="AY37">
            <v>12.41</v>
          </cell>
          <cell r="AZ37">
            <v>2000</v>
          </cell>
          <cell r="BA37">
            <v>500</v>
          </cell>
          <cell r="BB37">
            <v>87</v>
          </cell>
          <cell r="BC37">
            <v>28</v>
          </cell>
          <cell r="BD37">
            <v>115</v>
          </cell>
          <cell r="BE37">
            <v>63</v>
          </cell>
          <cell r="BF37">
            <v>103</v>
          </cell>
          <cell r="BG37">
            <v>15</v>
          </cell>
          <cell r="BH37">
            <v>63</v>
          </cell>
          <cell r="BI37">
            <v>25</v>
          </cell>
          <cell r="BJ37">
            <v>63</v>
          </cell>
          <cell r="BK37">
            <v>64</v>
          </cell>
          <cell r="BL37">
            <v>9</v>
          </cell>
          <cell r="BM37">
            <v>1</v>
          </cell>
          <cell r="BN37">
            <v>1</v>
          </cell>
          <cell r="BO37">
            <v>1</v>
          </cell>
          <cell r="BP37">
            <v>1</v>
          </cell>
        </row>
        <row r="38">
          <cell r="G38" t="str">
            <v>JS0A4QULAO0</v>
          </cell>
          <cell r="H38">
            <v>0</v>
          </cell>
          <cell r="I38">
            <v>0</v>
          </cell>
          <cell r="J38" t="str">
            <v>MAIN CAMPUS</v>
          </cell>
          <cell r="K38" t="str">
            <v>NEW</v>
          </cell>
          <cell r="L38" t="str">
            <v>AO0</v>
          </cell>
          <cell r="M38" t="str">
            <v>FAB FLORAL COCONUT</v>
          </cell>
          <cell r="N38" t="str">
            <v>Print</v>
          </cell>
          <cell r="O38" t="str">
            <v>P</v>
          </cell>
          <cell r="P38" t="str">
            <v>100% Polyester</v>
          </cell>
          <cell r="Q38">
            <v>508083</v>
          </cell>
          <cell r="R38" t="str">
            <v>STARITE - CAM</v>
          </cell>
          <cell r="S38" t="str">
            <v>Phnom Penh</v>
          </cell>
          <cell r="T38" t="str">
            <v>Cambodia</v>
          </cell>
          <cell r="U38">
            <v>60</v>
          </cell>
          <cell r="V38">
            <v>30</v>
          </cell>
          <cell r="W38">
            <v>30</v>
          </cell>
          <cell r="X38">
            <v>17</v>
          </cell>
          <cell r="Y38">
            <v>30</v>
          </cell>
          <cell r="Z38">
            <v>77</v>
          </cell>
          <cell r="AA38">
            <v>107</v>
          </cell>
          <cell r="AB38">
            <v>508083</v>
          </cell>
          <cell r="AC38" t="str">
            <v>STARITE - CAM</v>
          </cell>
          <cell r="AD38" t="str">
            <v>Phnom Penh</v>
          </cell>
          <cell r="AE38" t="str">
            <v>Cambodia</v>
          </cell>
          <cell r="AF38">
            <v>508083</v>
          </cell>
          <cell r="AG38" t="str">
            <v>STARITE - CAM</v>
          </cell>
          <cell r="AH38" t="str">
            <v>Phnom Penh</v>
          </cell>
          <cell r="AI38" t="str">
            <v>Cambodia</v>
          </cell>
          <cell r="AJ38">
            <v>508083</v>
          </cell>
          <cell r="AK38" t="str">
            <v>STARITE - CAM</v>
          </cell>
          <cell r="AL38" t="str">
            <v>Phnom Penh</v>
          </cell>
          <cell r="AM38" t="str">
            <v>Cambodia</v>
          </cell>
          <cell r="AN38" t="str">
            <v>JFRF</v>
          </cell>
          <cell r="AO38">
            <v>9</v>
          </cell>
          <cell r="AP38">
            <v>21</v>
          </cell>
          <cell r="AQ38">
            <v>16</v>
          </cell>
          <cell r="AR38">
            <v>13</v>
          </cell>
          <cell r="AS38">
            <v>6.72</v>
          </cell>
          <cell r="AT38" t="str">
            <v>KU37</v>
          </cell>
          <cell r="AU38">
            <v>18</v>
          </cell>
          <cell r="AV38">
            <v>80</v>
          </cell>
          <cell r="AW38">
            <v>38</v>
          </cell>
          <cell r="AX38">
            <v>44</v>
          </cell>
          <cell r="AY38">
            <v>12.41</v>
          </cell>
          <cell r="AZ38">
            <v>2000</v>
          </cell>
          <cell r="BA38">
            <v>500</v>
          </cell>
          <cell r="BB38">
            <v>87</v>
          </cell>
          <cell r="BC38">
            <v>28</v>
          </cell>
          <cell r="BD38">
            <v>115</v>
          </cell>
          <cell r="BE38">
            <v>63</v>
          </cell>
          <cell r="BF38">
            <v>103</v>
          </cell>
          <cell r="BG38">
            <v>15</v>
          </cell>
          <cell r="BH38">
            <v>63</v>
          </cell>
          <cell r="BI38">
            <v>25</v>
          </cell>
          <cell r="BJ38">
            <v>63</v>
          </cell>
          <cell r="BK38">
            <v>64</v>
          </cell>
          <cell r="BL38">
            <v>9</v>
          </cell>
          <cell r="BM38">
            <v>1</v>
          </cell>
          <cell r="BN38">
            <v>1</v>
          </cell>
          <cell r="BO38">
            <v>1</v>
          </cell>
          <cell r="BP38">
            <v>1</v>
          </cell>
        </row>
        <row r="39">
          <cell r="G39" t="str">
            <v>JS0A4QULAG2</v>
          </cell>
          <cell r="H39">
            <v>0</v>
          </cell>
          <cell r="I39">
            <v>0</v>
          </cell>
          <cell r="J39" t="str">
            <v>MAIN CAMPUS</v>
          </cell>
          <cell r="K39" t="str">
            <v>NEW</v>
          </cell>
          <cell r="L39" t="str">
            <v>AG2</v>
          </cell>
          <cell r="M39" t="str">
            <v>SCREEN WAVES</v>
          </cell>
          <cell r="N39" t="str">
            <v>Print</v>
          </cell>
          <cell r="O39" t="str">
            <v>P</v>
          </cell>
          <cell r="P39" t="str">
            <v>100% Polyester</v>
          </cell>
          <cell r="Q39">
            <v>508083</v>
          </cell>
          <cell r="R39" t="str">
            <v>STARITE - CAM</v>
          </cell>
          <cell r="S39" t="str">
            <v>Phnom Penh</v>
          </cell>
          <cell r="T39" t="str">
            <v>Cambodia</v>
          </cell>
          <cell r="U39">
            <v>60</v>
          </cell>
          <cell r="V39">
            <v>30</v>
          </cell>
          <cell r="W39">
            <v>30</v>
          </cell>
          <cell r="X39">
            <v>17</v>
          </cell>
          <cell r="Y39">
            <v>30</v>
          </cell>
          <cell r="Z39">
            <v>77</v>
          </cell>
          <cell r="AA39">
            <v>107</v>
          </cell>
          <cell r="AB39">
            <v>508083</v>
          </cell>
          <cell r="AC39" t="str">
            <v>STARITE - CAM</v>
          </cell>
          <cell r="AD39" t="str">
            <v>Phnom Penh</v>
          </cell>
          <cell r="AE39" t="str">
            <v>Cambodia</v>
          </cell>
          <cell r="AF39">
            <v>508083</v>
          </cell>
          <cell r="AG39" t="str">
            <v>STARITE - CAM</v>
          </cell>
          <cell r="AH39" t="str">
            <v>Phnom Penh</v>
          </cell>
          <cell r="AI39" t="str">
            <v>Cambodia</v>
          </cell>
          <cell r="AJ39">
            <v>508083</v>
          </cell>
          <cell r="AK39" t="str">
            <v>STARITE - CAM</v>
          </cell>
          <cell r="AL39" t="str">
            <v>Phnom Penh</v>
          </cell>
          <cell r="AM39" t="str">
            <v>Cambodia</v>
          </cell>
          <cell r="AN39" t="str">
            <v>JFRF</v>
          </cell>
          <cell r="AO39">
            <v>9</v>
          </cell>
          <cell r="AP39">
            <v>21</v>
          </cell>
          <cell r="AQ39">
            <v>16</v>
          </cell>
          <cell r="AR39">
            <v>13</v>
          </cell>
          <cell r="AS39">
            <v>6.72</v>
          </cell>
          <cell r="AT39" t="str">
            <v>KU37</v>
          </cell>
          <cell r="AU39">
            <v>18</v>
          </cell>
          <cell r="AV39">
            <v>80</v>
          </cell>
          <cell r="AW39">
            <v>38</v>
          </cell>
          <cell r="AX39">
            <v>44</v>
          </cell>
          <cell r="AY39">
            <v>12.41</v>
          </cell>
          <cell r="AZ39">
            <v>2000</v>
          </cell>
          <cell r="BA39">
            <v>500</v>
          </cell>
          <cell r="BB39">
            <v>87</v>
          </cell>
          <cell r="BC39">
            <v>28</v>
          </cell>
          <cell r="BD39">
            <v>115</v>
          </cell>
          <cell r="BE39">
            <v>63</v>
          </cell>
          <cell r="BF39">
            <v>103</v>
          </cell>
          <cell r="BG39">
            <v>15</v>
          </cell>
          <cell r="BH39">
            <v>63</v>
          </cell>
          <cell r="BI39">
            <v>25</v>
          </cell>
          <cell r="BJ39">
            <v>63</v>
          </cell>
          <cell r="BK39">
            <v>64</v>
          </cell>
          <cell r="BL39">
            <v>9</v>
          </cell>
          <cell r="BM39">
            <v>1</v>
          </cell>
          <cell r="BN39">
            <v>1</v>
          </cell>
          <cell r="BO39">
            <v>1</v>
          </cell>
          <cell r="BP39">
            <v>1</v>
          </cell>
        </row>
        <row r="40">
          <cell r="G40" t="str">
            <v>JS0A4NV4008</v>
          </cell>
          <cell r="H40">
            <v>0</v>
          </cell>
          <cell r="I40">
            <v>0</v>
          </cell>
          <cell r="J40" t="str">
            <v>MAIN CAMPUS FX</v>
          </cell>
          <cell r="K40" t="str">
            <v>C/O</v>
          </cell>
          <cell r="L40" t="str">
            <v>008</v>
          </cell>
          <cell r="M40" t="str">
            <v>BLACK</v>
          </cell>
          <cell r="N40" t="str">
            <v>Solid</v>
          </cell>
          <cell r="O40" t="str">
            <v>S</v>
          </cell>
          <cell r="P40" t="str">
            <v>100% Polyester</v>
          </cell>
          <cell r="Q40">
            <v>508083</v>
          </cell>
          <cell r="R40" t="str">
            <v>STARITE - CAM</v>
          </cell>
          <cell r="S40" t="str">
            <v>Phnom Penh</v>
          </cell>
          <cell r="T40" t="str">
            <v>Cambodia</v>
          </cell>
          <cell r="U40">
            <v>54</v>
          </cell>
          <cell r="V40">
            <v>30</v>
          </cell>
          <cell r="W40">
            <v>30</v>
          </cell>
          <cell r="X40">
            <v>17</v>
          </cell>
          <cell r="Y40">
            <v>30</v>
          </cell>
          <cell r="Z40">
            <v>77</v>
          </cell>
          <cell r="AA40">
            <v>101</v>
          </cell>
          <cell r="AB40">
            <v>751459</v>
          </cell>
          <cell r="AC40" t="str">
            <v>STARITE - VN</v>
          </cell>
          <cell r="AD40" t="str">
            <v>Ho Chi Minh</v>
          </cell>
          <cell r="AE40" t="str">
            <v>Vietnam</v>
          </cell>
          <cell r="AF40">
            <v>751459</v>
          </cell>
          <cell r="AG40" t="str">
            <v>STARITE - VN</v>
          </cell>
          <cell r="AH40" t="str">
            <v>Ho Chi Minh</v>
          </cell>
          <cell r="AI40" t="str">
            <v>Vietnam</v>
          </cell>
          <cell r="AJ40">
            <v>751459</v>
          </cell>
          <cell r="AK40" t="str">
            <v>STARITE - VN</v>
          </cell>
          <cell r="AL40" t="str">
            <v>Ho Chi Minh</v>
          </cell>
          <cell r="AM40" t="str">
            <v>Vietnam</v>
          </cell>
          <cell r="AN40" t="str">
            <v>JFRF</v>
          </cell>
          <cell r="AO40">
            <v>8</v>
          </cell>
          <cell r="AP40">
            <v>21</v>
          </cell>
          <cell r="AQ40">
            <v>16</v>
          </cell>
          <cell r="AR40">
            <v>13</v>
          </cell>
          <cell r="AS40">
            <v>5.79</v>
          </cell>
          <cell r="AT40" t="str">
            <v>KU37</v>
          </cell>
          <cell r="AU40">
            <v>16</v>
          </cell>
          <cell r="AV40">
            <v>80</v>
          </cell>
          <cell r="AW40">
            <v>38</v>
          </cell>
          <cell r="AX40">
            <v>44</v>
          </cell>
          <cell r="AY40">
            <v>12.91</v>
          </cell>
          <cell r="AZ40">
            <v>2000</v>
          </cell>
          <cell r="BA40">
            <v>500</v>
          </cell>
          <cell r="BB40">
            <v>87</v>
          </cell>
          <cell r="BC40">
            <v>28</v>
          </cell>
          <cell r="BD40">
            <v>115</v>
          </cell>
          <cell r="BE40">
            <v>63</v>
          </cell>
          <cell r="BF40">
            <v>103</v>
          </cell>
          <cell r="BG40">
            <v>15</v>
          </cell>
          <cell r="BH40">
            <v>63</v>
          </cell>
          <cell r="BI40">
            <v>25</v>
          </cell>
          <cell r="BJ40">
            <v>60</v>
          </cell>
          <cell r="BK40">
            <v>50</v>
          </cell>
          <cell r="BL40">
            <v>9</v>
          </cell>
          <cell r="BM40">
            <v>1</v>
          </cell>
          <cell r="BN40">
            <v>1</v>
          </cell>
          <cell r="BO40">
            <v>1</v>
          </cell>
          <cell r="BP40">
            <v>1</v>
          </cell>
        </row>
        <row r="41">
          <cell r="G41" t="str">
            <v>JS0A4NV496D</v>
          </cell>
          <cell r="H41">
            <v>0</v>
          </cell>
          <cell r="I41">
            <v>0</v>
          </cell>
          <cell r="J41" t="str">
            <v>MAIN CAMPUS FX</v>
          </cell>
          <cell r="K41" t="str">
            <v>C/O</v>
          </cell>
          <cell r="L41" t="str">
            <v>96D</v>
          </cell>
          <cell r="M41" t="str">
            <v>LODEN FROST</v>
          </cell>
          <cell r="N41" t="str">
            <v>Solid</v>
          </cell>
          <cell r="O41" t="str">
            <v>S</v>
          </cell>
          <cell r="P41" t="str">
            <v>100% Polyester</v>
          </cell>
          <cell r="Q41">
            <v>508083</v>
          </cell>
          <cell r="R41" t="str">
            <v>STARITE - CAM</v>
          </cell>
          <cell r="S41" t="str">
            <v>Phnom Penh</v>
          </cell>
          <cell r="T41" t="str">
            <v>Cambodia</v>
          </cell>
          <cell r="U41">
            <v>54</v>
          </cell>
          <cell r="V41">
            <v>30</v>
          </cell>
          <cell r="W41">
            <v>30</v>
          </cell>
          <cell r="X41">
            <v>17</v>
          </cell>
          <cell r="Y41">
            <v>30</v>
          </cell>
          <cell r="Z41">
            <v>77</v>
          </cell>
          <cell r="AA41">
            <v>101</v>
          </cell>
          <cell r="AB41">
            <v>751459</v>
          </cell>
          <cell r="AC41" t="str">
            <v>STARITE - VN</v>
          </cell>
          <cell r="AD41" t="str">
            <v>Ho Chi Minh</v>
          </cell>
          <cell r="AE41" t="str">
            <v>Vietnam</v>
          </cell>
          <cell r="AF41">
            <v>751459</v>
          </cell>
          <cell r="AG41" t="str">
            <v>STARITE - VN</v>
          </cell>
          <cell r="AH41" t="str">
            <v>Ho Chi Minh</v>
          </cell>
          <cell r="AI41" t="str">
            <v>Vietnam</v>
          </cell>
          <cell r="AJ41">
            <v>751459</v>
          </cell>
          <cell r="AK41" t="str">
            <v>STARITE - VN</v>
          </cell>
          <cell r="AL41" t="str">
            <v>Ho Chi Minh</v>
          </cell>
          <cell r="AM41" t="str">
            <v>Vietnam</v>
          </cell>
          <cell r="AN41" t="str">
            <v>JFRF</v>
          </cell>
          <cell r="AO41">
            <v>8</v>
          </cell>
          <cell r="AP41">
            <v>21</v>
          </cell>
          <cell r="AQ41">
            <v>16</v>
          </cell>
          <cell r="AR41">
            <v>13</v>
          </cell>
          <cell r="AS41">
            <v>5.79</v>
          </cell>
          <cell r="AT41" t="str">
            <v>KU37</v>
          </cell>
          <cell r="AU41">
            <v>16</v>
          </cell>
          <cell r="AV41">
            <v>80</v>
          </cell>
          <cell r="AW41">
            <v>38</v>
          </cell>
          <cell r="AX41">
            <v>44</v>
          </cell>
          <cell r="AY41">
            <v>12.91</v>
          </cell>
          <cell r="AZ41">
            <v>2000</v>
          </cell>
          <cell r="BA41">
            <v>500</v>
          </cell>
          <cell r="BB41">
            <v>87</v>
          </cell>
          <cell r="BC41">
            <v>28</v>
          </cell>
          <cell r="BD41">
            <v>115</v>
          </cell>
          <cell r="BE41">
            <v>63</v>
          </cell>
          <cell r="BF41">
            <v>103</v>
          </cell>
          <cell r="BG41">
            <v>15</v>
          </cell>
          <cell r="BH41">
            <v>63</v>
          </cell>
          <cell r="BI41">
            <v>25</v>
          </cell>
          <cell r="BJ41">
            <v>60</v>
          </cell>
          <cell r="BK41">
            <v>50</v>
          </cell>
          <cell r="BL41">
            <v>9</v>
          </cell>
          <cell r="BM41">
            <v>1</v>
          </cell>
          <cell r="BN41">
            <v>1</v>
          </cell>
          <cell r="BO41">
            <v>1</v>
          </cell>
          <cell r="BP41">
            <v>1</v>
          </cell>
        </row>
        <row r="42">
          <cell r="G42" t="str">
            <v>JS0A4NV495Z</v>
          </cell>
          <cell r="H42">
            <v>0</v>
          </cell>
          <cell r="I42">
            <v>0</v>
          </cell>
          <cell r="J42" t="str">
            <v>MAIN CAMPUS FX</v>
          </cell>
          <cell r="K42" t="str">
            <v>C/O</v>
          </cell>
          <cell r="L42" t="str">
            <v>95Z</v>
          </cell>
          <cell r="M42" t="str">
            <v>CURRY</v>
          </cell>
          <cell r="N42" t="str">
            <v>Solid</v>
          </cell>
          <cell r="O42" t="str">
            <v>S</v>
          </cell>
          <cell r="P42" t="str">
            <v>100% Polyester</v>
          </cell>
          <cell r="Q42">
            <v>508083</v>
          </cell>
          <cell r="R42" t="str">
            <v>STARITE - CAM</v>
          </cell>
          <cell r="S42" t="str">
            <v>Phnom Penh</v>
          </cell>
          <cell r="T42" t="str">
            <v>Cambodia</v>
          </cell>
          <cell r="U42">
            <v>54</v>
          </cell>
          <cell r="V42">
            <v>30</v>
          </cell>
          <cell r="W42">
            <v>30</v>
          </cell>
          <cell r="X42">
            <v>17</v>
          </cell>
          <cell r="Y42">
            <v>30</v>
          </cell>
          <cell r="Z42">
            <v>77</v>
          </cell>
          <cell r="AA42">
            <v>101</v>
          </cell>
          <cell r="AB42">
            <v>751459</v>
          </cell>
          <cell r="AC42" t="str">
            <v>STARITE - VN</v>
          </cell>
          <cell r="AD42" t="str">
            <v>Ho Chi Minh</v>
          </cell>
          <cell r="AE42" t="str">
            <v>Vietnam</v>
          </cell>
          <cell r="AF42">
            <v>751459</v>
          </cell>
          <cell r="AG42" t="str">
            <v>STARITE - VN</v>
          </cell>
          <cell r="AH42" t="str">
            <v>Ho Chi Minh</v>
          </cell>
          <cell r="AI42" t="str">
            <v>Vietnam</v>
          </cell>
          <cell r="AJ42">
            <v>751459</v>
          </cell>
          <cell r="AK42" t="str">
            <v>STARITE - VN</v>
          </cell>
          <cell r="AL42" t="str">
            <v>Ho Chi Minh</v>
          </cell>
          <cell r="AM42" t="str">
            <v>Vietnam</v>
          </cell>
          <cell r="AN42" t="str">
            <v>JFRF</v>
          </cell>
          <cell r="AO42">
            <v>8</v>
          </cell>
          <cell r="AP42">
            <v>21</v>
          </cell>
          <cell r="AQ42">
            <v>16</v>
          </cell>
          <cell r="AR42">
            <v>13</v>
          </cell>
          <cell r="AS42">
            <v>5.79</v>
          </cell>
          <cell r="AT42" t="str">
            <v>KU37</v>
          </cell>
          <cell r="AU42">
            <v>16</v>
          </cell>
          <cell r="AV42">
            <v>80</v>
          </cell>
          <cell r="AW42">
            <v>38</v>
          </cell>
          <cell r="AX42">
            <v>44</v>
          </cell>
          <cell r="AY42">
            <v>12.91</v>
          </cell>
          <cell r="AZ42">
            <v>2000</v>
          </cell>
          <cell r="BA42">
            <v>500</v>
          </cell>
          <cell r="BB42">
            <v>87</v>
          </cell>
          <cell r="BC42">
            <v>28</v>
          </cell>
          <cell r="BD42">
            <v>115</v>
          </cell>
          <cell r="BE42">
            <v>63</v>
          </cell>
          <cell r="BF42">
            <v>103</v>
          </cell>
          <cell r="BG42">
            <v>15</v>
          </cell>
          <cell r="BH42">
            <v>63</v>
          </cell>
          <cell r="BI42">
            <v>25</v>
          </cell>
          <cell r="BJ42">
            <v>60</v>
          </cell>
          <cell r="BK42">
            <v>50</v>
          </cell>
          <cell r="BL42">
            <v>9</v>
          </cell>
          <cell r="BM42">
            <v>1</v>
          </cell>
          <cell r="BN42">
            <v>1</v>
          </cell>
          <cell r="BO42">
            <v>1</v>
          </cell>
          <cell r="BP42">
            <v>1</v>
          </cell>
        </row>
        <row r="43">
          <cell r="G43" t="str">
            <v>JS0A4NV485V</v>
          </cell>
          <cell r="H43">
            <v>0</v>
          </cell>
          <cell r="I43">
            <v>0</v>
          </cell>
          <cell r="J43" t="str">
            <v>MAIN CAMPUS FX</v>
          </cell>
          <cell r="K43" t="str">
            <v>C/O</v>
          </cell>
          <cell r="L43" t="str">
            <v>85V</v>
          </cell>
          <cell r="M43" t="str">
            <v>HYDRANGEA</v>
          </cell>
          <cell r="N43" t="str">
            <v>Solid</v>
          </cell>
          <cell r="O43" t="str">
            <v>S</v>
          </cell>
          <cell r="P43" t="str">
            <v>100% Polyester</v>
          </cell>
          <cell r="Q43">
            <v>508083</v>
          </cell>
          <cell r="R43" t="str">
            <v>STARITE - CAM</v>
          </cell>
          <cell r="S43" t="str">
            <v>Phnom Penh</v>
          </cell>
          <cell r="T43" t="str">
            <v>Cambodia</v>
          </cell>
          <cell r="U43">
            <v>54</v>
          </cell>
          <cell r="V43">
            <v>30</v>
          </cell>
          <cell r="W43">
            <v>30</v>
          </cell>
          <cell r="X43">
            <v>17</v>
          </cell>
          <cell r="Y43">
            <v>30</v>
          </cell>
          <cell r="Z43">
            <v>77</v>
          </cell>
          <cell r="AA43">
            <v>101</v>
          </cell>
          <cell r="AB43">
            <v>751459</v>
          </cell>
          <cell r="AC43" t="str">
            <v>STARITE - VN</v>
          </cell>
          <cell r="AD43" t="str">
            <v>Ho Chi Minh</v>
          </cell>
          <cell r="AE43" t="str">
            <v>Vietnam</v>
          </cell>
          <cell r="AF43">
            <v>751459</v>
          </cell>
          <cell r="AG43" t="str">
            <v>STARITE - VN</v>
          </cell>
          <cell r="AH43" t="str">
            <v>Ho Chi Minh</v>
          </cell>
          <cell r="AI43" t="str">
            <v>Vietnam</v>
          </cell>
          <cell r="AJ43">
            <v>751459</v>
          </cell>
          <cell r="AK43" t="str">
            <v>STARITE - VN</v>
          </cell>
          <cell r="AL43" t="str">
            <v>Ho Chi Minh</v>
          </cell>
          <cell r="AM43" t="str">
            <v>Vietnam</v>
          </cell>
          <cell r="AN43" t="str">
            <v>JFRF</v>
          </cell>
          <cell r="AO43">
            <v>8</v>
          </cell>
          <cell r="AP43">
            <v>21</v>
          </cell>
          <cell r="AQ43">
            <v>16</v>
          </cell>
          <cell r="AR43">
            <v>13</v>
          </cell>
          <cell r="AS43">
            <v>5.79</v>
          </cell>
          <cell r="AT43" t="str">
            <v>KU37</v>
          </cell>
          <cell r="AU43">
            <v>16</v>
          </cell>
          <cell r="AV43">
            <v>80</v>
          </cell>
          <cell r="AW43">
            <v>38</v>
          </cell>
          <cell r="AX43">
            <v>44</v>
          </cell>
          <cell r="AY43">
            <v>12.91</v>
          </cell>
          <cell r="AZ43">
            <v>2000</v>
          </cell>
          <cell r="BA43">
            <v>500</v>
          </cell>
          <cell r="BB43">
            <v>87</v>
          </cell>
          <cell r="BC43">
            <v>28</v>
          </cell>
          <cell r="BD43">
            <v>115</v>
          </cell>
          <cell r="BE43">
            <v>63</v>
          </cell>
          <cell r="BF43">
            <v>103</v>
          </cell>
          <cell r="BG43">
            <v>15</v>
          </cell>
          <cell r="BH43">
            <v>63</v>
          </cell>
          <cell r="BI43">
            <v>25</v>
          </cell>
          <cell r="BJ43">
            <v>60</v>
          </cell>
          <cell r="BK43">
            <v>50</v>
          </cell>
          <cell r="BL43">
            <v>9</v>
          </cell>
          <cell r="BM43">
            <v>1</v>
          </cell>
          <cell r="BN43">
            <v>1</v>
          </cell>
          <cell r="BO43">
            <v>1</v>
          </cell>
          <cell r="BP43">
            <v>1</v>
          </cell>
        </row>
        <row r="44">
          <cell r="G44" t="str">
            <v>JS0A2SDG008</v>
          </cell>
          <cell r="H44">
            <v>0</v>
          </cell>
          <cell r="I44">
            <v>0</v>
          </cell>
          <cell r="J44" t="str">
            <v>MESH PACK</v>
          </cell>
          <cell r="K44" t="str">
            <v>C/O</v>
          </cell>
          <cell r="L44" t="str">
            <v>008</v>
          </cell>
          <cell r="M44" t="str">
            <v>BLACK</v>
          </cell>
          <cell r="N44" t="str">
            <v>Solid</v>
          </cell>
          <cell r="O44" t="str">
            <v>S</v>
          </cell>
          <cell r="P44" t="str">
            <v>100% Polyester</v>
          </cell>
          <cell r="Q44" t="str">
            <v>721415</v>
          </cell>
          <cell r="R44" t="str">
            <v>HORIZON - CAM</v>
          </cell>
          <cell r="S44" t="str">
            <v>Phnom Penh</v>
          </cell>
          <cell r="T44" t="str">
            <v>Cambodia</v>
          </cell>
          <cell r="U44">
            <v>56</v>
          </cell>
          <cell r="V44">
            <v>35</v>
          </cell>
          <cell r="W44">
            <v>14</v>
          </cell>
          <cell r="X44">
            <v>14</v>
          </cell>
          <cell r="Y44">
            <v>45</v>
          </cell>
          <cell r="Z44">
            <v>94</v>
          </cell>
          <cell r="AA44">
            <v>115</v>
          </cell>
          <cell r="AB44" t="str">
            <v>721415</v>
          </cell>
          <cell r="AC44" t="str">
            <v>HORIZON - CAM</v>
          </cell>
          <cell r="AD44" t="str">
            <v>Phnom Penh</v>
          </cell>
          <cell r="AE44" t="str">
            <v>Cambodia</v>
          </cell>
          <cell r="AF44" t="str">
            <v>721415</v>
          </cell>
          <cell r="AG44" t="str">
            <v>HORIZON - CAM</v>
          </cell>
          <cell r="AH44" t="str">
            <v>Phnom Penh</v>
          </cell>
          <cell r="AI44" t="str">
            <v>Cambodia</v>
          </cell>
          <cell r="AJ44" t="str">
            <v>721415</v>
          </cell>
          <cell r="AK44" t="str">
            <v>HORIZON - CAM</v>
          </cell>
          <cell r="AL44" t="str">
            <v>Phnom Penh</v>
          </cell>
          <cell r="AM44" t="str">
            <v>Cambodia</v>
          </cell>
          <cell r="AN44" t="str">
            <v>R8</v>
          </cell>
          <cell r="AO44">
            <v>30</v>
          </cell>
          <cell r="AP44">
            <v>25.625</v>
          </cell>
          <cell r="AQ44">
            <v>15.625</v>
          </cell>
          <cell r="AR44">
            <v>18</v>
          </cell>
          <cell r="AS44">
            <v>10.1</v>
          </cell>
          <cell r="AT44" t="str">
            <v>KU37</v>
          </cell>
          <cell r="AU44">
            <v>36</v>
          </cell>
          <cell r="AV44">
            <v>80</v>
          </cell>
          <cell r="AW44">
            <v>38</v>
          </cell>
          <cell r="AX44">
            <v>44</v>
          </cell>
          <cell r="AY44">
            <v>15.1</v>
          </cell>
          <cell r="AZ44">
            <v>2000</v>
          </cell>
          <cell r="BA44">
            <v>500</v>
          </cell>
          <cell r="BB44">
            <v>87</v>
          </cell>
          <cell r="BC44">
            <v>28</v>
          </cell>
          <cell r="BD44">
            <v>115</v>
          </cell>
          <cell r="BE44">
            <v>63</v>
          </cell>
          <cell r="BF44">
            <v>103</v>
          </cell>
          <cell r="BG44">
            <v>15</v>
          </cell>
          <cell r="BH44">
            <v>63</v>
          </cell>
          <cell r="BI44">
            <v>25</v>
          </cell>
          <cell r="BJ44">
            <v>63</v>
          </cell>
          <cell r="BK44">
            <v>64</v>
          </cell>
          <cell r="BL44">
            <v>9</v>
          </cell>
          <cell r="BM44">
            <v>1</v>
          </cell>
          <cell r="BN44">
            <v>1</v>
          </cell>
          <cell r="BO44">
            <v>1</v>
          </cell>
          <cell r="BP44">
            <v>1</v>
          </cell>
        </row>
        <row r="45">
          <cell r="G45" t="str">
            <v>JS0A2SDG003</v>
          </cell>
          <cell r="H45">
            <v>0</v>
          </cell>
          <cell r="I45">
            <v>0</v>
          </cell>
          <cell r="J45" t="str">
            <v>MESH PACK</v>
          </cell>
          <cell r="K45" t="str">
            <v>C/O</v>
          </cell>
          <cell r="L45" t="str">
            <v>003</v>
          </cell>
          <cell r="M45" t="str">
            <v>NAVY</v>
          </cell>
          <cell r="N45" t="str">
            <v>Solid</v>
          </cell>
          <cell r="O45" t="str">
            <v>S</v>
          </cell>
          <cell r="P45" t="str">
            <v>100% Polyester</v>
          </cell>
          <cell r="Q45" t="str">
            <v>721415</v>
          </cell>
          <cell r="R45" t="str">
            <v>HORIZON - CAM</v>
          </cell>
          <cell r="S45" t="str">
            <v>Phnom Penh</v>
          </cell>
          <cell r="T45" t="str">
            <v>Cambodia</v>
          </cell>
          <cell r="U45">
            <v>56</v>
          </cell>
          <cell r="V45">
            <v>35</v>
          </cell>
          <cell r="W45">
            <v>14</v>
          </cell>
          <cell r="X45">
            <v>14</v>
          </cell>
          <cell r="Y45">
            <v>45</v>
          </cell>
          <cell r="Z45">
            <v>94</v>
          </cell>
          <cell r="AA45">
            <v>115</v>
          </cell>
          <cell r="AB45" t="str">
            <v>721415</v>
          </cell>
          <cell r="AC45" t="str">
            <v>HORIZON - CAM</v>
          </cell>
          <cell r="AD45" t="str">
            <v>Phnom Penh</v>
          </cell>
          <cell r="AE45" t="str">
            <v>Cambodia</v>
          </cell>
          <cell r="AF45" t="str">
            <v>721415</v>
          </cell>
          <cell r="AG45" t="str">
            <v>HORIZON - CAM</v>
          </cell>
          <cell r="AH45" t="str">
            <v>Phnom Penh</v>
          </cell>
          <cell r="AI45" t="str">
            <v>Cambodia</v>
          </cell>
          <cell r="AJ45" t="str">
            <v>721415</v>
          </cell>
          <cell r="AK45" t="str">
            <v>HORIZON - CAM</v>
          </cell>
          <cell r="AL45" t="str">
            <v>Phnom Penh</v>
          </cell>
          <cell r="AM45" t="str">
            <v>Cambodia</v>
          </cell>
          <cell r="AN45" t="str">
            <v>R8</v>
          </cell>
          <cell r="AO45">
            <v>30</v>
          </cell>
          <cell r="AP45">
            <v>25.625</v>
          </cell>
          <cell r="AQ45">
            <v>15.625</v>
          </cell>
          <cell r="AR45">
            <v>18</v>
          </cell>
          <cell r="AS45">
            <v>10.1</v>
          </cell>
          <cell r="AT45" t="str">
            <v>KU37</v>
          </cell>
          <cell r="AU45">
            <v>36</v>
          </cell>
          <cell r="AV45">
            <v>80</v>
          </cell>
          <cell r="AW45">
            <v>38</v>
          </cell>
          <cell r="AX45">
            <v>44</v>
          </cell>
          <cell r="AY45">
            <v>15.1</v>
          </cell>
          <cell r="AZ45">
            <v>2000</v>
          </cell>
          <cell r="BA45">
            <v>500</v>
          </cell>
          <cell r="BB45">
            <v>87</v>
          </cell>
          <cell r="BC45">
            <v>28</v>
          </cell>
          <cell r="BD45">
            <v>115</v>
          </cell>
          <cell r="BE45">
            <v>63</v>
          </cell>
          <cell r="BF45">
            <v>103</v>
          </cell>
          <cell r="BG45">
            <v>15</v>
          </cell>
          <cell r="BH45">
            <v>63</v>
          </cell>
          <cell r="BI45">
            <v>25</v>
          </cell>
          <cell r="BJ45">
            <v>63</v>
          </cell>
          <cell r="BK45">
            <v>64</v>
          </cell>
          <cell r="BL45">
            <v>9</v>
          </cell>
          <cell r="BM45">
            <v>1</v>
          </cell>
          <cell r="BN45">
            <v>1</v>
          </cell>
          <cell r="BO45">
            <v>1</v>
          </cell>
          <cell r="BP45">
            <v>1</v>
          </cell>
        </row>
        <row r="46">
          <cell r="G46" t="str">
            <v>JS0A2SDG5XP</v>
          </cell>
          <cell r="H46">
            <v>0</v>
          </cell>
          <cell r="I46">
            <v>0</v>
          </cell>
          <cell r="J46" t="str">
            <v>MESH PACK</v>
          </cell>
          <cell r="K46" t="str">
            <v>C/O</v>
          </cell>
          <cell r="L46" t="str">
            <v>5XP</v>
          </cell>
          <cell r="M46" t="str">
            <v>RED TAPE</v>
          </cell>
          <cell r="N46" t="str">
            <v>Solid</v>
          </cell>
          <cell r="O46" t="str">
            <v>S</v>
          </cell>
          <cell r="P46" t="str">
            <v>100% Polyester</v>
          </cell>
          <cell r="Q46" t="str">
            <v>721415</v>
          </cell>
          <cell r="R46" t="str">
            <v>HORIZON - CAM</v>
          </cell>
          <cell r="S46" t="str">
            <v>Phnom Penh</v>
          </cell>
          <cell r="T46" t="str">
            <v>Cambodia</v>
          </cell>
          <cell r="U46">
            <v>56</v>
          </cell>
          <cell r="V46">
            <v>35</v>
          </cell>
          <cell r="W46">
            <v>14</v>
          </cell>
          <cell r="X46">
            <v>14</v>
          </cell>
          <cell r="Y46">
            <v>45</v>
          </cell>
          <cell r="Z46">
            <v>94</v>
          </cell>
          <cell r="AA46">
            <v>115</v>
          </cell>
          <cell r="AB46" t="str">
            <v>721415</v>
          </cell>
          <cell r="AC46" t="str">
            <v>HORIZON - CAM</v>
          </cell>
          <cell r="AD46" t="str">
            <v>Phnom Penh</v>
          </cell>
          <cell r="AE46" t="str">
            <v>Cambodia</v>
          </cell>
          <cell r="AF46" t="str">
            <v>721415</v>
          </cell>
          <cell r="AG46" t="str">
            <v>HORIZON - CAM</v>
          </cell>
          <cell r="AH46" t="str">
            <v>Phnom Penh</v>
          </cell>
          <cell r="AI46" t="str">
            <v>Cambodia</v>
          </cell>
          <cell r="AJ46" t="str">
            <v>721415</v>
          </cell>
          <cell r="AK46" t="str">
            <v>HORIZON - CAM</v>
          </cell>
          <cell r="AL46" t="str">
            <v>Phnom Penh</v>
          </cell>
          <cell r="AM46" t="str">
            <v>Cambodia</v>
          </cell>
          <cell r="AN46" t="str">
            <v>R8</v>
          </cell>
          <cell r="AO46">
            <v>30</v>
          </cell>
          <cell r="AP46">
            <v>25.625</v>
          </cell>
          <cell r="AQ46">
            <v>15.625</v>
          </cell>
          <cell r="AR46">
            <v>18</v>
          </cell>
          <cell r="AS46">
            <v>10.1</v>
          </cell>
          <cell r="AT46" t="str">
            <v>KU37</v>
          </cell>
          <cell r="AU46">
            <v>36</v>
          </cell>
          <cell r="AV46">
            <v>80</v>
          </cell>
          <cell r="AW46">
            <v>38</v>
          </cell>
          <cell r="AX46">
            <v>44</v>
          </cell>
          <cell r="AY46">
            <v>15.1</v>
          </cell>
          <cell r="AZ46">
            <v>2000</v>
          </cell>
          <cell r="BA46">
            <v>500</v>
          </cell>
          <cell r="BB46">
            <v>87</v>
          </cell>
          <cell r="BC46">
            <v>28</v>
          </cell>
          <cell r="BD46">
            <v>115</v>
          </cell>
          <cell r="BE46">
            <v>63</v>
          </cell>
          <cell r="BF46">
            <v>103</v>
          </cell>
          <cell r="BG46">
            <v>15</v>
          </cell>
          <cell r="BH46">
            <v>63</v>
          </cell>
          <cell r="BI46">
            <v>25</v>
          </cell>
          <cell r="BJ46">
            <v>63</v>
          </cell>
          <cell r="BK46">
            <v>64</v>
          </cell>
          <cell r="BL46">
            <v>9</v>
          </cell>
          <cell r="BM46">
            <v>1</v>
          </cell>
          <cell r="BN46">
            <v>1</v>
          </cell>
          <cell r="BO46">
            <v>1</v>
          </cell>
          <cell r="BP46">
            <v>1</v>
          </cell>
        </row>
        <row r="47">
          <cell r="G47" t="str">
            <v>JS0A7ZNR85V</v>
          </cell>
          <cell r="H47" t="str">
            <v>EK0A5BFAZ92</v>
          </cell>
          <cell r="I47" t="str">
            <v>EK0A5BFA</v>
          </cell>
          <cell r="J47" t="str">
            <v>RESTORE PACK</v>
          </cell>
          <cell r="K47" t="str">
            <v>C/O</v>
          </cell>
          <cell r="L47" t="str">
            <v>85V</v>
          </cell>
          <cell r="M47" t="str">
            <v>HYDRANGEA</v>
          </cell>
          <cell r="N47" t="str">
            <v>Solid</v>
          </cell>
          <cell r="O47" t="str">
            <v>S</v>
          </cell>
          <cell r="P47" t="str">
            <v>100% Polyester</v>
          </cell>
          <cell r="Q47">
            <v>509061</v>
          </cell>
          <cell r="R47" t="str">
            <v>FORMOSA</v>
          </cell>
          <cell r="S47" t="str">
            <v>Semarang</v>
          </cell>
          <cell r="T47" t="str">
            <v>Indonesia</v>
          </cell>
          <cell r="U47">
            <v>60</v>
          </cell>
          <cell r="V47">
            <v>30</v>
          </cell>
          <cell r="W47">
            <v>0</v>
          </cell>
          <cell r="X47">
            <v>30</v>
          </cell>
          <cell r="Y47">
            <v>30</v>
          </cell>
          <cell r="Z47">
            <v>90</v>
          </cell>
          <cell r="AA47">
            <v>120</v>
          </cell>
          <cell r="AB47">
            <v>509061</v>
          </cell>
          <cell r="AC47" t="str">
            <v>FORMOSA</v>
          </cell>
          <cell r="AD47" t="str">
            <v>Semarang</v>
          </cell>
          <cell r="AE47" t="str">
            <v>Indonesia</v>
          </cell>
          <cell r="AF47">
            <v>509061</v>
          </cell>
          <cell r="AG47" t="str">
            <v>FORMOSA</v>
          </cell>
          <cell r="AH47" t="str">
            <v>Semarang</v>
          </cell>
          <cell r="AI47" t="str">
            <v>Indonesia</v>
          </cell>
          <cell r="AJ47">
            <v>509061</v>
          </cell>
          <cell r="AK47" t="str">
            <v>FORMOSA</v>
          </cell>
          <cell r="AL47" t="str">
            <v>Semarang</v>
          </cell>
          <cell r="AM47" t="str">
            <v>Indonesia</v>
          </cell>
          <cell r="AN47" t="str">
            <v>JFRF</v>
          </cell>
          <cell r="AO47">
            <v>12</v>
          </cell>
          <cell r="AP47">
            <v>21</v>
          </cell>
          <cell r="AQ47">
            <v>16</v>
          </cell>
          <cell r="AR47">
            <v>13</v>
          </cell>
          <cell r="AS47">
            <v>7.27</v>
          </cell>
          <cell r="AT47" t="str">
            <v>KU37</v>
          </cell>
          <cell r="AU47">
            <v>20</v>
          </cell>
          <cell r="AV47">
            <v>80</v>
          </cell>
          <cell r="AW47">
            <v>38</v>
          </cell>
          <cell r="AX47">
            <v>44</v>
          </cell>
          <cell r="AY47">
            <v>11.63</v>
          </cell>
          <cell r="AZ47">
            <v>2000</v>
          </cell>
          <cell r="BA47">
            <v>500</v>
          </cell>
          <cell r="BB47">
            <v>87</v>
          </cell>
          <cell r="BC47">
            <v>28</v>
          </cell>
          <cell r="BD47">
            <v>115</v>
          </cell>
          <cell r="BE47">
            <v>77</v>
          </cell>
          <cell r="BF47">
            <v>98</v>
          </cell>
          <cell r="BG47">
            <v>15</v>
          </cell>
          <cell r="BH47">
            <v>77</v>
          </cell>
          <cell r="BI47">
            <v>25</v>
          </cell>
          <cell r="BJ47">
            <v>63</v>
          </cell>
          <cell r="BK47">
            <v>50</v>
          </cell>
          <cell r="BL47">
            <v>9</v>
          </cell>
          <cell r="BM47">
            <v>1</v>
          </cell>
          <cell r="BN47">
            <v>1</v>
          </cell>
          <cell r="BO47">
            <v>1</v>
          </cell>
          <cell r="BP47">
            <v>1</v>
          </cell>
        </row>
        <row r="48">
          <cell r="G48" t="str">
            <v>JS0A7ZNR96D</v>
          </cell>
          <cell r="H48" t="str">
            <v>EK0A5BFA2D4</v>
          </cell>
          <cell r="I48" t="str">
            <v>EK0A5BFA</v>
          </cell>
          <cell r="J48" t="str">
            <v>RESTORE PACK</v>
          </cell>
          <cell r="K48" t="str">
            <v>C/O</v>
          </cell>
          <cell r="L48" t="str">
            <v>96D</v>
          </cell>
          <cell r="M48" t="str">
            <v>LODEN FROST</v>
          </cell>
          <cell r="N48" t="str">
            <v>Solid</v>
          </cell>
          <cell r="O48" t="str">
            <v>S</v>
          </cell>
          <cell r="P48" t="str">
            <v>100% Polyester</v>
          </cell>
          <cell r="Q48">
            <v>509061</v>
          </cell>
          <cell r="R48" t="str">
            <v>FORMOSA</v>
          </cell>
          <cell r="S48" t="str">
            <v>Semarang</v>
          </cell>
          <cell r="T48" t="str">
            <v>Indonesia</v>
          </cell>
          <cell r="U48">
            <v>60</v>
          </cell>
          <cell r="V48">
            <v>30</v>
          </cell>
          <cell r="W48">
            <v>0</v>
          </cell>
          <cell r="X48">
            <v>30</v>
          </cell>
          <cell r="Y48">
            <v>30</v>
          </cell>
          <cell r="Z48">
            <v>90</v>
          </cell>
          <cell r="AA48">
            <v>120</v>
          </cell>
          <cell r="AB48">
            <v>509061</v>
          </cell>
          <cell r="AC48" t="str">
            <v>FORMOSA</v>
          </cell>
          <cell r="AD48" t="str">
            <v>Semarang</v>
          </cell>
          <cell r="AE48" t="str">
            <v>Indonesia</v>
          </cell>
          <cell r="AF48">
            <v>509061</v>
          </cell>
          <cell r="AG48" t="str">
            <v>FORMOSA</v>
          </cell>
          <cell r="AH48" t="str">
            <v>Semarang</v>
          </cell>
          <cell r="AI48" t="str">
            <v>Indonesia</v>
          </cell>
          <cell r="AJ48">
            <v>509061</v>
          </cell>
          <cell r="AK48" t="str">
            <v>FORMOSA</v>
          </cell>
          <cell r="AL48" t="str">
            <v>Semarang</v>
          </cell>
          <cell r="AM48" t="str">
            <v>Indonesia</v>
          </cell>
          <cell r="AN48" t="str">
            <v>JFRF</v>
          </cell>
          <cell r="AO48">
            <v>12</v>
          </cell>
          <cell r="AP48">
            <v>21</v>
          </cell>
          <cell r="AQ48">
            <v>16</v>
          </cell>
          <cell r="AR48">
            <v>13</v>
          </cell>
          <cell r="AS48">
            <v>7.27</v>
          </cell>
          <cell r="AT48" t="str">
            <v>KU37</v>
          </cell>
          <cell r="AU48">
            <v>20</v>
          </cell>
          <cell r="AV48">
            <v>80</v>
          </cell>
          <cell r="AW48">
            <v>38</v>
          </cell>
          <cell r="AX48">
            <v>44</v>
          </cell>
          <cell r="AY48">
            <v>11.63</v>
          </cell>
          <cell r="AZ48">
            <v>2000</v>
          </cell>
          <cell r="BA48">
            <v>500</v>
          </cell>
          <cell r="BB48">
            <v>87</v>
          </cell>
          <cell r="BC48">
            <v>28</v>
          </cell>
          <cell r="BD48">
            <v>115</v>
          </cell>
          <cell r="BE48">
            <v>77</v>
          </cell>
          <cell r="BF48">
            <v>98</v>
          </cell>
          <cell r="BG48">
            <v>15</v>
          </cell>
          <cell r="BH48">
            <v>77</v>
          </cell>
          <cell r="BI48">
            <v>25</v>
          </cell>
          <cell r="BJ48">
            <v>63</v>
          </cell>
          <cell r="BK48">
            <v>50</v>
          </cell>
          <cell r="BL48">
            <v>9</v>
          </cell>
          <cell r="BM48">
            <v>1</v>
          </cell>
          <cell r="BN48">
            <v>1</v>
          </cell>
          <cell r="BO48">
            <v>1</v>
          </cell>
          <cell r="BP48">
            <v>1</v>
          </cell>
        </row>
        <row r="49">
          <cell r="G49" t="str">
            <v>JS0A7ZNR83R</v>
          </cell>
          <cell r="H49" t="str">
            <v>EK0A5BFA2D5</v>
          </cell>
          <cell r="I49" t="str">
            <v>EK0A5BFA</v>
          </cell>
          <cell r="J49" t="str">
            <v>RESTORE PACK</v>
          </cell>
          <cell r="K49" t="str">
            <v>C/O</v>
          </cell>
          <cell r="L49" t="str">
            <v>83R</v>
          </cell>
          <cell r="M49" t="str">
            <v>UNDYED</v>
          </cell>
          <cell r="N49" t="str">
            <v>Solid</v>
          </cell>
          <cell r="O49" t="str">
            <v>S</v>
          </cell>
          <cell r="P49" t="str">
            <v>100% Polyester</v>
          </cell>
          <cell r="Q49">
            <v>509061</v>
          </cell>
          <cell r="R49" t="str">
            <v>FORMOSA</v>
          </cell>
          <cell r="S49" t="str">
            <v>Semarang</v>
          </cell>
          <cell r="T49" t="str">
            <v>Indonesia</v>
          </cell>
          <cell r="U49">
            <v>60</v>
          </cell>
          <cell r="V49">
            <v>30</v>
          </cell>
          <cell r="W49">
            <v>0</v>
          </cell>
          <cell r="X49">
            <v>30</v>
          </cell>
          <cell r="Y49">
            <v>30</v>
          </cell>
          <cell r="Z49">
            <v>90</v>
          </cell>
          <cell r="AA49">
            <v>120</v>
          </cell>
          <cell r="AB49">
            <v>509061</v>
          </cell>
          <cell r="AC49" t="str">
            <v>FORMOSA</v>
          </cell>
          <cell r="AD49" t="str">
            <v>Semarang</v>
          </cell>
          <cell r="AE49" t="str">
            <v>Indonesia</v>
          </cell>
          <cell r="AF49">
            <v>509061</v>
          </cell>
          <cell r="AG49" t="str">
            <v>FORMOSA</v>
          </cell>
          <cell r="AH49" t="str">
            <v>Semarang</v>
          </cell>
          <cell r="AI49" t="str">
            <v>Indonesia</v>
          </cell>
          <cell r="AJ49">
            <v>509061</v>
          </cell>
          <cell r="AK49" t="str">
            <v>FORMOSA</v>
          </cell>
          <cell r="AL49" t="str">
            <v>Semarang</v>
          </cell>
          <cell r="AM49" t="str">
            <v>Indonesia</v>
          </cell>
          <cell r="AN49" t="str">
            <v>JFRF</v>
          </cell>
          <cell r="AO49">
            <v>12</v>
          </cell>
          <cell r="AP49">
            <v>21</v>
          </cell>
          <cell r="AQ49">
            <v>16</v>
          </cell>
          <cell r="AR49">
            <v>13</v>
          </cell>
          <cell r="AS49">
            <v>7.27</v>
          </cell>
          <cell r="AT49" t="str">
            <v>KU37</v>
          </cell>
          <cell r="AU49">
            <v>20</v>
          </cell>
          <cell r="AV49">
            <v>80</v>
          </cell>
          <cell r="AW49">
            <v>38</v>
          </cell>
          <cell r="AX49">
            <v>44</v>
          </cell>
          <cell r="AY49">
            <v>11.63</v>
          </cell>
          <cell r="AZ49">
            <v>2000</v>
          </cell>
          <cell r="BA49">
            <v>500</v>
          </cell>
          <cell r="BB49">
            <v>87</v>
          </cell>
          <cell r="BC49">
            <v>28</v>
          </cell>
          <cell r="BD49">
            <v>115</v>
          </cell>
          <cell r="BE49">
            <v>77</v>
          </cell>
          <cell r="BF49">
            <v>98</v>
          </cell>
          <cell r="BG49">
            <v>15</v>
          </cell>
          <cell r="BH49">
            <v>77</v>
          </cell>
          <cell r="BI49">
            <v>25</v>
          </cell>
          <cell r="BJ49">
            <v>63</v>
          </cell>
          <cell r="BK49">
            <v>50</v>
          </cell>
          <cell r="BL49">
            <v>9</v>
          </cell>
          <cell r="BM49">
            <v>1</v>
          </cell>
          <cell r="BN49">
            <v>1</v>
          </cell>
          <cell r="BO49">
            <v>1</v>
          </cell>
          <cell r="BP49">
            <v>1</v>
          </cell>
        </row>
        <row r="50">
          <cell r="G50" t="str">
            <v>JS0A7ZNR5M9</v>
          </cell>
          <cell r="H50" t="str">
            <v>EK0A5BFAW30</v>
          </cell>
          <cell r="I50" t="str">
            <v>EK0A5BFA</v>
          </cell>
          <cell r="J50" t="str">
            <v>RESTORE PACK</v>
          </cell>
          <cell r="K50" t="str">
            <v>C/O</v>
          </cell>
          <cell r="L50" t="str">
            <v>5M9</v>
          </cell>
          <cell r="M50" t="str">
            <v>PASTEL LILAC</v>
          </cell>
          <cell r="N50" t="str">
            <v>Solid</v>
          </cell>
          <cell r="O50" t="str">
            <v>S</v>
          </cell>
          <cell r="P50" t="str">
            <v>100% Polyester</v>
          </cell>
          <cell r="Q50">
            <v>509061</v>
          </cell>
          <cell r="R50" t="str">
            <v>FORMOSA</v>
          </cell>
          <cell r="S50" t="str">
            <v>Semarang</v>
          </cell>
          <cell r="T50" t="str">
            <v>Indonesia</v>
          </cell>
          <cell r="U50">
            <v>60</v>
          </cell>
          <cell r="V50">
            <v>30</v>
          </cell>
          <cell r="W50">
            <v>0</v>
          </cell>
          <cell r="X50">
            <v>30</v>
          </cell>
          <cell r="Y50">
            <v>30</v>
          </cell>
          <cell r="Z50">
            <v>90</v>
          </cell>
          <cell r="AA50">
            <v>120</v>
          </cell>
          <cell r="AB50">
            <v>509061</v>
          </cell>
          <cell r="AC50" t="str">
            <v>FORMOSA</v>
          </cell>
          <cell r="AD50" t="str">
            <v>Semarang</v>
          </cell>
          <cell r="AE50" t="str">
            <v>Indonesia</v>
          </cell>
          <cell r="AF50">
            <v>509061</v>
          </cell>
          <cell r="AG50" t="str">
            <v>FORMOSA</v>
          </cell>
          <cell r="AH50" t="str">
            <v>Semarang</v>
          </cell>
          <cell r="AI50" t="str">
            <v>Indonesia</v>
          </cell>
          <cell r="AJ50">
            <v>509061</v>
          </cell>
          <cell r="AK50" t="str">
            <v>FORMOSA</v>
          </cell>
          <cell r="AL50" t="str">
            <v>Semarang</v>
          </cell>
          <cell r="AM50" t="str">
            <v>Indonesia</v>
          </cell>
          <cell r="AN50" t="str">
            <v>JFRF</v>
          </cell>
          <cell r="AO50">
            <v>12</v>
          </cell>
          <cell r="AP50">
            <v>21</v>
          </cell>
          <cell r="AQ50">
            <v>16</v>
          </cell>
          <cell r="AR50">
            <v>13</v>
          </cell>
          <cell r="AS50">
            <v>7.27</v>
          </cell>
          <cell r="AT50" t="str">
            <v>KU37</v>
          </cell>
          <cell r="AU50">
            <v>20</v>
          </cell>
          <cell r="AV50">
            <v>80</v>
          </cell>
          <cell r="AW50">
            <v>38</v>
          </cell>
          <cell r="AX50">
            <v>44</v>
          </cell>
          <cell r="AY50">
            <v>11.63</v>
          </cell>
          <cell r="AZ50">
            <v>2000</v>
          </cell>
          <cell r="BA50">
            <v>500</v>
          </cell>
          <cell r="BB50">
            <v>87</v>
          </cell>
          <cell r="BC50">
            <v>28</v>
          </cell>
          <cell r="BD50">
            <v>115</v>
          </cell>
          <cell r="BE50">
            <v>77</v>
          </cell>
          <cell r="BF50">
            <v>98</v>
          </cell>
          <cell r="BG50">
            <v>15</v>
          </cell>
          <cell r="BH50">
            <v>77</v>
          </cell>
          <cell r="BI50">
            <v>25</v>
          </cell>
          <cell r="BJ50">
            <v>63</v>
          </cell>
          <cell r="BK50">
            <v>50</v>
          </cell>
          <cell r="BL50">
            <v>9</v>
          </cell>
          <cell r="BM50">
            <v>1</v>
          </cell>
          <cell r="BN50">
            <v>1</v>
          </cell>
          <cell r="BO50">
            <v>1</v>
          </cell>
          <cell r="BP50">
            <v>1</v>
          </cell>
        </row>
        <row r="51">
          <cell r="G51" t="str">
            <v>JS0A4QVA003</v>
          </cell>
          <cell r="H51" t="str">
            <v>EK0A5BAPN54</v>
          </cell>
          <cell r="I51" t="str">
            <v>EK0A5BAP</v>
          </cell>
          <cell r="J51" t="str">
            <v>RIGHT PACK</v>
          </cell>
          <cell r="K51" t="str">
            <v>C/O</v>
          </cell>
          <cell r="L51" t="str">
            <v>003</v>
          </cell>
          <cell r="M51" t="str">
            <v>NAVY</v>
          </cell>
          <cell r="N51" t="str">
            <v>Solid</v>
          </cell>
          <cell r="O51" t="str">
            <v>S</v>
          </cell>
          <cell r="P51" t="str">
            <v>80% Polyester, 20% Cow-Hide Split Suede</v>
          </cell>
          <cell r="Q51">
            <v>508083</v>
          </cell>
          <cell r="R51" t="str">
            <v>STARITE - CAM</v>
          </cell>
          <cell r="S51" t="str">
            <v>Phnom Penh</v>
          </cell>
          <cell r="T51" t="str">
            <v>Cambodia</v>
          </cell>
          <cell r="U51">
            <v>54</v>
          </cell>
          <cell r="V51">
            <v>30</v>
          </cell>
          <cell r="W51">
            <v>30</v>
          </cell>
          <cell r="X51">
            <v>17</v>
          </cell>
          <cell r="Y51">
            <v>30</v>
          </cell>
          <cell r="Z51">
            <v>77</v>
          </cell>
          <cell r="AA51">
            <v>101</v>
          </cell>
          <cell r="AB51">
            <v>751459</v>
          </cell>
          <cell r="AC51" t="str">
            <v>STARITE - VN</v>
          </cell>
          <cell r="AD51" t="str">
            <v>Ho Chi Minh</v>
          </cell>
          <cell r="AE51" t="str">
            <v>Vietnam</v>
          </cell>
          <cell r="AF51">
            <v>751459</v>
          </cell>
          <cell r="AG51" t="str">
            <v>STARITE - VN</v>
          </cell>
          <cell r="AH51" t="str">
            <v>Ho Chi Minh</v>
          </cell>
          <cell r="AI51" t="str">
            <v>Vietnam</v>
          </cell>
          <cell r="AJ51">
            <v>751459</v>
          </cell>
          <cell r="AK51" t="str">
            <v>STARITE - VN</v>
          </cell>
          <cell r="AL51" t="str">
            <v>Ho Chi Minh</v>
          </cell>
          <cell r="AM51" t="str">
            <v>Vietnam</v>
          </cell>
          <cell r="AN51" t="str">
            <v>R8</v>
          </cell>
          <cell r="AO51">
            <v>16</v>
          </cell>
          <cell r="AP51">
            <v>25.625</v>
          </cell>
          <cell r="AQ51">
            <v>15.625</v>
          </cell>
          <cell r="AR51">
            <v>18</v>
          </cell>
          <cell r="AS51">
            <v>11.98</v>
          </cell>
          <cell r="AT51" t="str">
            <v>KU37</v>
          </cell>
          <cell r="AU51">
            <v>20</v>
          </cell>
          <cell r="AV51">
            <v>80</v>
          </cell>
          <cell r="AW51">
            <v>38</v>
          </cell>
          <cell r="AX51">
            <v>44</v>
          </cell>
          <cell r="AY51">
            <v>14.86</v>
          </cell>
          <cell r="AZ51">
            <v>2000</v>
          </cell>
          <cell r="BA51">
            <v>500</v>
          </cell>
          <cell r="BB51">
            <v>97</v>
          </cell>
          <cell r="BC51">
            <v>28</v>
          </cell>
          <cell r="BD51">
            <v>125</v>
          </cell>
          <cell r="BE51">
            <v>63</v>
          </cell>
          <cell r="BF51">
            <v>103</v>
          </cell>
          <cell r="BG51">
            <v>15</v>
          </cell>
          <cell r="BH51">
            <v>63</v>
          </cell>
          <cell r="BI51">
            <v>25</v>
          </cell>
          <cell r="BJ51">
            <v>60</v>
          </cell>
          <cell r="BK51">
            <v>50</v>
          </cell>
          <cell r="BL51">
            <v>9</v>
          </cell>
          <cell r="BM51">
            <v>1</v>
          </cell>
          <cell r="BN51">
            <v>1</v>
          </cell>
          <cell r="BO51">
            <v>1</v>
          </cell>
          <cell r="BP51">
            <v>1</v>
          </cell>
        </row>
        <row r="52">
          <cell r="G52" t="str">
            <v>JS0A4QVA008</v>
          </cell>
          <cell r="H52" t="str">
            <v>EK0A5BAPN55</v>
          </cell>
          <cell r="I52" t="str">
            <v>EK0A5BAP</v>
          </cell>
          <cell r="J52" t="str">
            <v>RIGHT PACK</v>
          </cell>
          <cell r="K52" t="str">
            <v>C/O</v>
          </cell>
          <cell r="L52" t="str">
            <v>008</v>
          </cell>
          <cell r="M52" t="str">
            <v>BLACK</v>
          </cell>
          <cell r="N52" t="str">
            <v>Solid</v>
          </cell>
          <cell r="O52" t="str">
            <v>S</v>
          </cell>
          <cell r="P52" t="str">
            <v>80% Polyester, 20% Cow-Hide Split Suede</v>
          </cell>
          <cell r="Q52">
            <v>508083</v>
          </cell>
          <cell r="R52" t="str">
            <v>STARITE - CAM</v>
          </cell>
          <cell r="S52" t="str">
            <v>Phnom Penh</v>
          </cell>
          <cell r="T52" t="str">
            <v>Cambodia</v>
          </cell>
          <cell r="U52">
            <v>54</v>
          </cell>
          <cell r="V52">
            <v>30</v>
          </cell>
          <cell r="W52">
            <v>30</v>
          </cell>
          <cell r="X52">
            <v>17</v>
          </cell>
          <cell r="Y52">
            <v>30</v>
          </cell>
          <cell r="Z52">
            <v>77</v>
          </cell>
          <cell r="AA52">
            <v>101</v>
          </cell>
          <cell r="AB52">
            <v>751459</v>
          </cell>
          <cell r="AC52" t="str">
            <v>STARITE - VN</v>
          </cell>
          <cell r="AD52" t="str">
            <v>Ho Chi Minh</v>
          </cell>
          <cell r="AE52" t="str">
            <v>Vietnam</v>
          </cell>
          <cell r="AF52">
            <v>751459</v>
          </cell>
          <cell r="AG52" t="str">
            <v>STARITE - VN</v>
          </cell>
          <cell r="AH52" t="str">
            <v>Ho Chi Minh</v>
          </cell>
          <cell r="AI52" t="str">
            <v>Vietnam</v>
          </cell>
          <cell r="AJ52">
            <v>751459</v>
          </cell>
          <cell r="AK52" t="str">
            <v>STARITE - VN</v>
          </cell>
          <cell r="AL52" t="str">
            <v>Ho Chi Minh</v>
          </cell>
          <cell r="AM52" t="str">
            <v>Vietnam</v>
          </cell>
          <cell r="AN52" t="str">
            <v>R8</v>
          </cell>
          <cell r="AO52">
            <v>16</v>
          </cell>
          <cell r="AP52">
            <v>25.625</v>
          </cell>
          <cell r="AQ52">
            <v>15.625</v>
          </cell>
          <cell r="AR52">
            <v>18</v>
          </cell>
          <cell r="AS52">
            <v>11.98</v>
          </cell>
          <cell r="AT52" t="str">
            <v>KU37</v>
          </cell>
          <cell r="AU52">
            <v>20</v>
          </cell>
          <cell r="AV52">
            <v>80</v>
          </cell>
          <cell r="AW52">
            <v>38</v>
          </cell>
          <cell r="AX52">
            <v>44</v>
          </cell>
          <cell r="AY52">
            <v>14.86</v>
          </cell>
          <cell r="AZ52">
            <v>2000</v>
          </cell>
          <cell r="BA52">
            <v>500</v>
          </cell>
          <cell r="BB52">
            <v>97</v>
          </cell>
          <cell r="BC52">
            <v>28</v>
          </cell>
          <cell r="BD52">
            <v>125</v>
          </cell>
          <cell r="BE52">
            <v>63</v>
          </cell>
          <cell r="BF52">
            <v>103</v>
          </cell>
          <cell r="BG52">
            <v>15</v>
          </cell>
          <cell r="BH52">
            <v>63</v>
          </cell>
          <cell r="BI52">
            <v>25</v>
          </cell>
          <cell r="BJ52">
            <v>60</v>
          </cell>
          <cell r="BK52">
            <v>50</v>
          </cell>
          <cell r="BL52">
            <v>9</v>
          </cell>
          <cell r="BM52">
            <v>1</v>
          </cell>
          <cell r="BN52">
            <v>1</v>
          </cell>
          <cell r="BO52">
            <v>1</v>
          </cell>
          <cell r="BP52">
            <v>1</v>
          </cell>
        </row>
        <row r="53">
          <cell r="G53" t="str">
            <v>JS0A4QVA04S</v>
          </cell>
          <cell r="H53" t="str">
            <v>EK0A5BAPN62</v>
          </cell>
          <cell r="I53" t="str">
            <v>EK0A5BAP</v>
          </cell>
          <cell r="J53" t="str">
            <v>RIGHT PACK</v>
          </cell>
          <cell r="K53" t="str">
            <v>C/O</v>
          </cell>
          <cell r="L53" t="str">
            <v>04S</v>
          </cell>
          <cell r="M53" t="str">
            <v>RUSSET RED</v>
          </cell>
          <cell r="N53" t="str">
            <v>Solid</v>
          </cell>
          <cell r="O53" t="str">
            <v>S</v>
          </cell>
          <cell r="P53" t="str">
            <v>80% Polyester, 20% Cow-Hide Split Suede</v>
          </cell>
          <cell r="Q53">
            <v>508083</v>
          </cell>
          <cell r="R53" t="str">
            <v>STARITE - CAM</v>
          </cell>
          <cell r="S53" t="str">
            <v>Phnom Penh</v>
          </cell>
          <cell r="T53" t="str">
            <v>Cambodia</v>
          </cell>
          <cell r="U53">
            <v>54</v>
          </cell>
          <cell r="V53">
            <v>30</v>
          </cell>
          <cell r="W53">
            <v>30</v>
          </cell>
          <cell r="X53">
            <v>17</v>
          </cell>
          <cell r="Y53">
            <v>30</v>
          </cell>
          <cell r="Z53">
            <v>77</v>
          </cell>
          <cell r="AA53">
            <v>101</v>
          </cell>
          <cell r="AB53">
            <v>751459</v>
          </cell>
          <cell r="AC53" t="str">
            <v>STARITE - VN</v>
          </cell>
          <cell r="AD53" t="str">
            <v>Ho Chi Minh</v>
          </cell>
          <cell r="AE53" t="str">
            <v>Vietnam</v>
          </cell>
          <cell r="AF53">
            <v>751459</v>
          </cell>
          <cell r="AG53" t="str">
            <v>STARITE - VN</v>
          </cell>
          <cell r="AH53" t="str">
            <v>Ho Chi Minh</v>
          </cell>
          <cell r="AI53" t="str">
            <v>Vietnam</v>
          </cell>
          <cell r="AJ53">
            <v>751459</v>
          </cell>
          <cell r="AK53" t="str">
            <v>STARITE - VN</v>
          </cell>
          <cell r="AL53" t="str">
            <v>Ho Chi Minh</v>
          </cell>
          <cell r="AM53" t="str">
            <v>Vietnam</v>
          </cell>
          <cell r="AN53" t="str">
            <v>R8</v>
          </cell>
          <cell r="AO53">
            <v>16</v>
          </cell>
          <cell r="AP53">
            <v>25.625</v>
          </cell>
          <cell r="AQ53">
            <v>15.625</v>
          </cell>
          <cell r="AR53">
            <v>18</v>
          </cell>
          <cell r="AS53">
            <v>11.98</v>
          </cell>
          <cell r="AT53" t="str">
            <v>KU37</v>
          </cell>
          <cell r="AU53">
            <v>20</v>
          </cell>
          <cell r="AV53">
            <v>80</v>
          </cell>
          <cell r="AW53">
            <v>38</v>
          </cell>
          <cell r="AX53">
            <v>44</v>
          </cell>
          <cell r="AY53">
            <v>14.86</v>
          </cell>
          <cell r="AZ53">
            <v>2000</v>
          </cell>
          <cell r="BA53">
            <v>500</v>
          </cell>
          <cell r="BB53">
            <v>97</v>
          </cell>
          <cell r="BC53">
            <v>28</v>
          </cell>
          <cell r="BD53">
            <v>125</v>
          </cell>
          <cell r="BE53">
            <v>63</v>
          </cell>
          <cell r="BF53">
            <v>103</v>
          </cell>
          <cell r="BG53">
            <v>15</v>
          </cell>
          <cell r="BH53">
            <v>63</v>
          </cell>
          <cell r="BI53">
            <v>25</v>
          </cell>
          <cell r="BJ53">
            <v>60</v>
          </cell>
          <cell r="BK53">
            <v>50</v>
          </cell>
          <cell r="BL53">
            <v>9</v>
          </cell>
          <cell r="BM53">
            <v>1</v>
          </cell>
          <cell r="BN53">
            <v>1</v>
          </cell>
          <cell r="BO53">
            <v>1</v>
          </cell>
          <cell r="BP53">
            <v>1</v>
          </cell>
        </row>
        <row r="54">
          <cell r="G54" t="str">
            <v>JS0A4QVA5XP</v>
          </cell>
          <cell r="H54">
            <v>0</v>
          </cell>
          <cell r="I54">
            <v>0</v>
          </cell>
          <cell r="J54" t="str">
            <v>RIGHT PACK</v>
          </cell>
          <cell r="K54" t="str">
            <v>C/O</v>
          </cell>
          <cell r="L54" t="str">
            <v>5XP</v>
          </cell>
          <cell r="M54" t="str">
            <v>RED TAPE</v>
          </cell>
          <cell r="N54" t="str">
            <v>Solid</v>
          </cell>
          <cell r="O54" t="str">
            <v>S</v>
          </cell>
          <cell r="P54" t="str">
            <v>80% Polyester, 20% Cow-Hide Split Suede</v>
          </cell>
          <cell r="Q54">
            <v>508083</v>
          </cell>
          <cell r="R54" t="str">
            <v>STARITE - CAM</v>
          </cell>
          <cell r="S54" t="str">
            <v>Phnom Penh</v>
          </cell>
          <cell r="T54" t="str">
            <v>Cambodia</v>
          </cell>
          <cell r="U54">
            <v>54</v>
          </cell>
          <cell r="V54">
            <v>30</v>
          </cell>
          <cell r="W54">
            <v>30</v>
          </cell>
          <cell r="X54">
            <v>17</v>
          </cell>
          <cell r="Y54">
            <v>30</v>
          </cell>
          <cell r="Z54">
            <v>77</v>
          </cell>
          <cell r="AA54">
            <v>101</v>
          </cell>
          <cell r="AB54">
            <v>751459</v>
          </cell>
          <cell r="AC54" t="str">
            <v>STARITE - VN</v>
          </cell>
          <cell r="AD54" t="str">
            <v>Ho Chi Minh</v>
          </cell>
          <cell r="AE54" t="str">
            <v>Vietnam</v>
          </cell>
          <cell r="AF54">
            <v>751459</v>
          </cell>
          <cell r="AG54" t="str">
            <v>STARITE - VN</v>
          </cell>
          <cell r="AH54" t="str">
            <v>Ho Chi Minh</v>
          </cell>
          <cell r="AI54" t="str">
            <v>Vietnam</v>
          </cell>
          <cell r="AJ54">
            <v>751459</v>
          </cell>
          <cell r="AK54" t="str">
            <v>STARITE - VN</v>
          </cell>
          <cell r="AL54" t="str">
            <v>Ho Chi Minh</v>
          </cell>
          <cell r="AM54" t="str">
            <v>Vietnam</v>
          </cell>
          <cell r="AN54" t="str">
            <v>R8</v>
          </cell>
          <cell r="AO54">
            <v>16</v>
          </cell>
          <cell r="AP54">
            <v>25.625</v>
          </cell>
          <cell r="AQ54">
            <v>15.625</v>
          </cell>
          <cell r="AR54">
            <v>18</v>
          </cell>
          <cell r="AS54">
            <v>11.98</v>
          </cell>
          <cell r="AT54" t="str">
            <v>KU37</v>
          </cell>
          <cell r="AU54">
            <v>20</v>
          </cell>
          <cell r="AV54">
            <v>80</v>
          </cell>
          <cell r="AW54">
            <v>38</v>
          </cell>
          <cell r="AX54">
            <v>44</v>
          </cell>
          <cell r="AY54">
            <v>14.86</v>
          </cell>
          <cell r="AZ54">
            <v>2000</v>
          </cell>
          <cell r="BA54">
            <v>500</v>
          </cell>
          <cell r="BB54">
            <v>97</v>
          </cell>
          <cell r="BC54">
            <v>28</v>
          </cell>
          <cell r="BD54">
            <v>125</v>
          </cell>
          <cell r="BE54">
            <v>63</v>
          </cell>
          <cell r="BF54">
            <v>103</v>
          </cell>
          <cell r="BG54">
            <v>15</v>
          </cell>
          <cell r="BH54">
            <v>63</v>
          </cell>
          <cell r="BI54">
            <v>25</v>
          </cell>
          <cell r="BJ54">
            <v>60</v>
          </cell>
          <cell r="BK54">
            <v>50</v>
          </cell>
          <cell r="BL54">
            <v>9</v>
          </cell>
          <cell r="BM54">
            <v>1</v>
          </cell>
          <cell r="BN54">
            <v>1</v>
          </cell>
          <cell r="BO54">
            <v>1</v>
          </cell>
          <cell r="BP54">
            <v>1</v>
          </cell>
        </row>
        <row r="55">
          <cell r="G55" t="str">
            <v>JS0A4QVA7F7</v>
          </cell>
          <cell r="H55" t="str">
            <v>EK0A5BAP5J4</v>
          </cell>
          <cell r="I55" t="str">
            <v>EK0A5BAP</v>
          </cell>
          <cell r="J55" t="str">
            <v>RIGHT PACK</v>
          </cell>
          <cell r="K55" t="str">
            <v>C/O</v>
          </cell>
          <cell r="L55" t="str">
            <v>7F7</v>
          </cell>
          <cell r="M55" t="str">
            <v>DEEP JUNIPER</v>
          </cell>
          <cell r="N55" t="str">
            <v>Solid</v>
          </cell>
          <cell r="O55" t="str">
            <v>S</v>
          </cell>
          <cell r="P55" t="str">
            <v>80% Polyester, 20% Cow-Hide Split Suede</v>
          </cell>
          <cell r="Q55">
            <v>508083</v>
          </cell>
          <cell r="R55" t="str">
            <v>STARITE - CAM</v>
          </cell>
          <cell r="S55" t="str">
            <v>Phnom Penh</v>
          </cell>
          <cell r="T55" t="str">
            <v>Cambodia</v>
          </cell>
          <cell r="U55">
            <v>54</v>
          </cell>
          <cell r="V55">
            <v>30</v>
          </cell>
          <cell r="W55">
            <v>30</v>
          </cell>
          <cell r="X55">
            <v>17</v>
          </cell>
          <cell r="Y55">
            <v>30</v>
          </cell>
          <cell r="Z55">
            <v>77</v>
          </cell>
          <cell r="AA55">
            <v>101</v>
          </cell>
          <cell r="AB55">
            <v>751459</v>
          </cell>
          <cell r="AC55" t="str">
            <v>STARITE - VN</v>
          </cell>
          <cell r="AD55" t="str">
            <v>Ho Chi Minh</v>
          </cell>
          <cell r="AE55" t="str">
            <v>Vietnam</v>
          </cell>
          <cell r="AF55">
            <v>751459</v>
          </cell>
          <cell r="AG55" t="str">
            <v>STARITE - VN</v>
          </cell>
          <cell r="AH55" t="str">
            <v>Ho Chi Minh</v>
          </cell>
          <cell r="AI55" t="str">
            <v>Vietnam</v>
          </cell>
          <cell r="AJ55">
            <v>751459</v>
          </cell>
          <cell r="AK55" t="str">
            <v>STARITE - VN</v>
          </cell>
          <cell r="AL55" t="str">
            <v>Ho Chi Minh</v>
          </cell>
          <cell r="AM55" t="str">
            <v>Vietnam</v>
          </cell>
          <cell r="AN55" t="str">
            <v>R8</v>
          </cell>
          <cell r="AO55">
            <v>16</v>
          </cell>
          <cell r="AP55">
            <v>25.625</v>
          </cell>
          <cell r="AQ55">
            <v>15.625</v>
          </cell>
          <cell r="AR55">
            <v>18</v>
          </cell>
          <cell r="AS55">
            <v>11.98</v>
          </cell>
          <cell r="AT55" t="str">
            <v>KU37</v>
          </cell>
          <cell r="AU55">
            <v>20</v>
          </cell>
          <cell r="AV55">
            <v>80</v>
          </cell>
          <cell r="AW55">
            <v>38</v>
          </cell>
          <cell r="AX55">
            <v>44</v>
          </cell>
          <cell r="AY55">
            <v>14.86</v>
          </cell>
          <cell r="AZ55">
            <v>2000</v>
          </cell>
          <cell r="BA55">
            <v>500</v>
          </cell>
          <cell r="BB55">
            <v>97</v>
          </cell>
          <cell r="BC55">
            <v>28</v>
          </cell>
          <cell r="BD55">
            <v>125</v>
          </cell>
          <cell r="BE55">
            <v>63</v>
          </cell>
          <cell r="BF55">
            <v>103</v>
          </cell>
          <cell r="BG55">
            <v>15</v>
          </cell>
          <cell r="BH55">
            <v>63</v>
          </cell>
          <cell r="BI55">
            <v>25</v>
          </cell>
          <cell r="BJ55">
            <v>60</v>
          </cell>
          <cell r="BK55">
            <v>50</v>
          </cell>
          <cell r="BL55">
            <v>9</v>
          </cell>
          <cell r="BM55">
            <v>1</v>
          </cell>
          <cell r="BN55">
            <v>1</v>
          </cell>
          <cell r="BO55">
            <v>1</v>
          </cell>
          <cell r="BP55">
            <v>1</v>
          </cell>
        </row>
        <row r="56">
          <cell r="G56" t="str">
            <v>JS0A4QVA7G7</v>
          </cell>
          <cell r="H56" t="str">
            <v>EK0A5BAPN57</v>
          </cell>
          <cell r="I56" t="str">
            <v>EK0A5BAP</v>
          </cell>
          <cell r="J56" t="str">
            <v>RIGHT PACK</v>
          </cell>
          <cell r="K56" t="str">
            <v>C/O</v>
          </cell>
          <cell r="L56" t="str">
            <v>7G7</v>
          </cell>
          <cell r="M56" t="str">
            <v>BLUE DUSK</v>
          </cell>
          <cell r="N56" t="str">
            <v>Solid</v>
          </cell>
          <cell r="O56" t="str">
            <v>S</v>
          </cell>
          <cell r="P56" t="str">
            <v>80% Polyester, 20% Cow-Hide Split Suede</v>
          </cell>
          <cell r="Q56">
            <v>508083</v>
          </cell>
          <cell r="R56" t="str">
            <v>STARITE - CAM</v>
          </cell>
          <cell r="S56" t="str">
            <v>Phnom Penh</v>
          </cell>
          <cell r="T56" t="str">
            <v>Cambodia</v>
          </cell>
          <cell r="U56">
            <v>54</v>
          </cell>
          <cell r="V56">
            <v>30</v>
          </cell>
          <cell r="W56">
            <v>30</v>
          </cell>
          <cell r="X56">
            <v>17</v>
          </cell>
          <cell r="Y56">
            <v>30</v>
          </cell>
          <cell r="Z56">
            <v>77</v>
          </cell>
          <cell r="AA56">
            <v>101</v>
          </cell>
          <cell r="AB56">
            <v>751459</v>
          </cell>
          <cell r="AC56" t="str">
            <v>STARITE - VN</v>
          </cell>
          <cell r="AD56" t="str">
            <v>Ho Chi Minh</v>
          </cell>
          <cell r="AE56" t="str">
            <v>Vietnam</v>
          </cell>
          <cell r="AF56">
            <v>751459</v>
          </cell>
          <cell r="AG56" t="str">
            <v>STARITE - VN</v>
          </cell>
          <cell r="AH56" t="str">
            <v>Ho Chi Minh</v>
          </cell>
          <cell r="AI56" t="str">
            <v>Vietnam</v>
          </cell>
          <cell r="AJ56">
            <v>751459</v>
          </cell>
          <cell r="AK56" t="str">
            <v>STARITE - VN</v>
          </cell>
          <cell r="AL56" t="str">
            <v>Ho Chi Minh</v>
          </cell>
          <cell r="AM56" t="str">
            <v>Vietnam</v>
          </cell>
          <cell r="AN56" t="str">
            <v>R8</v>
          </cell>
          <cell r="AO56">
            <v>16</v>
          </cell>
          <cell r="AP56">
            <v>25.625</v>
          </cell>
          <cell r="AQ56">
            <v>15.625</v>
          </cell>
          <cell r="AR56">
            <v>18</v>
          </cell>
          <cell r="AS56">
            <v>11.98</v>
          </cell>
          <cell r="AT56" t="str">
            <v>KU37</v>
          </cell>
          <cell r="AU56">
            <v>20</v>
          </cell>
          <cell r="AV56">
            <v>80</v>
          </cell>
          <cell r="AW56">
            <v>38</v>
          </cell>
          <cell r="AX56">
            <v>44</v>
          </cell>
          <cell r="AY56">
            <v>14.86</v>
          </cell>
          <cell r="AZ56">
            <v>2000</v>
          </cell>
          <cell r="BA56">
            <v>500</v>
          </cell>
          <cell r="BB56">
            <v>97</v>
          </cell>
          <cell r="BC56">
            <v>28</v>
          </cell>
          <cell r="BD56">
            <v>125</v>
          </cell>
          <cell r="BE56">
            <v>63</v>
          </cell>
          <cell r="BF56">
            <v>103</v>
          </cell>
          <cell r="BG56">
            <v>15</v>
          </cell>
          <cell r="BH56">
            <v>63</v>
          </cell>
          <cell r="BI56">
            <v>25</v>
          </cell>
          <cell r="BJ56">
            <v>60</v>
          </cell>
          <cell r="BK56">
            <v>50</v>
          </cell>
          <cell r="BL56">
            <v>9</v>
          </cell>
          <cell r="BM56">
            <v>1</v>
          </cell>
          <cell r="BN56">
            <v>1</v>
          </cell>
          <cell r="BO56">
            <v>1</v>
          </cell>
          <cell r="BP56">
            <v>1</v>
          </cell>
        </row>
        <row r="57">
          <cell r="G57" t="str">
            <v>JS0A4QVA7N8</v>
          </cell>
          <cell r="H57">
            <v>0</v>
          </cell>
          <cell r="I57">
            <v>0</v>
          </cell>
          <cell r="J57" t="str">
            <v>RIGHT PACK</v>
          </cell>
          <cell r="K57" t="str">
            <v>C/O</v>
          </cell>
          <cell r="L57" t="str">
            <v>7N8</v>
          </cell>
          <cell r="M57" t="str">
            <v>MISTY ROSE</v>
          </cell>
          <cell r="N57" t="str">
            <v>Solid</v>
          </cell>
          <cell r="O57" t="str">
            <v>S</v>
          </cell>
          <cell r="P57" t="str">
            <v>80% Polyester, 20% Cow-Hide Split Suede</v>
          </cell>
          <cell r="Q57">
            <v>508083</v>
          </cell>
          <cell r="R57" t="str">
            <v>STARITE - CAM</v>
          </cell>
          <cell r="S57" t="str">
            <v>Phnom Penh</v>
          </cell>
          <cell r="T57" t="str">
            <v>Cambodia</v>
          </cell>
          <cell r="U57">
            <v>54</v>
          </cell>
          <cell r="V57">
            <v>30</v>
          </cell>
          <cell r="W57">
            <v>30</v>
          </cell>
          <cell r="X57">
            <v>17</v>
          </cell>
          <cell r="Y57">
            <v>30</v>
          </cell>
          <cell r="Z57">
            <v>77</v>
          </cell>
          <cell r="AA57">
            <v>101</v>
          </cell>
          <cell r="AB57">
            <v>751459</v>
          </cell>
          <cell r="AC57" t="str">
            <v>STARITE - VN</v>
          </cell>
          <cell r="AD57" t="str">
            <v>Ho Chi Minh</v>
          </cell>
          <cell r="AE57" t="str">
            <v>Vietnam</v>
          </cell>
          <cell r="AF57">
            <v>751459</v>
          </cell>
          <cell r="AG57" t="str">
            <v>STARITE - VN</v>
          </cell>
          <cell r="AH57" t="str">
            <v>Ho Chi Minh</v>
          </cell>
          <cell r="AI57" t="str">
            <v>Vietnam</v>
          </cell>
          <cell r="AJ57">
            <v>751459</v>
          </cell>
          <cell r="AK57" t="str">
            <v>STARITE - VN</v>
          </cell>
          <cell r="AL57" t="str">
            <v>Ho Chi Minh</v>
          </cell>
          <cell r="AM57" t="str">
            <v>Vietnam</v>
          </cell>
          <cell r="AN57" t="str">
            <v>R8</v>
          </cell>
          <cell r="AO57">
            <v>16</v>
          </cell>
          <cell r="AP57">
            <v>25.625</v>
          </cell>
          <cell r="AQ57">
            <v>15.625</v>
          </cell>
          <cell r="AR57">
            <v>18</v>
          </cell>
          <cell r="AS57">
            <v>11.98</v>
          </cell>
          <cell r="AT57" t="str">
            <v>KU37</v>
          </cell>
          <cell r="AU57">
            <v>20</v>
          </cell>
          <cell r="AV57">
            <v>80</v>
          </cell>
          <cell r="AW57">
            <v>38</v>
          </cell>
          <cell r="AX57">
            <v>44</v>
          </cell>
          <cell r="AY57">
            <v>14.86</v>
          </cell>
          <cell r="AZ57">
            <v>2000</v>
          </cell>
          <cell r="BA57">
            <v>500</v>
          </cell>
          <cell r="BB57">
            <v>97</v>
          </cell>
          <cell r="BC57">
            <v>28</v>
          </cell>
          <cell r="BD57">
            <v>125</v>
          </cell>
          <cell r="BE57">
            <v>63</v>
          </cell>
          <cell r="BF57">
            <v>103</v>
          </cell>
          <cell r="BG57">
            <v>15</v>
          </cell>
          <cell r="BH57">
            <v>63</v>
          </cell>
          <cell r="BI57">
            <v>25</v>
          </cell>
          <cell r="BJ57">
            <v>60</v>
          </cell>
          <cell r="BK57">
            <v>50</v>
          </cell>
          <cell r="BL57">
            <v>9</v>
          </cell>
          <cell r="BM57">
            <v>1</v>
          </cell>
          <cell r="BN57">
            <v>1</v>
          </cell>
          <cell r="BO57">
            <v>1</v>
          </cell>
          <cell r="BP57">
            <v>1</v>
          </cell>
        </row>
        <row r="58">
          <cell r="G58" t="str">
            <v>JS0A4QVA7S1</v>
          </cell>
          <cell r="H58">
            <v>0</v>
          </cell>
          <cell r="I58">
            <v>0</v>
          </cell>
          <cell r="J58" t="str">
            <v>RIGHT PACK</v>
          </cell>
          <cell r="K58" t="str">
            <v>C/O</v>
          </cell>
          <cell r="L58" t="str">
            <v>7S1</v>
          </cell>
          <cell r="M58" t="str">
            <v>COCONUT</v>
          </cell>
          <cell r="N58" t="str">
            <v>Solid</v>
          </cell>
          <cell r="O58" t="str">
            <v>S</v>
          </cell>
          <cell r="P58" t="str">
            <v>80% Polyester, 20% Cow-Hide Split Suede</v>
          </cell>
          <cell r="Q58">
            <v>508083</v>
          </cell>
          <cell r="R58" t="str">
            <v>STARITE - CAM</v>
          </cell>
          <cell r="S58" t="str">
            <v>Phnom Penh</v>
          </cell>
          <cell r="T58" t="str">
            <v>Cambodia</v>
          </cell>
          <cell r="U58">
            <v>54</v>
          </cell>
          <cell r="V58">
            <v>30</v>
          </cell>
          <cell r="W58">
            <v>30</v>
          </cell>
          <cell r="X58">
            <v>17</v>
          </cell>
          <cell r="Y58">
            <v>30</v>
          </cell>
          <cell r="Z58">
            <v>77</v>
          </cell>
          <cell r="AA58">
            <v>101</v>
          </cell>
          <cell r="AB58">
            <v>751459</v>
          </cell>
          <cell r="AC58" t="str">
            <v>STARITE - VN</v>
          </cell>
          <cell r="AD58" t="str">
            <v>Ho Chi Minh</v>
          </cell>
          <cell r="AE58" t="str">
            <v>Vietnam</v>
          </cell>
          <cell r="AF58">
            <v>751459</v>
          </cell>
          <cell r="AG58" t="str">
            <v>STARITE - VN</v>
          </cell>
          <cell r="AH58" t="str">
            <v>Ho Chi Minh</v>
          </cell>
          <cell r="AI58" t="str">
            <v>Vietnam</v>
          </cell>
          <cell r="AJ58">
            <v>751459</v>
          </cell>
          <cell r="AK58" t="str">
            <v>STARITE - VN</v>
          </cell>
          <cell r="AL58" t="str">
            <v>Ho Chi Minh</v>
          </cell>
          <cell r="AM58" t="str">
            <v>Vietnam</v>
          </cell>
          <cell r="AN58" t="str">
            <v>R8</v>
          </cell>
          <cell r="AO58">
            <v>16</v>
          </cell>
          <cell r="AP58">
            <v>25.625</v>
          </cell>
          <cell r="AQ58">
            <v>15.625</v>
          </cell>
          <cell r="AR58">
            <v>18</v>
          </cell>
          <cell r="AS58">
            <v>11.98</v>
          </cell>
          <cell r="AT58" t="str">
            <v>KU37</v>
          </cell>
          <cell r="AU58">
            <v>20</v>
          </cell>
          <cell r="AV58">
            <v>80</v>
          </cell>
          <cell r="AW58">
            <v>38</v>
          </cell>
          <cell r="AX58">
            <v>44</v>
          </cell>
          <cell r="AY58">
            <v>14.86</v>
          </cell>
          <cell r="AZ58">
            <v>2000</v>
          </cell>
          <cell r="BA58">
            <v>500</v>
          </cell>
          <cell r="BB58">
            <v>97</v>
          </cell>
          <cell r="BC58">
            <v>28</v>
          </cell>
          <cell r="BD58">
            <v>125</v>
          </cell>
          <cell r="BE58">
            <v>63</v>
          </cell>
          <cell r="BF58">
            <v>103</v>
          </cell>
          <cell r="BG58">
            <v>15</v>
          </cell>
          <cell r="BH58">
            <v>63</v>
          </cell>
          <cell r="BI58">
            <v>25</v>
          </cell>
          <cell r="BJ58">
            <v>60</v>
          </cell>
          <cell r="BK58">
            <v>50</v>
          </cell>
          <cell r="BL58">
            <v>9</v>
          </cell>
          <cell r="BM58">
            <v>1</v>
          </cell>
          <cell r="BN58">
            <v>1</v>
          </cell>
          <cell r="BO58">
            <v>1</v>
          </cell>
          <cell r="BP58">
            <v>1</v>
          </cell>
        </row>
        <row r="59">
          <cell r="G59" t="str">
            <v>JS0A4QVA96D</v>
          </cell>
          <cell r="H59" t="str">
            <v>EK0A5BAP2D4</v>
          </cell>
          <cell r="I59" t="str">
            <v>EK0A5BAP</v>
          </cell>
          <cell r="J59" t="str">
            <v>RIGHT PACK</v>
          </cell>
          <cell r="K59" t="str">
            <v>C/O</v>
          </cell>
          <cell r="L59" t="str">
            <v>96D</v>
          </cell>
          <cell r="M59" t="str">
            <v>LODEN FROST</v>
          </cell>
          <cell r="N59" t="str">
            <v>Solid</v>
          </cell>
          <cell r="O59" t="str">
            <v>S</v>
          </cell>
          <cell r="P59" t="str">
            <v>80% Polyester, 20% Cow-Hide Split Suede</v>
          </cell>
          <cell r="Q59">
            <v>508083</v>
          </cell>
          <cell r="R59" t="str">
            <v>STARITE - CAM</v>
          </cell>
          <cell r="S59" t="str">
            <v>Phnom Penh</v>
          </cell>
          <cell r="T59" t="str">
            <v>Cambodia</v>
          </cell>
          <cell r="U59">
            <v>54</v>
          </cell>
          <cell r="V59">
            <v>30</v>
          </cell>
          <cell r="W59">
            <v>30</v>
          </cell>
          <cell r="X59">
            <v>17</v>
          </cell>
          <cell r="Y59">
            <v>30</v>
          </cell>
          <cell r="Z59">
            <v>77</v>
          </cell>
          <cell r="AA59">
            <v>101</v>
          </cell>
          <cell r="AB59">
            <v>751459</v>
          </cell>
          <cell r="AC59" t="str">
            <v>STARITE - VN</v>
          </cell>
          <cell r="AD59" t="str">
            <v>Ho Chi Minh</v>
          </cell>
          <cell r="AE59" t="str">
            <v>Vietnam</v>
          </cell>
          <cell r="AF59">
            <v>751459</v>
          </cell>
          <cell r="AG59" t="str">
            <v>STARITE - VN</v>
          </cell>
          <cell r="AH59" t="str">
            <v>Ho Chi Minh</v>
          </cell>
          <cell r="AI59" t="str">
            <v>Vietnam</v>
          </cell>
          <cell r="AJ59">
            <v>751459</v>
          </cell>
          <cell r="AK59" t="str">
            <v>STARITE - VN</v>
          </cell>
          <cell r="AL59" t="str">
            <v>Ho Chi Minh</v>
          </cell>
          <cell r="AM59" t="str">
            <v>Vietnam</v>
          </cell>
          <cell r="AN59" t="str">
            <v>R8</v>
          </cell>
          <cell r="AO59">
            <v>16</v>
          </cell>
          <cell r="AP59">
            <v>25.625</v>
          </cell>
          <cell r="AQ59">
            <v>15.625</v>
          </cell>
          <cell r="AR59">
            <v>18</v>
          </cell>
          <cell r="AS59">
            <v>11.98</v>
          </cell>
          <cell r="AT59" t="str">
            <v>KU37</v>
          </cell>
          <cell r="AU59">
            <v>20</v>
          </cell>
          <cell r="AV59">
            <v>80</v>
          </cell>
          <cell r="AW59">
            <v>38</v>
          </cell>
          <cell r="AX59">
            <v>44</v>
          </cell>
          <cell r="AY59">
            <v>14.86</v>
          </cell>
          <cell r="AZ59">
            <v>2000</v>
          </cell>
          <cell r="BA59">
            <v>500</v>
          </cell>
          <cell r="BB59">
            <v>97</v>
          </cell>
          <cell r="BC59">
            <v>28</v>
          </cell>
          <cell r="BD59">
            <v>125</v>
          </cell>
          <cell r="BE59">
            <v>63</v>
          </cell>
          <cell r="BF59">
            <v>103</v>
          </cell>
          <cell r="BG59">
            <v>15</v>
          </cell>
          <cell r="BH59">
            <v>63</v>
          </cell>
          <cell r="BI59">
            <v>25</v>
          </cell>
          <cell r="BJ59">
            <v>60</v>
          </cell>
          <cell r="BK59">
            <v>50</v>
          </cell>
          <cell r="BL59">
            <v>9</v>
          </cell>
          <cell r="BM59">
            <v>1</v>
          </cell>
          <cell r="BN59">
            <v>1</v>
          </cell>
          <cell r="BO59">
            <v>1</v>
          </cell>
          <cell r="BP59">
            <v>1</v>
          </cell>
        </row>
        <row r="60">
          <cell r="G60" t="str">
            <v>JS0A4QVA95Z</v>
          </cell>
          <cell r="H60">
            <v>0</v>
          </cell>
          <cell r="I60">
            <v>0</v>
          </cell>
          <cell r="J60" t="str">
            <v>RIGHT PACK</v>
          </cell>
          <cell r="K60" t="str">
            <v>C/O</v>
          </cell>
          <cell r="L60" t="str">
            <v>95Z</v>
          </cell>
          <cell r="M60" t="str">
            <v>CURRY</v>
          </cell>
          <cell r="N60" t="str">
            <v>Solid</v>
          </cell>
          <cell r="O60" t="str">
            <v>S</v>
          </cell>
          <cell r="P60" t="str">
            <v>80% Polyester, 20% Cow-Hide Split Suede</v>
          </cell>
          <cell r="Q60">
            <v>508083</v>
          </cell>
          <cell r="R60" t="str">
            <v>STARITE - CAM</v>
          </cell>
          <cell r="S60" t="str">
            <v>Phnom Penh</v>
          </cell>
          <cell r="T60" t="str">
            <v>Cambodia</v>
          </cell>
          <cell r="U60">
            <v>54</v>
          </cell>
          <cell r="V60">
            <v>30</v>
          </cell>
          <cell r="W60">
            <v>30</v>
          </cell>
          <cell r="X60">
            <v>17</v>
          </cell>
          <cell r="Y60">
            <v>30</v>
          </cell>
          <cell r="Z60">
            <v>77</v>
          </cell>
          <cell r="AA60">
            <v>101</v>
          </cell>
          <cell r="AB60">
            <v>751459</v>
          </cell>
          <cell r="AC60" t="str">
            <v>STARITE - VN</v>
          </cell>
          <cell r="AD60" t="str">
            <v>Ho Chi Minh</v>
          </cell>
          <cell r="AE60" t="str">
            <v>Vietnam</v>
          </cell>
          <cell r="AF60">
            <v>751459</v>
          </cell>
          <cell r="AG60" t="str">
            <v>STARITE - VN</v>
          </cell>
          <cell r="AH60" t="str">
            <v>Ho Chi Minh</v>
          </cell>
          <cell r="AI60" t="str">
            <v>Vietnam</v>
          </cell>
          <cell r="AJ60">
            <v>751459</v>
          </cell>
          <cell r="AK60" t="str">
            <v>STARITE - VN</v>
          </cell>
          <cell r="AL60" t="str">
            <v>Ho Chi Minh</v>
          </cell>
          <cell r="AM60" t="str">
            <v>Vietnam</v>
          </cell>
          <cell r="AN60" t="str">
            <v>R8</v>
          </cell>
          <cell r="AO60">
            <v>16</v>
          </cell>
          <cell r="AP60">
            <v>25.625</v>
          </cell>
          <cell r="AQ60">
            <v>15.625</v>
          </cell>
          <cell r="AR60">
            <v>18</v>
          </cell>
          <cell r="AS60">
            <v>11.98</v>
          </cell>
          <cell r="AT60" t="str">
            <v>KU37</v>
          </cell>
          <cell r="AU60">
            <v>20</v>
          </cell>
          <cell r="AV60">
            <v>80</v>
          </cell>
          <cell r="AW60">
            <v>38</v>
          </cell>
          <cell r="AX60">
            <v>44</v>
          </cell>
          <cell r="AY60">
            <v>14.86</v>
          </cell>
          <cell r="AZ60">
            <v>2000</v>
          </cell>
          <cell r="BA60">
            <v>500</v>
          </cell>
          <cell r="BB60">
            <v>97</v>
          </cell>
          <cell r="BC60">
            <v>28</v>
          </cell>
          <cell r="BD60">
            <v>125</v>
          </cell>
          <cell r="BE60">
            <v>63</v>
          </cell>
          <cell r="BF60">
            <v>103</v>
          </cell>
          <cell r="BG60">
            <v>15</v>
          </cell>
          <cell r="BH60">
            <v>63</v>
          </cell>
          <cell r="BI60">
            <v>25</v>
          </cell>
          <cell r="BJ60">
            <v>60</v>
          </cell>
          <cell r="BK60">
            <v>50</v>
          </cell>
          <cell r="BL60">
            <v>9</v>
          </cell>
          <cell r="BM60">
            <v>1</v>
          </cell>
          <cell r="BN60">
            <v>1</v>
          </cell>
          <cell r="BO60">
            <v>1</v>
          </cell>
          <cell r="BP60">
            <v>1</v>
          </cell>
        </row>
        <row r="61">
          <cell r="G61" t="str">
            <v>JS0A4QVAZ72</v>
          </cell>
          <cell r="H61">
            <v>0</v>
          </cell>
          <cell r="I61">
            <v>0</v>
          </cell>
          <cell r="J61" t="str">
            <v>RIGHT PACK</v>
          </cell>
          <cell r="K61" t="str">
            <v>NEW</v>
          </cell>
          <cell r="L61" t="str">
            <v>Z72</v>
          </cell>
          <cell r="M61" t="str">
            <v>PEACH NEON</v>
          </cell>
          <cell r="N61" t="str">
            <v>Solid</v>
          </cell>
          <cell r="O61" t="str">
            <v>S</v>
          </cell>
          <cell r="P61" t="str">
            <v>80% Polyester, 20% Cow-Hide Split Suede</v>
          </cell>
          <cell r="Q61">
            <v>508083</v>
          </cell>
          <cell r="R61" t="str">
            <v>STARITE - CAM</v>
          </cell>
          <cell r="S61" t="str">
            <v>Phnom Penh</v>
          </cell>
          <cell r="T61" t="str">
            <v>Cambodia</v>
          </cell>
          <cell r="U61">
            <v>54</v>
          </cell>
          <cell r="V61">
            <v>30</v>
          </cell>
          <cell r="W61">
            <v>30</v>
          </cell>
          <cell r="X61">
            <v>17</v>
          </cell>
          <cell r="Y61">
            <v>30</v>
          </cell>
          <cell r="Z61">
            <v>77</v>
          </cell>
          <cell r="AA61">
            <v>101</v>
          </cell>
          <cell r="AB61">
            <v>751459</v>
          </cell>
          <cell r="AC61" t="str">
            <v>STARITE - VN</v>
          </cell>
          <cell r="AD61" t="str">
            <v>Ho Chi Minh</v>
          </cell>
          <cell r="AE61" t="str">
            <v>Vietnam</v>
          </cell>
          <cell r="AF61">
            <v>751459</v>
          </cell>
          <cell r="AG61" t="str">
            <v>STARITE - VN</v>
          </cell>
          <cell r="AH61" t="str">
            <v>Ho Chi Minh</v>
          </cell>
          <cell r="AI61" t="str">
            <v>Vietnam</v>
          </cell>
          <cell r="AJ61">
            <v>751459</v>
          </cell>
          <cell r="AK61" t="str">
            <v>STARITE - VN</v>
          </cell>
          <cell r="AL61" t="str">
            <v>Ho Chi Minh</v>
          </cell>
          <cell r="AM61" t="str">
            <v>Vietnam</v>
          </cell>
          <cell r="AN61" t="str">
            <v>R8</v>
          </cell>
          <cell r="AO61">
            <v>16</v>
          </cell>
          <cell r="AP61">
            <v>25.625</v>
          </cell>
          <cell r="AQ61">
            <v>15.625</v>
          </cell>
          <cell r="AR61">
            <v>18</v>
          </cell>
          <cell r="AS61">
            <v>11.98</v>
          </cell>
          <cell r="AT61" t="str">
            <v>KU37</v>
          </cell>
          <cell r="AU61">
            <v>20</v>
          </cell>
          <cell r="AV61">
            <v>80</v>
          </cell>
          <cell r="AW61">
            <v>38</v>
          </cell>
          <cell r="AX61">
            <v>44</v>
          </cell>
          <cell r="AY61">
            <v>14.86</v>
          </cell>
          <cell r="AZ61">
            <v>2000</v>
          </cell>
          <cell r="BA61">
            <v>500</v>
          </cell>
          <cell r="BB61">
            <v>97</v>
          </cell>
          <cell r="BC61">
            <v>28</v>
          </cell>
          <cell r="BD61">
            <v>125</v>
          </cell>
          <cell r="BE61">
            <v>63</v>
          </cell>
          <cell r="BF61">
            <v>103</v>
          </cell>
          <cell r="BG61">
            <v>15</v>
          </cell>
          <cell r="BH61">
            <v>63</v>
          </cell>
          <cell r="BI61">
            <v>25</v>
          </cell>
          <cell r="BJ61">
            <v>60</v>
          </cell>
          <cell r="BK61">
            <v>50</v>
          </cell>
          <cell r="BL61">
            <v>9</v>
          </cell>
          <cell r="BM61">
            <v>1</v>
          </cell>
          <cell r="BN61">
            <v>1</v>
          </cell>
          <cell r="BO61">
            <v>1</v>
          </cell>
          <cell r="BP61">
            <v>1</v>
          </cell>
        </row>
        <row r="62">
          <cell r="G62" t="str">
            <v>JS0A4QVAAI8</v>
          </cell>
          <cell r="H62" t="str">
            <v>EK0A5BAP6E7</v>
          </cell>
          <cell r="I62" t="str">
            <v>EK0A5BAP</v>
          </cell>
          <cell r="J62" t="str">
            <v>RIGHT PACK</v>
          </cell>
          <cell r="K62" t="str">
            <v>NEW</v>
          </cell>
          <cell r="L62" t="str">
            <v>AI8</v>
          </cell>
          <cell r="M62" t="str">
            <v>GARDEN PATCH</v>
          </cell>
          <cell r="N62" t="str">
            <v>Print</v>
          </cell>
          <cell r="O62" t="str">
            <v>P</v>
          </cell>
          <cell r="P62" t="str">
            <v>80% Polyester, 20% Cow-Hide Split Suede</v>
          </cell>
          <cell r="Q62">
            <v>508083</v>
          </cell>
          <cell r="R62" t="str">
            <v>STARITE - CAM</v>
          </cell>
          <cell r="S62" t="str">
            <v>Phnom Penh</v>
          </cell>
          <cell r="T62" t="str">
            <v>Cambodia</v>
          </cell>
          <cell r="U62">
            <v>54</v>
          </cell>
          <cell r="V62">
            <v>30</v>
          </cell>
          <cell r="W62">
            <v>30</v>
          </cell>
          <cell r="X62">
            <v>17</v>
          </cell>
          <cell r="Y62">
            <v>30</v>
          </cell>
          <cell r="Z62">
            <v>77</v>
          </cell>
          <cell r="AA62">
            <v>101</v>
          </cell>
          <cell r="AB62">
            <v>751459</v>
          </cell>
          <cell r="AC62" t="str">
            <v>STARITE - VN</v>
          </cell>
          <cell r="AD62" t="str">
            <v>Ho Chi Minh</v>
          </cell>
          <cell r="AE62" t="str">
            <v>Vietnam</v>
          </cell>
          <cell r="AF62">
            <v>751459</v>
          </cell>
          <cell r="AG62" t="str">
            <v>STARITE - VN</v>
          </cell>
          <cell r="AH62" t="str">
            <v>Ho Chi Minh</v>
          </cell>
          <cell r="AI62" t="str">
            <v>Vietnam</v>
          </cell>
          <cell r="AJ62">
            <v>751459</v>
          </cell>
          <cell r="AK62" t="str">
            <v>STARITE - VN</v>
          </cell>
          <cell r="AL62" t="str">
            <v>Ho Chi Minh</v>
          </cell>
          <cell r="AM62" t="str">
            <v>Vietnam</v>
          </cell>
          <cell r="AN62" t="str">
            <v>R8</v>
          </cell>
          <cell r="AO62">
            <v>16</v>
          </cell>
          <cell r="AP62">
            <v>25.625</v>
          </cell>
          <cell r="AQ62">
            <v>15.625</v>
          </cell>
          <cell r="AR62">
            <v>18</v>
          </cell>
          <cell r="AS62">
            <v>11.98</v>
          </cell>
          <cell r="AT62" t="str">
            <v>KU37</v>
          </cell>
          <cell r="AU62">
            <v>20</v>
          </cell>
          <cell r="AV62">
            <v>80</v>
          </cell>
          <cell r="AW62">
            <v>38</v>
          </cell>
          <cell r="AX62">
            <v>44</v>
          </cell>
          <cell r="AY62">
            <v>14.86</v>
          </cell>
          <cell r="AZ62">
            <v>2000</v>
          </cell>
          <cell r="BA62">
            <v>500</v>
          </cell>
          <cell r="BB62">
            <v>97</v>
          </cell>
          <cell r="BC62">
            <v>28</v>
          </cell>
          <cell r="BD62">
            <v>125</v>
          </cell>
          <cell r="BE62">
            <v>63</v>
          </cell>
          <cell r="BF62">
            <v>103</v>
          </cell>
          <cell r="BG62">
            <v>15</v>
          </cell>
          <cell r="BH62">
            <v>63</v>
          </cell>
          <cell r="BI62">
            <v>25</v>
          </cell>
          <cell r="BJ62">
            <v>60</v>
          </cell>
          <cell r="BK62">
            <v>50</v>
          </cell>
          <cell r="BL62">
            <v>9</v>
          </cell>
          <cell r="BM62">
            <v>1</v>
          </cell>
          <cell r="BN62">
            <v>1</v>
          </cell>
          <cell r="BO62">
            <v>1</v>
          </cell>
          <cell r="BP62">
            <v>1</v>
          </cell>
        </row>
        <row r="63">
          <cell r="G63" t="str">
            <v>JS0A4QVAAO2</v>
          </cell>
          <cell r="H63">
            <v>0</v>
          </cell>
          <cell r="I63">
            <v>0</v>
          </cell>
          <cell r="J63" t="str">
            <v>RIGHT PACK</v>
          </cell>
          <cell r="K63" t="str">
            <v>NEW</v>
          </cell>
          <cell r="L63" t="str">
            <v>AO2</v>
          </cell>
          <cell r="M63" t="str">
            <v>PALM PARADISE</v>
          </cell>
          <cell r="N63" t="str">
            <v>Print</v>
          </cell>
          <cell r="O63" t="str">
            <v>P</v>
          </cell>
          <cell r="P63" t="str">
            <v>80% Polyester, 20% Cow-Hide Split Suede</v>
          </cell>
          <cell r="Q63">
            <v>508083</v>
          </cell>
          <cell r="R63" t="str">
            <v>STARITE - CAM</v>
          </cell>
          <cell r="S63" t="str">
            <v>Phnom Penh</v>
          </cell>
          <cell r="T63" t="str">
            <v>Cambodia</v>
          </cell>
          <cell r="U63">
            <v>54</v>
          </cell>
          <cell r="V63">
            <v>30</v>
          </cell>
          <cell r="W63">
            <v>30</v>
          </cell>
          <cell r="X63">
            <v>17</v>
          </cell>
          <cell r="Y63">
            <v>30</v>
          </cell>
          <cell r="Z63">
            <v>77</v>
          </cell>
          <cell r="AA63">
            <v>101</v>
          </cell>
          <cell r="AB63">
            <v>751459</v>
          </cell>
          <cell r="AC63" t="str">
            <v>STARITE - VN</v>
          </cell>
          <cell r="AD63" t="str">
            <v>Ho Chi Minh</v>
          </cell>
          <cell r="AE63" t="str">
            <v>Vietnam</v>
          </cell>
          <cell r="AF63">
            <v>751459</v>
          </cell>
          <cell r="AG63" t="str">
            <v>STARITE - VN</v>
          </cell>
          <cell r="AH63" t="str">
            <v>Ho Chi Minh</v>
          </cell>
          <cell r="AI63" t="str">
            <v>Vietnam</v>
          </cell>
          <cell r="AJ63">
            <v>751459</v>
          </cell>
          <cell r="AK63" t="str">
            <v>STARITE - VN</v>
          </cell>
          <cell r="AL63" t="str">
            <v>Ho Chi Minh</v>
          </cell>
          <cell r="AM63" t="str">
            <v>Vietnam</v>
          </cell>
          <cell r="AN63" t="str">
            <v>R8</v>
          </cell>
          <cell r="AO63">
            <v>16</v>
          </cell>
          <cell r="AP63">
            <v>25.625</v>
          </cell>
          <cell r="AQ63">
            <v>15.625</v>
          </cell>
          <cell r="AR63">
            <v>18</v>
          </cell>
          <cell r="AS63">
            <v>11.98</v>
          </cell>
          <cell r="AT63" t="str">
            <v>KU37</v>
          </cell>
          <cell r="AU63">
            <v>20</v>
          </cell>
          <cell r="AV63">
            <v>80</v>
          </cell>
          <cell r="AW63">
            <v>38</v>
          </cell>
          <cell r="AX63">
            <v>44</v>
          </cell>
          <cell r="AY63">
            <v>14.86</v>
          </cell>
          <cell r="AZ63">
            <v>2000</v>
          </cell>
          <cell r="BA63">
            <v>500</v>
          </cell>
          <cell r="BB63">
            <v>97</v>
          </cell>
          <cell r="BC63">
            <v>28</v>
          </cell>
          <cell r="BD63">
            <v>125</v>
          </cell>
          <cell r="BE63">
            <v>63</v>
          </cell>
          <cell r="BF63">
            <v>103</v>
          </cell>
          <cell r="BG63">
            <v>15</v>
          </cell>
          <cell r="BH63">
            <v>63</v>
          </cell>
          <cell r="BI63">
            <v>25</v>
          </cell>
          <cell r="BJ63">
            <v>60</v>
          </cell>
          <cell r="BK63">
            <v>50</v>
          </cell>
          <cell r="BL63">
            <v>9</v>
          </cell>
          <cell r="BM63">
            <v>1</v>
          </cell>
          <cell r="BN63">
            <v>1</v>
          </cell>
          <cell r="BO63">
            <v>1</v>
          </cell>
          <cell r="BP63">
            <v>1</v>
          </cell>
        </row>
        <row r="64">
          <cell r="G64" t="str">
            <v>JS0A4QVAAI3</v>
          </cell>
          <cell r="H64" t="str">
            <v>EK0A5BAP5E4</v>
          </cell>
          <cell r="I64" t="str">
            <v>EK0A5BAP</v>
          </cell>
          <cell r="J64" t="str">
            <v>RIGHT PACK</v>
          </cell>
          <cell r="K64" t="str">
            <v>NEW</v>
          </cell>
          <cell r="L64" t="str">
            <v>AI3</v>
          </cell>
          <cell r="M64" t="str">
            <v>LOST SASQUATCH</v>
          </cell>
          <cell r="N64" t="str">
            <v>Print</v>
          </cell>
          <cell r="O64" t="str">
            <v>P</v>
          </cell>
          <cell r="P64" t="str">
            <v>80% Polyester, 20% Cow-Hide Split Suede</v>
          </cell>
          <cell r="Q64">
            <v>508083</v>
          </cell>
          <cell r="R64" t="str">
            <v>STARITE - CAM</v>
          </cell>
          <cell r="S64" t="str">
            <v>Phnom Penh</v>
          </cell>
          <cell r="T64" t="str">
            <v>Cambodia</v>
          </cell>
          <cell r="U64">
            <v>54</v>
          </cell>
          <cell r="V64">
            <v>30</v>
          </cell>
          <cell r="W64">
            <v>30</v>
          </cell>
          <cell r="X64">
            <v>17</v>
          </cell>
          <cell r="Y64">
            <v>30</v>
          </cell>
          <cell r="Z64">
            <v>77</v>
          </cell>
          <cell r="AA64">
            <v>101</v>
          </cell>
          <cell r="AB64">
            <v>751459</v>
          </cell>
          <cell r="AC64" t="str">
            <v>STARITE - VN</v>
          </cell>
          <cell r="AD64" t="str">
            <v>Ho Chi Minh</v>
          </cell>
          <cell r="AE64" t="str">
            <v>Vietnam</v>
          </cell>
          <cell r="AF64">
            <v>751459</v>
          </cell>
          <cell r="AG64" t="str">
            <v>STARITE - VN</v>
          </cell>
          <cell r="AH64" t="str">
            <v>Ho Chi Minh</v>
          </cell>
          <cell r="AI64" t="str">
            <v>Vietnam</v>
          </cell>
          <cell r="AJ64">
            <v>751459</v>
          </cell>
          <cell r="AK64" t="str">
            <v>STARITE - VN</v>
          </cell>
          <cell r="AL64" t="str">
            <v>Ho Chi Minh</v>
          </cell>
          <cell r="AM64" t="str">
            <v>Vietnam</v>
          </cell>
          <cell r="AN64" t="str">
            <v>R8</v>
          </cell>
          <cell r="AO64">
            <v>16</v>
          </cell>
          <cell r="AP64">
            <v>25.625</v>
          </cell>
          <cell r="AQ64">
            <v>15.625</v>
          </cell>
          <cell r="AR64">
            <v>18</v>
          </cell>
          <cell r="AS64">
            <v>11.98</v>
          </cell>
          <cell r="AT64" t="str">
            <v>KU37</v>
          </cell>
          <cell r="AU64">
            <v>20</v>
          </cell>
          <cell r="AV64">
            <v>80</v>
          </cell>
          <cell r="AW64">
            <v>38</v>
          </cell>
          <cell r="AX64">
            <v>44</v>
          </cell>
          <cell r="AY64">
            <v>14.86</v>
          </cell>
          <cell r="AZ64">
            <v>2000</v>
          </cell>
          <cell r="BA64">
            <v>500</v>
          </cell>
          <cell r="BB64">
            <v>97</v>
          </cell>
          <cell r="BC64">
            <v>28</v>
          </cell>
          <cell r="BD64">
            <v>125</v>
          </cell>
          <cell r="BE64">
            <v>63</v>
          </cell>
          <cell r="BF64">
            <v>103</v>
          </cell>
          <cell r="BG64">
            <v>15</v>
          </cell>
          <cell r="BH64">
            <v>63</v>
          </cell>
          <cell r="BI64">
            <v>25</v>
          </cell>
          <cell r="BJ64">
            <v>60</v>
          </cell>
          <cell r="BK64">
            <v>50</v>
          </cell>
          <cell r="BL64">
            <v>9</v>
          </cell>
          <cell r="BM64">
            <v>1</v>
          </cell>
          <cell r="BN64">
            <v>1</v>
          </cell>
          <cell r="BO64">
            <v>1</v>
          </cell>
          <cell r="BP64">
            <v>1</v>
          </cell>
        </row>
        <row r="65">
          <cell r="G65" t="str">
            <v>JS0A4QVAZ54</v>
          </cell>
          <cell r="H65">
            <v>0</v>
          </cell>
          <cell r="I65">
            <v>0</v>
          </cell>
          <cell r="J65" t="str">
            <v>RIGHT PACK</v>
          </cell>
          <cell r="K65" t="str">
            <v>NEW</v>
          </cell>
          <cell r="L65" t="str">
            <v>Z54</v>
          </cell>
          <cell r="M65" t="str">
            <v>LOCAL BLOOMS</v>
          </cell>
          <cell r="N65" t="str">
            <v>Print</v>
          </cell>
          <cell r="O65" t="str">
            <v>P</v>
          </cell>
          <cell r="P65" t="str">
            <v>80% Polyester, 20% Cow-Hide Split Suede</v>
          </cell>
          <cell r="Q65">
            <v>508083</v>
          </cell>
          <cell r="R65" t="str">
            <v>STARITE - CAM</v>
          </cell>
          <cell r="S65" t="str">
            <v>Phnom Penh</v>
          </cell>
          <cell r="T65" t="str">
            <v>Cambodia</v>
          </cell>
          <cell r="U65">
            <v>54</v>
          </cell>
          <cell r="V65">
            <v>30</v>
          </cell>
          <cell r="W65">
            <v>30</v>
          </cell>
          <cell r="X65">
            <v>17</v>
          </cell>
          <cell r="Y65">
            <v>30</v>
          </cell>
          <cell r="Z65">
            <v>77</v>
          </cell>
          <cell r="AA65">
            <v>101</v>
          </cell>
          <cell r="AB65">
            <v>751459</v>
          </cell>
          <cell r="AC65" t="str">
            <v>STARITE - VN</v>
          </cell>
          <cell r="AD65" t="str">
            <v>Ho Chi Minh</v>
          </cell>
          <cell r="AE65" t="str">
            <v>Vietnam</v>
          </cell>
          <cell r="AF65">
            <v>751459</v>
          </cell>
          <cell r="AG65" t="str">
            <v>STARITE - VN</v>
          </cell>
          <cell r="AH65" t="str">
            <v>Ho Chi Minh</v>
          </cell>
          <cell r="AI65" t="str">
            <v>Vietnam</v>
          </cell>
          <cell r="AJ65">
            <v>751459</v>
          </cell>
          <cell r="AK65" t="str">
            <v>STARITE - VN</v>
          </cell>
          <cell r="AL65" t="str">
            <v>Ho Chi Minh</v>
          </cell>
          <cell r="AM65" t="str">
            <v>Vietnam</v>
          </cell>
          <cell r="AN65" t="str">
            <v>R8</v>
          </cell>
          <cell r="AO65">
            <v>16</v>
          </cell>
          <cell r="AP65">
            <v>25.625</v>
          </cell>
          <cell r="AQ65">
            <v>15.625</v>
          </cell>
          <cell r="AR65">
            <v>18</v>
          </cell>
          <cell r="AS65">
            <v>11.98</v>
          </cell>
          <cell r="AT65" t="str">
            <v>KU37</v>
          </cell>
          <cell r="AU65">
            <v>20</v>
          </cell>
          <cell r="AV65">
            <v>80</v>
          </cell>
          <cell r="AW65">
            <v>38</v>
          </cell>
          <cell r="AX65">
            <v>44</v>
          </cell>
          <cell r="AY65">
            <v>14.86</v>
          </cell>
          <cell r="AZ65">
            <v>2000</v>
          </cell>
          <cell r="BA65">
            <v>500</v>
          </cell>
          <cell r="BB65">
            <v>97</v>
          </cell>
          <cell r="BC65">
            <v>28</v>
          </cell>
          <cell r="BD65">
            <v>125</v>
          </cell>
          <cell r="BE65">
            <v>63</v>
          </cell>
          <cell r="BF65">
            <v>103</v>
          </cell>
          <cell r="BG65">
            <v>15</v>
          </cell>
          <cell r="BH65">
            <v>63</v>
          </cell>
          <cell r="BI65">
            <v>25</v>
          </cell>
          <cell r="BJ65">
            <v>60</v>
          </cell>
          <cell r="BK65">
            <v>50</v>
          </cell>
          <cell r="BL65">
            <v>9</v>
          </cell>
          <cell r="BM65">
            <v>1</v>
          </cell>
          <cell r="BN65">
            <v>1</v>
          </cell>
          <cell r="BO65">
            <v>1</v>
          </cell>
          <cell r="BP65">
            <v>1</v>
          </cell>
        </row>
        <row r="66">
          <cell r="G66" t="str">
            <v>JS0A4QVAAB1</v>
          </cell>
          <cell r="H66">
            <v>0</v>
          </cell>
          <cell r="I66">
            <v>0</v>
          </cell>
          <cell r="J66" t="str">
            <v>RIGHT PACK</v>
          </cell>
          <cell r="K66" t="str">
            <v>NEW</v>
          </cell>
          <cell r="L66" t="str">
            <v>AB1</v>
          </cell>
          <cell r="M66" t="str">
            <v>MARBLE MOOD</v>
          </cell>
          <cell r="N66" t="str">
            <v>Print</v>
          </cell>
          <cell r="O66" t="str">
            <v>P</v>
          </cell>
          <cell r="P66" t="str">
            <v>80% Polyester, 20% Cow-Hide Split Suede</v>
          </cell>
          <cell r="Q66">
            <v>508083</v>
          </cell>
          <cell r="R66" t="str">
            <v>STARITE - CAM</v>
          </cell>
          <cell r="S66" t="str">
            <v>Phnom Penh</v>
          </cell>
          <cell r="T66" t="str">
            <v>Cambodia</v>
          </cell>
          <cell r="U66">
            <v>54</v>
          </cell>
          <cell r="V66">
            <v>30</v>
          </cell>
          <cell r="W66">
            <v>30</v>
          </cell>
          <cell r="X66">
            <v>17</v>
          </cell>
          <cell r="Y66">
            <v>30</v>
          </cell>
          <cell r="Z66">
            <v>77</v>
          </cell>
          <cell r="AA66">
            <v>101</v>
          </cell>
          <cell r="AB66">
            <v>751459</v>
          </cell>
          <cell r="AC66" t="str">
            <v>STARITE - VN</v>
          </cell>
          <cell r="AD66" t="str">
            <v>Ho Chi Minh</v>
          </cell>
          <cell r="AE66" t="str">
            <v>Vietnam</v>
          </cell>
          <cell r="AF66">
            <v>751459</v>
          </cell>
          <cell r="AG66" t="str">
            <v>STARITE - VN</v>
          </cell>
          <cell r="AH66" t="str">
            <v>Ho Chi Minh</v>
          </cell>
          <cell r="AI66" t="str">
            <v>Vietnam</v>
          </cell>
          <cell r="AJ66">
            <v>751459</v>
          </cell>
          <cell r="AK66" t="str">
            <v>STARITE - VN</v>
          </cell>
          <cell r="AL66" t="str">
            <v>Ho Chi Minh</v>
          </cell>
          <cell r="AM66" t="str">
            <v>Vietnam</v>
          </cell>
          <cell r="AN66" t="str">
            <v>R8</v>
          </cell>
          <cell r="AO66">
            <v>16</v>
          </cell>
          <cell r="AP66">
            <v>25.625</v>
          </cell>
          <cell r="AQ66">
            <v>15.625</v>
          </cell>
          <cell r="AR66">
            <v>18</v>
          </cell>
          <cell r="AS66">
            <v>11.98</v>
          </cell>
          <cell r="AT66" t="str">
            <v>KU37</v>
          </cell>
          <cell r="AU66">
            <v>20</v>
          </cell>
          <cell r="AV66">
            <v>80</v>
          </cell>
          <cell r="AW66">
            <v>38</v>
          </cell>
          <cell r="AX66">
            <v>44</v>
          </cell>
          <cell r="AY66">
            <v>14.86</v>
          </cell>
          <cell r="AZ66">
            <v>2000</v>
          </cell>
          <cell r="BA66">
            <v>500</v>
          </cell>
          <cell r="BB66">
            <v>97</v>
          </cell>
          <cell r="BC66">
            <v>28</v>
          </cell>
          <cell r="BD66">
            <v>125</v>
          </cell>
          <cell r="BE66">
            <v>63</v>
          </cell>
          <cell r="BF66">
            <v>103</v>
          </cell>
          <cell r="BG66">
            <v>15</v>
          </cell>
          <cell r="BH66">
            <v>63</v>
          </cell>
          <cell r="BI66">
            <v>25</v>
          </cell>
          <cell r="BJ66">
            <v>60</v>
          </cell>
          <cell r="BK66">
            <v>50</v>
          </cell>
          <cell r="BL66">
            <v>9</v>
          </cell>
          <cell r="BM66">
            <v>1</v>
          </cell>
          <cell r="BN66">
            <v>1</v>
          </cell>
          <cell r="BO66">
            <v>1</v>
          </cell>
          <cell r="BP66">
            <v>1</v>
          </cell>
        </row>
        <row r="67">
          <cell r="G67" t="str">
            <v>JS0A4QVA7H6</v>
          </cell>
          <cell r="H67" t="str">
            <v>EK0A5BAPN60</v>
          </cell>
          <cell r="I67" t="str">
            <v>EK0A5BAP</v>
          </cell>
          <cell r="J67" t="str">
            <v>RIGHT PACK</v>
          </cell>
          <cell r="K67" t="str">
            <v>C/O</v>
          </cell>
          <cell r="L67" t="str">
            <v>7H6</v>
          </cell>
          <cell r="M67" t="str">
            <v>GRAPHITE GREY</v>
          </cell>
          <cell r="N67" t="str">
            <v>Solid</v>
          </cell>
          <cell r="O67" t="str">
            <v>S</v>
          </cell>
          <cell r="P67" t="str">
            <v>80% Polyester, 20% Cow-Hide Split Suede</v>
          </cell>
          <cell r="Q67">
            <v>508083</v>
          </cell>
          <cell r="R67" t="str">
            <v>STARITE - CAM</v>
          </cell>
          <cell r="S67" t="str">
            <v>Phnom Penh</v>
          </cell>
          <cell r="T67" t="str">
            <v>Cambodia</v>
          </cell>
          <cell r="U67">
            <v>54</v>
          </cell>
          <cell r="V67">
            <v>30</v>
          </cell>
          <cell r="W67">
            <v>30</v>
          </cell>
          <cell r="X67">
            <v>17</v>
          </cell>
          <cell r="Y67">
            <v>30</v>
          </cell>
          <cell r="Z67">
            <v>77</v>
          </cell>
          <cell r="AA67">
            <v>101</v>
          </cell>
          <cell r="AB67">
            <v>751459</v>
          </cell>
          <cell r="AC67" t="str">
            <v>STARITE - VN</v>
          </cell>
          <cell r="AD67" t="str">
            <v>Ho Chi Minh</v>
          </cell>
          <cell r="AE67" t="str">
            <v>Vietnam</v>
          </cell>
          <cell r="AF67">
            <v>751459</v>
          </cell>
          <cell r="AG67" t="str">
            <v>STARITE - VN</v>
          </cell>
          <cell r="AH67" t="str">
            <v>Ho Chi Minh</v>
          </cell>
          <cell r="AI67" t="str">
            <v>Vietnam</v>
          </cell>
          <cell r="AJ67">
            <v>751459</v>
          </cell>
          <cell r="AK67" t="str">
            <v>STARITE - VN</v>
          </cell>
          <cell r="AL67" t="str">
            <v>Ho Chi Minh</v>
          </cell>
          <cell r="AM67" t="str">
            <v>Vietnam</v>
          </cell>
          <cell r="AN67" t="str">
            <v>R8</v>
          </cell>
          <cell r="AO67">
            <v>16</v>
          </cell>
          <cell r="AP67">
            <v>25.625</v>
          </cell>
          <cell r="AQ67">
            <v>15.625</v>
          </cell>
          <cell r="AR67">
            <v>18</v>
          </cell>
          <cell r="AS67">
            <v>11.98</v>
          </cell>
          <cell r="AT67" t="str">
            <v>KU37</v>
          </cell>
          <cell r="AU67">
            <v>20</v>
          </cell>
          <cell r="AV67">
            <v>80</v>
          </cell>
          <cell r="AW67">
            <v>38</v>
          </cell>
          <cell r="AX67">
            <v>44</v>
          </cell>
          <cell r="AY67">
            <v>14.86</v>
          </cell>
          <cell r="AZ67">
            <v>2000</v>
          </cell>
          <cell r="BA67">
            <v>500</v>
          </cell>
          <cell r="BB67">
            <v>97</v>
          </cell>
          <cell r="BC67">
            <v>28</v>
          </cell>
          <cell r="BD67">
            <v>125</v>
          </cell>
          <cell r="BE67">
            <v>63</v>
          </cell>
          <cell r="BF67">
            <v>103</v>
          </cell>
          <cell r="BG67">
            <v>15</v>
          </cell>
          <cell r="BH67">
            <v>63</v>
          </cell>
          <cell r="BI67">
            <v>25</v>
          </cell>
          <cell r="BJ67">
            <v>60</v>
          </cell>
          <cell r="BK67">
            <v>50</v>
          </cell>
          <cell r="BL67">
            <v>9</v>
          </cell>
          <cell r="BM67">
            <v>1</v>
          </cell>
          <cell r="BN67">
            <v>1</v>
          </cell>
          <cell r="BO67">
            <v>1</v>
          </cell>
          <cell r="BP67">
            <v>1</v>
          </cell>
        </row>
        <row r="68">
          <cell r="G68" t="str">
            <v>JS0A4QVBZ42</v>
          </cell>
          <cell r="H68" t="str">
            <v>EK0A5BH45J5</v>
          </cell>
          <cell r="I68" t="str">
            <v>EK0A5BH4</v>
          </cell>
          <cell r="J68" t="str">
            <v>RIGHT PACK EXPRESSIONS</v>
          </cell>
          <cell r="K68" t="str">
            <v>C/O</v>
          </cell>
          <cell r="L68" t="str">
            <v>Z42</v>
          </cell>
          <cell r="M68" t="str">
            <v>HYDRANGEA CORDUROY</v>
          </cell>
          <cell r="N68">
            <v>0</v>
          </cell>
          <cell r="O68" t="str">
            <v>M</v>
          </cell>
          <cell r="P68" t="str">
            <v>74% Polyester, 6% Nylon and 20% Suede</v>
          </cell>
          <cell r="Q68">
            <v>508083</v>
          </cell>
          <cell r="R68" t="str">
            <v>STARITE - CAM</v>
          </cell>
          <cell r="S68" t="str">
            <v>Phnom Penh</v>
          </cell>
          <cell r="T68" t="str">
            <v>Cambodia</v>
          </cell>
          <cell r="U68">
            <v>60</v>
          </cell>
          <cell r="V68">
            <v>30</v>
          </cell>
          <cell r="W68">
            <v>30</v>
          </cell>
          <cell r="X68">
            <v>30</v>
          </cell>
          <cell r="Y68">
            <v>30</v>
          </cell>
          <cell r="Z68">
            <v>90</v>
          </cell>
          <cell r="AA68">
            <v>120</v>
          </cell>
          <cell r="AB68">
            <v>751459</v>
          </cell>
          <cell r="AC68" t="str">
            <v>STARITE - VN</v>
          </cell>
          <cell r="AD68" t="str">
            <v>Ho Chi Minh</v>
          </cell>
          <cell r="AE68" t="str">
            <v>Vietnam</v>
          </cell>
          <cell r="AF68">
            <v>751459</v>
          </cell>
          <cell r="AG68" t="str">
            <v>STARITE - VN</v>
          </cell>
          <cell r="AH68" t="str">
            <v>Ho Chi Minh</v>
          </cell>
          <cell r="AI68" t="str">
            <v>Vietnam</v>
          </cell>
          <cell r="AJ68">
            <v>751459</v>
          </cell>
          <cell r="AK68" t="str">
            <v>STARITE - VN</v>
          </cell>
          <cell r="AL68" t="str">
            <v>Ho Chi Minh</v>
          </cell>
          <cell r="AM68" t="str">
            <v>Vietnam</v>
          </cell>
          <cell r="AN68" t="str">
            <v>JARH</v>
          </cell>
          <cell r="AO68">
            <v>18</v>
          </cell>
          <cell r="AP68">
            <v>29</v>
          </cell>
          <cell r="AQ68">
            <v>18.75</v>
          </cell>
          <cell r="AR68">
            <v>11.5</v>
          </cell>
          <cell r="AS68">
            <v>8.35</v>
          </cell>
          <cell r="AT68" t="str">
            <v>KU37</v>
          </cell>
          <cell r="AU68">
            <v>16</v>
          </cell>
          <cell r="AV68">
            <v>80</v>
          </cell>
          <cell r="AW68">
            <v>38</v>
          </cell>
          <cell r="AX68">
            <v>44</v>
          </cell>
          <cell r="AY68">
            <v>12.6</v>
          </cell>
          <cell r="AZ68">
            <v>2000</v>
          </cell>
          <cell r="BA68">
            <v>500</v>
          </cell>
          <cell r="BB68">
            <v>97</v>
          </cell>
          <cell r="BC68">
            <v>28</v>
          </cell>
          <cell r="BD68">
            <v>125</v>
          </cell>
          <cell r="BE68">
            <v>63</v>
          </cell>
          <cell r="BF68">
            <v>103</v>
          </cell>
          <cell r="BG68">
            <v>15</v>
          </cell>
          <cell r="BH68">
            <v>63</v>
          </cell>
          <cell r="BI68">
            <v>25</v>
          </cell>
          <cell r="BJ68">
            <v>60</v>
          </cell>
          <cell r="BK68">
            <v>50</v>
          </cell>
          <cell r="BL68">
            <v>9</v>
          </cell>
          <cell r="BM68">
            <v>1</v>
          </cell>
          <cell r="BN68">
            <v>1</v>
          </cell>
          <cell r="BO68">
            <v>1</v>
          </cell>
          <cell r="BP68">
            <v>1</v>
          </cell>
        </row>
        <row r="69">
          <cell r="G69" t="str">
            <v>JS0A4QVBZ83</v>
          </cell>
          <cell r="H69" t="str">
            <v>EK0A5BH45J6</v>
          </cell>
          <cell r="I69" t="str">
            <v>EK0A5BH4</v>
          </cell>
          <cell r="J69" t="str">
            <v>RIGHT PACK EXPRESSIONS</v>
          </cell>
          <cell r="K69" t="str">
            <v>NEW</v>
          </cell>
          <cell r="L69" t="str">
            <v>Z83</v>
          </cell>
          <cell r="M69" t="str">
            <v>LODEN FROST CORDUROY</v>
          </cell>
          <cell r="N69">
            <v>0</v>
          </cell>
          <cell r="O69" t="str">
            <v>M</v>
          </cell>
          <cell r="P69" t="str">
            <v>74% Polyester, 6% Nylon and 20% Suede</v>
          </cell>
          <cell r="Q69">
            <v>508083</v>
          </cell>
          <cell r="R69" t="str">
            <v>STARITE - CAM</v>
          </cell>
          <cell r="S69" t="str">
            <v>Phnom Penh</v>
          </cell>
          <cell r="T69" t="str">
            <v>Cambodia</v>
          </cell>
          <cell r="U69">
            <v>60</v>
          </cell>
          <cell r="V69">
            <v>30</v>
          </cell>
          <cell r="W69">
            <v>30</v>
          </cell>
          <cell r="X69">
            <v>30</v>
          </cell>
          <cell r="Y69">
            <v>30</v>
          </cell>
          <cell r="Z69">
            <v>90</v>
          </cell>
          <cell r="AA69">
            <v>120</v>
          </cell>
          <cell r="AB69">
            <v>751459</v>
          </cell>
          <cell r="AC69" t="str">
            <v>STARITE - VN</v>
          </cell>
          <cell r="AD69" t="str">
            <v>Ho Chi Minh</v>
          </cell>
          <cell r="AE69" t="str">
            <v>Vietnam</v>
          </cell>
          <cell r="AF69">
            <v>751459</v>
          </cell>
          <cell r="AG69" t="str">
            <v>STARITE - VN</v>
          </cell>
          <cell r="AH69" t="str">
            <v>Ho Chi Minh</v>
          </cell>
          <cell r="AI69" t="str">
            <v>Vietnam</v>
          </cell>
          <cell r="AJ69">
            <v>751459</v>
          </cell>
          <cell r="AK69" t="str">
            <v>STARITE - VN</v>
          </cell>
          <cell r="AL69" t="str">
            <v>Ho Chi Minh</v>
          </cell>
          <cell r="AM69" t="str">
            <v>Vietnam</v>
          </cell>
          <cell r="AN69" t="str">
            <v>JARH</v>
          </cell>
          <cell r="AO69">
            <v>18</v>
          </cell>
          <cell r="AP69">
            <v>29</v>
          </cell>
          <cell r="AQ69">
            <v>18.75</v>
          </cell>
          <cell r="AR69">
            <v>11.5</v>
          </cell>
          <cell r="AS69">
            <v>8.35</v>
          </cell>
          <cell r="AT69" t="str">
            <v>KU37</v>
          </cell>
          <cell r="AU69">
            <v>16</v>
          </cell>
          <cell r="AV69">
            <v>80</v>
          </cell>
          <cell r="AW69">
            <v>38</v>
          </cell>
          <cell r="AX69">
            <v>44</v>
          </cell>
          <cell r="AY69">
            <v>12.6</v>
          </cell>
          <cell r="AZ69">
            <v>2000</v>
          </cell>
          <cell r="BA69">
            <v>500</v>
          </cell>
          <cell r="BB69">
            <v>97</v>
          </cell>
          <cell r="BC69">
            <v>28</v>
          </cell>
          <cell r="BD69">
            <v>125</v>
          </cell>
          <cell r="BE69">
            <v>63</v>
          </cell>
          <cell r="BF69">
            <v>103</v>
          </cell>
          <cell r="BG69">
            <v>15</v>
          </cell>
          <cell r="BH69">
            <v>63</v>
          </cell>
          <cell r="BI69">
            <v>25</v>
          </cell>
          <cell r="BJ69">
            <v>60</v>
          </cell>
          <cell r="BK69">
            <v>50</v>
          </cell>
          <cell r="BL69">
            <v>9</v>
          </cell>
          <cell r="BM69">
            <v>1</v>
          </cell>
          <cell r="BN69">
            <v>1</v>
          </cell>
          <cell r="BO69">
            <v>1</v>
          </cell>
          <cell r="BP69">
            <v>1</v>
          </cell>
        </row>
        <row r="70">
          <cell r="G70" t="str">
            <v>JS0A4QVBAI0</v>
          </cell>
          <cell r="H70" t="str">
            <v>EK0A5BH45J7</v>
          </cell>
          <cell r="I70" t="str">
            <v>EK0A5BH4</v>
          </cell>
          <cell r="J70" t="str">
            <v>RIGHT PACK EXPRESSIONS</v>
          </cell>
          <cell r="K70" t="str">
            <v>NEW</v>
          </cell>
          <cell r="L70" t="str">
            <v>AI0</v>
          </cell>
          <cell r="M70" t="str">
            <v>CURRY CORDUROY</v>
          </cell>
          <cell r="N70">
            <v>0</v>
          </cell>
          <cell r="O70" t="str">
            <v>M</v>
          </cell>
          <cell r="P70" t="str">
            <v>74% Polyester, 6% Nylon and 20% Suede</v>
          </cell>
          <cell r="Q70">
            <v>508083</v>
          </cell>
          <cell r="R70" t="str">
            <v>STARITE - CAM</v>
          </cell>
          <cell r="S70" t="str">
            <v>Phnom Penh</v>
          </cell>
          <cell r="T70" t="str">
            <v>Cambodia</v>
          </cell>
          <cell r="U70">
            <v>60</v>
          </cell>
          <cell r="V70">
            <v>30</v>
          </cell>
          <cell r="W70">
            <v>30</v>
          </cell>
          <cell r="X70">
            <v>30</v>
          </cell>
          <cell r="Y70">
            <v>30</v>
          </cell>
          <cell r="Z70">
            <v>90</v>
          </cell>
          <cell r="AA70">
            <v>120</v>
          </cell>
          <cell r="AB70">
            <v>751459</v>
          </cell>
          <cell r="AC70" t="str">
            <v>STARITE - VN</v>
          </cell>
          <cell r="AD70" t="str">
            <v>Ho Chi Minh</v>
          </cell>
          <cell r="AE70" t="str">
            <v>Vietnam</v>
          </cell>
          <cell r="AF70">
            <v>751459</v>
          </cell>
          <cell r="AG70" t="str">
            <v>STARITE - VN</v>
          </cell>
          <cell r="AH70" t="str">
            <v>Ho Chi Minh</v>
          </cell>
          <cell r="AI70" t="str">
            <v>Vietnam</v>
          </cell>
          <cell r="AJ70">
            <v>751459</v>
          </cell>
          <cell r="AK70" t="str">
            <v>STARITE - VN</v>
          </cell>
          <cell r="AL70" t="str">
            <v>Ho Chi Minh</v>
          </cell>
          <cell r="AM70" t="str">
            <v>Vietnam</v>
          </cell>
          <cell r="AN70" t="str">
            <v>JARH</v>
          </cell>
          <cell r="AO70">
            <v>18</v>
          </cell>
          <cell r="AP70">
            <v>29</v>
          </cell>
          <cell r="AQ70">
            <v>18.75</v>
          </cell>
          <cell r="AR70">
            <v>11.5</v>
          </cell>
          <cell r="AS70">
            <v>8.35</v>
          </cell>
          <cell r="AT70" t="str">
            <v>KU37</v>
          </cell>
          <cell r="AU70">
            <v>16</v>
          </cell>
          <cell r="AV70">
            <v>80</v>
          </cell>
          <cell r="AW70">
            <v>38</v>
          </cell>
          <cell r="AX70">
            <v>44</v>
          </cell>
          <cell r="AY70">
            <v>12.6</v>
          </cell>
          <cell r="AZ70">
            <v>2000</v>
          </cell>
          <cell r="BA70">
            <v>500</v>
          </cell>
          <cell r="BB70">
            <v>97</v>
          </cell>
          <cell r="BC70">
            <v>28</v>
          </cell>
          <cell r="BD70">
            <v>125</v>
          </cell>
          <cell r="BE70">
            <v>63</v>
          </cell>
          <cell r="BF70">
            <v>103</v>
          </cell>
          <cell r="BG70">
            <v>15</v>
          </cell>
          <cell r="BH70">
            <v>63</v>
          </cell>
          <cell r="BI70">
            <v>25</v>
          </cell>
          <cell r="BJ70">
            <v>60</v>
          </cell>
          <cell r="BK70">
            <v>50</v>
          </cell>
          <cell r="BL70">
            <v>9</v>
          </cell>
          <cell r="BM70">
            <v>1</v>
          </cell>
          <cell r="BN70">
            <v>1</v>
          </cell>
          <cell r="BO70">
            <v>1</v>
          </cell>
          <cell r="BP70">
            <v>1</v>
          </cell>
        </row>
        <row r="71">
          <cell r="G71" t="str">
            <v>JS0A4QVBAQ3</v>
          </cell>
          <cell r="H71">
            <v>0</v>
          </cell>
          <cell r="I71">
            <v>0</v>
          </cell>
          <cell r="J71" t="str">
            <v>RIGHT PACK EXPRESSIONS</v>
          </cell>
          <cell r="K71" t="str">
            <v>NEW</v>
          </cell>
          <cell r="L71" t="str">
            <v>AQ3</v>
          </cell>
          <cell r="M71" t="str">
            <v>HOUNDSTOOTH PASTEL LILAC</v>
          </cell>
          <cell r="N71">
            <v>0</v>
          </cell>
          <cell r="O71" t="str">
            <v>M</v>
          </cell>
          <cell r="P71" t="str">
            <v>57% Polyester, 23% Nylon and 20% Suede</v>
          </cell>
          <cell r="Q71">
            <v>508083</v>
          </cell>
          <cell r="R71" t="str">
            <v>STARITE - CAM</v>
          </cell>
          <cell r="S71" t="str">
            <v>Phnom Penh</v>
          </cell>
          <cell r="T71" t="str">
            <v>Cambodia</v>
          </cell>
          <cell r="U71">
            <v>60</v>
          </cell>
          <cell r="V71">
            <v>30</v>
          </cell>
          <cell r="W71">
            <v>30</v>
          </cell>
          <cell r="X71">
            <v>30</v>
          </cell>
          <cell r="Y71">
            <v>30</v>
          </cell>
          <cell r="Z71">
            <v>90</v>
          </cell>
          <cell r="AA71">
            <v>120</v>
          </cell>
          <cell r="AB71">
            <v>751459</v>
          </cell>
          <cell r="AC71" t="str">
            <v>STARITE - VN</v>
          </cell>
          <cell r="AD71" t="str">
            <v>Ho Chi Minh</v>
          </cell>
          <cell r="AE71" t="str">
            <v>Vietnam</v>
          </cell>
          <cell r="AF71">
            <v>751459</v>
          </cell>
          <cell r="AG71" t="str">
            <v>STARITE - VN</v>
          </cell>
          <cell r="AH71" t="str">
            <v>Ho Chi Minh</v>
          </cell>
          <cell r="AI71" t="str">
            <v>Vietnam</v>
          </cell>
          <cell r="AJ71">
            <v>751459</v>
          </cell>
          <cell r="AK71" t="str">
            <v>STARITE - VN</v>
          </cell>
          <cell r="AL71" t="str">
            <v>Ho Chi Minh</v>
          </cell>
          <cell r="AM71" t="str">
            <v>Vietnam</v>
          </cell>
          <cell r="AN71" t="str">
            <v>JARH</v>
          </cell>
          <cell r="AO71">
            <v>18</v>
          </cell>
          <cell r="AP71">
            <v>29</v>
          </cell>
          <cell r="AQ71">
            <v>18.75</v>
          </cell>
          <cell r="AR71">
            <v>11.5</v>
          </cell>
          <cell r="AS71">
            <v>8.35</v>
          </cell>
          <cell r="AT71" t="str">
            <v>KU37</v>
          </cell>
          <cell r="AU71">
            <v>16</v>
          </cell>
          <cell r="AV71">
            <v>80</v>
          </cell>
          <cell r="AW71">
            <v>38</v>
          </cell>
          <cell r="AX71">
            <v>44</v>
          </cell>
          <cell r="AY71">
            <v>12.6</v>
          </cell>
          <cell r="AZ71">
            <v>2000</v>
          </cell>
          <cell r="BA71">
            <v>500</v>
          </cell>
          <cell r="BB71">
            <v>97</v>
          </cell>
          <cell r="BC71">
            <v>28</v>
          </cell>
          <cell r="BD71">
            <v>125</v>
          </cell>
          <cell r="BE71">
            <v>63</v>
          </cell>
          <cell r="BF71">
            <v>103</v>
          </cell>
          <cell r="BG71">
            <v>15</v>
          </cell>
          <cell r="BH71">
            <v>63</v>
          </cell>
          <cell r="BI71">
            <v>25</v>
          </cell>
          <cell r="BJ71">
            <v>60</v>
          </cell>
          <cell r="BK71">
            <v>50</v>
          </cell>
          <cell r="BL71">
            <v>9</v>
          </cell>
          <cell r="BM71">
            <v>1</v>
          </cell>
          <cell r="BN71">
            <v>1</v>
          </cell>
          <cell r="BO71">
            <v>1</v>
          </cell>
          <cell r="BP71">
            <v>1</v>
          </cell>
        </row>
        <row r="72">
          <cell r="G72" t="str">
            <v>JS0A4QVBAQ1</v>
          </cell>
          <cell r="H72">
            <v>0</v>
          </cell>
          <cell r="I72">
            <v>0</v>
          </cell>
          <cell r="J72" t="str">
            <v>RIGHT PACK EXPRESSIONS</v>
          </cell>
          <cell r="K72" t="str">
            <v>NEW</v>
          </cell>
          <cell r="L72" t="str">
            <v>AQ1</v>
          </cell>
          <cell r="M72" t="str">
            <v>HOUNDSTOOTH CURRY</v>
          </cell>
          <cell r="N72">
            <v>0</v>
          </cell>
          <cell r="O72" t="str">
            <v>M</v>
          </cell>
          <cell r="P72" t="str">
            <v>57% Polyester, 23% Nylon and 20% Suede</v>
          </cell>
          <cell r="Q72">
            <v>508083</v>
          </cell>
          <cell r="R72" t="str">
            <v>STARITE - CAM</v>
          </cell>
          <cell r="S72" t="str">
            <v>Phnom Penh</v>
          </cell>
          <cell r="T72" t="str">
            <v>Cambodia</v>
          </cell>
          <cell r="U72">
            <v>60</v>
          </cell>
          <cell r="V72">
            <v>30</v>
          </cell>
          <cell r="W72">
            <v>30</v>
          </cell>
          <cell r="X72">
            <v>30</v>
          </cell>
          <cell r="Y72">
            <v>30</v>
          </cell>
          <cell r="Z72">
            <v>90</v>
          </cell>
          <cell r="AA72">
            <v>120</v>
          </cell>
          <cell r="AB72">
            <v>751459</v>
          </cell>
          <cell r="AC72" t="str">
            <v>STARITE - VN</v>
          </cell>
          <cell r="AD72" t="str">
            <v>Ho Chi Minh</v>
          </cell>
          <cell r="AE72" t="str">
            <v>Vietnam</v>
          </cell>
          <cell r="AF72">
            <v>751459</v>
          </cell>
          <cell r="AG72" t="str">
            <v>STARITE - VN</v>
          </cell>
          <cell r="AH72" t="str">
            <v>Ho Chi Minh</v>
          </cell>
          <cell r="AI72" t="str">
            <v>Vietnam</v>
          </cell>
          <cell r="AJ72">
            <v>751459</v>
          </cell>
          <cell r="AK72" t="str">
            <v>STARITE - VN</v>
          </cell>
          <cell r="AL72" t="str">
            <v>Ho Chi Minh</v>
          </cell>
          <cell r="AM72" t="str">
            <v>Vietnam</v>
          </cell>
          <cell r="AN72" t="str">
            <v>JARH</v>
          </cell>
          <cell r="AO72">
            <v>18</v>
          </cell>
          <cell r="AP72">
            <v>29</v>
          </cell>
          <cell r="AQ72">
            <v>18.75</v>
          </cell>
          <cell r="AR72">
            <v>11.5</v>
          </cell>
          <cell r="AS72">
            <v>8.35</v>
          </cell>
          <cell r="AT72" t="str">
            <v>KU37</v>
          </cell>
          <cell r="AU72">
            <v>16</v>
          </cell>
          <cell r="AV72">
            <v>80</v>
          </cell>
          <cell r="AW72">
            <v>38</v>
          </cell>
          <cell r="AX72">
            <v>44</v>
          </cell>
          <cell r="AY72">
            <v>12.6</v>
          </cell>
          <cell r="AZ72">
            <v>2000</v>
          </cell>
          <cell r="BA72">
            <v>500</v>
          </cell>
          <cell r="BB72">
            <v>97</v>
          </cell>
          <cell r="BC72">
            <v>28</v>
          </cell>
          <cell r="BD72">
            <v>125</v>
          </cell>
          <cell r="BE72">
            <v>63</v>
          </cell>
          <cell r="BF72">
            <v>103</v>
          </cell>
          <cell r="BG72">
            <v>15</v>
          </cell>
          <cell r="BH72">
            <v>63</v>
          </cell>
          <cell r="BI72">
            <v>25</v>
          </cell>
          <cell r="BJ72">
            <v>60</v>
          </cell>
          <cell r="BK72">
            <v>50</v>
          </cell>
          <cell r="BL72">
            <v>9</v>
          </cell>
          <cell r="BM72">
            <v>1</v>
          </cell>
          <cell r="BN72">
            <v>1</v>
          </cell>
          <cell r="BO72">
            <v>1</v>
          </cell>
          <cell r="BP72">
            <v>1</v>
          </cell>
        </row>
        <row r="73">
          <cell r="G73" t="str">
            <v>JS0A4QUT003</v>
          </cell>
          <cell r="H73">
            <v>0</v>
          </cell>
          <cell r="I73">
            <v>0</v>
          </cell>
          <cell r="J73" t="str">
            <v>SUPERBREAK</v>
          </cell>
          <cell r="K73" t="str">
            <v>C/O</v>
          </cell>
          <cell r="L73" t="str">
            <v>003</v>
          </cell>
          <cell r="M73" t="str">
            <v>NAVY</v>
          </cell>
          <cell r="N73" t="str">
            <v>Solid</v>
          </cell>
          <cell r="O73" t="str">
            <v>S</v>
          </cell>
          <cell r="P73" t="str">
            <v>100% Polyester</v>
          </cell>
          <cell r="Q73" t="str">
            <v>721415</v>
          </cell>
          <cell r="R73" t="str">
            <v>HORIZON - CAM</v>
          </cell>
          <cell r="S73" t="str">
            <v>Phnom Penh</v>
          </cell>
          <cell r="T73" t="str">
            <v>Cambodia</v>
          </cell>
          <cell r="U73">
            <v>56</v>
          </cell>
          <cell r="V73">
            <v>28</v>
          </cell>
          <cell r="W73">
            <v>14</v>
          </cell>
          <cell r="X73">
            <v>14</v>
          </cell>
          <cell r="Y73">
            <v>45</v>
          </cell>
          <cell r="Z73">
            <v>87</v>
          </cell>
          <cell r="AA73">
            <v>115</v>
          </cell>
          <cell r="AB73" t="str">
            <v>721415</v>
          </cell>
          <cell r="AC73" t="str">
            <v>HORIZON - CAM</v>
          </cell>
          <cell r="AD73" t="str">
            <v>Phnom Penh</v>
          </cell>
          <cell r="AE73" t="str">
            <v>Cambodia</v>
          </cell>
          <cell r="AF73" t="str">
            <v>721415</v>
          </cell>
          <cell r="AG73" t="str">
            <v>HORIZON - CAM</v>
          </cell>
          <cell r="AH73" t="str">
            <v>Phnom Penh</v>
          </cell>
          <cell r="AI73" t="str">
            <v>Cambodia</v>
          </cell>
          <cell r="AJ73" t="str">
            <v>721415</v>
          </cell>
          <cell r="AK73" t="str">
            <v>HORIZON - CAM</v>
          </cell>
          <cell r="AL73" t="str">
            <v>Phnom Penh</v>
          </cell>
          <cell r="AM73" t="str">
            <v>Cambodia</v>
          </cell>
          <cell r="AN73" t="str">
            <v>R8</v>
          </cell>
          <cell r="AO73">
            <v>29</v>
          </cell>
          <cell r="AP73">
            <v>25.625</v>
          </cell>
          <cell r="AQ73">
            <v>15.625</v>
          </cell>
          <cell r="AR73">
            <v>18</v>
          </cell>
          <cell r="AS73">
            <v>10.5</v>
          </cell>
          <cell r="AT73">
            <v>0</v>
          </cell>
          <cell r="AU73">
            <v>0</v>
          </cell>
          <cell r="AV73">
            <v>0</v>
          </cell>
          <cell r="AW73">
            <v>0</v>
          </cell>
          <cell r="AX73">
            <v>0</v>
          </cell>
          <cell r="AY73">
            <v>0</v>
          </cell>
          <cell r="AZ73">
            <v>2000</v>
          </cell>
          <cell r="BA73">
            <v>500</v>
          </cell>
          <cell r="BB73">
            <v>87</v>
          </cell>
          <cell r="BC73">
            <v>28</v>
          </cell>
          <cell r="BD73">
            <v>115</v>
          </cell>
          <cell r="BE73">
            <v>63</v>
          </cell>
          <cell r="BF73">
            <v>103</v>
          </cell>
          <cell r="BG73">
            <v>15</v>
          </cell>
          <cell r="BH73">
            <v>63</v>
          </cell>
          <cell r="BI73">
            <v>25</v>
          </cell>
          <cell r="BJ73">
            <v>63</v>
          </cell>
          <cell r="BK73">
            <v>64</v>
          </cell>
          <cell r="BL73">
            <v>9</v>
          </cell>
          <cell r="BM73">
            <v>1</v>
          </cell>
          <cell r="BN73">
            <v>1</v>
          </cell>
          <cell r="BO73">
            <v>1</v>
          </cell>
          <cell r="BP73">
            <v>1</v>
          </cell>
        </row>
        <row r="74">
          <cell r="G74" t="str">
            <v>JS0A4QUT008</v>
          </cell>
          <cell r="H74">
            <v>0</v>
          </cell>
          <cell r="I74">
            <v>0</v>
          </cell>
          <cell r="J74" t="str">
            <v>SUPERBREAK</v>
          </cell>
          <cell r="K74" t="str">
            <v>C/O</v>
          </cell>
          <cell r="L74" t="str">
            <v>008</v>
          </cell>
          <cell r="M74" t="str">
            <v>BLACK</v>
          </cell>
          <cell r="N74" t="str">
            <v>Solid</v>
          </cell>
          <cell r="O74" t="str">
            <v>S</v>
          </cell>
          <cell r="P74" t="str">
            <v>100% Polyester</v>
          </cell>
          <cell r="Q74" t="str">
            <v>721415</v>
          </cell>
          <cell r="R74" t="str">
            <v>HORIZON - CAM</v>
          </cell>
          <cell r="S74" t="str">
            <v>Phnom Penh</v>
          </cell>
          <cell r="T74" t="str">
            <v>Cambodia</v>
          </cell>
          <cell r="U74">
            <v>56</v>
          </cell>
          <cell r="V74">
            <v>28</v>
          </cell>
          <cell r="W74">
            <v>14</v>
          </cell>
          <cell r="X74">
            <v>14</v>
          </cell>
          <cell r="Y74">
            <v>45</v>
          </cell>
          <cell r="Z74">
            <v>87</v>
          </cell>
          <cell r="AA74">
            <v>115</v>
          </cell>
          <cell r="AB74" t="str">
            <v>721415</v>
          </cell>
          <cell r="AC74" t="str">
            <v>HORIZON - CAM</v>
          </cell>
          <cell r="AD74" t="str">
            <v>Phnom Penh</v>
          </cell>
          <cell r="AE74" t="str">
            <v>Cambodia</v>
          </cell>
          <cell r="AF74" t="str">
            <v>721415</v>
          </cell>
          <cell r="AG74" t="str">
            <v>HORIZON - CAM</v>
          </cell>
          <cell r="AH74" t="str">
            <v>Phnom Penh</v>
          </cell>
          <cell r="AI74" t="str">
            <v>Cambodia</v>
          </cell>
          <cell r="AJ74" t="str">
            <v>721415</v>
          </cell>
          <cell r="AK74" t="str">
            <v>HORIZON - CAM</v>
          </cell>
          <cell r="AL74" t="str">
            <v>Phnom Penh</v>
          </cell>
          <cell r="AM74" t="str">
            <v>Cambodia</v>
          </cell>
          <cell r="AN74" t="str">
            <v>R8</v>
          </cell>
          <cell r="AO74">
            <v>29</v>
          </cell>
          <cell r="AP74">
            <v>25.625</v>
          </cell>
          <cell r="AQ74">
            <v>15.625</v>
          </cell>
          <cell r="AR74">
            <v>18</v>
          </cell>
          <cell r="AS74">
            <v>10.5</v>
          </cell>
          <cell r="AT74">
            <v>0</v>
          </cell>
          <cell r="AU74">
            <v>0</v>
          </cell>
          <cell r="AV74">
            <v>0</v>
          </cell>
          <cell r="AW74">
            <v>0</v>
          </cell>
          <cell r="AX74">
            <v>0</v>
          </cell>
          <cell r="AY74">
            <v>0</v>
          </cell>
          <cell r="AZ74">
            <v>2000</v>
          </cell>
          <cell r="BA74">
            <v>500</v>
          </cell>
          <cell r="BB74">
            <v>87</v>
          </cell>
          <cell r="BC74">
            <v>28</v>
          </cell>
          <cell r="BD74">
            <v>115</v>
          </cell>
          <cell r="BE74">
            <v>63</v>
          </cell>
          <cell r="BF74">
            <v>103</v>
          </cell>
          <cell r="BG74">
            <v>15</v>
          </cell>
          <cell r="BH74">
            <v>63</v>
          </cell>
          <cell r="BI74">
            <v>25</v>
          </cell>
          <cell r="BJ74">
            <v>63</v>
          </cell>
          <cell r="BK74">
            <v>64</v>
          </cell>
          <cell r="BL74">
            <v>9</v>
          </cell>
          <cell r="BM74">
            <v>1</v>
          </cell>
          <cell r="BN74">
            <v>1</v>
          </cell>
          <cell r="BO74">
            <v>1</v>
          </cell>
          <cell r="BP74">
            <v>1</v>
          </cell>
        </row>
        <row r="75">
          <cell r="G75" t="str">
            <v>JS0A4QUT04S</v>
          </cell>
          <cell r="H75">
            <v>0</v>
          </cell>
          <cell r="I75">
            <v>0</v>
          </cell>
          <cell r="J75" t="str">
            <v>SUPERBREAK</v>
          </cell>
          <cell r="K75" t="str">
            <v>C/O</v>
          </cell>
          <cell r="L75" t="str">
            <v>04S</v>
          </cell>
          <cell r="M75" t="str">
            <v>RUSSET RED</v>
          </cell>
          <cell r="N75" t="str">
            <v>Solid</v>
          </cell>
          <cell r="O75" t="str">
            <v>S</v>
          </cell>
          <cell r="P75" t="str">
            <v>100% Polyester</v>
          </cell>
          <cell r="Q75" t="str">
            <v>721415</v>
          </cell>
          <cell r="R75" t="str">
            <v>HORIZON - CAM</v>
          </cell>
          <cell r="S75" t="str">
            <v>Phnom Penh</v>
          </cell>
          <cell r="T75" t="str">
            <v>Cambodia</v>
          </cell>
          <cell r="U75">
            <v>56</v>
          </cell>
          <cell r="V75">
            <v>28</v>
          </cell>
          <cell r="W75">
            <v>14</v>
          </cell>
          <cell r="X75">
            <v>14</v>
          </cell>
          <cell r="Y75">
            <v>45</v>
          </cell>
          <cell r="Z75">
            <v>87</v>
          </cell>
          <cell r="AA75">
            <v>115</v>
          </cell>
          <cell r="AB75" t="str">
            <v>721415</v>
          </cell>
          <cell r="AC75" t="str">
            <v>HORIZON - CAM</v>
          </cell>
          <cell r="AD75" t="str">
            <v>Phnom Penh</v>
          </cell>
          <cell r="AE75" t="str">
            <v>Cambodia</v>
          </cell>
          <cell r="AF75" t="str">
            <v>721415</v>
          </cell>
          <cell r="AG75" t="str">
            <v>HORIZON - CAM</v>
          </cell>
          <cell r="AH75" t="str">
            <v>Phnom Penh</v>
          </cell>
          <cell r="AI75" t="str">
            <v>Cambodia</v>
          </cell>
          <cell r="AJ75" t="str">
            <v>721415</v>
          </cell>
          <cell r="AK75" t="str">
            <v>HORIZON - CAM</v>
          </cell>
          <cell r="AL75" t="str">
            <v>Phnom Penh</v>
          </cell>
          <cell r="AM75" t="str">
            <v>Cambodia</v>
          </cell>
          <cell r="AN75" t="str">
            <v>R8</v>
          </cell>
          <cell r="AO75">
            <v>29</v>
          </cell>
          <cell r="AP75">
            <v>25.625</v>
          </cell>
          <cell r="AQ75">
            <v>15.625</v>
          </cell>
          <cell r="AR75">
            <v>18</v>
          </cell>
          <cell r="AS75">
            <v>10.5</v>
          </cell>
          <cell r="AT75">
            <v>0</v>
          </cell>
          <cell r="AU75">
            <v>0</v>
          </cell>
          <cell r="AV75">
            <v>0</v>
          </cell>
          <cell r="AW75">
            <v>0</v>
          </cell>
          <cell r="AX75">
            <v>0</v>
          </cell>
          <cell r="AY75">
            <v>0</v>
          </cell>
          <cell r="AZ75">
            <v>2000</v>
          </cell>
          <cell r="BA75">
            <v>500</v>
          </cell>
          <cell r="BB75">
            <v>87</v>
          </cell>
          <cell r="BC75">
            <v>28</v>
          </cell>
          <cell r="BD75">
            <v>115</v>
          </cell>
          <cell r="BE75">
            <v>63</v>
          </cell>
          <cell r="BF75">
            <v>103</v>
          </cell>
          <cell r="BG75">
            <v>15</v>
          </cell>
          <cell r="BH75">
            <v>63</v>
          </cell>
          <cell r="BI75">
            <v>25</v>
          </cell>
          <cell r="BJ75">
            <v>63</v>
          </cell>
          <cell r="BK75">
            <v>64</v>
          </cell>
          <cell r="BL75">
            <v>9</v>
          </cell>
          <cell r="BM75">
            <v>1</v>
          </cell>
          <cell r="BN75">
            <v>1</v>
          </cell>
          <cell r="BO75">
            <v>1</v>
          </cell>
          <cell r="BP75">
            <v>1</v>
          </cell>
        </row>
        <row r="76">
          <cell r="G76" t="str">
            <v>JS0A4QUT5XP</v>
          </cell>
          <cell r="H76">
            <v>0</v>
          </cell>
          <cell r="I76">
            <v>0</v>
          </cell>
          <cell r="J76" t="str">
            <v>SUPERBREAK</v>
          </cell>
          <cell r="K76" t="str">
            <v>C/O</v>
          </cell>
          <cell r="L76" t="str">
            <v>5XP</v>
          </cell>
          <cell r="M76" t="str">
            <v>RED TAPE</v>
          </cell>
          <cell r="N76" t="str">
            <v>Solid</v>
          </cell>
          <cell r="O76" t="str">
            <v>S</v>
          </cell>
          <cell r="P76" t="str">
            <v>100% Polyester</v>
          </cell>
          <cell r="Q76" t="str">
            <v>721415</v>
          </cell>
          <cell r="R76" t="str">
            <v>HORIZON - CAM</v>
          </cell>
          <cell r="S76" t="str">
            <v>Phnom Penh</v>
          </cell>
          <cell r="T76" t="str">
            <v>Cambodia</v>
          </cell>
          <cell r="U76">
            <v>56</v>
          </cell>
          <cell r="V76">
            <v>28</v>
          </cell>
          <cell r="W76">
            <v>14</v>
          </cell>
          <cell r="X76">
            <v>14</v>
          </cell>
          <cell r="Y76">
            <v>45</v>
          </cell>
          <cell r="Z76">
            <v>87</v>
          </cell>
          <cell r="AA76">
            <v>115</v>
          </cell>
          <cell r="AB76" t="str">
            <v>721415</v>
          </cell>
          <cell r="AC76" t="str">
            <v>HORIZON - CAM</v>
          </cell>
          <cell r="AD76" t="str">
            <v>Phnom Penh</v>
          </cell>
          <cell r="AE76" t="str">
            <v>Cambodia</v>
          </cell>
          <cell r="AF76" t="str">
            <v>721415</v>
          </cell>
          <cell r="AG76" t="str">
            <v>HORIZON - CAM</v>
          </cell>
          <cell r="AH76" t="str">
            <v>Phnom Penh</v>
          </cell>
          <cell r="AI76" t="str">
            <v>Cambodia</v>
          </cell>
          <cell r="AJ76" t="str">
            <v>721415</v>
          </cell>
          <cell r="AK76" t="str">
            <v>HORIZON - CAM</v>
          </cell>
          <cell r="AL76" t="str">
            <v>Phnom Penh</v>
          </cell>
          <cell r="AM76" t="str">
            <v>Cambodia</v>
          </cell>
          <cell r="AN76" t="str">
            <v>R8</v>
          </cell>
          <cell r="AO76">
            <v>29</v>
          </cell>
          <cell r="AP76">
            <v>25.625</v>
          </cell>
          <cell r="AQ76">
            <v>15.625</v>
          </cell>
          <cell r="AR76">
            <v>18</v>
          </cell>
          <cell r="AS76">
            <v>10.5</v>
          </cell>
          <cell r="AT76">
            <v>0</v>
          </cell>
          <cell r="AU76">
            <v>0</v>
          </cell>
          <cell r="AV76">
            <v>0</v>
          </cell>
          <cell r="AW76">
            <v>0</v>
          </cell>
          <cell r="AX76">
            <v>0</v>
          </cell>
          <cell r="AY76">
            <v>0</v>
          </cell>
          <cell r="AZ76">
            <v>2000</v>
          </cell>
          <cell r="BA76">
            <v>500</v>
          </cell>
          <cell r="BB76">
            <v>87</v>
          </cell>
          <cell r="BC76">
            <v>28</v>
          </cell>
          <cell r="BD76">
            <v>115</v>
          </cell>
          <cell r="BE76">
            <v>63</v>
          </cell>
          <cell r="BF76">
            <v>103</v>
          </cell>
          <cell r="BG76">
            <v>15</v>
          </cell>
          <cell r="BH76">
            <v>63</v>
          </cell>
          <cell r="BI76">
            <v>25</v>
          </cell>
          <cell r="BJ76">
            <v>63</v>
          </cell>
          <cell r="BK76">
            <v>64</v>
          </cell>
          <cell r="BL76">
            <v>9</v>
          </cell>
          <cell r="BM76">
            <v>1</v>
          </cell>
          <cell r="BN76">
            <v>1</v>
          </cell>
          <cell r="BO76">
            <v>1</v>
          </cell>
          <cell r="BP76">
            <v>1</v>
          </cell>
        </row>
        <row r="77">
          <cell r="G77" t="str">
            <v>JS0A4QUT85V</v>
          </cell>
          <cell r="H77">
            <v>0</v>
          </cell>
          <cell r="I77">
            <v>0</v>
          </cell>
          <cell r="J77" t="str">
            <v>SUPERBREAK</v>
          </cell>
          <cell r="K77" t="str">
            <v>C/O</v>
          </cell>
          <cell r="L77" t="str">
            <v>85V</v>
          </cell>
          <cell r="M77" t="str">
            <v>HYDRANGEA</v>
          </cell>
          <cell r="N77" t="str">
            <v>Solid</v>
          </cell>
          <cell r="O77" t="str">
            <v>S</v>
          </cell>
          <cell r="P77" t="str">
            <v>100% Polyester</v>
          </cell>
          <cell r="Q77" t="str">
            <v>721415</v>
          </cell>
          <cell r="R77" t="str">
            <v>HORIZON - CAM</v>
          </cell>
          <cell r="S77" t="str">
            <v>Phnom Penh</v>
          </cell>
          <cell r="T77" t="str">
            <v>Cambodia</v>
          </cell>
          <cell r="U77">
            <v>56</v>
          </cell>
          <cell r="V77">
            <v>28</v>
          </cell>
          <cell r="W77">
            <v>14</v>
          </cell>
          <cell r="X77">
            <v>14</v>
          </cell>
          <cell r="Y77">
            <v>45</v>
          </cell>
          <cell r="Z77">
            <v>87</v>
          </cell>
          <cell r="AA77">
            <v>115</v>
          </cell>
          <cell r="AB77" t="str">
            <v>721415</v>
          </cell>
          <cell r="AC77" t="str">
            <v>HORIZON - CAM</v>
          </cell>
          <cell r="AD77" t="str">
            <v>Phnom Penh</v>
          </cell>
          <cell r="AE77" t="str">
            <v>Cambodia</v>
          </cell>
          <cell r="AF77" t="str">
            <v>721415</v>
          </cell>
          <cell r="AG77" t="str">
            <v>HORIZON - CAM</v>
          </cell>
          <cell r="AH77" t="str">
            <v>Phnom Penh</v>
          </cell>
          <cell r="AI77" t="str">
            <v>Cambodia</v>
          </cell>
          <cell r="AJ77" t="str">
            <v>721415</v>
          </cell>
          <cell r="AK77" t="str">
            <v>HORIZON - CAM</v>
          </cell>
          <cell r="AL77" t="str">
            <v>Phnom Penh</v>
          </cell>
          <cell r="AM77" t="str">
            <v>Cambodia</v>
          </cell>
          <cell r="AN77" t="str">
            <v>R8</v>
          </cell>
          <cell r="AO77">
            <v>29</v>
          </cell>
          <cell r="AP77">
            <v>25.625</v>
          </cell>
          <cell r="AQ77">
            <v>15.625</v>
          </cell>
          <cell r="AR77">
            <v>18</v>
          </cell>
          <cell r="AS77">
            <v>10.5</v>
          </cell>
          <cell r="AT77">
            <v>0</v>
          </cell>
          <cell r="AU77">
            <v>0</v>
          </cell>
          <cell r="AV77">
            <v>0</v>
          </cell>
          <cell r="AW77">
            <v>0</v>
          </cell>
          <cell r="AX77">
            <v>0</v>
          </cell>
          <cell r="AY77">
            <v>0</v>
          </cell>
          <cell r="AZ77">
            <v>2000</v>
          </cell>
          <cell r="BA77">
            <v>500</v>
          </cell>
          <cell r="BB77">
            <v>87</v>
          </cell>
          <cell r="BC77">
            <v>28</v>
          </cell>
          <cell r="BD77">
            <v>115</v>
          </cell>
          <cell r="BE77">
            <v>63</v>
          </cell>
          <cell r="BF77">
            <v>103</v>
          </cell>
          <cell r="BG77">
            <v>15</v>
          </cell>
          <cell r="BH77">
            <v>63</v>
          </cell>
          <cell r="BI77">
            <v>25</v>
          </cell>
          <cell r="BJ77">
            <v>63</v>
          </cell>
          <cell r="BK77">
            <v>64</v>
          </cell>
          <cell r="BL77">
            <v>9</v>
          </cell>
          <cell r="BM77">
            <v>1</v>
          </cell>
          <cell r="BN77">
            <v>1</v>
          </cell>
          <cell r="BO77">
            <v>1</v>
          </cell>
          <cell r="BP77">
            <v>1</v>
          </cell>
        </row>
        <row r="78">
          <cell r="G78" t="str">
            <v>JS0A4QUT7H6</v>
          </cell>
          <cell r="H78">
            <v>0</v>
          </cell>
          <cell r="I78">
            <v>0</v>
          </cell>
          <cell r="J78" t="str">
            <v>SUPERBREAK</v>
          </cell>
          <cell r="K78" t="str">
            <v>C/O</v>
          </cell>
          <cell r="L78" t="str">
            <v>7H6</v>
          </cell>
          <cell r="M78" t="str">
            <v>GRAPHITE GREY</v>
          </cell>
          <cell r="N78" t="str">
            <v>Solid</v>
          </cell>
          <cell r="O78" t="str">
            <v>S</v>
          </cell>
          <cell r="P78" t="str">
            <v>100% Polyester</v>
          </cell>
          <cell r="Q78" t="str">
            <v>721415</v>
          </cell>
          <cell r="R78" t="str">
            <v>HORIZON - CAM</v>
          </cell>
          <cell r="S78" t="str">
            <v>Phnom Penh</v>
          </cell>
          <cell r="T78" t="str">
            <v>Cambodia</v>
          </cell>
          <cell r="U78">
            <v>56</v>
          </cell>
          <cell r="V78">
            <v>28</v>
          </cell>
          <cell r="W78">
            <v>14</v>
          </cell>
          <cell r="X78">
            <v>14</v>
          </cell>
          <cell r="Y78">
            <v>45</v>
          </cell>
          <cell r="Z78">
            <v>87</v>
          </cell>
          <cell r="AA78">
            <v>115</v>
          </cell>
          <cell r="AB78" t="str">
            <v>721415</v>
          </cell>
          <cell r="AC78" t="str">
            <v>HORIZON - CAM</v>
          </cell>
          <cell r="AD78" t="str">
            <v>Phnom Penh</v>
          </cell>
          <cell r="AE78" t="str">
            <v>Cambodia</v>
          </cell>
          <cell r="AF78" t="str">
            <v>721415</v>
          </cell>
          <cell r="AG78" t="str">
            <v>HORIZON - CAM</v>
          </cell>
          <cell r="AH78" t="str">
            <v>Phnom Penh</v>
          </cell>
          <cell r="AI78" t="str">
            <v>Cambodia</v>
          </cell>
          <cell r="AJ78" t="str">
            <v>721415</v>
          </cell>
          <cell r="AK78" t="str">
            <v>HORIZON - CAM</v>
          </cell>
          <cell r="AL78" t="str">
            <v>Phnom Penh</v>
          </cell>
          <cell r="AM78" t="str">
            <v>Cambodia</v>
          </cell>
          <cell r="AN78" t="str">
            <v>R8</v>
          </cell>
          <cell r="AO78">
            <v>29</v>
          </cell>
          <cell r="AP78">
            <v>25.625</v>
          </cell>
          <cell r="AQ78">
            <v>15.625</v>
          </cell>
          <cell r="AR78">
            <v>18</v>
          </cell>
          <cell r="AS78">
            <v>10.5</v>
          </cell>
          <cell r="AT78">
            <v>0</v>
          </cell>
          <cell r="AU78">
            <v>0</v>
          </cell>
          <cell r="AV78">
            <v>0</v>
          </cell>
          <cell r="AW78">
            <v>0</v>
          </cell>
          <cell r="AX78">
            <v>0</v>
          </cell>
          <cell r="AY78">
            <v>0</v>
          </cell>
          <cell r="AZ78">
            <v>2000</v>
          </cell>
          <cell r="BA78">
            <v>500</v>
          </cell>
          <cell r="BB78">
            <v>87</v>
          </cell>
          <cell r="BC78">
            <v>28</v>
          </cell>
          <cell r="BD78">
            <v>115</v>
          </cell>
          <cell r="BE78">
            <v>63</v>
          </cell>
          <cell r="BF78">
            <v>103</v>
          </cell>
          <cell r="BG78">
            <v>15</v>
          </cell>
          <cell r="BH78">
            <v>63</v>
          </cell>
          <cell r="BI78">
            <v>25</v>
          </cell>
          <cell r="BJ78">
            <v>63</v>
          </cell>
          <cell r="BK78">
            <v>64</v>
          </cell>
          <cell r="BL78">
            <v>9</v>
          </cell>
          <cell r="BM78">
            <v>1</v>
          </cell>
          <cell r="BN78">
            <v>1</v>
          </cell>
          <cell r="BO78">
            <v>1</v>
          </cell>
          <cell r="BP78">
            <v>1</v>
          </cell>
        </row>
        <row r="79">
          <cell r="G79" t="str">
            <v>JS0A4QUT96A</v>
          </cell>
          <cell r="H79">
            <v>0</v>
          </cell>
          <cell r="I79">
            <v>0</v>
          </cell>
          <cell r="J79" t="str">
            <v>SUPERBREAK</v>
          </cell>
          <cell r="K79" t="str">
            <v>NEW</v>
          </cell>
          <cell r="L79" t="str">
            <v>96A</v>
          </cell>
          <cell r="M79" t="str">
            <v>LEMON</v>
          </cell>
          <cell r="N79" t="str">
            <v>Solid</v>
          </cell>
          <cell r="O79" t="str">
            <v>S</v>
          </cell>
          <cell r="P79" t="str">
            <v>100% Polyester</v>
          </cell>
          <cell r="Q79" t="str">
            <v>721415</v>
          </cell>
          <cell r="R79" t="str">
            <v>HORIZON - CAM</v>
          </cell>
          <cell r="S79" t="str">
            <v>Phnom Penh</v>
          </cell>
          <cell r="T79" t="str">
            <v>Cambodia</v>
          </cell>
          <cell r="U79">
            <v>56</v>
          </cell>
          <cell r="V79">
            <v>28</v>
          </cell>
          <cell r="W79">
            <v>14</v>
          </cell>
          <cell r="X79">
            <v>14</v>
          </cell>
          <cell r="Y79">
            <v>45</v>
          </cell>
          <cell r="Z79">
            <v>87</v>
          </cell>
          <cell r="AA79">
            <v>115</v>
          </cell>
          <cell r="AB79" t="str">
            <v>721415</v>
          </cell>
          <cell r="AC79" t="str">
            <v>HORIZON - CAM</v>
          </cell>
          <cell r="AD79" t="str">
            <v>Phnom Penh</v>
          </cell>
          <cell r="AE79" t="str">
            <v>Cambodia</v>
          </cell>
          <cell r="AF79" t="str">
            <v>721415</v>
          </cell>
          <cell r="AG79" t="str">
            <v>HORIZON - CAM</v>
          </cell>
          <cell r="AH79" t="str">
            <v>Phnom Penh</v>
          </cell>
          <cell r="AI79" t="str">
            <v>Cambodia</v>
          </cell>
          <cell r="AJ79" t="str">
            <v>721415</v>
          </cell>
          <cell r="AK79" t="str">
            <v>HORIZON - CAM</v>
          </cell>
          <cell r="AL79" t="str">
            <v>Phnom Penh</v>
          </cell>
          <cell r="AM79" t="str">
            <v>Cambodia</v>
          </cell>
          <cell r="AN79" t="str">
            <v>R8</v>
          </cell>
          <cell r="AO79">
            <v>29</v>
          </cell>
          <cell r="AP79">
            <v>25.625</v>
          </cell>
          <cell r="AQ79">
            <v>15.625</v>
          </cell>
          <cell r="AR79">
            <v>18</v>
          </cell>
          <cell r="AS79">
            <v>10.5</v>
          </cell>
          <cell r="AT79">
            <v>0</v>
          </cell>
          <cell r="AU79">
            <v>0</v>
          </cell>
          <cell r="AV79">
            <v>0</v>
          </cell>
          <cell r="AW79">
            <v>0</v>
          </cell>
          <cell r="AX79">
            <v>0</v>
          </cell>
          <cell r="AY79">
            <v>0</v>
          </cell>
          <cell r="AZ79">
            <v>2000</v>
          </cell>
          <cell r="BA79">
            <v>500</v>
          </cell>
          <cell r="BB79">
            <v>87</v>
          </cell>
          <cell r="BC79">
            <v>28</v>
          </cell>
          <cell r="BD79">
            <v>115</v>
          </cell>
          <cell r="BE79">
            <v>63</v>
          </cell>
          <cell r="BF79">
            <v>103</v>
          </cell>
          <cell r="BG79">
            <v>15</v>
          </cell>
          <cell r="BH79">
            <v>63</v>
          </cell>
          <cell r="BI79">
            <v>25</v>
          </cell>
          <cell r="BJ79">
            <v>63</v>
          </cell>
          <cell r="BK79">
            <v>64</v>
          </cell>
          <cell r="BL79">
            <v>9</v>
          </cell>
          <cell r="BM79">
            <v>1</v>
          </cell>
          <cell r="BN79">
            <v>1</v>
          </cell>
          <cell r="BO79">
            <v>1</v>
          </cell>
          <cell r="BP79">
            <v>1</v>
          </cell>
        </row>
        <row r="80">
          <cell r="G80" t="str">
            <v>JS0A4QUT7N8</v>
          </cell>
          <cell r="H80">
            <v>0</v>
          </cell>
          <cell r="I80">
            <v>0</v>
          </cell>
          <cell r="J80" t="str">
            <v>SUPERBREAK</v>
          </cell>
          <cell r="K80" t="str">
            <v>C/O</v>
          </cell>
          <cell r="L80" t="str">
            <v>7N8</v>
          </cell>
          <cell r="M80" t="str">
            <v>MISTY ROSE</v>
          </cell>
          <cell r="N80" t="str">
            <v>Solid</v>
          </cell>
          <cell r="O80" t="str">
            <v>S</v>
          </cell>
          <cell r="P80" t="str">
            <v>100% Polyester</v>
          </cell>
          <cell r="Q80" t="str">
            <v>721415</v>
          </cell>
          <cell r="R80" t="str">
            <v>HORIZON - CAM</v>
          </cell>
          <cell r="S80" t="str">
            <v>Phnom Penh</v>
          </cell>
          <cell r="T80" t="str">
            <v>Cambodia</v>
          </cell>
          <cell r="U80">
            <v>56</v>
          </cell>
          <cell r="V80">
            <v>28</v>
          </cell>
          <cell r="W80">
            <v>14</v>
          </cell>
          <cell r="X80">
            <v>14</v>
          </cell>
          <cell r="Y80">
            <v>45</v>
          </cell>
          <cell r="Z80">
            <v>87</v>
          </cell>
          <cell r="AA80">
            <v>115</v>
          </cell>
          <cell r="AB80" t="str">
            <v>721415</v>
          </cell>
          <cell r="AC80" t="str">
            <v>HORIZON - CAM</v>
          </cell>
          <cell r="AD80" t="str">
            <v>Phnom Penh</v>
          </cell>
          <cell r="AE80" t="str">
            <v>Cambodia</v>
          </cell>
          <cell r="AF80" t="str">
            <v>721415</v>
          </cell>
          <cell r="AG80" t="str">
            <v>HORIZON - CAM</v>
          </cell>
          <cell r="AH80" t="str">
            <v>Phnom Penh</v>
          </cell>
          <cell r="AI80" t="str">
            <v>Cambodia</v>
          </cell>
          <cell r="AJ80" t="str">
            <v>721415</v>
          </cell>
          <cell r="AK80" t="str">
            <v>HORIZON - CAM</v>
          </cell>
          <cell r="AL80" t="str">
            <v>Phnom Penh</v>
          </cell>
          <cell r="AM80" t="str">
            <v>Cambodia</v>
          </cell>
          <cell r="AN80" t="str">
            <v>R8</v>
          </cell>
          <cell r="AO80">
            <v>29</v>
          </cell>
          <cell r="AP80">
            <v>25.625</v>
          </cell>
          <cell r="AQ80">
            <v>15.625</v>
          </cell>
          <cell r="AR80">
            <v>18</v>
          </cell>
          <cell r="AS80">
            <v>10.5</v>
          </cell>
          <cell r="AT80">
            <v>0</v>
          </cell>
          <cell r="AU80">
            <v>0</v>
          </cell>
          <cell r="AV80">
            <v>0</v>
          </cell>
          <cell r="AW80">
            <v>0</v>
          </cell>
          <cell r="AX80">
            <v>0</v>
          </cell>
          <cell r="AY80">
            <v>0</v>
          </cell>
          <cell r="AZ80">
            <v>2000</v>
          </cell>
          <cell r="BA80">
            <v>500</v>
          </cell>
          <cell r="BB80">
            <v>87</v>
          </cell>
          <cell r="BC80">
            <v>28</v>
          </cell>
          <cell r="BD80">
            <v>115</v>
          </cell>
          <cell r="BE80">
            <v>63</v>
          </cell>
          <cell r="BF80">
            <v>103</v>
          </cell>
          <cell r="BG80">
            <v>15</v>
          </cell>
          <cell r="BH80">
            <v>63</v>
          </cell>
          <cell r="BI80">
            <v>25</v>
          </cell>
          <cell r="BJ80">
            <v>63</v>
          </cell>
          <cell r="BK80">
            <v>64</v>
          </cell>
          <cell r="BL80">
            <v>9</v>
          </cell>
          <cell r="BM80">
            <v>1</v>
          </cell>
          <cell r="BN80">
            <v>1</v>
          </cell>
          <cell r="BO80">
            <v>1</v>
          </cell>
          <cell r="BP80">
            <v>1</v>
          </cell>
        </row>
        <row r="81">
          <cell r="G81" t="str">
            <v>JS0A4QUTAV1</v>
          </cell>
          <cell r="H81">
            <v>0</v>
          </cell>
          <cell r="I81">
            <v>0</v>
          </cell>
          <cell r="J81" t="str">
            <v>SUPERBREAK</v>
          </cell>
          <cell r="K81" t="str">
            <v>NEW</v>
          </cell>
          <cell r="L81" t="str">
            <v>AV1</v>
          </cell>
          <cell r="M81" t="str">
            <v>MARBLE MOOD BLUE IOLITE</v>
          </cell>
          <cell r="N81" t="str">
            <v>Print</v>
          </cell>
          <cell r="O81" t="str">
            <v>P</v>
          </cell>
          <cell r="P81" t="str">
            <v>100% Polyester</v>
          </cell>
          <cell r="Q81" t="str">
            <v>721415</v>
          </cell>
          <cell r="R81" t="str">
            <v>HORIZON - CAM</v>
          </cell>
          <cell r="S81" t="str">
            <v>Phnom Penh</v>
          </cell>
          <cell r="T81" t="str">
            <v>Cambodia</v>
          </cell>
          <cell r="U81">
            <v>56</v>
          </cell>
          <cell r="V81">
            <v>28</v>
          </cell>
          <cell r="W81">
            <v>14</v>
          </cell>
          <cell r="X81">
            <v>14</v>
          </cell>
          <cell r="Y81">
            <v>45</v>
          </cell>
          <cell r="Z81">
            <v>87</v>
          </cell>
          <cell r="AA81">
            <v>115</v>
          </cell>
          <cell r="AB81" t="str">
            <v>721415</v>
          </cell>
          <cell r="AC81" t="str">
            <v>HORIZON - CAM</v>
          </cell>
          <cell r="AD81" t="str">
            <v>Phnom Penh</v>
          </cell>
          <cell r="AE81" t="str">
            <v>Cambodia</v>
          </cell>
          <cell r="AF81" t="str">
            <v>721415</v>
          </cell>
          <cell r="AG81" t="str">
            <v>HORIZON - CAM</v>
          </cell>
          <cell r="AH81" t="str">
            <v>Phnom Penh</v>
          </cell>
          <cell r="AI81" t="str">
            <v>Cambodia</v>
          </cell>
          <cell r="AJ81" t="str">
            <v>721415</v>
          </cell>
          <cell r="AK81" t="str">
            <v>HORIZON - CAM</v>
          </cell>
          <cell r="AL81" t="str">
            <v>Phnom Penh</v>
          </cell>
          <cell r="AM81" t="str">
            <v>Cambodia</v>
          </cell>
          <cell r="AN81" t="str">
            <v>R8</v>
          </cell>
          <cell r="AO81">
            <v>29</v>
          </cell>
          <cell r="AP81">
            <v>25.625</v>
          </cell>
          <cell r="AQ81">
            <v>15.625</v>
          </cell>
          <cell r="AR81">
            <v>18</v>
          </cell>
          <cell r="AS81">
            <v>10.5</v>
          </cell>
          <cell r="AT81">
            <v>0</v>
          </cell>
          <cell r="AU81">
            <v>0</v>
          </cell>
          <cell r="AV81">
            <v>0</v>
          </cell>
          <cell r="AW81">
            <v>0</v>
          </cell>
          <cell r="AX81">
            <v>0</v>
          </cell>
          <cell r="AY81">
            <v>0</v>
          </cell>
          <cell r="AZ81">
            <v>2000</v>
          </cell>
          <cell r="BA81">
            <v>500</v>
          </cell>
          <cell r="BB81">
            <v>87</v>
          </cell>
          <cell r="BC81">
            <v>28</v>
          </cell>
          <cell r="BD81">
            <v>115</v>
          </cell>
          <cell r="BE81">
            <v>63</v>
          </cell>
          <cell r="BF81">
            <v>103</v>
          </cell>
          <cell r="BG81">
            <v>15</v>
          </cell>
          <cell r="BH81">
            <v>63</v>
          </cell>
          <cell r="BI81">
            <v>25</v>
          </cell>
          <cell r="BJ81">
            <v>63</v>
          </cell>
          <cell r="BK81">
            <v>64</v>
          </cell>
          <cell r="BL81">
            <v>9</v>
          </cell>
          <cell r="BM81">
            <v>1</v>
          </cell>
          <cell r="BN81">
            <v>1</v>
          </cell>
          <cell r="BO81">
            <v>1</v>
          </cell>
          <cell r="BP81">
            <v>1</v>
          </cell>
        </row>
        <row r="82">
          <cell r="G82" t="str">
            <v>JS0A4QUTAI2</v>
          </cell>
          <cell r="H82">
            <v>0</v>
          </cell>
          <cell r="I82">
            <v>0</v>
          </cell>
          <cell r="J82" t="str">
            <v>SUPERBREAK</v>
          </cell>
          <cell r="K82" t="str">
            <v>NEW</v>
          </cell>
          <cell r="L82" t="str">
            <v>AI2</v>
          </cell>
          <cell r="M82" t="str">
            <v>NEURAL NETWORK</v>
          </cell>
          <cell r="N82" t="str">
            <v>Print</v>
          </cell>
          <cell r="O82" t="str">
            <v>P</v>
          </cell>
          <cell r="P82" t="str">
            <v>100% Polyester</v>
          </cell>
          <cell r="Q82" t="str">
            <v>721415</v>
          </cell>
          <cell r="R82" t="str">
            <v>HORIZON - CAM</v>
          </cell>
          <cell r="S82" t="str">
            <v>Phnom Penh</v>
          </cell>
          <cell r="T82" t="str">
            <v>Cambodia</v>
          </cell>
          <cell r="U82">
            <v>56</v>
          </cell>
          <cell r="V82">
            <v>28</v>
          </cell>
          <cell r="W82">
            <v>14</v>
          </cell>
          <cell r="X82">
            <v>14</v>
          </cell>
          <cell r="Y82">
            <v>45</v>
          </cell>
          <cell r="Z82">
            <v>87</v>
          </cell>
          <cell r="AA82">
            <v>115</v>
          </cell>
          <cell r="AB82" t="str">
            <v>721415</v>
          </cell>
          <cell r="AC82" t="str">
            <v>HORIZON - CAM</v>
          </cell>
          <cell r="AD82" t="str">
            <v>Phnom Penh</v>
          </cell>
          <cell r="AE82" t="str">
            <v>Cambodia</v>
          </cell>
          <cell r="AF82" t="str">
            <v>721415</v>
          </cell>
          <cell r="AG82" t="str">
            <v>HORIZON - CAM</v>
          </cell>
          <cell r="AH82" t="str">
            <v>Phnom Penh</v>
          </cell>
          <cell r="AI82" t="str">
            <v>Cambodia</v>
          </cell>
          <cell r="AJ82" t="str">
            <v>721415</v>
          </cell>
          <cell r="AK82" t="str">
            <v>HORIZON - CAM</v>
          </cell>
          <cell r="AL82" t="str">
            <v>Phnom Penh</v>
          </cell>
          <cell r="AM82" t="str">
            <v>Cambodia</v>
          </cell>
          <cell r="AN82" t="str">
            <v>R8</v>
          </cell>
          <cell r="AO82">
            <v>29</v>
          </cell>
          <cell r="AP82">
            <v>25.625</v>
          </cell>
          <cell r="AQ82">
            <v>15.625</v>
          </cell>
          <cell r="AR82">
            <v>18</v>
          </cell>
          <cell r="AS82">
            <v>10.5</v>
          </cell>
          <cell r="AT82">
            <v>0</v>
          </cell>
          <cell r="AU82">
            <v>0</v>
          </cell>
          <cell r="AV82">
            <v>0</v>
          </cell>
          <cell r="AW82">
            <v>0</v>
          </cell>
          <cell r="AX82">
            <v>0</v>
          </cell>
          <cell r="AY82">
            <v>0</v>
          </cell>
          <cell r="AZ82">
            <v>2000</v>
          </cell>
          <cell r="BA82">
            <v>500</v>
          </cell>
          <cell r="BB82">
            <v>87</v>
          </cell>
          <cell r="BC82">
            <v>28</v>
          </cell>
          <cell r="BD82">
            <v>115</v>
          </cell>
          <cell r="BE82">
            <v>63</v>
          </cell>
          <cell r="BF82">
            <v>103</v>
          </cell>
          <cell r="BG82">
            <v>15</v>
          </cell>
          <cell r="BH82">
            <v>63</v>
          </cell>
          <cell r="BI82">
            <v>25</v>
          </cell>
          <cell r="BJ82">
            <v>63</v>
          </cell>
          <cell r="BK82">
            <v>64</v>
          </cell>
          <cell r="BL82">
            <v>9</v>
          </cell>
          <cell r="BM82">
            <v>1</v>
          </cell>
          <cell r="BN82">
            <v>1</v>
          </cell>
          <cell r="BO82">
            <v>1</v>
          </cell>
          <cell r="BP82">
            <v>1</v>
          </cell>
        </row>
        <row r="83">
          <cell r="G83" t="str">
            <v>JS0A4QUTAB3</v>
          </cell>
          <cell r="H83">
            <v>0</v>
          </cell>
          <cell r="I83">
            <v>0</v>
          </cell>
          <cell r="J83" t="str">
            <v>SUPERBREAK</v>
          </cell>
          <cell r="K83" t="str">
            <v>NEW</v>
          </cell>
          <cell r="L83" t="str">
            <v>AB3</v>
          </cell>
          <cell r="M83" t="str">
            <v>ISLAND ICONS</v>
          </cell>
          <cell r="N83" t="str">
            <v>Print</v>
          </cell>
          <cell r="O83" t="str">
            <v>P</v>
          </cell>
          <cell r="P83" t="str">
            <v>100% Polyester</v>
          </cell>
          <cell r="Q83" t="str">
            <v>721415</v>
          </cell>
          <cell r="R83" t="str">
            <v>HORIZON - CAM</v>
          </cell>
          <cell r="S83" t="str">
            <v>Phnom Penh</v>
          </cell>
          <cell r="T83" t="str">
            <v>Cambodia</v>
          </cell>
          <cell r="U83">
            <v>56</v>
          </cell>
          <cell r="V83">
            <v>28</v>
          </cell>
          <cell r="W83">
            <v>14</v>
          </cell>
          <cell r="X83">
            <v>14</v>
          </cell>
          <cell r="Y83">
            <v>45</v>
          </cell>
          <cell r="Z83">
            <v>87</v>
          </cell>
          <cell r="AA83">
            <v>115</v>
          </cell>
          <cell r="AB83" t="str">
            <v>721415</v>
          </cell>
          <cell r="AC83" t="str">
            <v>HORIZON - CAM</v>
          </cell>
          <cell r="AD83" t="str">
            <v>Phnom Penh</v>
          </cell>
          <cell r="AE83" t="str">
            <v>Cambodia</v>
          </cell>
          <cell r="AF83" t="str">
            <v>721415</v>
          </cell>
          <cell r="AG83" t="str">
            <v>HORIZON - CAM</v>
          </cell>
          <cell r="AH83" t="str">
            <v>Phnom Penh</v>
          </cell>
          <cell r="AI83" t="str">
            <v>Cambodia</v>
          </cell>
          <cell r="AJ83" t="str">
            <v>721415</v>
          </cell>
          <cell r="AK83" t="str">
            <v>HORIZON - CAM</v>
          </cell>
          <cell r="AL83" t="str">
            <v>Phnom Penh</v>
          </cell>
          <cell r="AM83" t="str">
            <v>Cambodia</v>
          </cell>
          <cell r="AN83" t="str">
            <v>R8</v>
          </cell>
          <cell r="AO83">
            <v>29</v>
          </cell>
          <cell r="AP83">
            <v>25.625</v>
          </cell>
          <cell r="AQ83">
            <v>15.625</v>
          </cell>
          <cell r="AR83">
            <v>18</v>
          </cell>
          <cell r="AS83">
            <v>10.5</v>
          </cell>
          <cell r="AT83">
            <v>0</v>
          </cell>
          <cell r="AU83">
            <v>0</v>
          </cell>
          <cell r="AV83">
            <v>0</v>
          </cell>
          <cell r="AW83">
            <v>0</v>
          </cell>
          <cell r="AX83">
            <v>0</v>
          </cell>
          <cell r="AY83">
            <v>0</v>
          </cell>
          <cell r="AZ83">
            <v>2000</v>
          </cell>
          <cell r="BA83">
            <v>500</v>
          </cell>
          <cell r="BB83">
            <v>87</v>
          </cell>
          <cell r="BC83">
            <v>28</v>
          </cell>
          <cell r="BD83">
            <v>115</v>
          </cell>
          <cell r="BE83">
            <v>63</v>
          </cell>
          <cell r="BF83">
            <v>103</v>
          </cell>
          <cell r="BG83">
            <v>15</v>
          </cell>
          <cell r="BH83">
            <v>63</v>
          </cell>
          <cell r="BI83">
            <v>25</v>
          </cell>
          <cell r="BJ83">
            <v>63</v>
          </cell>
          <cell r="BK83">
            <v>64</v>
          </cell>
          <cell r="BL83">
            <v>9</v>
          </cell>
          <cell r="BM83">
            <v>1</v>
          </cell>
          <cell r="BN83">
            <v>1</v>
          </cell>
          <cell r="BO83">
            <v>1</v>
          </cell>
          <cell r="BP83">
            <v>1</v>
          </cell>
        </row>
        <row r="84">
          <cell r="G84" t="str">
            <v>JS0A4QUTWHX</v>
          </cell>
          <cell r="H84">
            <v>0</v>
          </cell>
          <cell r="I84">
            <v>0</v>
          </cell>
          <cell r="J84" t="str">
            <v>SUPERBREAK</v>
          </cell>
          <cell r="K84" t="str">
            <v>C/O</v>
          </cell>
          <cell r="L84" t="str">
            <v>WHX</v>
          </cell>
          <cell r="M84" t="str">
            <v>WHITE</v>
          </cell>
          <cell r="N84" t="str">
            <v>Solid</v>
          </cell>
          <cell r="O84" t="str">
            <v>S</v>
          </cell>
          <cell r="P84" t="str">
            <v>100% Polyester</v>
          </cell>
          <cell r="Q84" t="str">
            <v>721415</v>
          </cell>
          <cell r="R84" t="str">
            <v>HORIZON - CAM</v>
          </cell>
          <cell r="S84" t="str">
            <v>Phnom Penh</v>
          </cell>
          <cell r="T84" t="str">
            <v>Cambodia</v>
          </cell>
          <cell r="U84">
            <v>56</v>
          </cell>
          <cell r="V84">
            <v>28</v>
          </cell>
          <cell r="W84">
            <v>14</v>
          </cell>
          <cell r="X84">
            <v>14</v>
          </cell>
          <cell r="Y84">
            <v>45</v>
          </cell>
          <cell r="Z84">
            <v>87</v>
          </cell>
          <cell r="AA84">
            <v>115</v>
          </cell>
          <cell r="AB84" t="str">
            <v>721415</v>
          </cell>
          <cell r="AC84" t="str">
            <v>HORIZON - CAM</v>
          </cell>
          <cell r="AD84" t="str">
            <v>Phnom Penh</v>
          </cell>
          <cell r="AE84" t="str">
            <v>Cambodia</v>
          </cell>
          <cell r="AF84" t="str">
            <v>721415</v>
          </cell>
          <cell r="AG84" t="str">
            <v>HORIZON - CAM</v>
          </cell>
          <cell r="AH84" t="str">
            <v>Phnom Penh</v>
          </cell>
          <cell r="AI84" t="str">
            <v>Cambodia</v>
          </cell>
          <cell r="AJ84" t="str">
            <v>721415</v>
          </cell>
          <cell r="AK84" t="str">
            <v>HORIZON - CAM</v>
          </cell>
          <cell r="AL84" t="str">
            <v>Phnom Penh</v>
          </cell>
          <cell r="AM84" t="str">
            <v>Cambodia</v>
          </cell>
          <cell r="AN84" t="str">
            <v>R8</v>
          </cell>
          <cell r="AO84">
            <v>29</v>
          </cell>
          <cell r="AP84">
            <v>25.625</v>
          </cell>
          <cell r="AQ84">
            <v>15.625</v>
          </cell>
          <cell r="AR84">
            <v>18</v>
          </cell>
          <cell r="AS84">
            <v>10.5</v>
          </cell>
          <cell r="AT84">
            <v>0</v>
          </cell>
          <cell r="AU84">
            <v>0</v>
          </cell>
          <cell r="AV84">
            <v>0</v>
          </cell>
          <cell r="AW84">
            <v>0</v>
          </cell>
          <cell r="AX84">
            <v>0</v>
          </cell>
          <cell r="AY84">
            <v>0</v>
          </cell>
          <cell r="AZ84">
            <v>2000</v>
          </cell>
          <cell r="BA84">
            <v>500</v>
          </cell>
          <cell r="BB84">
            <v>87</v>
          </cell>
          <cell r="BC84">
            <v>28</v>
          </cell>
          <cell r="BD84">
            <v>115</v>
          </cell>
          <cell r="BE84">
            <v>63</v>
          </cell>
          <cell r="BF84">
            <v>103</v>
          </cell>
          <cell r="BG84">
            <v>15</v>
          </cell>
          <cell r="BH84">
            <v>63</v>
          </cell>
          <cell r="BI84">
            <v>25</v>
          </cell>
          <cell r="BJ84">
            <v>63</v>
          </cell>
          <cell r="BK84">
            <v>64</v>
          </cell>
          <cell r="BL84">
            <v>9</v>
          </cell>
          <cell r="BM84">
            <v>1</v>
          </cell>
          <cell r="BN84">
            <v>1</v>
          </cell>
          <cell r="BO84">
            <v>1</v>
          </cell>
          <cell r="BP84">
            <v>1</v>
          </cell>
        </row>
        <row r="85">
          <cell r="G85" t="str">
            <v>JS0A4QUTAI4</v>
          </cell>
          <cell r="H85">
            <v>0</v>
          </cell>
          <cell r="I85">
            <v>0</v>
          </cell>
          <cell r="J85" t="str">
            <v>SUPERBREAK</v>
          </cell>
          <cell r="K85" t="str">
            <v>NEW</v>
          </cell>
          <cell r="L85" t="str">
            <v>AI4</v>
          </cell>
          <cell r="M85" t="str">
            <v>DRY BRUSH DAISY</v>
          </cell>
          <cell r="N85" t="str">
            <v>Print</v>
          </cell>
          <cell r="O85" t="str">
            <v>P</v>
          </cell>
          <cell r="P85" t="str">
            <v>100% Polyester</v>
          </cell>
          <cell r="Q85" t="str">
            <v>721415</v>
          </cell>
          <cell r="R85" t="str">
            <v>HORIZON - CAM</v>
          </cell>
          <cell r="S85" t="str">
            <v>Phnom Penh</v>
          </cell>
          <cell r="T85" t="str">
            <v>Cambodia</v>
          </cell>
          <cell r="U85">
            <v>56</v>
          </cell>
          <cell r="V85">
            <v>28</v>
          </cell>
          <cell r="W85">
            <v>14</v>
          </cell>
          <cell r="X85">
            <v>14</v>
          </cell>
          <cell r="Y85">
            <v>45</v>
          </cell>
          <cell r="Z85">
            <v>87</v>
          </cell>
          <cell r="AA85">
            <v>115</v>
          </cell>
          <cell r="AB85" t="str">
            <v>721415</v>
          </cell>
          <cell r="AC85" t="str">
            <v>HORIZON - CAM</v>
          </cell>
          <cell r="AD85" t="str">
            <v>Phnom Penh</v>
          </cell>
          <cell r="AE85" t="str">
            <v>Cambodia</v>
          </cell>
          <cell r="AF85" t="str">
            <v>721415</v>
          </cell>
          <cell r="AG85" t="str">
            <v>HORIZON - CAM</v>
          </cell>
          <cell r="AH85" t="str">
            <v>Phnom Penh</v>
          </cell>
          <cell r="AI85" t="str">
            <v>Cambodia</v>
          </cell>
          <cell r="AJ85" t="str">
            <v>721415</v>
          </cell>
          <cell r="AK85" t="str">
            <v>HORIZON - CAM</v>
          </cell>
          <cell r="AL85" t="str">
            <v>Phnom Penh</v>
          </cell>
          <cell r="AM85" t="str">
            <v>Cambodia</v>
          </cell>
          <cell r="AN85" t="str">
            <v>R8</v>
          </cell>
          <cell r="AO85">
            <v>29</v>
          </cell>
          <cell r="AP85">
            <v>25.625</v>
          </cell>
          <cell r="AQ85">
            <v>15.625</v>
          </cell>
          <cell r="AR85">
            <v>18</v>
          </cell>
          <cell r="AS85">
            <v>10.5</v>
          </cell>
          <cell r="AT85">
            <v>0</v>
          </cell>
          <cell r="AU85">
            <v>0</v>
          </cell>
          <cell r="AV85">
            <v>0</v>
          </cell>
          <cell r="AW85">
            <v>0</v>
          </cell>
          <cell r="AX85">
            <v>0</v>
          </cell>
          <cell r="AY85">
            <v>0</v>
          </cell>
          <cell r="AZ85">
            <v>2000</v>
          </cell>
          <cell r="BA85">
            <v>500</v>
          </cell>
          <cell r="BB85">
            <v>87</v>
          </cell>
          <cell r="BC85">
            <v>28</v>
          </cell>
          <cell r="BD85">
            <v>115</v>
          </cell>
          <cell r="BE85">
            <v>63</v>
          </cell>
          <cell r="BF85">
            <v>103</v>
          </cell>
          <cell r="BG85">
            <v>15</v>
          </cell>
          <cell r="BH85">
            <v>63</v>
          </cell>
          <cell r="BI85">
            <v>25</v>
          </cell>
          <cell r="BJ85">
            <v>63</v>
          </cell>
          <cell r="BK85">
            <v>64</v>
          </cell>
          <cell r="BL85">
            <v>9</v>
          </cell>
          <cell r="BM85">
            <v>1</v>
          </cell>
          <cell r="BN85">
            <v>1</v>
          </cell>
          <cell r="BO85">
            <v>1</v>
          </cell>
          <cell r="BP85">
            <v>1</v>
          </cell>
        </row>
        <row r="86">
          <cell r="G86" t="str">
            <v>JS0A4QUE003</v>
          </cell>
          <cell r="H86" t="str">
            <v>EK0A5BAON54</v>
          </cell>
          <cell r="I86" t="str">
            <v>EK0A5BAO</v>
          </cell>
          <cell r="J86" t="str">
            <v>SUPERBREAK PLUS</v>
          </cell>
          <cell r="K86" t="str">
            <v>C/O</v>
          </cell>
          <cell r="L86" t="str">
            <v>003</v>
          </cell>
          <cell r="M86" t="str">
            <v>NAVY</v>
          </cell>
          <cell r="N86" t="str">
            <v>Solid</v>
          </cell>
          <cell r="O86" t="str">
            <v>S</v>
          </cell>
          <cell r="P86" t="str">
            <v>100% Polyester</v>
          </cell>
          <cell r="Q86" t="str">
            <v>721415</v>
          </cell>
          <cell r="R86" t="str">
            <v>HORIZON - CAM</v>
          </cell>
          <cell r="S86" t="str">
            <v>Phnom Penh</v>
          </cell>
          <cell r="T86" t="str">
            <v>Cambodia</v>
          </cell>
          <cell r="U86">
            <v>56</v>
          </cell>
          <cell r="V86">
            <v>28</v>
          </cell>
          <cell r="W86">
            <v>14</v>
          </cell>
          <cell r="X86">
            <v>14</v>
          </cell>
          <cell r="Y86">
            <v>45</v>
          </cell>
          <cell r="Z86">
            <v>87</v>
          </cell>
          <cell r="AA86">
            <v>115</v>
          </cell>
          <cell r="AB86" t="str">
            <v>721415</v>
          </cell>
          <cell r="AC86" t="str">
            <v>HORIZON - CAM</v>
          </cell>
          <cell r="AD86" t="str">
            <v>Phnom Penh</v>
          </cell>
          <cell r="AE86" t="str">
            <v>Cambodia</v>
          </cell>
          <cell r="AF86" t="str">
            <v>721415</v>
          </cell>
          <cell r="AG86" t="str">
            <v>HORIZON - CAM</v>
          </cell>
          <cell r="AH86" t="str">
            <v>Phnom Penh</v>
          </cell>
          <cell r="AI86" t="str">
            <v>Cambodia</v>
          </cell>
          <cell r="AJ86" t="str">
            <v>721415</v>
          </cell>
          <cell r="AK86" t="str">
            <v>HORIZON - CAM</v>
          </cell>
          <cell r="AL86" t="str">
            <v>Phnom Penh</v>
          </cell>
          <cell r="AM86" t="str">
            <v>Cambodia</v>
          </cell>
          <cell r="AN86" t="str">
            <v>R8</v>
          </cell>
          <cell r="AO86">
            <v>22</v>
          </cell>
          <cell r="AP86">
            <v>25.625</v>
          </cell>
          <cell r="AQ86">
            <v>15.625</v>
          </cell>
          <cell r="AR86">
            <v>18</v>
          </cell>
          <cell r="AS86">
            <v>10.199999999999999</v>
          </cell>
          <cell r="AT86" t="str">
            <v>KU37</v>
          </cell>
          <cell r="AU86">
            <v>30</v>
          </cell>
          <cell r="AV86">
            <v>80</v>
          </cell>
          <cell r="AW86">
            <v>38</v>
          </cell>
          <cell r="AX86">
            <v>29</v>
          </cell>
          <cell r="AY86">
            <v>13.55</v>
          </cell>
          <cell r="AZ86">
            <v>2000</v>
          </cell>
          <cell r="BA86">
            <v>500</v>
          </cell>
          <cell r="BB86">
            <v>97</v>
          </cell>
          <cell r="BC86">
            <v>28</v>
          </cell>
          <cell r="BD86">
            <v>125</v>
          </cell>
          <cell r="BE86">
            <v>63</v>
          </cell>
          <cell r="BF86">
            <v>103</v>
          </cell>
          <cell r="BG86">
            <v>15</v>
          </cell>
          <cell r="BH86">
            <v>63</v>
          </cell>
          <cell r="BI86">
            <v>25</v>
          </cell>
          <cell r="BJ86">
            <v>63</v>
          </cell>
          <cell r="BK86">
            <v>64</v>
          </cell>
          <cell r="BL86">
            <v>9</v>
          </cell>
          <cell r="BM86">
            <v>1</v>
          </cell>
          <cell r="BN86">
            <v>1</v>
          </cell>
          <cell r="BO86">
            <v>1</v>
          </cell>
          <cell r="BP86">
            <v>1</v>
          </cell>
        </row>
        <row r="87">
          <cell r="G87" t="str">
            <v>JS0A4QUE008</v>
          </cell>
          <cell r="H87" t="str">
            <v>EK0A5BAON55</v>
          </cell>
          <cell r="I87" t="str">
            <v>EK0A5BAO</v>
          </cell>
          <cell r="J87" t="str">
            <v>SUPERBREAK PLUS</v>
          </cell>
          <cell r="K87" t="str">
            <v>C/O</v>
          </cell>
          <cell r="L87" t="str">
            <v>008</v>
          </cell>
          <cell r="M87" t="str">
            <v>BLACK</v>
          </cell>
          <cell r="N87" t="str">
            <v>Solid</v>
          </cell>
          <cell r="O87" t="str">
            <v>S</v>
          </cell>
          <cell r="P87" t="str">
            <v>100% Polyester</v>
          </cell>
          <cell r="Q87" t="str">
            <v>721415</v>
          </cell>
          <cell r="R87" t="str">
            <v>HORIZON - CAM</v>
          </cell>
          <cell r="S87" t="str">
            <v>Phnom Penh</v>
          </cell>
          <cell r="T87" t="str">
            <v>Cambodia</v>
          </cell>
          <cell r="U87">
            <v>56</v>
          </cell>
          <cell r="V87">
            <v>28</v>
          </cell>
          <cell r="W87">
            <v>14</v>
          </cell>
          <cell r="X87">
            <v>14</v>
          </cell>
          <cell r="Y87">
            <v>45</v>
          </cell>
          <cell r="Z87">
            <v>87</v>
          </cell>
          <cell r="AA87">
            <v>115</v>
          </cell>
          <cell r="AB87" t="str">
            <v>721415</v>
          </cell>
          <cell r="AC87" t="str">
            <v>HORIZON - CAM</v>
          </cell>
          <cell r="AD87" t="str">
            <v>Phnom Penh</v>
          </cell>
          <cell r="AE87" t="str">
            <v>Cambodia</v>
          </cell>
          <cell r="AF87" t="str">
            <v>721415</v>
          </cell>
          <cell r="AG87" t="str">
            <v>HORIZON - CAM</v>
          </cell>
          <cell r="AH87" t="str">
            <v>Phnom Penh</v>
          </cell>
          <cell r="AI87" t="str">
            <v>Cambodia</v>
          </cell>
          <cell r="AJ87" t="str">
            <v>721415</v>
          </cell>
          <cell r="AK87" t="str">
            <v>HORIZON - CAM</v>
          </cell>
          <cell r="AL87" t="str">
            <v>Phnom Penh</v>
          </cell>
          <cell r="AM87" t="str">
            <v>Cambodia</v>
          </cell>
          <cell r="AN87" t="str">
            <v>R8</v>
          </cell>
          <cell r="AO87">
            <v>22</v>
          </cell>
          <cell r="AP87">
            <v>25.625</v>
          </cell>
          <cell r="AQ87">
            <v>15.625</v>
          </cell>
          <cell r="AR87">
            <v>18</v>
          </cell>
          <cell r="AS87">
            <v>10.199999999999999</v>
          </cell>
          <cell r="AT87" t="str">
            <v>KU37</v>
          </cell>
          <cell r="AU87">
            <v>30</v>
          </cell>
          <cell r="AV87">
            <v>80</v>
          </cell>
          <cell r="AW87">
            <v>38</v>
          </cell>
          <cell r="AX87">
            <v>29</v>
          </cell>
          <cell r="AY87">
            <v>13.55</v>
          </cell>
          <cell r="AZ87">
            <v>2000</v>
          </cell>
          <cell r="BA87">
            <v>500</v>
          </cell>
          <cell r="BB87">
            <v>97</v>
          </cell>
          <cell r="BC87">
            <v>28</v>
          </cell>
          <cell r="BD87">
            <v>125</v>
          </cell>
          <cell r="BE87">
            <v>63</v>
          </cell>
          <cell r="BF87">
            <v>103</v>
          </cell>
          <cell r="BG87">
            <v>15</v>
          </cell>
          <cell r="BH87">
            <v>63</v>
          </cell>
          <cell r="BI87">
            <v>25</v>
          </cell>
          <cell r="BJ87">
            <v>63</v>
          </cell>
          <cell r="BK87">
            <v>64</v>
          </cell>
          <cell r="BL87">
            <v>9</v>
          </cell>
          <cell r="BM87">
            <v>1</v>
          </cell>
          <cell r="BN87">
            <v>1</v>
          </cell>
          <cell r="BO87">
            <v>1</v>
          </cell>
          <cell r="BP87">
            <v>1</v>
          </cell>
        </row>
        <row r="88">
          <cell r="G88" t="str">
            <v>JS0A4QUE04S</v>
          </cell>
          <cell r="H88" t="str">
            <v>EK0A5BAON62</v>
          </cell>
          <cell r="I88" t="str">
            <v>EK0A5BAO</v>
          </cell>
          <cell r="J88" t="str">
            <v>SUPERBREAK PLUS</v>
          </cell>
          <cell r="K88" t="str">
            <v>C/O</v>
          </cell>
          <cell r="L88" t="str">
            <v>04S</v>
          </cell>
          <cell r="M88" t="str">
            <v>RUSSET RED</v>
          </cell>
          <cell r="N88" t="str">
            <v>Solid</v>
          </cell>
          <cell r="O88" t="str">
            <v>S</v>
          </cell>
          <cell r="P88" t="str">
            <v>100% Polyester</v>
          </cell>
          <cell r="Q88" t="str">
            <v>721415</v>
          </cell>
          <cell r="R88" t="str">
            <v>HORIZON - CAM</v>
          </cell>
          <cell r="S88" t="str">
            <v>Phnom Penh</v>
          </cell>
          <cell r="T88" t="str">
            <v>Cambodia</v>
          </cell>
          <cell r="U88">
            <v>56</v>
          </cell>
          <cell r="V88">
            <v>28</v>
          </cell>
          <cell r="W88">
            <v>14</v>
          </cell>
          <cell r="X88">
            <v>14</v>
          </cell>
          <cell r="Y88">
            <v>45</v>
          </cell>
          <cell r="Z88">
            <v>87</v>
          </cell>
          <cell r="AA88">
            <v>115</v>
          </cell>
          <cell r="AB88" t="str">
            <v>721415</v>
          </cell>
          <cell r="AC88" t="str">
            <v>HORIZON - CAM</v>
          </cell>
          <cell r="AD88" t="str">
            <v>Phnom Penh</v>
          </cell>
          <cell r="AE88" t="str">
            <v>Cambodia</v>
          </cell>
          <cell r="AF88" t="str">
            <v>721415</v>
          </cell>
          <cell r="AG88" t="str">
            <v>HORIZON - CAM</v>
          </cell>
          <cell r="AH88" t="str">
            <v>Phnom Penh</v>
          </cell>
          <cell r="AI88" t="str">
            <v>Cambodia</v>
          </cell>
          <cell r="AJ88" t="str">
            <v>721415</v>
          </cell>
          <cell r="AK88" t="str">
            <v>HORIZON - CAM</v>
          </cell>
          <cell r="AL88" t="str">
            <v>Phnom Penh</v>
          </cell>
          <cell r="AM88" t="str">
            <v>Cambodia</v>
          </cell>
          <cell r="AN88" t="str">
            <v>R8</v>
          </cell>
          <cell r="AO88">
            <v>22</v>
          </cell>
          <cell r="AP88">
            <v>25.625</v>
          </cell>
          <cell r="AQ88">
            <v>15.625</v>
          </cell>
          <cell r="AR88">
            <v>18</v>
          </cell>
          <cell r="AS88">
            <v>10.199999999999999</v>
          </cell>
          <cell r="AT88" t="str">
            <v>KU37</v>
          </cell>
          <cell r="AU88">
            <v>30</v>
          </cell>
          <cell r="AV88">
            <v>80</v>
          </cell>
          <cell r="AW88">
            <v>38</v>
          </cell>
          <cell r="AX88">
            <v>29</v>
          </cell>
          <cell r="AY88">
            <v>13.55</v>
          </cell>
          <cell r="AZ88">
            <v>2000</v>
          </cell>
          <cell r="BA88">
            <v>500</v>
          </cell>
          <cell r="BB88">
            <v>97</v>
          </cell>
          <cell r="BC88">
            <v>28</v>
          </cell>
          <cell r="BD88">
            <v>125</v>
          </cell>
          <cell r="BE88">
            <v>63</v>
          </cell>
          <cell r="BF88">
            <v>103</v>
          </cell>
          <cell r="BG88">
            <v>15</v>
          </cell>
          <cell r="BH88">
            <v>63</v>
          </cell>
          <cell r="BI88">
            <v>25</v>
          </cell>
          <cell r="BJ88">
            <v>63</v>
          </cell>
          <cell r="BK88">
            <v>64</v>
          </cell>
          <cell r="BL88">
            <v>9</v>
          </cell>
          <cell r="BM88">
            <v>1</v>
          </cell>
          <cell r="BN88">
            <v>1</v>
          </cell>
          <cell r="BO88">
            <v>1</v>
          </cell>
          <cell r="BP88">
            <v>1</v>
          </cell>
        </row>
        <row r="89">
          <cell r="G89" t="str">
            <v>JS0A4QUE5XP</v>
          </cell>
          <cell r="H89">
            <v>0</v>
          </cell>
          <cell r="I89">
            <v>0</v>
          </cell>
          <cell r="J89" t="str">
            <v>SUPERBREAK PLUS</v>
          </cell>
          <cell r="K89" t="str">
            <v>C/O</v>
          </cell>
          <cell r="L89" t="str">
            <v>5XP</v>
          </cell>
          <cell r="M89" t="str">
            <v>RED TAPE</v>
          </cell>
          <cell r="N89" t="str">
            <v>Solid</v>
          </cell>
          <cell r="O89" t="str">
            <v>S</v>
          </cell>
          <cell r="P89" t="str">
            <v>100% Polyester</v>
          </cell>
          <cell r="Q89" t="str">
            <v>721415</v>
          </cell>
          <cell r="R89" t="str">
            <v>HORIZON - CAM</v>
          </cell>
          <cell r="S89" t="str">
            <v>Phnom Penh</v>
          </cell>
          <cell r="T89" t="str">
            <v>Cambodia</v>
          </cell>
          <cell r="U89">
            <v>56</v>
          </cell>
          <cell r="V89">
            <v>28</v>
          </cell>
          <cell r="W89">
            <v>14</v>
          </cell>
          <cell r="X89">
            <v>14</v>
          </cell>
          <cell r="Y89">
            <v>45</v>
          </cell>
          <cell r="Z89">
            <v>87</v>
          </cell>
          <cell r="AA89">
            <v>115</v>
          </cell>
          <cell r="AB89" t="str">
            <v>721415</v>
          </cell>
          <cell r="AC89" t="str">
            <v>HORIZON - CAM</v>
          </cell>
          <cell r="AD89" t="str">
            <v>Phnom Penh</v>
          </cell>
          <cell r="AE89" t="str">
            <v>Cambodia</v>
          </cell>
          <cell r="AF89" t="str">
            <v>721415</v>
          </cell>
          <cell r="AG89" t="str">
            <v>HORIZON - CAM</v>
          </cell>
          <cell r="AH89" t="str">
            <v>Phnom Penh</v>
          </cell>
          <cell r="AI89" t="str">
            <v>Cambodia</v>
          </cell>
          <cell r="AJ89" t="str">
            <v>721415</v>
          </cell>
          <cell r="AK89" t="str">
            <v>HORIZON - CAM</v>
          </cell>
          <cell r="AL89" t="str">
            <v>Phnom Penh</v>
          </cell>
          <cell r="AM89" t="str">
            <v>Cambodia</v>
          </cell>
          <cell r="AN89" t="str">
            <v>R8</v>
          </cell>
          <cell r="AO89">
            <v>22</v>
          </cell>
          <cell r="AP89">
            <v>25.625</v>
          </cell>
          <cell r="AQ89">
            <v>15.625</v>
          </cell>
          <cell r="AR89">
            <v>18</v>
          </cell>
          <cell r="AS89">
            <v>10.199999999999999</v>
          </cell>
          <cell r="AT89" t="str">
            <v>KU37</v>
          </cell>
          <cell r="AU89">
            <v>30</v>
          </cell>
          <cell r="AV89">
            <v>80</v>
          </cell>
          <cell r="AW89">
            <v>38</v>
          </cell>
          <cell r="AX89">
            <v>29</v>
          </cell>
          <cell r="AY89">
            <v>13.55</v>
          </cell>
          <cell r="AZ89">
            <v>2000</v>
          </cell>
          <cell r="BA89">
            <v>500</v>
          </cell>
          <cell r="BB89">
            <v>97</v>
          </cell>
          <cell r="BC89">
            <v>28</v>
          </cell>
          <cell r="BD89">
            <v>125</v>
          </cell>
          <cell r="BE89">
            <v>63</v>
          </cell>
          <cell r="BF89">
            <v>103</v>
          </cell>
          <cell r="BG89">
            <v>15</v>
          </cell>
          <cell r="BH89">
            <v>63</v>
          </cell>
          <cell r="BI89">
            <v>25</v>
          </cell>
          <cell r="BJ89">
            <v>63</v>
          </cell>
          <cell r="BK89">
            <v>64</v>
          </cell>
          <cell r="BL89">
            <v>9</v>
          </cell>
          <cell r="BM89">
            <v>1</v>
          </cell>
          <cell r="BN89">
            <v>1</v>
          </cell>
          <cell r="BO89">
            <v>1</v>
          </cell>
          <cell r="BP89">
            <v>1</v>
          </cell>
        </row>
        <row r="90">
          <cell r="G90" t="str">
            <v>JS0A4QUE96D</v>
          </cell>
          <cell r="H90">
            <v>0</v>
          </cell>
          <cell r="I90">
            <v>0</v>
          </cell>
          <cell r="J90" t="str">
            <v>SUPERBREAK PLUS</v>
          </cell>
          <cell r="K90" t="str">
            <v>C/O</v>
          </cell>
          <cell r="L90" t="str">
            <v>96D</v>
          </cell>
          <cell r="M90" t="str">
            <v>LODEN FROST</v>
          </cell>
          <cell r="N90" t="str">
            <v>Solid</v>
          </cell>
          <cell r="O90" t="str">
            <v>S</v>
          </cell>
          <cell r="P90" t="str">
            <v>100% Polyester</v>
          </cell>
          <cell r="Q90" t="str">
            <v>721415</v>
          </cell>
          <cell r="R90" t="str">
            <v>HORIZON - CAM</v>
          </cell>
          <cell r="S90" t="str">
            <v>Phnom Penh</v>
          </cell>
          <cell r="T90" t="str">
            <v>Cambodia</v>
          </cell>
          <cell r="U90">
            <v>56</v>
          </cell>
          <cell r="V90">
            <v>28</v>
          </cell>
          <cell r="W90">
            <v>14</v>
          </cell>
          <cell r="X90">
            <v>14</v>
          </cell>
          <cell r="Y90">
            <v>45</v>
          </cell>
          <cell r="Z90">
            <v>87</v>
          </cell>
          <cell r="AA90">
            <v>115</v>
          </cell>
          <cell r="AB90" t="str">
            <v>721415</v>
          </cell>
          <cell r="AC90" t="str">
            <v>HORIZON - CAM</v>
          </cell>
          <cell r="AD90" t="str">
            <v>Phnom Penh</v>
          </cell>
          <cell r="AE90" t="str">
            <v>Cambodia</v>
          </cell>
          <cell r="AF90" t="str">
            <v>721415</v>
          </cell>
          <cell r="AG90" t="str">
            <v>HORIZON - CAM</v>
          </cell>
          <cell r="AH90" t="str">
            <v>Phnom Penh</v>
          </cell>
          <cell r="AI90" t="str">
            <v>Cambodia</v>
          </cell>
          <cell r="AJ90" t="str">
            <v>721415</v>
          </cell>
          <cell r="AK90" t="str">
            <v>HORIZON - CAM</v>
          </cell>
          <cell r="AL90" t="str">
            <v>Phnom Penh</v>
          </cell>
          <cell r="AM90" t="str">
            <v>Cambodia</v>
          </cell>
          <cell r="AN90" t="str">
            <v>R8</v>
          </cell>
          <cell r="AO90">
            <v>22</v>
          </cell>
          <cell r="AP90">
            <v>25.625</v>
          </cell>
          <cell r="AQ90">
            <v>15.625</v>
          </cell>
          <cell r="AR90">
            <v>18</v>
          </cell>
          <cell r="AS90">
            <v>10.199999999999999</v>
          </cell>
          <cell r="AT90" t="str">
            <v>KU37</v>
          </cell>
          <cell r="AU90">
            <v>30</v>
          </cell>
          <cell r="AV90">
            <v>80</v>
          </cell>
          <cell r="AW90">
            <v>38</v>
          </cell>
          <cell r="AX90">
            <v>29</v>
          </cell>
          <cell r="AY90">
            <v>13.55</v>
          </cell>
          <cell r="AZ90">
            <v>2000</v>
          </cell>
          <cell r="BA90">
            <v>500</v>
          </cell>
          <cell r="BB90">
            <v>97</v>
          </cell>
          <cell r="BC90">
            <v>28</v>
          </cell>
          <cell r="BD90">
            <v>125</v>
          </cell>
          <cell r="BE90">
            <v>63</v>
          </cell>
          <cell r="BF90">
            <v>103</v>
          </cell>
          <cell r="BG90">
            <v>15</v>
          </cell>
          <cell r="BH90">
            <v>63</v>
          </cell>
          <cell r="BI90">
            <v>25</v>
          </cell>
          <cell r="BJ90">
            <v>63</v>
          </cell>
          <cell r="BK90">
            <v>64</v>
          </cell>
          <cell r="BL90">
            <v>9</v>
          </cell>
          <cell r="BM90">
            <v>1</v>
          </cell>
          <cell r="BN90">
            <v>1</v>
          </cell>
          <cell r="BO90">
            <v>1</v>
          </cell>
          <cell r="BP90">
            <v>1</v>
          </cell>
        </row>
        <row r="91">
          <cell r="G91" t="str">
            <v>JS0A4QUE7G3</v>
          </cell>
          <cell r="H91" t="str">
            <v>EK0A5BAOZ91</v>
          </cell>
          <cell r="I91" t="str">
            <v>EK0A5BAO</v>
          </cell>
          <cell r="J91" t="str">
            <v>SUPERBREAK PLUS</v>
          </cell>
          <cell r="K91" t="str">
            <v>C/O</v>
          </cell>
          <cell r="L91" t="str">
            <v>7G3</v>
          </cell>
          <cell r="M91" t="str">
            <v>ARMY GREEN</v>
          </cell>
          <cell r="N91" t="str">
            <v>Solid</v>
          </cell>
          <cell r="O91" t="str">
            <v>S</v>
          </cell>
          <cell r="P91" t="str">
            <v>100% Polyester</v>
          </cell>
          <cell r="Q91" t="str">
            <v>721415</v>
          </cell>
          <cell r="R91" t="str">
            <v>HORIZON - CAM</v>
          </cell>
          <cell r="S91" t="str">
            <v>Phnom Penh</v>
          </cell>
          <cell r="T91" t="str">
            <v>Cambodia</v>
          </cell>
          <cell r="U91">
            <v>56</v>
          </cell>
          <cell r="V91">
            <v>28</v>
          </cell>
          <cell r="W91">
            <v>14</v>
          </cell>
          <cell r="X91">
            <v>14</v>
          </cell>
          <cell r="Y91">
            <v>45</v>
          </cell>
          <cell r="Z91">
            <v>87</v>
          </cell>
          <cell r="AA91">
            <v>115</v>
          </cell>
          <cell r="AB91" t="str">
            <v>721415</v>
          </cell>
          <cell r="AC91" t="str">
            <v>HORIZON - CAM</v>
          </cell>
          <cell r="AD91" t="str">
            <v>Phnom Penh</v>
          </cell>
          <cell r="AE91" t="str">
            <v>Cambodia</v>
          </cell>
          <cell r="AF91" t="str">
            <v>721415</v>
          </cell>
          <cell r="AG91" t="str">
            <v>HORIZON - CAM</v>
          </cell>
          <cell r="AH91" t="str">
            <v>Phnom Penh</v>
          </cell>
          <cell r="AI91" t="str">
            <v>Cambodia</v>
          </cell>
          <cell r="AJ91" t="str">
            <v>721415</v>
          </cell>
          <cell r="AK91" t="str">
            <v>HORIZON - CAM</v>
          </cell>
          <cell r="AL91" t="str">
            <v>Phnom Penh</v>
          </cell>
          <cell r="AM91" t="str">
            <v>Cambodia</v>
          </cell>
          <cell r="AN91" t="str">
            <v>R8</v>
          </cell>
          <cell r="AO91">
            <v>22</v>
          </cell>
          <cell r="AP91">
            <v>25.625</v>
          </cell>
          <cell r="AQ91">
            <v>15.625</v>
          </cell>
          <cell r="AR91">
            <v>18</v>
          </cell>
          <cell r="AS91">
            <v>10.199999999999999</v>
          </cell>
          <cell r="AT91" t="str">
            <v>KU37</v>
          </cell>
          <cell r="AU91">
            <v>30</v>
          </cell>
          <cell r="AV91">
            <v>80</v>
          </cell>
          <cell r="AW91">
            <v>38</v>
          </cell>
          <cell r="AX91">
            <v>29</v>
          </cell>
          <cell r="AY91">
            <v>13.55</v>
          </cell>
          <cell r="AZ91">
            <v>2000</v>
          </cell>
          <cell r="BA91">
            <v>500</v>
          </cell>
          <cell r="BB91">
            <v>97</v>
          </cell>
          <cell r="BC91">
            <v>28</v>
          </cell>
          <cell r="BD91">
            <v>125</v>
          </cell>
          <cell r="BE91">
            <v>63</v>
          </cell>
          <cell r="BF91">
            <v>103</v>
          </cell>
          <cell r="BG91">
            <v>15</v>
          </cell>
          <cell r="BH91">
            <v>63</v>
          </cell>
          <cell r="BI91">
            <v>25</v>
          </cell>
          <cell r="BJ91">
            <v>63</v>
          </cell>
          <cell r="BK91">
            <v>64</v>
          </cell>
          <cell r="BL91">
            <v>9</v>
          </cell>
          <cell r="BM91">
            <v>1</v>
          </cell>
          <cell r="BN91">
            <v>1</v>
          </cell>
          <cell r="BO91">
            <v>1</v>
          </cell>
          <cell r="BP91">
            <v>1</v>
          </cell>
        </row>
        <row r="92">
          <cell r="G92" t="str">
            <v>JS0A4QUE7H6</v>
          </cell>
          <cell r="H92" t="str">
            <v>EK0A5BAON60</v>
          </cell>
          <cell r="I92" t="str">
            <v>EK0A5BAO</v>
          </cell>
          <cell r="J92" t="str">
            <v>SUPERBREAK PLUS</v>
          </cell>
          <cell r="K92" t="str">
            <v>C/O</v>
          </cell>
          <cell r="L92" t="str">
            <v>7H6</v>
          </cell>
          <cell r="M92" t="str">
            <v>GRAPHITE GREY</v>
          </cell>
          <cell r="N92" t="str">
            <v>Solid</v>
          </cell>
          <cell r="O92" t="str">
            <v>S</v>
          </cell>
          <cell r="P92" t="str">
            <v>100% Polyester</v>
          </cell>
          <cell r="Q92" t="str">
            <v>721415</v>
          </cell>
          <cell r="R92" t="str">
            <v>HORIZON - CAM</v>
          </cell>
          <cell r="S92" t="str">
            <v>Phnom Penh</v>
          </cell>
          <cell r="T92" t="str">
            <v>Cambodia</v>
          </cell>
          <cell r="U92">
            <v>56</v>
          </cell>
          <cell r="V92">
            <v>28</v>
          </cell>
          <cell r="W92">
            <v>14</v>
          </cell>
          <cell r="X92">
            <v>14</v>
          </cell>
          <cell r="Y92">
            <v>45</v>
          </cell>
          <cell r="Z92">
            <v>87</v>
          </cell>
          <cell r="AA92">
            <v>115</v>
          </cell>
          <cell r="AB92" t="str">
            <v>721415</v>
          </cell>
          <cell r="AC92" t="str">
            <v>HORIZON - CAM</v>
          </cell>
          <cell r="AD92" t="str">
            <v>Phnom Penh</v>
          </cell>
          <cell r="AE92" t="str">
            <v>Cambodia</v>
          </cell>
          <cell r="AF92" t="str">
            <v>721415</v>
          </cell>
          <cell r="AG92" t="str">
            <v>HORIZON - CAM</v>
          </cell>
          <cell r="AH92" t="str">
            <v>Phnom Penh</v>
          </cell>
          <cell r="AI92" t="str">
            <v>Cambodia</v>
          </cell>
          <cell r="AJ92" t="str">
            <v>721415</v>
          </cell>
          <cell r="AK92" t="str">
            <v>HORIZON - CAM</v>
          </cell>
          <cell r="AL92" t="str">
            <v>Phnom Penh</v>
          </cell>
          <cell r="AM92" t="str">
            <v>Cambodia</v>
          </cell>
          <cell r="AN92" t="str">
            <v>R8</v>
          </cell>
          <cell r="AO92">
            <v>22</v>
          </cell>
          <cell r="AP92">
            <v>25.625</v>
          </cell>
          <cell r="AQ92">
            <v>15.625</v>
          </cell>
          <cell r="AR92">
            <v>18</v>
          </cell>
          <cell r="AS92">
            <v>10.199999999999999</v>
          </cell>
          <cell r="AT92" t="str">
            <v>KU37</v>
          </cell>
          <cell r="AU92">
            <v>30</v>
          </cell>
          <cell r="AV92">
            <v>80</v>
          </cell>
          <cell r="AW92">
            <v>38</v>
          </cell>
          <cell r="AX92">
            <v>29</v>
          </cell>
          <cell r="AY92">
            <v>13.55</v>
          </cell>
          <cell r="AZ92">
            <v>2000</v>
          </cell>
          <cell r="BA92">
            <v>500</v>
          </cell>
          <cell r="BB92">
            <v>97</v>
          </cell>
          <cell r="BC92">
            <v>28</v>
          </cell>
          <cell r="BD92">
            <v>125</v>
          </cell>
          <cell r="BE92">
            <v>63</v>
          </cell>
          <cell r="BF92">
            <v>103</v>
          </cell>
          <cell r="BG92">
            <v>15</v>
          </cell>
          <cell r="BH92">
            <v>63</v>
          </cell>
          <cell r="BI92">
            <v>25</v>
          </cell>
          <cell r="BJ92">
            <v>63</v>
          </cell>
          <cell r="BK92">
            <v>64</v>
          </cell>
          <cell r="BL92">
            <v>9</v>
          </cell>
          <cell r="BM92">
            <v>1</v>
          </cell>
          <cell r="BN92">
            <v>1</v>
          </cell>
          <cell r="BO92">
            <v>1</v>
          </cell>
          <cell r="BP92">
            <v>1</v>
          </cell>
        </row>
        <row r="93">
          <cell r="G93" t="str">
            <v>JS0A4QUE95Y</v>
          </cell>
          <cell r="H93">
            <v>0</v>
          </cell>
          <cell r="I93">
            <v>0</v>
          </cell>
          <cell r="J93" t="str">
            <v>SUPERBREAK PLUS</v>
          </cell>
          <cell r="K93" t="str">
            <v>C/O</v>
          </cell>
          <cell r="L93" t="str">
            <v>95Y</v>
          </cell>
          <cell r="M93" t="str">
            <v>DEEP LAKE</v>
          </cell>
          <cell r="N93" t="str">
            <v>Solid</v>
          </cell>
          <cell r="O93" t="str">
            <v>S</v>
          </cell>
          <cell r="P93" t="str">
            <v>100% Polyester</v>
          </cell>
          <cell r="Q93" t="str">
            <v>721415</v>
          </cell>
          <cell r="R93" t="str">
            <v>HORIZON - CAM</v>
          </cell>
          <cell r="S93" t="str">
            <v>Phnom Penh</v>
          </cell>
          <cell r="T93" t="str">
            <v>Cambodia</v>
          </cell>
          <cell r="U93">
            <v>56</v>
          </cell>
          <cell r="V93">
            <v>28</v>
          </cell>
          <cell r="W93">
            <v>14</v>
          </cell>
          <cell r="X93">
            <v>14</v>
          </cell>
          <cell r="Y93">
            <v>45</v>
          </cell>
          <cell r="Z93">
            <v>87</v>
          </cell>
          <cell r="AA93">
            <v>115</v>
          </cell>
          <cell r="AB93" t="str">
            <v>721415</v>
          </cell>
          <cell r="AC93" t="str">
            <v>HORIZON - CAM</v>
          </cell>
          <cell r="AD93" t="str">
            <v>Phnom Penh</v>
          </cell>
          <cell r="AE93" t="str">
            <v>Cambodia</v>
          </cell>
          <cell r="AF93" t="str">
            <v>721415</v>
          </cell>
          <cell r="AG93" t="str">
            <v>HORIZON - CAM</v>
          </cell>
          <cell r="AH93" t="str">
            <v>Phnom Penh</v>
          </cell>
          <cell r="AI93" t="str">
            <v>Cambodia</v>
          </cell>
          <cell r="AJ93" t="str">
            <v>721415</v>
          </cell>
          <cell r="AK93" t="str">
            <v>HORIZON - CAM</v>
          </cell>
          <cell r="AL93" t="str">
            <v>Phnom Penh</v>
          </cell>
          <cell r="AM93" t="str">
            <v>Cambodia</v>
          </cell>
          <cell r="AN93" t="str">
            <v>R8</v>
          </cell>
          <cell r="AO93">
            <v>22</v>
          </cell>
          <cell r="AP93">
            <v>25.625</v>
          </cell>
          <cell r="AQ93">
            <v>15.625</v>
          </cell>
          <cell r="AR93">
            <v>18</v>
          </cell>
          <cell r="AS93">
            <v>10.199999999999999</v>
          </cell>
          <cell r="AT93" t="str">
            <v>KU37</v>
          </cell>
          <cell r="AU93">
            <v>30</v>
          </cell>
          <cell r="AV93">
            <v>80</v>
          </cell>
          <cell r="AW93">
            <v>38</v>
          </cell>
          <cell r="AX93">
            <v>29</v>
          </cell>
          <cell r="AY93">
            <v>13.55</v>
          </cell>
          <cell r="AZ93">
            <v>2000</v>
          </cell>
          <cell r="BA93">
            <v>500</v>
          </cell>
          <cell r="BB93">
            <v>97</v>
          </cell>
          <cell r="BC93">
            <v>28</v>
          </cell>
          <cell r="BD93">
            <v>125</v>
          </cell>
          <cell r="BE93">
            <v>63</v>
          </cell>
          <cell r="BF93">
            <v>103</v>
          </cell>
          <cell r="BG93">
            <v>15</v>
          </cell>
          <cell r="BH93">
            <v>63</v>
          </cell>
          <cell r="BI93">
            <v>25</v>
          </cell>
          <cell r="BJ93">
            <v>63</v>
          </cell>
          <cell r="BK93">
            <v>64</v>
          </cell>
          <cell r="BL93">
            <v>9</v>
          </cell>
          <cell r="BM93">
            <v>1</v>
          </cell>
          <cell r="BN93">
            <v>1</v>
          </cell>
          <cell r="BO93">
            <v>1</v>
          </cell>
          <cell r="BP93">
            <v>1</v>
          </cell>
        </row>
        <row r="94">
          <cell r="G94" t="str">
            <v>JS0A4QUE7N8</v>
          </cell>
          <cell r="H94">
            <v>0</v>
          </cell>
          <cell r="I94">
            <v>0</v>
          </cell>
          <cell r="J94" t="str">
            <v>SUPERBREAK PLUS</v>
          </cell>
          <cell r="K94" t="str">
            <v>C/O</v>
          </cell>
          <cell r="L94" t="str">
            <v>7N8</v>
          </cell>
          <cell r="M94" t="str">
            <v>MISTY ROSE</v>
          </cell>
          <cell r="N94" t="str">
            <v>Solid</v>
          </cell>
          <cell r="O94" t="str">
            <v>S</v>
          </cell>
          <cell r="P94" t="str">
            <v>100% Polyester</v>
          </cell>
          <cell r="Q94" t="str">
            <v>721415</v>
          </cell>
          <cell r="R94" t="str">
            <v>HORIZON - CAM</v>
          </cell>
          <cell r="S94" t="str">
            <v>Phnom Penh</v>
          </cell>
          <cell r="T94" t="str">
            <v>Cambodia</v>
          </cell>
          <cell r="U94">
            <v>56</v>
          </cell>
          <cell r="V94">
            <v>28</v>
          </cell>
          <cell r="W94">
            <v>14</v>
          </cell>
          <cell r="X94">
            <v>14</v>
          </cell>
          <cell r="Y94">
            <v>45</v>
          </cell>
          <cell r="Z94">
            <v>87</v>
          </cell>
          <cell r="AA94">
            <v>115</v>
          </cell>
          <cell r="AB94" t="str">
            <v>721415</v>
          </cell>
          <cell r="AC94" t="str">
            <v>HORIZON - CAM</v>
          </cell>
          <cell r="AD94" t="str">
            <v>Phnom Penh</v>
          </cell>
          <cell r="AE94" t="str">
            <v>Cambodia</v>
          </cell>
          <cell r="AF94" t="str">
            <v>721415</v>
          </cell>
          <cell r="AG94" t="str">
            <v>HORIZON - CAM</v>
          </cell>
          <cell r="AH94" t="str">
            <v>Phnom Penh</v>
          </cell>
          <cell r="AI94" t="str">
            <v>Cambodia</v>
          </cell>
          <cell r="AJ94" t="str">
            <v>721415</v>
          </cell>
          <cell r="AK94" t="str">
            <v>HORIZON - CAM</v>
          </cell>
          <cell r="AL94" t="str">
            <v>Phnom Penh</v>
          </cell>
          <cell r="AM94" t="str">
            <v>Cambodia</v>
          </cell>
          <cell r="AN94" t="str">
            <v>R8</v>
          </cell>
          <cell r="AO94">
            <v>22</v>
          </cell>
          <cell r="AP94">
            <v>25.625</v>
          </cell>
          <cell r="AQ94">
            <v>15.625</v>
          </cell>
          <cell r="AR94">
            <v>18</v>
          </cell>
          <cell r="AS94">
            <v>10.199999999999999</v>
          </cell>
          <cell r="AT94" t="str">
            <v>KU37</v>
          </cell>
          <cell r="AU94">
            <v>30</v>
          </cell>
          <cell r="AV94">
            <v>80</v>
          </cell>
          <cell r="AW94">
            <v>38</v>
          </cell>
          <cell r="AX94">
            <v>29</v>
          </cell>
          <cell r="AY94">
            <v>13.55</v>
          </cell>
          <cell r="AZ94">
            <v>2000</v>
          </cell>
          <cell r="BA94">
            <v>500</v>
          </cell>
          <cell r="BB94">
            <v>97</v>
          </cell>
          <cell r="BC94">
            <v>28</v>
          </cell>
          <cell r="BD94">
            <v>125</v>
          </cell>
          <cell r="BE94">
            <v>63</v>
          </cell>
          <cell r="BF94">
            <v>103</v>
          </cell>
          <cell r="BG94">
            <v>15</v>
          </cell>
          <cell r="BH94">
            <v>63</v>
          </cell>
          <cell r="BI94">
            <v>25</v>
          </cell>
          <cell r="BJ94">
            <v>63</v>
          </cell>
          <cell r="BK94">
            <v>64</v>
          </cell>
          <cell r="BL94">
            <v>9</v>
          </cell>
          <cell r="BM94">
            <v>1</v>
          </cell>
          <cell r="BN94">
            <v>1</v>
          </cell>
          <cell r="BO94">
            <v>1</v>
          </cell>
          <cell r="BP94">
            <v>1</v>
          </cell>
        </row>
        <row r="95">
          <cell r="G95" t="str">
            <v>JS0A4QUE95Z</v>
          </cell>
          <cell r="H95">
            <v>0</v>
          </cell>
          <cell r="I95">
            <v>0</v>
          </cell>
          <cell r="J95" t="str">
            <v>SUPERBREAK PLUS</v>
          </cell>
          <cell r="K95" t="str">
            <v>C/O</v>
          </cell>
          <cell r="L95" t="str">
            <v>95Z</v>
          </cell>
          <cell r="M95" t="str">
            <v>CURRY</v>
          </cell>
          <cell r="N95" t="str">
            <v>Solid</v>
          </cell>
          <cell r="O95" t="str">
            <v>S</v>
          </cell>
          <cell r="P95" t="str">
            <v>100% Polyester</v>
          </cell>
          <cell r="Q95" t="str">
            <v>721415</v>
          </cell>
          <cell r="R95" t="str">
            <v>HORIZON - CAM</v>
          </cell>
          <cell r="S95" t="str">
            <v>Phnom Penh</v>
          </cell>
          <cell r="T95" t="str">
            <v>Cambodia</v>
          </cell>
          <cell r="U95">
            <v>56</v>
          </cell>
          <cell r="V95">
            <v>28</v>
          </cell>
          <cell r="W95">
            <v>14</v>
          </cell>
          <cell r="X95">
            <v>14</v>
          </cell>
          <cell r="Y95">
            <v>45</v>
          </cell>
          <cell r="Z95">
            <v>87</v>
          </cell>
          <cell r="AA95">
            <v>115</v>
          </cell>
          <cell r="AB95" t="str">
            <v>721415</v>
          </cell>
          <cell r="AC95" t="str">
            <v>HORIZON - CAM</v>
          </cell>
          <cell r="AD95" t="str">
            <v>Phnom Penh</v>
          </cell>
          <cell r="AE95" t="str">
            <v>Cambodia</v>
          </cell>
          <cell r="AF95" t="str">
            <v>721415</v>
          </cell>
          <cell r="AG95" t="str">
            <v>HORIZON - CAM</v>
          </cell>
          <cell r="AH95" t="str">
            <v>Phnom Penh</v>
          </cell>
          <cell r="AI95" t="str">
            <v>Cambodia</v>
          </cell>
          <cell r="AJ95" t="str">
            <v>721415</v>
          </cell>
          <cell r="AK95" t="str">
            <v>HORIZON - CAM</v>
          </cell>
          <cell r="AL95" t="str">
            <v>Phnom Penh</v>
          </cell>
          <cell r="AM95" t="str">
            <v>Cambodia</v>
          </cell>
          <cell r="AN95" t="str">
            <v>R8</v>
          </cell>
          <cell r="AO95">
            <v>22</v>
          </cell>
          <cell r="AP95">
            <v>25.625</v>
          </cell>
          <cell r="AQ95">
            <v>15.625</v>
          </cell>
          <cell r="AR95">
            <v>18</v>
          </cell>
          <cell r="AS95">
            <v>10.199999999999999</v>
          </cell>
          <cell r="AT95" t="str">
            <v>KU37</v>
          </cell>
          <cell r="AU95">
            <v>30</v>
          </cell>
          <cell r="AV95">
            <v>80</v>
          </cell>
          <cell r="AW95">
            <v>38</v>
          </cell>
          <cell r="AX95">
            <v>29</v>
          </cell>
          <cell r="AY95">
            <v>13.55</v>
          </cell>
          <cell r="AZ95">
            <v>2000</v>
          </cell>
          <cell r="BA95">
            <v>500</v>
          </cell>
          <cell r="BB95">
            <v>97</v>
          </cell>
          <cell r="BC95">
            <v>28</v>
          </cell>
          <cell r="BD95">
            <v>125</v>
          </cell>
          <cell r="BE95">
            <v>63</v>
          </cell>
          <cell r="BF95">
            <v>103</v>
          </cell>
          <cell r="BG95">
            <v>15</v>
          </cell>
          <cell r="BH95">
            <v>63</v>
          </cell>
          <cell r="BI95">
            <v>25</v>
          </cell>
          <cell r="BJ95">
            <v>63</v>
          </cell>
          <cell r="BK95">
            <v>64</v>
          </cell>
          <cell r="BL95">
            <v>9</v>
          </cell>
          <cell r="BM95">
            <v>1</v>
          </cell>
          <cell r="BN95">
            <v>1</v>
          </cell>
          <cell r="BO95">
            <v>1</v>
          </cell>
          <cell r="BP95">
            <v>1</v>
          </cell>
        </row>
        <row r="96">
          <cell r="G96" t="str">
            <v>JS0A4QUEZ72</v>
          </cell>
          <cell r="H96">
            <v>0</v>
          </cell>
          <cell r="I96">
            <v>0</v>
          </cell>
          <cell r="J96" t="str">
            <v>SUPERBREAK PLUS</v>
          </cell>
          <cell r="K96" t="str">
            <v>NEW</v>
          </cell>
          <cell r="L96" t="str">
            <v>Z72</v>
          </cell>
          <cell r="M96" t="str">
            <v>PEACH NEON</v>
          </cell>
          <cell r="N96" t="str">
            <v>Solid</v>
          </cell>
          <cell r="O96" t="str">
            <v>S</v>
          </cell>
          <cell r="P96" t="str">
            <v>100% Polyester</v>
          </cell>
          <cell r="Q96" t="str">
            <v>721415</v>
          </cell>
          <cell r="R96" t="str">
            <v>HORIZON - CAM</v>
          </cell>
          <cell r="S96" t="str">
            <v>Phnom Penh</v>
          </cell>
          <cell r="T96" t="str">
            <v>Cambodia</v>
          </cell>
          <cell r="U96">
            <v>56</v>
          </cell>
          <cell r="V96">
            <v>28</v>
          </cell>
          <cell r="W96">
            <v>14</v>
          </cell>
          <cell r="X96">
            <v>14</v>
          </cell>
          <cell r="Y96">
            <v>45</v>
          </cell>
          <cell r="Z96">
            <v>87</v>
          </cell>
          <cell r="AA96">
            <v>115</v>
          </cell>
          <cell r="AB96" t="str">
            <v>721415</v>
          </cell>
          <cell r="AC96" t="str">
            <v>HORIZON - CAM</v>
          </cell>
          <cell r="AD96" t="str">
            <v>Phnom Penh</v>
          </cell>
          <cell r="AE96" t="str">
            <v>Cambodia</v>
          </cell>
          <cell r="AF96" t="str">
            <v>721415</v>
          </cell>
          <cell r="AG96" t="str">
            <v>HORIZON - CAM</v>
          </cell>
          <cell r="AH96" t="str">
            <v>Phnom Penh</v>
          </cell>
          <cell r="AI96" t="str">
            <v>Cambodia</v>
          </cell>
          <cell r="AJ96" t="str">
            <v>721415</v>
          </cell>
          <cell r="AK96" t="str">
            <v>HORIZON - CAM</v>
          </cell>
          <cell r="AL96" t="str">
            <v>Phnom Penh</v>
          </cell>
          <cell r="AM96" t="str">
            <v>Cambodia</v>
          </cell>
          <cell r="AN96" t="str">
            <v>R8</v>
          </cell>
          <cell r="AO96">
            <v>22</v>
          </cell>
          <cell r="AP96">
            <v>25.625</v>
          </cell>
          <cell r="AQ96">
            <v>15.625</v>
          </cell>
          <cell r="AR96">
            <v>18</v>
          </cell>
          <cell r="AS96">
            <v>10.199999999999999</v>
          </cell>
          <cell r="AT96" t="str">
            <v>KU37</v>
          </cell>
          <cell r="AU96">
            <v>30</v>
          </cell>
          <cell r="AV96">
            <v>80</v>
          </cell>
          <cell r="AW96">
            <v>38</v>
          </cell>
          <cell r="AX96">
            <v>29</v>
          </cell>
          <cell r="AY96">
            <v>13.55</v>
          </cell>
          <cell r="AZ96">
            <v>2000</v>
          </cell>
          <cell r="BA96">
            <v>500</v>
          </cell>
          <cell r="BB96">
            <v>97</v>
          </cell>
          <cell r="BC96">
            <v>28</v>
          </cell>
          <cell r="BD96">
            <v>125</v>
          </cell>
          <cell r="BE96">
            <v>63</v>
          </cell>
          <cell r="BF96">
            <v>103</v>
          </cell>
          <cell r="BG96">
            <v>15</v>
          </cell>
          <cell r="BH96">
            <v>63</v>
          </cell>
          <cell r="BI96">
            <v>25</v>
          </cell>
          <cell r="BJ96">
            <v>63</v>
          </cell>
          <cell r="BK96">
            <v>64</v>
          </cell>
          <cell r="BL96">
            <v>9</v>
          </cell>
          <cell r="BM96">
            <v>1</v>
          </cell>
          <cell r="BN96">
            <v>1</v>
          </cell>
          <cell r="BO96">
            <v>1</v>
          </cell>
          <cell r="BP96">
            <v>1</v>
          </cell>
        </row>
        <row r="97">
          <cell r="G97" t="str">
            <v>JS0A4QUEZ70</v>
          </cell>
          <cell r="H97">
            <v>0</v>
          </cell>
          <cell r="I97">
            <v>0</v>
          </cell>
          <cell r="J97" t="str">
            <v>SUPERBREAK PLUS</v>
          </cell>
          <cell r="K97" t="str">
            <v>NEW</v>
          </cell>
          <cell r="L97" t="str">
            <v>Z70</v>
          </cell>
          <cell r="M97" t="str">
            <v>BLUE NEON</v>
          </cell>
          <cell r="N97" t="str">
            <v>Solid</v>
          </cell>
          <cell r="O97" t="str">
            <v>S</v>
          </cell>
          <cell r="P97" t="str">
            <v>100% Polyester</v>
          </cell>
          <cell r="Q97" t="str">
            <v>721415</v>
          </cell>
          <cell r="R97" t="str">
            <v>HORIZON - CAM</v>
          </cell>
          <cell r="S97" t="str">
            <v>Phnom Penh</v>
          </cell>
          <cell r="T97" t="str">
            <v>Cambodia</v>
          </cell>
          <cell r="U97">
            <v>56</v>
          </cell>
          <cell r="V97">
            <v>28</v>
          </cell>
          <cell r="W97">
            <v>14</v>
          </cell>
          <cell r="X97">
            <v>14</v>
          </cell>
          <cell r="Y97">
            <v>45</v>
          </cell>
          <cell r="Z97">
            <v>87</v>
          </cell>
          <cell r="AA97">
            <v>115</v>
          </cell>
          <cell r="AB97" t="str">
            <v>721415</v>
          </cell>
          <cell r="AC97" t="str">
            <v>HORIZON - CAM</v>
          </cell>
          <cell r="AD97" t="str">
            <v>Phnom Penh</v>
          </cell>
          <cell r="AE97" t="str">
            <v>Cambodia</v>
          </cell>
          <cell r="AF97" t="str">
            <v>721415</v>
          </cell>
          <cell r="AG97" t="str">
            <v>HORIZON - CAM</v>
          </cell>
          <cell r="AH97" t="str">
            <v>Phnom Penh</v>
          </cell>
          <cell r="AI97" t="str">
            <v>Cambodia</v>
          </cell>
          <cell r="AJ97" t="str">
            <v>721415</v>
          </cell>
          <cell r="AK97" t="str">
            <v>HORIZON - CAM</v>
          </cell>
          <cell r="AL97" t="str">
            <v>Phnom Penh</v>
          </cell>
          <cell r="AM97" t="str">
            <v>Cambodia</v>
          </cell>
          <cell r="AN97" t="str">
            <v>R8</v>
          </cell>
          <cell r="AO97">
            <v>22</v>
          </cell>
          <cell r="AP97">
            <v>25.625</v>
          </cell>
          <cell r="AQ97">
            <v>15.625</v>
          </cell>
          <cell r="AR97">
            <v>18</v>
          </cell>
          <cell r="AS97">
            <v>10.199999999999999</v>
          </cell>
          <cell r="AT97" t="str">
            <v>KU37</v>
          </cell>
          <cell r="AU97">
            <v>30</v>
          </cell>
          <cell r="AV97">
            <v>80</v>
          </cell>
          <cell r="AW97">
            <v>38</v>
          </cell>
          <cell r="AX97">
            <v>29</v>
          </cell>
          <cell r="AY97">
            <v>13.55</v>
          </cell>
          <cell r="AZ97">
            <v>2000</v>
          </cell>
          <cell r="BA97">
            <v>500</v>
          </cell>
          <cell r="BB97">
            <v>97</v>
          </cell>
          <cell r="BC97">
            <v>28</v>
          </cell>
          <cell r="BD97">
            <v>125</v>
          </cell>
          <cell r="BE97">
            <v>63</v>
          </cell>
          <cell r="BF97">
            <v>103</v>
          </cell>
          <cell r="BG97">
            <v>15</v>
          </cell>
          <cell r="BH97">
            <v>63</v>
          </cell>
          <cell r="BI97">
            <v>25</v>
          </cell>
          <cell r="BJ97">
            <v>63</v>
          </cell>
          <cell r="BK97">
            <v>64</v>
          </cell>
          <cell r="BL97">
            <v>9</v>
          </cell>
          <cell r="BM97">
            <v>1</v>
          </cell>
          <cell r="BN97">
            <v>1</v>
          </cell>
          <cell r="BO97">
            <v>1</v>
          </cell>
          <cell r="BP97">
            <v>1</v>
          </cell>
        </row>
        <row r="98">
          <cell r="G98" t="str">
            <v>JS0A4QUEAG2</v>
          </cell>
          <cell r="H98" t="str">
            <v>EK0A5BAO5E5</v>
          </cell>
          <cell r="I98" t="str">
            <v>EK0A5BAO</v>
          </cell>
          <cell r="J98" t="str">
            <v>SUPERBREAK PLUS</v>
          </cell>
          <cell r="K98" t="str">
            <v>NEW</v>
          </cell>
          <cell r="L98" t="str">
            <v>AG2</v>
          </cell>
          <cell r="M98" t="str">
            <v>SCREEN WAVES</v>
          </cell>
          <cell r="N98" t="str">
            <v>Print</v>
          </cell>
          <cell r="O98" t="str">
            <v>P</v>
          </cell>
          <cell r="P98" t="str">
            <v>100% Polyester</v>
          </cell>
          <cell r="Q98" t="str">
            <v>721415</v>
          </cell>
          <cell r="R98" t="str">
            <v>HORIZON - CAM</v>
          </cell>
          <cell r="S98" t="str">
            <v>Phnom Penh</v>
          </cell>
          <cell r="T98" t="str">
            <v>Cambodia</v>
          </cell>
          <cell r="U98">
            <v>56</v>
          </cell>
          <cell r="V98">
            <v>28</v>
          </cell>
          <cell r="W98">
            <v>14</v>
          </cell>
          <cell r="X98">
            <v>14</v>
          </cell>
          <cell r="Y98">
            <v>45</v>
          </cell>
          <cell r="Z98">
            <v>87</v>
          </cell>
          <cell r="AA98">
            <v>115</v>
          </cell>
          <cell r="AB98" t="str">
            <v>721415</v>
          </cell>
          <cell r="AC98" t="str">
            <v>HORIZON - CAM</v>
          </cell>
          <cell r="AD98" t="str">
            <v>Phnom Penh</v>
          </cell>
          <cell r="AE98" t="str">
            <v>Cambodia</v>
          </cell>
          <cell r="AF98" t="str">
            <v>721415</v>
          </cell>
          <cell r="AG98" t="str">
            <v>HORIZON - CAM</v>
          </cell>
          <cell r="AH98" t="str">
            <v>Phnom Penh</v>
          </cell>
          <cell r="AI98" t="str">
            <v>Cambodia</v>
          </cell>
          <cell r="AJ98" t="str">
            <v>721415</v>
          </cell>
          <cell r="AK98" t="str">
            <v>HORIZON - CAM</v>
          </cell>
          <cell r="AL98" t="str">
            <v>Phnom Penh</v>
          </cell>
          <cell r="AM98" t="str">
            <v>Cambodia</v>
          </cell>
          <cell r="AN98" t="str">
            <v>R8</v>
          </cell>
          <cell r="AO98">
            <v>22</v>
          </cell>
          <cell r="AP98">
            <v>25.625</v>
          </cell>
          <cell r="AQ98">
            <v>15.625</v>
          </cell>
          <cell r="AR98">
            <v>18</v>
          </cell>
          <cell r="AS98">
            <v>10.199999999999999</v>
          </cell>
          <cell r="AT98" t="str">
            <v>KU37</v>
          </cell>
          <cell r="AU98">
            <v>30</v>
          </cell>
          <cell r="AV98">
            <v>80</v>
          </cell>
          <cell r="AW98">
            <v>38</v>
          </cell>
          <cell r="AX98">
            <v>29</v>
          </cell>
          <cell r="AY98">
            <v>13.55</v>
          </cell>
          <cell r="AZ98">
            <v>2000</v>
          </cell>
          <cell r="BA98">
            <v>500</v>
          </cell>
          <cell r="BB98">
            <v>97</v>
          </cell>
          <cell r="BC98">
            <v>28</v>
          </cell>
          <cell r="BD98">
            <v>125</v>
          </cell>
          <cell r="BE98">
            <v>63</v>
          </cell>
          <cell r="BF98">
            <v>103</v>
          </cell>
          <cell r="BG98">
            <v>15</v>
          </cell>
          <cell r="BH98">
            <v>63</v>
          </cell>
          <cell r="BI98">
            <v>25</v>
          </cell>
          <cell r="BJ98">
            <v>63</v>
          </cell>
          <cell r="BK98">
            <v>64</v>
          </cell>
          <cell r="BL98">
            <v>9</v>
          </cell>
          <cell r="BM98">
            <v>1</v>
          </cell>
          <cell r="BN98">
            <v>1</v>
          </cell>
          <cell r="BO98">
            <v>1</v>
          </cell>
          <cell r="BP98">
            <v>1</v>
          </cell>
        </row>
        <row r="99">
          <cell r="G99" t="str">
            <v>JS0A4QUEAG8</v>
          </cell>
          <cell r="H99">
            <v>0</v>
          </cell>
          <cell r="I99">
            <v>0</v>
          </cell>
          <cell r="J99" t="str">
            <v>SUPERBREAK PLUS</v>
          </cell>
          <cell r="K99" t="str">
            <v>NEW</v>
          </cell>
          <cell r="L99" t="str">
            <v>AG8</v>
          </cell>
          <cell r="M99" t="str">
            <v>BLURRED WASH</v>
          </cell>
          <cell r="N99" t="str">
            <v>Print</v>
          </cell>
          <cell r="O99" t="str">
            <v>P</v>
          </cell>
          <cell r="P99" t="str">
            <v>100% Polyester</v>
          </cell>
          <cell r="Q99" t="str">
            <v>721415</v>
          </cell>
          <cell r="R99" t="str">
            <v>HORIZON - CAM</v>
          </cell>
          <cell r="S99" t="str">
            <v>Phnom Penh</v>
          </cell>
          <cell r="T99" t="str">
            <v>Cambodia</v>
          </cell>
          <cell r="U99">
            <v>56</v>
          </cell>
          <cell r="V99">
            <v>28</v>
          </cell>
          <cell r="W99">
            <v>14</v>
          </cell>
          <cell r="X99">
            <v>14</v>
          </cell>
          <cell r="Y99">
            <v>45</v>
          </cell>
          <cell r="Z99">
            <v>87</v>
          </cell>
          <cell r="AA99">
            <v>115</v>
          </cell>
          <cell r="AB99" t="str">
            <v>721415</v>
          </cell>
          <cell r="AC99" t="str">
            <v>HORIZON - CAM</v>
          </cell>
          <cell r="AD99" t="str">
            <v>Phnom Penh</v>
          </cell>
          <cell r="AE99" t="str">
            <v>Cambodia</v>
          </cell>
          <cell r="AF99" t="str">
            <v>721415</v>
          </cell>
          <cell r="AG99" t="str">
            <v>HORIZON - CAM</v>
          </cell>
          <cell r="AH99" t="str">
            <v>Phnom Penh</v>
          </cell>
          <cell r="AI99" t="str">
            <v>Cambodia</v>
          </cell>
          <cell r="AJ99" t="str">
            <v>721415</v>
          </cell>
          <cell r="AK99" t="str">
            <v>HORIZON - CAM</v>
          </cell>
          <cell r="AL99" t="str">
            <v>Phnom Penh</v>
          </cell>
          <cell r="AM99" t="str">
            <v>Cambodia</v>
          </cell>
          <cell r="AN99" t="str">
            <v>R8</v>
          </cell>
          <cell r="AO99">
            <v>22</v>
          </cell>
          <cell r="AP99">
            <v>25.625</v>
          </cell>
          <cell r="AQ99">
            <v>15.625</v>
          </cell>
          <cell r="AR99">
            <v>18</v>
          </cell>
          <cell r="AS99">
            <v>10.199999999999999</v>
          </cell>
          <cell r="AT99" t="str">
            <v>KU37</v>
          </cell>
          <cell r="AU99">
            <v>30</v>
          </cell>
          <cell r="AV99">
            <v>80</v>
          </cell>
          <cell r="AW99">
            <v>38</v>
          </cell>
          <cell r="AX99">
            <v>29</v>
          </cell>
          <cell r="AY99">
            <v>13.55</v>
          </cell>
          <cell r="AZ99">
            <v>2000</v>
          </cell>
          <cell r="BA99">
            <v>500</v>
          </cell>
          <cell r="BB99">
            <v>97</v>
          </cell>
          <cell r="BC99">
            <v>28</v>
          </cell>
          <cell r="BD99">
            <v>125</v>
          </cell>
          <cell r="BE99">
            <v>63</v>
          </cell>
          <cell r="BF99">
            <v>103</v>
          </cell>
          <cell r="BG99">
            <v>15</v>
          </cell>
          <cell r="BH99">
            <v>63</v>
          </cell>
          <cell r="BI99">
            <v>25</v>
          </cell>
          <cell r="BJ99">
            <v>63</v>
          </cell>
          <cell r="BK99">
            <v>64</v>
          </cell>
          <cell r="BL99">
            <v>9</v>
          </cell>
          <cell r="BM99">
            <v>1</v>
          </cell>
          <cell r="BN99">
            <v>1</v>
          </cell>
          <cell r="BO99">
            <v>1</v>
          </cell>
          <cell r="BP99">
            <v>1</v>
          </cell>
        </row>
        <row r="100">
          <cell r="G100" t="str">
            <v>JS0A4QUEAG1</v>
          </cell>
          <cell r="H100">
            <v>0</v>
          </cell>
          <cell r="I100">
            <v>0</v>
          </cell>
          <cell r="J100" t="str">
            <v>SUPERBREAK PLUS</v>
          </cell>
          <cell r="K100" t="str">
            <v>NEW</v>
          </cell>
          <cell r="L100" t="str">
            <v>AG1</v>
          </cell>
          <cell r="M100" t="str">
            <v>MATRIX GLITCH</v>
          </cell>
          <cell r="N100" t="str">
            <v>Print</v>
          </cell>
          <cell r="O100" t="str">
            <v>P</v>
          </cell>
          <cell r="P100" t="str">
            <v>100% Polyester</v>
          </cell>
          <cell r="Q100" t="str">
            <v>721415</v>
          </cell>
          <cell r="R100" t="str">
            <v>HORIZON - CAM</v>
          </cell>
          <cell r="S100" t="str">
            <v>Phnom Penh</v>
          </cell>
          <cell r="T100" t="str">
            <v>Cambodia</v>
          </cell>
          <cell r="U100">
            <v>56</v>
          </cell>
          <cell r="V100">
            <v>28</v>
          </cell>
          <cell r="W100">
            <v>14</v>
          </cell>
          <cell r="X100">
            <v>14</v>
          </cell>
          <cell r="Y100">
            <v>45</v>
          </cell>
          <cell r="Z100">
            <v>87</v>
          </cell>
          <cell r="AA100">
            <v>115</v>
          </cell>
          <cell r="AB100" t="str">
            <v>721415</v>
          </cell>
          <cell r="AC100" t="str">
            <v>HORIZON - CAM</v>
          </cell>
          <cell r="AD100" t="str">
            <v>Phnom Penh</v>
          </cell>
          <cell r="AE100" t="str">
            <v>Cambodia</v>
          </cell>
          <cell r="AF100" t="str">
            <v>721415</v>
          </cell>
          <cell r="AG100" t="str">
            <v>HORIZON - CAM</v>
          </cell>
          <cell r="AH100" t="str">
            <v>Phnom Penh</v>
          </cell>
          <cell r="AI100" t="str">
            <v>Cambodia</v>
          </cell>
          <cell r="AJ100" t="str">
            <v>721415</v>
          </cell>
          <cell r="AK100" t="str">
            <v>HORIZON - CAM</v>
          </cell>
          <cell r="AL100" t="str">
            <v>Phnom Penh</v>
          </cell>
          <cell r="AM100" t="str">
            <v>Cambodia</v>
          </cell>
          <cell r="AN100" t="str">
            <v>R8</v>
          </cell>
          <cell r="AO100">
            <v>22</v>
          </cell>
          <cell r="AP100">
            <v>25.625</v>
          </cell>
          <cell r="AQ100">
            <v>15.625</v>
          </cell>
          <cell r="AR100">
            <v>18</v>
          </cell>
          <cell r="AS100">
            <v>10.199999999999999</v>
          </cell>
          <cell r="AT100" t="str">
            <v>KU37</v>
          </cell>
          <cell r="AU100">
            <v>30</v>
          </cell>
          <cell r="AV100">
            <v>80</v>
          </cell>
          <cell r="AW100">
            <v>38</v>
          </cell>
          <cell r="AX100">
            <v>29</v>
          </cell>
          <cell r="AY100">
            <v>13.55</v>
          </cell>
          <cell r="AZ100">
            <v>2000</v>
          </cell>
          <cell r="BA100">
            <v>500</v>
          </cell>
          <cell r="BB100">
            <v>97</v>
          </cell>
          <cell r="BC100">
            <v>28</v>
          </cell>
          <cell r="BD100">
            <v>125</v>
          </cell>
          <cell r="BE100">
            <v>63</v>
          </cell>
          <cell r="BF100">
            <v>103</v>
          </cell>
          <cell r="BG100">
            <v>15</v>
          </cell>
          <cell r="BH100">
            <v>63</v>
          </cell>
          <cell r="BI100">
            <v>25</v>
          </cell>
          <cell r="BJ100">
            <v>63</v>
          </cell>
          <cell r="BK100">
            <v>64</v>
          </cell>
          <cell r="BL100">
            <v>9</v>
          </cell>
          <cell r="BM100">
            <v>1</v>
          </cell>
          <cell r="BN100">
            <v>1</v>
          </cell>
          <cell r="BO100">
            <v>1</v>
          </cell>
          <cell r="BP100">
            <v>1</v>
          </cell>
        </row>
        <row r="101">
          <cell r="G101" t="str">
            <v>JS0A4QUEAI7</v>
          </cell>
          <cell r="H101" t="str">
            <v>EK0A5BAO6E8</v>
          </cell>
          <cell r="I101" t="str">
            <v>EK0A5BAO</v>
          </cell>
          <cell r="J101" t="str">
            <v>SUPERBREAK PLUS</v>
          </cell>
          <cell r="K101" t="str">
            <v>NEW</v>
          </cell>
          <cell r="L101" t="str">
            <v>AI7</v>
          </cell>
          <cell r="M101" t="str">
            <v>SKIP DAISY YELLOW</v>
          </cell>
          <cell r="N101" t="str">
            <v>Print</v>
          </cell>
          <cell r="O101" t="str">
            <v>P</v>
          </cell>
          <cell r="P101" t="str">
            <v>100% Polyester</v>
          </cell>
          <cell r="Q101" t="str">
            <v>721415</v>
          </cell>
          <cell r="R101" t="str">
            <v>HORIZON - CAM</v>
          </cell>
          <cell r="S101" t="str">
            <v>Phnom Penh</v>
          </cell>
          <cell r="T101" t="str">
            <v>Cambodia</v>
          </cell>
          <cell r="U101">
            <v>56</v>
          </cell>
          <cell r="V101">
            <v>28</v>
          </cell>
          <cell r="W101">
            <v>14</v>
          </cell>
          <cell r="X101">
            <v>14</v>
          </cell>
          <cell r="Y101">
            <v>45</v>
          </cell>
          <cell r="Z101">
            <v>87</v>
          </cell>
          <cell r="AA101">
            <v>115</v>
          </cell>
          <cell r="AB101" t="str">
            <v>721415</v>
          </cell>
          <cell r="AC101" t="str">
            <v>HORIZON - CAM</v>
          </cell>
          <cell r="AD101" t="str">
            <v>Phnom Penh</v>
          </cell>
          <cell r="AE101" t="str">
            <v>Cambodia</v>
          </cell>
          <cell r="AF101" t="str">
            <v>721415</v>
          </cell>
          <cell r="AG101" t="str">
            <v>HORIZON - CAM</v>
          </cell>
          <cell r="AH101" t="str">
            <v>Phnom Penh</v>
          </cell>
          <cell r="AI101" t="str">
            <v>Cambodia</v>
          </cell>
          <cell r="AJ101" t="str">
            <v>721415</v>
          </cell>
          <cell r="AK101" t="str">
            <v>HORIZON - CAM</v>
          </cell>
          <cell r="AL101" t="str">
            <v>Phnom Penh</v>
          </cell>
          <cell r="AM101" t="str">
            <v>Cambodia</v>
          </cell>
          <cell r="AN101" t="str">
            <v>R8</v>
          </cell>
          <cell r="AO101">
            <v>22</v>
          </cell>
          <cell r="AP101">
            <v>25.625</v>
          </cell>
          <cell r="AQ101">
            <v>15.625</v>
          </cell>
          <cell r="AR101">
            <v>18</v>
          </cell>
          <cell r="AS101">
            <v>10.199999999999999</v>
          </cell>
          <cell r="AT101" t="str">
            <v>KU37</v>
          </cell>
          <cell r="AU101">
            <v>30</v>
          </cell>
          <cell r="AV101">
            <v>80</v>
          </cell>
          <cell r="AW101">
            <v>38</v>
          </cell>
          <cell r="AX101">
            <v>29</v>
          </cell>
          <cell r="AY101">
            <v>13.55</v>
          </cell>
          <cell r="AZ101">
            <v>2000</v>
          </cell>
          <cell r="BA101">
            <v>500</v>
          </cell>
          <cell r="BB101">
            <v>97</v>
          </cell>
          <cell r="BC101">
            <v>28</v>
          </cell>
          <cell r="BD101">
            <v>125</v>
          </cell>
          <cell r="BE101">
            <v>63</v>
          </cell>
          <cell r="BF101">
            <v>103</v>
          </cell>
          <cell r="BG101">
            <v>15</v>
          </cell>
          <cell r="BH101">
            <v>63</v>
          </cell>
          <cell r="BI101">
            <v>25</v>
          </cell>
          <cell r="BJ101">
            <v>63</v>
          </cell>
          <cell r="BK101">
            <v>64</v>
          </cell>
          <cell r="BL101">
            <v>9</v>
          </cell>
          <cell r="BM101">
            <v>1</v>
          </cell>
          <cell r="BN101">
            <v>1</v>
          </cell>
          <cell r="BO101">
            <v>1</v>
          </cell>
          <cell r="BP101">
            <v>1</v>
          </cell>
        </row>
        <row r="102">
          <cell r="G102" t="str">
            <v>JS0A4QUEAB9</v>
          </cell>
          <cell r="H102">
            <v>0</v>
          </cell>
          <cell r="I102">
            <v>0</v>
          </cell>
          <cell r="J102" t="str">
            <v>SUPERBREAK PLUS</v>
          </cell>
          <cell r="K102" t="str">
            <v>NEW</v>
          </cell>
          <cell r="L102" t="str">
            <v>AB9</v>
          </cell>
          <cell r="M102" t="str">
            <v>MANGA MOOD</v>
          </cell>
          <cell r="N102" t="str">
            <v>Print</v>
          </cell>
          <cell r="O102" t="str">
            <v>P</v>
          </cell>
          <cell r="P102" t="str">
            <v>100% Polyester</v>
          </cell>
          <cell r="Q102" t="str">
            <v>721415</v>
          </cell>
          <cell r="R102" t="str">
            <v>HORIZON - CAM</v>
          </cell>
          <cell r="S102" t="str">
            <v>Phnom Penh</v>
          </cell>
          <cell r="T102" t="str">
            <v>Cambodia</v>
          </cell>
          <cell r="U102">
            <v>56</v>
          </cell>
          <cell r="V102">
            <v>28</v>
          </cell>
          <cell r="W102">
            <v>14</v>
          </cell>
          <cell r="X102">
            <v>14</v>
          </cell>
          <cell r="Y102">
            <v>45</v>
          </cell>
          <cell r="Z102">
            <v>87</v>
          </cell>
          <cell r="AA102">
            <v>115</v>
          </cell>
          <cell r="AB102" t="str">
            <v>721415</v>
          </cell>
          <cell r="AC102" t="str">
            <v>HORIZON - CAM</v>
          </cell>
          <cell r="AD102" t="str">
            <v>Phnom Penh</v>
          </cell>
          <cell r="AE102" t="str">
            <v>Cambodia</v>
          </cell>
          <cell r="AF102" t="str">
            <v>721415</v>
          </cell>
          <cell r="AG102" t="str">
            <v>HORIZON - CAM</v>
          </cell>
          <cell r="AH102" t="str">
            <v>Phnom Penh</v>
          </cell>
          <cell r="AI102" t="str">
            <v>Cambodia</v>
          </cell>
          <cell r="AJ102" t="str">
            <v>721415</v>
          </cell>
          <cell r="AK102" t="str">
            <v>HORIZON - CAM</v>
          </cell>
          <cell r="AL102" t="str">
            <v>Phnom Penh</v>
          </cell>
          <cell r="AM102" t="str">
            <v>Cambodia</v>
          </cell>
          <cell r="AN102" t="str">
            <v>R8</v>
          </cell>
          <cell r="AO102">
            <v>22</v>
          </cell>
          <cell r="AP102">
            <v>25.625</v>
          </cell>
          <cell r="AQ102">
            <v>15.625</v>
          </cell>
          <cell r="AR102">
            <v>18</v>
          </cell>
          <cell r="AS102">
            <v>10.199999999999999</v>
          </cell>
          <cell r="AT102" t="str">
            <v>KU37</v>
          </cell>
          <cell r="AU102">
            <v>30</v>
          </cell>
          <cell r="AV102">
            <v>80</v>
          </cell>
          <cell r="AW102">
            <v>38</v>
          </cell>
          <cell r="AX102">
            <v>29</v>
          </cell>
          <cell r="AY102">
            <v>13.55</v>
          </cell>
          <cell r="AZ102">
            <v>2000</v>
          </cell>
          <cell r="BA102">
            <v>500</v>
          </cell>
          <cell r="BB102">
            <v>97</v>
          </cell>
          <cell r="BC102">
            <v>28</v>
          </cell>
          <cell r="BD102">
            <v>125</v>
          </cell>
          <cell r="BE102">
            <v>63</v>
          </cell>
          <cell r="BF102">
            <v>103</v>
          </cell>
          <cell r="BG102">
            <v>15</v>
          </cell>
          <cell r="BH102">
            <v>63</v>
          </cell>
          <cell r="BI102">
            <v>25</v>
          </cell>
          <cell r="BJ102">
            <v>63</v>
          </cell>
          <cell r="BK102">
            <v>64</v>
          </cell>
          <cell r="BL102">
            <v>9</v>
          </cell>
          <cell r="BM102">
            <v>1</v>
          </cell>
          <cell r="BN102">
            <v>1</v>
          </cell>
          <cell r="BO102">
            <v>1</v>
          </cell>
          <cell r="BP102">
            <v>1</v>
          </cell>
        </row>
        <row r="103">
          <cell r="G103" t="str">
            <v>JS0A4QUEAG7</v>
          </cell>
          <cell r="H103">
            <v>0</v>
          </cell>
          <cell r="I103">
            <v>0</v>
          </cell>
          <cell r="J103" t="str">
            <v>SUPERBREAK PLUS</v>
          </cell>
          <cell r="K103" t="str">
            <v>NEW</v>
          </cell>
          <cell r="L103" t="str">
            <v>AG7</v>
          </cell>
          <cell r="M103" t="str">
            <v>SILLY STICKERS</v>
          </cell>
          <cell r="N103" t="str">
            <v>Print</v>
          </cell>
          <cell r="O103" t="str">
            <v>P</v>
          </cell>
          <cell r="P103" t="str">
            <v>100% Polyester</v>
          </cell>
          <cell r="Q103" t="str">
            <v>721415</v>
          </cell>
          <cell r="R103" t="str">
            <v>HORIZON - CAM</v>
          </cell>
          <cell r="S103" t="str">
            <v>Phnom Penh</v>
          </cell>
          <cell r="T103" t="str">
            <v>Cambodia</v>
          </cell>
          <cell r="U103">
            <v>56</v>
          </cell>
          <cell r="V103">
            <v>28</v>
          </cell>
          <cell r="W103">
            <v>14</v>
          </cell>
          <cell r="X103">
            <v>14</v>
          </cell>
          <cell r="Y103">
            <v>45</v>
          </cell>
          <cell r="Z103">
            <v>87</v>
          </cell>
          <cell r="AA103">
            <v>115</v>
          </cell>
          <cell r="AB103" t="str">
            <v>721415</v>
          </cell>
          <cell r="AC103" t="str">
            <v>HORIZON - CAM</v>
          </cell>
          <cell r="AD103" t="str">
            <v>Phnom Penh</v>
          </cell>
          <cell r="AE103" t="str">
            <v>Cambodia</v>
          </cell>
          <cell r="AF103" t="str">
            <v>721415</v>
          </cell>
          <cell r="AG103" t="str">
            <v>HORIZON - CAM</v>
          </cell>
          <cell r="AH103" t="str">
            <v>Phnom Penh</v>
          </cell>
          <cell r="AI103" t="str">
            <v>Cambodia</v>
          </cell>
          <cell r="AJ103" t="str">
            <v>721415</v>
          </cell>
          <cell r="AK103" t="str">
            <v>HORIZON - CAM</v>
          </cell>
          <cell r="AL103" t="str">
            <v>Phnom Penh</v>
          </cell>
          <cell r="AM103" t="str">
            <v>Cambodia</v>
          </cell>
          <cell r="AN103" t="str">
            <v>R8</v>
          </cell>
          <cell r="AO103">
            <v>22</v>
          </cell>
          <cell r="AP103">
            <v>25.625</v>
          </cell>
          <cell r="AQ103">
            <v>15.625</v>
          </cell>
          <cell r="AR103">
            <v>18</v>
          </cell>
          <cell r="AS103">
            <v>10.199999999999999</v>
          </cell>
          <cell r="AT103" t="str">
            <v>KU37</v>
          </cell>
          <cell r="AU103">
            <v>30</v>
          </cell>
          <cell r="AV103">
            <v>80</v>
          </cell>
          <cell r="AW103">
            <v>38</v>
          </cell>
          <cell r="AX103">
            <v>29</v>
          </cell>
          <cell r="AY103">
            <v>13.55</v>
          </cell>
          <cell r="AZ103">
            <v>2000</v>
          </cell>
          <cell r="BA103">
            <v>500</v>
          </cell>
          <cell r="BB103">
            <v>97</v>
          </cell>
          <cell r="BC103">
            <v>28</v>
          </cell>
          <cell r="BD103">
            <v>125</v>
          </cell>
          <cell r="BE103">
            <v>63</v>
          </cell>
          <cell r="BF103">
            <v>103</v>
          </cell>
          <cell r="BG103">
            <v>15</v>
          </cell>
          <cell r="BH103">
            <v>63</v>
          </cell>
          <cell r="BI103">
            <v>25</v>
          </cell>
          <cell r="BJ103">
            <v>63</v>
          </cell>
          <cell r="BK103">
            <v>64</v>
          </cell>
          <cell r="BL103">
            <v>9</v>
          </cell>
          <cell r="BM103">
            <v>1</v>
          </cell>
          <cell r="BN103">
            <v>1</v>
          </cell>
          <cell r="BO103">
            <v>1</v>
          </cell>
          <cell r="BP103">
            <v>1</v>
          </cell>
        </row>
        <row r="104">
          <cell r="G104" t="str">
            <v>JS0A4QUEAG3</v>
          </cell>
          <cell r="H104">
            <v>0</v>
          </cell>
          <cell r="I104">
            <v>0</v>
          </cell>
          <cell r="J104" t="str">
            <v>SUPERBREAK PLUS</v>
          </cell>
          <cell r="K104" t="str">
            <v>NEW</v>
          </cell>
          <cell r="L104" t="str">
            <v>AG3</v>
          </cell>
          <cell r="M104" t="str">
            <v>MOIRE RIPPLES</v>
          </cell>
          <cell r="N104" t="str">
            <v>Print</v>
          </cell>
          <cell r="O104" t="str">
            <v>P</v>
          </cell>
          <cell r="P104" t="str">
            <v>100% Polyester</v>
          </cell>
          <cell r="Q104" t="str">
            <v>721415</v>
          </cell>
          <cell r="R104" t="str">
            <v>HORIZON - CAM</v>
          </cell>
          <cell r="S104" t="str">
            <v>Phnom Penh</v>
          </cell>
          <cell r="T104" t="str">
            <v>Cambodia</v>
          </cell>
          <cell r="U104">
            <v>56</v>
          </cell>
          <cell r="V104">
            <v>28</v>
          </cell>
          <cell r="W104">
            <v>14</v>
          </cell>
          <cell r="X104">
            <v>14</v>
          </cell>
          <cell r="Y104">
            <v>45</v>
          </cell>
          <cell r="Z104">
            <v>87</v>
          </cell>
          <cell r="AA104">
            <v>115</v>
          </cell>
          <cell r="AB104" t="str">
            <v>721415</v>
          </cell>
          <cell r="AC104" t="str">
            <v>HORIZON - CAM</v>
          </cell>
          <cell r="AD104" t="str">
            <v>Phnom Penh</v>
          </cell>
          <cell r="AE104" t="str">
            <v>Cambodia</v>
          </cell>
          <cell r="AF104" t="str">
            <v>721415</v>
          </cell>
          <cell r="AG104" t="str">
            <v>HORIZON - CAM</v>
          </cell>
          <cell r="AH104" t="str">
            <v>Phnom Penh</v>
          </cell>
          <cell r="AI104" t="str">
            <v>Cambodia</v>
          </cell>
          <cell r="AJ104" t="str">
            <v>721415</v>
          </cell>
          <cell r="AK104" t="str">
            <v>HORIZON - CAM</v>
          </cell>
          <cell r="AL104" t="str">
            <v>Phnom Penh</v>
          </cell>
          <cell r="AM104" t="str">
            <v>Cambodia</v>
          </cell>
          <cell r="AN104" t="str">
            <v>R8</v>
          </cell>
          <cell r="AO104">
            <v>22</v>
          </cell>
          <cell r="AP104">
            <v>25.625</v>
          </cell>
          <cell r="AQ104">
            <v>15.625</v>
          </cell>
          <cell r="AR104">
            <v>18</v>
          </cell>
          <cell r="AS104">
            <v>10.199999999999999</v>
          </cell>
          <cell r="AT104" t="str">
            <v>KU37</v>
          </cell>
          <cell r="AU104">
            <v>30</v>
          </cell>
          <cell r="AV104">
            <v>80</v>
          </cell>
          <cell r="AW104">
            <v>38</v>
          </cell>
          <cell r="AX104">
            <v>29</v>
          </cell>
          <cell r="AY104">
            <v>13.55</v>
          </cell>
          <cell r="AZ104">
            <v>2000</v>
          </cell>
          <cell r="BA104">
            <v>500</v>
          </cell>
          <cell r="BB104">
            <v>97</v>
          </cell>
          <cell r="BC104">
            <v>28</v>
          </cell>
          <cell r="BD104">
            <v>125</v>
          </cell>
          <cell r="BE104">
            <v>63</v>
          </cell>
          <cell r="BF104">
            <v>103</v>
          </cell>
          <cell r="BG104">
            <v>15</v>
          </cell>
          <cell r="BH104">
            <v>63</v>
          </cell>
          <cell r="BI104">
            <v>25</v>
          </cell>
          <cell r="BJ104">
            <v>63</v>
          </cell>
          <cell r="BK104">
            <v>64</v>
          </cell>
          <cell r="BL104">
            <v>9</v>
          </cell>
          <cell r="BM104">
            <v>1</v>
          </cell>
          <cell r="BN104">
            <v>1</v>
          </cell>
          <cell r="BO104">
            <v>1</v>
          </cell>
          <cell r="BP104">
            <v>1</v>
          </cell>
        </row>
        <row r="105">
          <cell r="G105" t="str">
            <v>JS0A4QUE91S</v>
          </cell>
          <cell r="H105">
            <v>0</v>
          </cell>
          <cell r="I105">
            <v>0</v>
          </cell>
          <cell r="J105" t="str">
            <v>SUPERBREAK PLUS</v>
          </cell>
          <cell r="K105" t="str">
            <v>C/O</v>
          </cell>
          <cell r="L105" t="str">
            <v>91S</v>
          </cell>
          <cell r="M105" t="str">
            <v>SPACE DUST</v>
          </cell>
          <cell r="N105" t="str">
            <v>Print</v>
          </cell>
          <cell r="O105" t="str">
            <v>P</v>
          </cell>
          <cell r="P105" t="str">
            <v>100% Polyester</v>
          </cell>
          <cell r="Q105" t="str">
            <v>721415</v>
          </cell>
          <cell r="R105" t="str">
            <v>HORIZON - CAM</v>
          </cell>
          <cell r="S105" t="str">
            <v>Phnom Penh</v>
          </cell>
          <cell r="T105" t="str">
            <v>Cambodia</v>
          </cell>
          <cell r="U105">
            <v>56</v>
          </cell>
          <cell r="V105">
            <v>28</v>
          </cell>
          <cell r="W105">
            <v>14</v>
          </cell>
          <cell r="X105">
            <v>14</v>
          </cell>
          <cell r="Y105">
            <v>45</v>
          </cell>
          <cell r="Z105">
            <v>87</v>
          </cell>
          <cell r="AA105">
            <v>115</v>
          </cell>
          <cell r="AB105" t="str">
            <v>721415</v>
          </cell>
          <cell r="AC105" t="str">
            <v>HORIZON - CAM</v>
          </cell>
          <cell r="AD105" t="str">
            <v>Phnom Penh</v>
          </cell>
          <cell r="AE105" t="str">
            <v>Cambodia</v>
          </cell>
          <cell r="AF105" t="str">
            <v>721415</v>
          </cell>
          <cell r="AG105" t="str">
            <v>HORIZON - CAM</v>
          </cell>
          <cell r="AH105" t="str">
            <v>Phnom Penh</v>
          </cell>
          <cell r="AI105" t="str">
            <v>Cambodia</v>
          </cell>
          <cell r="AJ105" t="str">
            <v>721415</v>
          </cell>
          <cell r="AK105" t="str">
            <v>HORIZON - CAM</v>
          </cell>
          <cell r="AL105" t="str">
            <v>Phnom Penh</v>
          </cell>
          <cell r="AM105" t="str">
            <v>Cambodia</v>
          </cell>
          <cell r="AN105" t="str">
            <v>R8</v>
          </cell>
          <cell r="AO105">
            <v>22</v>
          </cell>
          <cell r="AP105">
            <v>25.625</v>
          </cell>
          <cell r="AQ105">
            <v>15.625</v>
          </cell>
          <cell r="AR105">
            <v>18</v>
          </cell>
          <cell r="AS105">
            <v>10.199999999999999</v>
          </cell>
          <cell r="AT105" t="str">
            <v>KU37</v>
          </cell>
          <cell r="AU105">
            <v>30</v>
          </cell>
          <cell r="AV105">
            <v>80</v>
          </cell>
          <cell r="AW105">
            <v>38</v>
          </cell>
          <cell r="AX105">
            <v>29</v>
          </cell>
          <cell r="AY105">
            <v>13.55</v>
          </cell>
          <cell r="AZ105">
            <v>2000</v>
          </cell>
          <cell r="BA105">
            <v>500</v>
          </cell>
          <cell r="BB105">
            <v>97</v>
          </cell>
          <cell r="BC105">
            <v>28</v>
          </cell>
          <cell r="BD105">
            <v>125</v>
          </cell>
          <cell r="BE105">
            <v>63</v>
          </cell>
          <cell r="BF105">
            <v>103</v>
          </cell>
          <cell r="BG105">
            <v>15</v>
          </cell>
          <cell r="BH105">
            <v>63</v>
          </cell>
          <cell r="BI105">
            <v>25</v>
          </cell>
          <cell r="BJ105">
            <v>63</v>
          </cell>
          <cell r="BK105">
            <v>64</v>
          </cell>
          <cell r="BL105">
            <v>9</v>
          </cell>
          <cell r="BM105">
            <v>1</v>
          </cell>
          <cell r="BN105">
            <v>1</v>
          </cell>
          <cell r="BO105">
            <v>1</v>
          </cell>
          <cell r="BP105">
            <v>1</v>
          </cell>
        </row>
        <row r="106">
          <cell r="G106" t="str">
            <v>JS0A4QUAAG5</v>
          </cell>
          <cell r="H106">
            <v>0</v>
          </cell>
          <cell r="I106">
            <v>0</v>
          </cell>
          <cell r="J106" t="str">
            <v>SUPERBREAK PLUS FX</v>
          </cell>
          <cell r="K106" t="str">
            <v>NEW</v>
          </cell>
          <cell r="L106" t="str">
            <v>AG5</v>
          </cell>
          <cell r="M106" t="str">
            <v>HAPPY AND SAD BLACK</v>
          </cell>
          <cell r="N106">
            <v>0</v>
          </cell>
          <cell r="O106" t="str">
            <v>M</v>
          </cell>
          <cell r="P106" t="str">
            <v>100% Polyester</v>
          </cell>
          <cell r="Q106" t="str">
            <v>721415</v>
          </cell>
          <cell r="R106" t="str">
            <v>HORIZON - CAM</v>
          </cell>
          <cell r="S106" t="str">
            <v>Phnom Penh</v>
          </cell>
          <cell r="T106" t="str">
            <v>Cambodia</v>
          </cell>
          <cell r="U106">
            <v>60</v>
          </cell>
          <cell r="V106">
            <v>30</v>
          </cell>
          <cell r="W106">
            <v>30</v>
          </cell>
          <cell r="X106">
            <v>30</v>
          </cell>
          <cell r="Y106">
            <v>30</v>
          </cell>
          <cell r="Z106">
            <v>90</v>
          </cell>
          <cell r="AA106">
            <v>120</v>
          </cell>
          <cell r="AB106" t="str">
            <v>721415</v>
          </cell>
          <cell r="AC106" t="str">
            <v>HORIZON - CAM</v>
          </cell>
          <cell r="AD106" t="str">
            <v>Phnom Penh</v>
          </cell>
          <cell r="AE106" t="str">
            <v>Cambodia</v>
          </cell>
          <cell r="AF106" t="str">
            <v>721415</v>
          </cell>
          <cell r="AG106" t="str">
            <v>HORIZON - CAM</v>
          </cell>
          <cell r="AH106" t="str">
            <v>Phnom Penh</v>
          </cell>
          <cell r="AI106" t="str">
            <v>Cambodia</v>
          </cell>
          <cell r="AJ106" t="str">
            <v>721415</v>
          </cell>
          <cell r="AK106" t="str">
            <v>HORIZON - CAM</v>
          </cell>
          <cell r="AL106" t="str">
            <v>Phnom Penh</v>
          </cell>
          <cell r="AM106" t="str">
            <v>Cambodia</v>
          </cell>
          <cell r="AN106" t="str">
            <v>JARH</v>
          </cell>
          <cell r="AO106">
            <v>22</v>
          </cell>
          <cell r="AP106">
            <v>29</v>
          </cell>
          <cell r="AQ106">
            <v>18.75</v>
          </cell>
          <cell r="AR106">
            <v>11.5</v>
          </cell>
          <cell r="AS106">
            <v>9.1</v>
          </cell>
          <cell r="AT106">
            <v>0</v>
          </cell>
          <cell r="AU106">
            <v>0</v>
          </cell>
          <cell r="AV106">
            <v>0</v>
          </cell>
          <cell r="AW106">
            <v>0</v>
          </cell>
          <cell r="AX106">
            <v>0</v>
          </cell>
          <cell r="AY106">
            <v>0</v>
          </cell>
          <cell r="AZ106">
            <v>2000</v>
          </cell>
          <cell r="BA106">
            <v>500</v>
          </cell>
          <cell r="BB106">
            <v>87</v>
          </cell>
          <cell r="BC106">
            <v>28</v>
          </cell>
          <cell r="BD106">
            <v>115</v>
          </cell>
          <cell r="BE106">
            <v>63</v>
          </cell>
          <cell r="BF106">
            <v>103</v>
          </cell>
          <cell r="BG106">
            <v>15</v>
          </cell>
          <cell r="BH106">
            <v>63</v>
          </cell>
          <cell r="BI106">
            <v>25</v>
          </cell>
          <cell r="BJ106">
            <v>63</v>
          </cell>
          <cell r="BK106">
            <v>64</v>
          </cell>
          <cell r="BL106">
            <v>9</v>
          </cell>
          <cell r="BM106">
            <v>1</v>
          </cell>
          <cell r="BN106">
            <v>1</v>
          </cell>
          <cell r="BO106">
            <v>1</v>
          </cell>
          <cell r="BP106">
            <v>1</v>
          </cell>
        </row>
        <row r="107">
          <cell r="G107" t="str">
            <v>JS0A4QUAAG6</v>
          </cell>
          <cell r="H107">
            <v>0</v>
          </cell>
          <cell r="I107">
            <v>0</v>
          </cell>
          <cell r="J107" t="str">
            <v>SUPERBREAK PLUS FX</v>
          </cell>
          <cell r="K107" t="str">
            <v>NEW</v>
          </cell>
          <cell r="L107" t="str">
            <v>AG6</v>
          </cell>
          <cell r="M107" t="str">
            <v>HAPPY AND SAD PINK</v>
          </cell>
          <cell r="N107">
            <v>0</v>
          </cell>
          <cell r="O107" t="str">
            <v>M</v>
          </cell>
          <cell r="P107" t="str">
            <v>100% Polyester</v>
          </cell>
          <cell r="Q107" t="str">
            <v>721415</v>
          </cell>
          <cell r="R107" t="str">
            <v>HORIZON - CAM</v>
          </cell>
          <cell r="S107" t="str">
            <v>Phnom Penh</v>
          </cell>
          <cell r="T107" t="str">
            <v>Cambodia</v>
          </cell>
          <cell r="U107">
            <v>60</v>
          </cell>
          <cell r="V107">
            <v>30</v>
          </cell>
          <cell r="W107">
            <v>30</v>
          </cell>
          <cell r="X107">
            <v>30</v>
          </cell>
          <cell r="Y107">
            <v>30</v>
          </cell>
          <cell r="Z107">
            <v>90</v>
          </cell>
          <cell r="AA107">
            <v>120</v>
          </cell>
          <cell r="AB107" t="str">
            <v>721415</v>
          </cell>
          <cell r="AC107" t="str">
            <v>HORIZON - CAM</v>
          </cell>
          <cell r="AD107" t="str">
            <v>Phnom Penh</v>
          </cell>
          <cell r="AE107" t="str">
            <v>Cambodia</v>
          </cell>
          <cell r="AF107" t="str">
            <v>721415</v>
          </cell>
          <cell r="AG107" t="str">
            <v>HORIZON - CAM</v>
          </cell>
          <cell r="AH107" t="str">
            <v>Phnom Penh</v>
          </cell>
          <cell r="AI107" t="str">
            <v>Cambodia</v>
          </cell>
          <cell r="AJ107" t="str">
            <v>721415</v>
          </cell>
          <cell r="AK107" t="str">
            <v>HORIZON - CAM</v>
          </cell>
          <cell r="AL107" t="str">
            <v>Phnom Penh</v>
          </cell>
          <cell r="AM107" t="str">
            <v>Cambodia</v>
          </cell>
          <cell r="AN107" t="str">
            <v>JARH</v>
          </cell>
          <cell r="AO107">
            <v>22</v>
          </cell>
          <cell r="AP107">
            <v>29</v>
          </cell>
          <cell r="AQ107">
            <v>18.75</v>
          </cell>
          <cell r="AR107">
            <v>11.5</v>
          </cell>
          <cell r="AS107">
            <v>9.1</v>
          </cell>
          <cell r="AT107">
            <v>0</v>
          </cell>
          <cell r="AU107">
            <v>0</v>
          </cell>
          <cell r="AV107">
            <v>0</v>
          </cell>
          <cell r="AW107">
            <v>0</v>
          </cell>
          <cell r="AX107">
            <v>0</v>
          </cell>
          <cell r="AY107">
            <v>0</v>
          </cell>
          <cell r="AZ107">
            <v>2000</v>
          </cell>
          <cell r="BA107">
            <v>500</v>
          </cell>
          <cell r="BB107">
            <v>87</v>
          </cell>
          <cell r="BC107">
            <v>28</v>
          </cell>
          <cell r="BD107">
            <v>115</v>
          </cell>
          <cell r="BE107">
            <v>63</v>
          </cell>
          <cell r="BF107">
            <v>103</v>
          </cell>
          <cell r="BG107">
            <v>15</v>
          </cell>
          <cell r="BH107">
            <v>63</v>
          </cell>
          <cell r="BI107">
            <v>25</v>
          </cell>
          <cell r="BJ107">
            <v>63</v>
          </cell>
          <cell r="BK107">
            <v>64</v>
          </cell>
          <cell r="BL107">
            <v>9</v>
          </cell>
          <cell r="BM107">
            <v>1</v>
          </cell>
          <cell r="BN107">
            <v>1</v>
          </cell>
          <cell r="BO107">
            <v>1</v>
          </cell>
          <cell r="BP107">
            <v>1</v>
          </cell>
        </row>
        <row r="108">
          <cell r="G108" t="str">
            <v>JS0A4QUAZ62</v>
          </cell>
          <cell r="H108">
            <v>0</v>
          </cell>
          <cell r="I108">
            <v>0</v>
          </cell>
          <cell r="J108" t="str">
            <v>SUPERBREAK PLUS FX</v>
          </cell>
          <cell r="K108" t="str">
            <v>NEW</v>
          </cell>
          <cell r="L108" t="str">
            <v>Z62</v>
          </cell>
          <cell r="M108" t="str">
            <v>KIDCORE CHARMS</v>
          </cell>
          <cell r="N108" t="str">
            <v>Print</v>
          </cell>
          <cell r="O108" t="str">
            <v>P</v>
          </cell>
          <cell r="P108" t="str">
            <v>100% Polyester</v>
          </cell>
          <cell r="Q108">
            <v>508083</v>
          </cell>
          <cell r="R108" t="str">
            <v>STARITE - CAM</v>
          </cell>
          <cell r="S108" t="str">
            <v>Phnom Penh</v>
          </cell>
          <cell r="T108" t="str">
            <v>Cambodia</v>
          </cell>
          <cell r="U108">
            <v>60</v>
          </cell>
          <cell r="V108">
            <v>30</v>
          </cell>
          <cell r="W108">
            <v>30</v>
          </cell>
          <cell r="X108">
            <v>30</v>
          </cell>
          <cell r="Y108">
            <v>30</v>
          </cell>
          <cell r="Z108">
            <v>90</v>
          </cell>
          <cell r="AA108">
            <v>120</v>
          </cell>
          <cell r="AB108">
            <v>508083</v>
          </cell>
          <cell r="AC108" t="str">
            <v>STARITE - CAM</v>
          </cell>
          <cell r="AD108" t="str">
            <v>Phnom Penh</v>
          </cell>
          <cell r="AE108" t="str">
            <v>Cambodia</v>
          </cell>
          <cell r="AF108">
            <v>508083</v>
          </cell>
          <cell r="AG108" t="str">
            <v>STARITE - CAM</v>
          </cell>
          <cell r="AH108" t="str">
            <v>Phnom Penh</v>
          </cell>
          <cell r="AI108" t="str">
            <v>Cambodia</v>
          </cell>
          <cell r="AJ108">
            <v>508083</v>
          </cell>
          <cell r="AK108" t="str">
            <v>STARITE - CAM</v>
          </cell>
          <cell r="AL108" t="str">
            <v>Phnom Penh</v>
          </cell>
          <cell r="AM108" t="str">
            <v>Cambodia</v>
          </cell>
          <cell r="AN108" t="str">
            <v>JARH</v>
          </cell>
          <cell r="AO108">
            <v>22</v>
          </cell>
          <cell r="AP108">
            <v>29</v>
          </cell>
          <cell r="AQ108">
            <v>18.75</v>
          </cell>
          <cell r="AR108">
            <v>11.5</v>
          </cell>
          <cell r="AS108">
            <v>9.1</v>
          </cell>
          <cell r="AT108">
            <v>0</v>
          </cell>
          <cell r="AU108">
            <v>0</v>
          </cell>
          <cell r="AV108">
            <v>0</v>
          </cell>
          <cell r="AW108">
            <v>0</v>
          </cell>
          <cell r="AX108">
            <v>0</v>
          </cell>
          <cell r="AY108">
            <v>0</v>
          </cell>
          <cell r="AZ108">
            <v>2000</v>
          </cell>
          <cell r="BA108">
            <v>500</v>
          </cell>
          <cell r="BB108">
            <v>87</v>
          </cell>
          <cell r="BC108">
            <v>28</v>
          </cell>
          <cell r="BD108">
            <v>115</v>
          </cell>
          <cell r="BE108">
            <v>63</v>
          </cell>
          <cell r="BF108">
            <v>103</v>
          </cell>
          <cell r="BG108">
            <v>15</v>
          </cell>
          <cell r="BH108">
            <v>63</v>
          </cell>
          <cell r="BI108">
            <v>25</v>
          </cell>
          <cell r="BJ108">
            <v>63</v>
          </cell>
          <cell r="BK108">
            <v>64</v>
          </cell>
          <cell r="BL108">
            <v>9</v>
          </cell>
          <cell r="BM108">
            <v>1</v>
          </cell>
          <cell r="BN108">
            <v>1</v>
          </cell>
          <cell r="BO108">
            <v>1</v>
          </cell>
          <cell r="BP108">
            <v>1</v>
          </cell>
        </row>
        <row r="109">
          <cell r="G109" t="str">
            <v>JS0A4QUAAO8</v>
          </cell>
          <cell r="H109">
            <v>0</v>
          </cell>
          <cell r="I109">
            <v>0</v>
          </cell>
          <cell r="J109" t="str">
            <v>SUPERBREAK PLUS FX</v>
          </cell>
          <cell r="K109" t="str">
            <v>NEW</v>
          </cell>
          <cell r="L109" t="str">
            <v>AO8</v>
          </cell>
          <cell r="M109" t="str">
            <v>KIDCORE CHARMS BLACK</v>
          </cell>
          <cell r="N109" t="str">
            <v>Print</v>
          </cell>
          <cell r="O109" t="str">
            <v>P</v>
          </cell>
          <cell r="P109" t="str">
            <v>100% Polyester</v>
          </cell>
          <cell r="Q109">
            <v>508083</v>
          </cell>
          <cell r="R109" t="str">
            <v>STARITE - CAM</v>
          </cell>
          <cell r="S109" t="str">
            <v>Phnom Penh</v>
          </cell>
          <cell r="T109" t="str">
            <v>Cambodia</v>
          </cell>
          <cell r="U109">
            <v>60</v>
          </cell>
          <cell r="V109">
            <v>30</v>
          </cell>
          <cell r="W109">
            <v>30</v>
          </cell>
          <cell r="X109">
            <v>30</v>
          </cell>
          <cell r="Y109">
            <v>30</v>
          </cell>
          <cell r="Z109">
            <v>90</v>
          </cell>
          <cell r="AA109">
            <v>120</v>
          </cell>
          <cell r="AB109">
            <v>508083</v>
          </cell>
          <cell r="AC109" t="str">
            <v>STARITE - CAM</v>
          </cell>
          <cell r="AD109" t="str">
            <v>Phnom Penh</v>
          </cell>
          <cell r="AE109" t="str">
            <v>Cambodia</v>
          </cell>
          <cell r="AF109">
            <v>508083</v>
          </cell>
          <cell r="AG109" t="str">
            <v>STARITE - CAM</v>
          </cell>
          <cell r="AH109" t="str">
            <v>Phnom Penh</v>
          </cell>
          <cell r="AI109" t="str">
            <v>Cambodia</v>
          </cell>
          <cell r="AJ109">
            <v>508083</v>
          </cell>
          <cell r="AK109" t="str">
            <v>STARITE - CAM</v>
          </cell>
          <cell r="AL109" t="str">
            <v>Phnom Penh</v>
          </cell>
          <cell r="AM109" t="str">
            <v>Cambodia</v>
          </cell>
          <cell r="AN109" t="str">
            <v>JARH</v>
          </cell>
          <cell r="AO109">
            <v>22</v>
          </cell>
          <cell r="AP109">
            <v>29</v>
          </cell>
          <cell r="AQ109">
            <v>18.75</v>
          </cell>
          <cell r="AR109">
            <v>11.5</v>
          </cell>
          <cell r="AS109">
            <v>9.1</v>
          </cell>
          <cell r="AT109">
            <v>0</v>
          </cell>
          <cell r="AU109">
            <v>0</v>
          </cell>
          <cell r="AV109">
            <v>0</v>
          </cell>
          <cell r="AW109">
            <v>0</v>
          </cell>
          <cell r="AX109">
            <v>0</v>
          </cell>
          <cell r="AY109">
            <v>0</v>
          </cell>
          <cell r="AZ109">
            <v>2000</v>
          </cell>
          <cell r="BA109">
            <v>500</v>
          </cell>
          <cell r="BB109">
            <v>87</v>
          </cell>
          <cell r="BC109">
            <v>28</v>
          </cell>
          <cell r="BD109">
            <v>115</v>
          </cell>
          <cell r="BE109">
            <v>63</v>
          </cell>
          <cell r="BF109">
            <v>103</v>
          </cell>
          <cell r="BG109">
            <v>15</v>
          </cell>
          <cell r="BH109">
            <v>63</v>
          </cell>
          <cell r="BI109">
            <v>25</v>
          </cell>
          <cell r="BJ109">
            <v>63</v>
          </cell>
          <cell r="BK109">
            <v>64</v>
          </cell>
          <cell r="BL109">
            <v>9</v>
          </cell>
          <cell r="BM109">
            <v>1</v>
          </cell>
          <cell r="BN109">
            <v>1</v>
          </cell>
          <cell r="BO109">
            <v>1</v>
          </cell>
          <cell r="BP109">
            <v>1</v>
          </cell>
        </row>
        <row r="110">
          <cell r="G110" t="str">
            <v>JS0A4QUAZ64</v>
          </cell>
          <cell r="H110">
            <v>0</v>
          </cell>
          <cell r="I110">
            <v>0</v>
          </cell>
          <cell r="J110" t="str">
            <v>SUPERBREAK PLUS FX</v>
          </cell>
          <cell r="K110" t="str">
            <v>NEW</v>
          </cell>
          <cell r="L110" t="str">
            <v>Z64</v>
          </cell>
          <cell r="M110" t="str">
            <v>EMBROIDERED BLOSSOM</v>
          </cell>
          <cell r="N110" t="str">
            <v>Print</v>
          </cell>
          <cell r="O110" t="str">
            <v>P</v>
          </cell>
          <cell r="P110" t="str">
            <v>100% Polyester</v>
          </cell>
          <cell r="Q110">
            <v>508083</v>
          </cell>
          <cell r="R110" t="str">
            <v>STARITE - CAM</v>
          </cell>
          <cell r="S110" t="str">
            <v>Phnom Penh</v>
          </cell>
          <cell r="T110" t="str">
            <v>Cambodia</v>
          </cell>
          <cell r="U110">
            <v>60</v>
          </cell>
          <cell r="V110">
            <v>30</v>
          </cell>
          <cell r="W110">
            <v>30</v>
          </cell>
          <cell r="X110">
            <v>30</v>
          </cell>
          <cell r="Y110">
            <v>30</v>
          </cell>
          <cell r="Z110">
            <v>90</v>
          </cell>
          <cell r="AA110">
            <v>120</v>
          </cell>
          <cell r="AB110">
            <v>508083</v>
          </cell>
          <cell r="AC110" t="str">
            <v>STARITE - CAM</v>
          </cell>
          <cell r="AD110" t="str">
            <v>Phnom Penh</v>
          </cell>
          <cell r="AE110" t="str">
            <v>Cambodia</v>
          </cell>
          <cell r="AF110">
            <v>508083</v>
          </cell>
          <cell r="AG110" t="str">
            <v>STARITE - CAM</v>
          </cell>
          <cell r="AH110" t="str">
            <v>Phnom Penh</v>
          </cell>
          <cell r="AI110" t="str">
            <v>Cambodia</v>
          </cell>
          <cell r="AJ110">
            <v>508083</v>
          </cell>
          <cell r="AK110" t="str">
            <v>STARITE - CAM</v>
          </cell>
          <cell r="AL110" t="str">
            <v>Phnom Penh</v>
          </cell>
          <cell r="AM110" t="str">
            <v>Cambodia</v>
          </cell>
          <cell r="AN110" t="str">
            <v>JARH</v>
          </cell>
          <cell r="AO110">
            <v>22</v>
          </cell>
          <cell r="AP110">
            <v>29</v>
          </cell>
          <cell r="AQ110">
            <v>18.75</v>
          </cell>
          <cell r="AR110">
            <v>11.5</v>
          </cell>
          <cell r="AS110">
            <v>9.1</v>
          </cell>
          <cell r="AT110">
            <v>0</v>
          </cell>
          <cell r="AU110">
            <v>0</v>
          </cell>
          <cell r="AV110">
            <v>0</v>
          </cell>
          <cell r="AW110">
            <v>0</v>
          </cell>
          <cell r="AX110">
            <v>0</v>
          </cell>
          <cell r="AY110">
            <v>0</v>
          </cell>
          <cell r="AZ110">
            <v>2000</v>
          </cell>
          <cell r="BA110">
            <v>500</v>
          </cell>
          <cell r="BB110">
            <v>87</v>
          </cell>
          <cell r="BC110">
            <v>28</v>
          </cell>
          <cell r="BD110">
            <v>115</v>
          </cell>
          <cell r="BE110">
            <v>63</v>
          </cell>
          <cell r="BF110">
            <v>103</v>
          </cell>
          <cell r="BG110">
            <v>15</v>
          </cell>
          <cell r="BH110">
            <v>63</v>
          </cell>
          <cell r="BI110">
            <v>25</v>
          </cell>
          <cell r="BJ110">
            <v>63</v>
          </cell>
          <cell r="BK110">
            <v>64</v>
          </cell>
          <cell r="BL110">
            <v>9</v>
          </cell>
          <cell r="BM110">
            <v>1</v>
          </cell>
          <cell r="BN110">
            <v>1</v>
          </cell>
          <cell r="BO110">
            <v>1</v>
          </cell>
          <cell r="BP110">
            <v>1</v>
          </cell>
        </row>
        <row r="111">
          <cell r="G111" t="str">
            <v>JS0A4QUAAO7</v>
          </cell>
          <cell r="H111">
            <v>0</v>
          </cell>
          <cell r="I111">
            <v>0</v>
          </cell>
          <cell r="J111" t="str">
            <v>SUPERBREAK PLUS FX</v>
          </cell>
          <cell r="K111" t="str">
            <v>NEW</v>
          </cell>
          <cell r="L111" t="str">
            <v>AO7</v>
          </cell>
          <cell r="M111" t="str">
            <v>EMBROIDERED BLOSSOM NEON</v>
          </cell>
          <cell r="N111">
            <v>0</v>
          </cell>
          <cell r="O111" t="str">
            <v>M</v>
          </cell>
          <cell r="P111" t="str">
            <v>100% Polyester</v>
          </cell>
          <cell r="Q111">
            <v>508083</v>
          </cell>
          <cell r="R111" t="str">
            <v>STARITE - CAM</v>
          </cell>
          <cell r="S111" t="str">
            <v>Phnom Penh</v>
          </cell>
          <cell r="T111" t="str">
            <v>Cambodia</v>
          </cell>
          <cell r="U111">
            <v>60</v>
          </cell>
          <cell r="V111">
            <v>30</v>
          </cell>
          <cell r="W111">
            <v>30</v>
          </cell>
          <cell r="X111">
            <v>30</v>
          </cell>
          <cell r="Y111">
            <v>30</v>
          </cell>
          <cell r="Z111">
            <v>90</v>
          </cell>
          <cell r="AA111">
            <v>120</v>
          </cell>
          <cell r="AB111">
            <v>508083</v>
          </cell>
          <cell r="AC111" t="str">
            <v>STARITE - CAM</v>
          </cell>
          <cell r="AD111" t="str">
            <v>Phnom Penh</v>
          </cell>
          <cell r="AE111" t="str">
            <v>Cambodia</v>
          </cell>
          <cell r="AF111">
            <v>508083</v>
          </cell>
          <cell r="AG111" t="str">
            <v>STARITE - CAM</v>
          </cell>
          <cell r="AH111" t="str">
            <v>Phnom Penh</v>
          </cell>
          <cell r="AI111" t="str">
            <v>Cambodia</v>
          </cell>
          <cell r="AJ111">
            <v>508083</v>
          </cell>
          <cell r="AK111" t="str">
            <v>STARITE - CAM</v>
          </cell>
          <cell r="AL111" t="str">
            <v>Phnom Penh</v>
          </cell>
          <cell r="AM111" t="str">
            <v>Cambodia</v>
          </cell>
          <cell r="AN111" t="str">
            <v>JARH</v>
          </cell>
          <cell r="AO111">
            <v>22</v>
          </cell>
          <cell r="AP111">
            <v>29</v>
          </cell>
          <cell r="AQ111">
            <v>18.75</v>
          </cell>
          <cell r="AR111">
            <v>11.5</v>
          </cell>
          <cell r="AS111">
            <v>9.1</v>
          </cell>
          <cell r="AT111">
            <v>0</v>
          </cell>
          <cell r="AU111">
            <v>0</v>
          </cell>
          <cell r="AV111">
            <v>0</v>
          </cell>
          <cell r="AW111">
            <v>0</v>
          </cell>
          <cell r="AX111">
            <v>0</v>
          </cell>
          <cell r="AY111">
            <v>0</v>
          </cell>
          <cell r="AZ111">
            <v>2000</v>
          </cell>
          <cell r="BA111">
            <v>500</v>
          </cell>
          <cell r="BB111">
            <v>87</v>
          </cell>
          <cell r="BC111">
            <v>28</v>
          </cell>
          <cell r="BD111">
            <v>115</v>
          </cell>
          <cell r="BE111">
            <v>63</v>
          </cell>
          <cell r="BF111">
            <v>103</v>
          </cell>
          <cell r="BG111">
            <v>15</v>
          </cell>
          <cell r="BH111">
            <v>63</v>
          </cell>
          <cell r="BI111">
            <v>25</v>
          </cell>
          <cell r="BJ111">
            <v>63</v>
          </cell>
          <cell r="BK111">
            <v>64</v>
          </cell>
          <cell r="BL111">
            <v>9</v>
          </cell>
          <cell r="BM111">
            <v>1</v>
          </cell>
          <cell r="BN111">
            <v>1</v>
          </cell>
          <cell r="BO111">
            <v>1</v>
          </cell>
          <cell r="BP111">
            <v>1</v>
          </cell>
        </row>
        <row r="112">
          <cell r="G112" t="str">
            <v>JS0A7ZOH008</v>
          </cell>
          <cell r="H112">
            <v>0</v>
          </cell>
          <cell r="I112">
            <v>0</v>
          </cell>
          <cell r="J112" t="str">
            <v>LODO PACK</v>
          </cell>
          <cell r="K112" t="str">
            <v>NEW</v>
          </cell>
          <cell r="L112" t="str">
            <v>008</v>
          </cell>
          <cell r="M112" t="str">
            <v>BLACK</v>
          </cell>
          <cell r="N112" t="str">
            <v>Solid</v>
          </cell>
          <cell r="O112" t="str">
            <v>S</v>
          </cell>
          <cell r="P112" t="str">
            <v>100% Polyester</v>
          </cell>
          <cell r="Q112">
            <v>508945</v>
          </cell>
          <cell r="R112" t="str">
            <v>PT. Kanindo 2</v>
          </cell>
          <cell r="S112" t="str">
            <v>Semarang</v>
          </cell>
          <cell r="T112" t="str">
            <v>Indonesia</v>
          </cell>
          <cell r="U112">
            <v>90</v>
          </cell>
          <cell r="V112">
            <v>30</v>
          </cell>
          <cell r="W112">
            <v>40</v>
          </cell>
          <cell r="X112">
            <v>27</v>
          </cell>
          <cell r="Y112">
            <v>45</v>
          </cell>
          <cell r="Z112">
            <v>112</v>
          </cell>
          <cell r="AA112">
            <v>162</v>
          </cell>
          <cell r="AB112">
            <v>508945</v>
          </cell>
          <cell r="AC112" t="str">
            <v>PT. Kanindo 2</v>
          </cell>
          <cell r="AD112" t="str">
            <v>Semarang</v>
          </cell>
          <cell r="AE112" t="str">
            <v>Indonesia</v>
          </cell>
          <cell r="AF112">
            <v>508945</v>
          </cell>
          <cell r="AG112" t="str">
            <v>PT. Kanindo 2</v>
          </cell>
          <cell r="AH112" t="str">
            <v>Semarang</v>
          </cell>
          <cell r="AI112" t="str">
            <v>Indonesia</v>
          </cell>
          <cell r="AJ112">
            <v>508945</v>
          </cell>
          <cell r="AK112" t="str">
            <v>PT. Kanindo 2</v>
          </cell>
          <cell r="AL112" t="str">
            <v>Semarang</v>
          </cell>
          <cell r="AM112" t="str">
            <v>Indonesia</v>
          </cell>
          <cell r="AN112" t="str">
            <v>JFRF</v>
          </cell>
          <cell r="AO112">
            <v>12</v>
          </cell>
          <cell r="AP112">
            <v>21</v>
          </cell>
          <cell r="AQ112">
            <v>16</v>
          </cell>
          <cell r="AR112">
            <v>13</v>
          </cell>
          <cell r="AS112">
            <v>8.1</v>
          </cell>
          <cell r="AT112">
            <v>0</v>
          </cell>
          <cell r="AU112">
            <v>0</v>
          </cell>
          <cell r="AV112">
            <v>0</v>
          </cell>
          <cell r="AW112">
            <v>0</v>
          </cell>
          <cell r="AX112">
            <v>0</v>
          </cell>
          <cell r="AY112">
            <v>0</v>
          </cell>
          <cell r="AZ112">
            <v>2000</v>
          </cell>
          <cell r="BA112">
            <v>500</v>
          </cell>
          <cell r="BB112">
            <v>87</v>
          </cell>
          <cell r="BC112">
            <v>28</v>
          </cell>
          <cell r="BD112">
            <v>115</v>
          </cell>
          <cell r="BE112">
            <v>77</v>
          </cell>
          <cell r="BF112">
            <v>98</v>
          </cell>
          <cell r="BG112">
            <v>15</v>
          </cell>
          <cell r="BH112">
            <v>77</v>
          </cell>
          <cell r="BI112">
            <v>25</v>
          </cell>
          <cell r="BJ112">
            <v>63</v>
          </cell>
          <cell r="BK112">
            <v>50</v>
          </cell>
          <cell r="BL112">
            <v>9</v>
          </cell>
          <cell r="BM112">
            <v>1</v>
          </cell>
          <cell r="BN112">
            <v>1</v>
          </cell>
          <cell r="BO112">
            <v>1</v>
          </cell>
          <cell r="BP112">
            <v>1</v>
          </cell>
        </row>
        <row r="113">
          <cell r="G113" t="str">
            <v>JS0A7ZOH003</v>
          </cell>
          <cell r="H113">
            <v>0</v>
          </cell>
          <cell r="I113">
            <v>0</v>
          </cell>
          <cell r="J113" t="str">
            <v>LODO PACK</v>
          </cell>
          <cell r="K113" t="str">
            <v>NEW</v>
          </cell>
          <cell r="L113" t="str">
            <v>003</v>
          </cell>
          <cell r="M113" t="str">
            <v>NAVY</v>
          </cell>
          <cell r="N113" t="str">
            <v>Solid</v>
          </cell>
          <cell r="O113" t="str">
            <v>S</v>
          </cell>
          <cell r="P113" t="str">
            <v>100% Polyester</v>
          </cell>
          <cell r="Q113">
            <v>508945</v>
          </cell>
          <cell r="R113" t="str">
            <v>PT. Kanindo 2</v>
          </cell>
          <cell r="S113" t="str">
            <v>Semarang</v>
          </cell>
          <cell r="T113" t="str">
            <v>Indonesia</v>
          </cell>
          <cell r="U113">
            <v>90</v>
          </cell>
          <cell r="V113">
            <v>30</v>
          </cell>
          <cell r="W113">
            <v>40</v>
          </cell>
          <cell r="X113">
            <v>27</v>
          </cell>
          <cell r="Y113">
            <v>45</v>
          </cell>
          <cell r="Z113">
            <v>112</v>
          </cell>
          <cell r="AA113">
            <v>162</v>
          </cell>
          <cell r="AB113">
            <v>508945</v>
          </cell>
          <cell r="AC113" t="str">
            <v>PT. Kanindo 2</v>
          </cell>
          <cell r="AD113" t="str">
            <v>Semarang</v>
          </cell>
          <cell r="AE113" t="str">
            <v>Indonesia</v>
          </cell>
          <cell r="AF113">
            <v>508945</v>
          </cell>
          <cell r="AG113" t="str">
            <v>PT. Kanindo 2</v>
          </cell>
          <cell r="AH113" t="str">
            <v>Semarang</v>
          </cell>
          <cell r="AI113" t="str">
            <v>Indonesia</v>
          </cell>
          <cell r="AJ113">
            <v>508945</v>
          </cell>
          <cell r="AK113" t="str">
            <v>PT. Kanindo 2</v>
          </cell>
          <cell r="AL113" t="str">
            <v>Semarang</v>
          </cell>
          <cell r="AM113" t="str">
            <v>Indonesia</v>
          </cell>
          <cell r="AN113" t="str">
            <v>JFRF</v>
          </cell>
          <cell r="AO113">
            <v>12</v>
          </cell>
          <cell r="AP113">
            <v>21</v>
          </cell>
          <cell r="AQ113">
            <v>16</v>
          </cell>
          <cell r="AR113">
            <v>13</v>
          </cell>
          <cell r="AS113">
            <v>8.1</v>
          </cell>
          <cell r="AT113">
            <v>0</v>
          </cell>
          <cell r="AU113">
            <v>0</v>
          </cell>
          <cell r="AV113">
            <v>0</v>
          </cell>
          <cell r="AW113">
            <v>0</v>
          </cell>
          <cell r="AX113">
            <v>0</v>
          </cell>
          <cell r="AY113">
            <v>0</v>
          </cell>
          <cell r="AZ113">
            <v>2000</v>
          </cell>
          <cell r="BA113">
            <v>500</v>
          </cell>
          <cell r="BB113">
            <v>87</v>
          </cell>
          <cell r="BC113">
            <v>28</v>
          </cell>
          <cell r="BD113">
            <v>115</v>
          </cell>
          <cell r="BE113">
            <v>77</v>
          </cell>
          <cell r="BF113">
            <v>98</v>
          </cell>
          <cell r="BG113">
            <v>15</v>
          </cell>
          <cell r="BH113">
            <v>77</v>
          </cell>
          <cell r="BI113">
            <v>25</v>
          </cell>
          <cell r="BJ113">
            <v>63</v>
          </cell>
          <cell r="BK113">
            <v>50</v>
          </cell>
          <cell r="BL113">
            <v>9</v>
          </cell>
          <cell r="BM113">
            <v>1</v>
          </cell>
          <cell r="BN113">
            <v>1</v>
          </cell>
          <cell r="BO113">
            <v>1</v>
          </cell>
          <cell r="BP113">
            <v>1</v>
          </cell>
        </row>
        <row r="114">
          <cell r="G114" t="str">
            <v>JS0A7ZOH7G7</v>
          </cell>
          <cell r="H114">
            <v>0</v>
          </cell>
          <cell r="I114">
            <v>0</v>
          </cell>
          <cell r="J114" t="str">
            <v>LODO PACK</v>
          </cell>
          <cell r="K114" t="str">
            <v>NEW</v>
          </cell>
          <cell r="L114" t="str">
            <v>7G7</v>
          </cell>
          <cell r="M114" t="str">
            <v>BLUE DUSK</v>
          </cell>
          <cell r="N114" t="str">
            <v>Solid</v>
          </cell>
          <cell r="O114" t="str">
            <v>S</v>
          </cell>
          <cell r="P114" t="str">
            <v>100% Polyester</v>
          </cell>
          <cell r="Q114">
            <v>508945</v>
          </cell>
          <cell r="R114" t="str">
            <v>PT. Kanindo 2</v>
          </cell>
          <cell r="S114" t="str">
            <v>Semarang</v>
          </cell>
          <cell r="T114" t="str">
            <v>Indonesia</v>
          </cell>
          <cell r="U114">
            <v>90</v>
          </cell>
          <cell r="V114">
            <v>30</v>
          </cell>
          <cell r="W114">
            <v>40</v>
          </cell>
          <cell r="X114">
            <v>27</v>
          </cell>
          <cell r="Y114">
            <v>45</v>
          </cell>
          <cell r="Z114">
            <v>112</v>
          </cell>
          <cell r="AA114">
            <v>162</v>
          </cell>
          <cell r="AB114">
            <v>508945</v>
          </cell>
          <cell r="AC114" t="str">
            <v>PT. Kanindo 2</v>
          </cell>
          <cell r="AD114" t="str">
            <v>Semarang</v>
          </cell>
          <cell r="AE114" t="str">
            <v>Indonesia</v>
          </cell>
          <cell r="AF114">
            <v>508945</v>
          </cell>
          <cell r="AG114" t="str">
            <v>PT. Kanindo 2</v>
          </cell>
          <cell r="AH114" t="str">
            <v>Semarang</v>
          </cell>
          <cell r="AI114" t="str">
            <v>Indonesia</v>
          </cell>
          <cell r="AJ114">
            <v>508945</v>
          </cell>
          <cell r="AK114" t="str">
            <v>PT. Kanindo 2</v>
          </cell>
          <cell r="AL114" t="str">
            <v>Semarang</v>
          </cell>
          <cell r="AM114" t="str">
            <v>Indonesia</v>
          </cell>
          <cell r="AN114" t="str">
            <v>JFRF</v>
          </cell>
          <cell r="AO114">
            <v>12</v>
          </cell>
          <cell r="AP114">
            <v>21</v>
          </cell>
          <cell r="AQ114">
            <v>16</v>
          </cell>
          <cell r="AR114">
            <v>13</v>
          </cell>
          <cell r="AS114">
            <v>8.1</v>
          </cell>
          <cell r="AT114">
            <v>0</v>
          </cell>
          <cell r="AU114">
            <v>0</v>
          </cell>
          <cell r="AV114">
            <v>0</v>
          </cell>
          <cell r="AW114">
            <v>0</v>
          </cell>
          <cell r="AX114">
            <v>0</v>
          </cell>
          <cell r="AY114">
            <v>0</v>
          </cell>
          <cell r="AZ114">
            <v>2000</v>
          </cell>
          <cell r="BA114">
            <v>500</v>
          </cell>
          <cell r="BB114">
            <v>87</v>
          </cell>
          <cell r="BC114">
            <v>28</v>
          </cell>
          <cell r="BD114">
            <v>115</v>
          </cell>
          <cell r="BE114">
            <v>77</v>
          </cell>
          <cell r="BF114">
            <v>98</v>
          </cell>
          <cell r="BG114">
            <v>15</v>
          </cell>
          <cell r="BH114">
            <v>77</v>
          </cell>
          <cell r="BI114">
            <v>25</v>
          </cell>
          <cell r="BJ114">
            <v>63</v>
          </cell>
          <cell r="BK114">
            <v>50</v>
          </cell>
          <cell r="BL114">
            <v>9</v>
          </cell>
          <cell r="BM114">
            <v>1</v>
          </cell>
          <cell r="BN114">
            <v>1</v>
          </cell>
          <cell r="BO114">
            <v>1</v>
          </cell>
          <cell r="BP114">
            <v>1</v>
          </cell>
        </row>
        <row r="115">
          <cell r="G115" t="str">
            <v>JS0A7ZOH96D</v>
          </cell>
          <cell r="H115">
            <v>0</v>
          </cell>
          <cell r="I115">
            <v>0</v>
          </cell>
          <cell r="J115" t="str">
            <v>LODO PACK</v>
          </cell>
          <cell r="K115" t="str">
            <v>NEW</v>
          </cell>
          <cell r="L115" t="str">
            <v>96D</v>
          </cell>
          <cell r="M115" t="str">
            <v>LODEN FROST</v>
          </cell>
          <cell r="N115" t="str">
            <v>Solid</v>
          </cell>
          <cell r="O115" t="str">
            <v>S</v>
          </cell>
          <cell r="P115" t="str">
            <v>100% Polyester</v>
          </cell>
          <cell r="Q115">
            <v>508945</v>
          </cell>
          <cell r="R115" t="str">
            <v>PT. Kanindo 2</v>
          </cell>
          <cell r="S115" t="str">
            <v>Semarang</v>
          </cell>
          <cell r="T115" t="str">
            <v>Indonesia</v>
          </cell>
          <cell r="U115">
            <v>90</v>
          </cell>
          <cell r="V115">
            <v>30</v>
          </cell>
          <cell r="W115">
            <v>40</v>
          </cell>
          <cell r="X115">
            <v>27</v>
          </cell>
          <cell r="Y115">
            <v>45</v>
          </cell>
          <cell r="Z115">
            <v>112</v>
          </cell>
          <cell r="AA115">
            <v>162</v>
          </cell>
          <cell r="AB115">
            <v>508945</v>
          </cell>
          <cell r="AC115" t="str">
            <v>PT. Kanindo 2</v>
          </cell>
          <cell r="AD115" t="str">
            <v>Semarang</v>
          </cell>
          <cell r="AE115" t="str">
            <v>Indonesia</v>
          </cell>
          <cell r="AF115">
            <v>508945</v>
          </cell>
          <cell r="AG115" t="str">
            <v>PT. Kanindo 2</v>
          </cell>
          <cell r="AH115" t="str">
            <v>Semarang</v>
          </cell>
          <cell r="AI115" t="str">
            <v>Indonesia</v>
          </cell>
          <cell r="AJ115">
            <v>508945</v>
          </cell>
          <cell r="AK115" t="str">
            <v>PT. Kanindo 2</v>
          </cell>
          <cell r="AL115" t="str">
            <v>Semarang</v>
          </cell>
          <cell r="AM115" t="str">
            <v>Indonesia</v>
          </cell>
          <cell r="AN115" t="str">
            <v>JFRF</v>
          </cell>
          <cell r="AO115">
            <v>12</v>
          </cell>
          <cell r="AP115">
            <v>21</v>
          </cell>
          <cell r="AQ115">
            <v>16</v>
          </cell>
          <cell r="AR115">
            <v>13</v>
          </cell>
          <cell r="AS115">
            <v>8.1</v>
          </cell>
          <cell r="AT115">
            <v>0</v>
          </cell>
          <cell r="AU115">
            <v>0</v>
          </cell>
          <cell r="AV115">
            <v>0</v>
          </cell>
          <cell r="AW115">
            <v>0</v>
          </cell>
          <cell r="AX115">
            <v>0</v>
          </cell>
          <cell r="AY115">
            <v>0</v>
          </cell>
          <cell r="AZ115">
            <v>2000</v>
          </cell>
          <cell r="BA115">
            <v>500</v>
          </cell>
          <cell r="BB115">
            <v>87</v>
          </cell>
          <cell r="BC115">
            <v>28</v>
          </cell>
          <cell r="BD115">
            <v>115</v>
          </cell>
          <cell r="BE115">
            <v>77</v>
          </cell>
          <cell r="BF115">
            <v>98</v>
          </cell>
          <cell r="BG115">
            <v>15</v>
          </cell>
          <cell r="BH115">
            <v>77</v>
          </cell>
          <cell r="BI115">
            <v>25</v>
          </cell>
          <cell r="BJ115">
            <v>63</v>
          </cell>
          <cell r="BK115">
            <v>50</v>
          </cell>
          <cell r="BL115">
            <v>9</v>
          </cell>
          <cell r="BM115">
            <v>1</v>
          </cell>
          <cell r="BN115">
            <v>1</v>
          </cell>
          <cell r="BO115">
            <v>1</v>
          </cell>
          <cell r="BP115">
            <v>1</v>
          </cell>
        </row>
        <row r="116">
          <cell r="G116" t="str">
            <v>JS0A7ZOH95Z</v>
          </cell>
          <cell r="H116">
            <v>0</v>
          </cell>
          <cell r="I116">
            <v>0</v>
          </cell>
          <cell r="J116" t="str">
            <v>LODO PACK</v>
          </cell>
          <cell r="K116" t="str">
            <v>NEW</v>
          </cell>
          <cell r="L116" t="str">
            <v>95Z</v>
          </cell>
          <cell r="M116" t="str">
            <v>CURRY</v>
          </cell>
          <cell r="N116" t="str">
            <v>Solid</v>
          </cell>
          <cell r="O116" t="str">
            <v>S</v>
          </cell>
          <cell r="P116" t="str">
            <v>100% Polyester</v>
          </cell>
          <cell r="Q116">
            <v>508945</v>
          </cell>
          <cell r="R116" t="str">
            <v>PT. Kanindo 2</v>
          </cell>
          <cell r="S116" t="str">
            <v>Semarang</v>
          </cell>
          <cell r="T116" t="str">
            <v>Indonesia</v>
          </cell>
          <cell r="U116">
            <v>90</v>
          </cell>
          <cell r="V116">
            <v>30</v>
          </cell>
          <cell r="W116">
            <v>40</v>
          </cell>
          <cell r="X116">
            <v>27</v>
          </cell>
          <cell r="Y116">
            <v>45</v>
          </cell>
          <cell r="Z116">
            <v>112</v>
          </cell>
          <cell r="AA116">
            <v>162</v>
          </cell>
          <cell r="AB116">
            <v>508945</v>
          </cell>
          <cell r="AC116" t="str">
            <v>PT. Kanindo 2</v>
          </cell>
          <cell r="AD116" t="str">
            <v>Semarang</v>
          </cell>
          <cell r="AE116" t="str">
            <v>Indonesia</v>
          </cell>
          <cell r="AF116">
            <v>508945</v>
          </cell>
          <cell r="AG116" t="str">
            <v>PT. Kanindo 2</v>
          </cell>
          <cell r="AH116" t="str">
            <v>Semarang</v>
          </cell>
          <cell r="AI116" t="str">
            <v>Indonesia</v>
          </cell>
          <cell r="AJ116">
            <v>508945</v>
          </cell>
          <cell r="AK116" t="str">
            <v>PT. Kanindo 2</v>
          </cell>
          <cell r="AL116" t="str">
            <v>Semarang</v>
          </cell>
          <cell r="AM116" t="str">
            <v>Indonesia</v>
          </cell>
          <cell r="AN116" t="str">
            <v>JFRF</v>
          </cell>
          <cell r="AO116">
            <v>12</v>
          </cell>
          <cell r="AP116">
            <v>21</v>
          </cell>
          <cell r="AQ116">
            <v>16</v>
          </cell>
          <cell r="AR116">
            <v>13</v>
          </cell>
          <cell r="AS116">
            <v>8.1</v>
          </cell>
          <cell r="AT116">
            <v>0</v>
          </cell>
          <cell r="AU116">
            <v>0</v>
          </cell>
          <cell r="AV116">
            <v>0</v>
          </cell>
          <cell r="AW116">
            <v>0</v>
          </cell>
          <cell r="AX116">
            <v>0</v>
          </cell>
          <cell r="AY116">
            <v>0</v>
          </cell>
          <cell r="AZ116">
            <v>2000</v>
          </cell>
          <cell r="BA116">
            <v>500</v>
          </cell>
          <cell r="BB116">
            <v>87</v>
          </cell>
          <cell r="BC116">
            <v>28</v>
          </cell>
          <cell r="BD116">
            <v>115</v>
          </cell>
          <cell r="BE116">
            <v>77</v>
          </cell>
          <cell r="BF116">
            <v>98</v>
          </cell>
          <cell r="BG116">
            <v>15</v>
          </cell>
          <cell r="BH116">
            <v>77</v>
          </cell>
          <cell r="BI116">
            <v>25</v>
          </cell>
          <cell r="BJ116">
            <v>63</v>
          </cell>
          <cell r="BK116">
            <v>50</v>
          </cell>
          <cell r="BL116">
            <v>9</v>
          </cell>
          <cell r="BM116">
            <v>1</v>
          </cell>
          <cell r="BN116">
            <v>1</v>
          </cell>
          <cell r="BO116">
            <v>1</v>
          </cell>
          <cell r="BP116">
            <v>1</v>
          </cell>
        </row>
        <row r="117">
          <cell r="G117" t="str">
            <v>JS0A4QVG008</v>
          </cell>
          <cell r="H117" t="str">
            <v>EK0A5BDPN55</v>
          </cell>
          <cell r="I117" t="str">
            <v>EK0A5BDP</v>
          </cell>
          <cell r="J117" t="str">
            <v>SUPERBREAK AWAY DUFFEL 40L</v>
          </cell>
          <cell r="K117" t="str">
            <v>C/O</v>
          </cell>
          <cell r="L117" t="str">
            <v>008</v>
          </cell>
          <cell r="M117" t="str">
            <v>BLACK</v>
          </cell>
          <cell r="N117" t="str">
            <v>Solid</v>
          </cell>
          <cell r="O117" t="str">
            <v>S</v>
          </cell>
          <cell r="P117" t="str">
            <v>100% Polyester</v>
          </cell>
          <cell r="Q117">
            <v>508083</v>
          </cell>
          <cell r="R117" t="str">
            <v>STARITE - CAM</v>
          </cell>
          <cell r="S117" t="str">
            <v>Phnom Penh</v>
          </cell>
          <cell r="T117" t="str">
            <v>Cambodia</v>
          </cell>
          <cell r="U117">
            <v>35</v>
          </cell>
          <cell r="V117">
            <v>28</v>
          </cell>
          <cell r="W117">
            <v>30</v>
          </cell>
          <cell r="X117">
            <v>17</v>
          </cell>
          <cell r="Y117">
            <v>30</v>
          </cell>
          <cell r="Z117">
            <v>77</v>
          </cell>
          <cell r="AA117">
            <v>82</v>
          </cell>
          <cell r="AB117">
            <v>751459</v>
          </cell>
          <cell r="AC117" t="str">
            <v>STARITE - VN</v>
          </cell>
          <cell r="AD117" t="str">
            <v>Ho Chi Minh</v>
          </cell>
          <cell r="AE117" t="str">
            <v>Vietnam</v>
          </cell>
          <cell r="AF117">
            <v>751459</v>
          </cell>
          <cell r="AG117" t="str">
            <v>STARITE - VN</v>
          </cell>
          <cell r="AH117" t="str">
            <v>Ho Chi Minh</v>
          </cell>
          <cell r="AI117" t="str">
            <v>Vietnam</v>
          </cell>
          <cell r="AJ117">
            <v>751459</v>
          </cell>
          <cell r="AK117" t="str">
            <v>STARITE - VN</v>
          </cell>
          <cell r="AL117" t="str">
            <v>Ho Chi Minh</v>
          </cell>
          <cell r="AM117" t="str">
            <v>Vietnam</v>
          </cell>
          <cell r="AN117" t="str">
            <v>MA99</v>
          </cell>
          <cell r="AO117">
            <v>30</v>
          </cell>
          <cell r="AP117">
            <v>24</v>
          </cell>
          <cell r="AQ117">
            <v>19</v>
          </cell>
          <cell r="AR117">
            <v>15</v>
          </cell>
          <cell r="AS117">
            <v>18.14</v>
          </cell>
          <cell r="AT117" t="str">
            <v>KU37</v>
          </cell>
          <cell r="AU117">
            <v>30</v>
          </cell>
          <cell r="AV117">
            <v>80</v>
          </cell>
          <cell r="AW117">
            <v>38</v>
          </cell>
          <cell r="AX117">
            <v>44</v>
          </cell>
          <cell r="AY117">
            <v>18.18</v>
          </cell>
          <cell r="AZ117">
            <v>2000</v>
          </cell>
          <cell r="BA117">
            <v>500</v>
          </cell>
          <cell r="BB117">
            <v>87</v>
          </cell>
          <cell r="BC117">
            <v>28</v>
          </cell>
          <cell r="BD117">
            <v>115</v>
          </cell>
          <cell r="BE117">
            <v>63</v>
          </cell>
          <cell r="BF117">
            <v>103</v>
          </cell>
          <cell r="BG117">
            <v>15</v>
          </cell>
          <cell r="BH117">
            <v>63</v>
          </cell>
          <cell r="BI117">
            <v>25</v>
          </cell>
          <cell r="BJ117">
            <v>60</v>
          </cell>
          <cell r="BK117">
            <v>50</v>
          </cell>
          <cell r="BL117">
            <v>9</v>
          </cell>
          <cell r="BM117">
            <v>1</v>
          </cell>
          <cell r="BN117">
            <v>1</v>
          </cell>
          <cell r="BO117">
            <v>1</v>
          </cell>
          <cell r="BP117">
            <v>1</v>
          </cell>
        </row>
        <row r="118">
          <cell r="G118" t="str">
            <v>JS0A4QVG85V</v>
          </cell>
          <cell r="H118" t="str">
            <v>EK0A5BDPZ92</v>
          </cell>
          <cell r="I118" t="str">
            <v>EK0A5BDP</v>
          </cell>
          <cell r="J118" t="str">
            <v>SUPERBREAK AWAY DUFFEL 40L</v>
          </cell>
          <cell r="K118" t="str">
            <v>C/O</v>
          </cell>
          <cell r="L118" t="str">
            <v>85V</v>
          </cell>
          <cell r="M118" t="str">
            <v>HYDRANGEA</v>
          </cell>
          <cell r="N118" t="str">
            <v>Solid</v>
          </cell>
          <cell r="O118" t="str">
            <v>S</v>
          </cell>
          <cell r="P118" t="str">
            <v>100% Polyester</v>
          </cell>
          <cell r="Q118">
            <v>508083</v>
          </cell>
          <cell r="R118" t="str">
            <v>STARITE - CAM</v>
          </cell>
          <cell r="S118" t="str">
            <v>Phnom Penh</v>
          </cell>
          <cell r="T118" t="str">
            <v>Cambodia</v>
          </cell>
          <cell r="U118">
            <v>35</v>
          </cell>
          <cell r="V118">
            <v>28</v>
          </cell>
          <cell r="W118">
            <v>30</v>
          </cell>
          <cell r="X118">
            <v>17</v>
          </cell>
          <cell r="Y118">
            <v>30</v>
          </cell>
          <cell r="Z118">
            <v>77</v>
          </cell>
          <cell r="AA118">
            <v>82</v>
          </cell>
          <cell r="AB118">
            <v>751459</v>
          </cell>
          <cell r="AC118" t="str">
            <v>STARITE - VN</v>
          </cell>
          <cell r="AD118" t="str">
            <v>Ho Chi Minh</v>
          </cell>
          <cell r="AE118" t="str">
            <v>Vietnam</v>
          </cell>
          <cell r="AF118">
            <v>751459</v>
          </cell>
          <cell r="AG118" t="str">
            <v>STARITE - VN</v>
          </cell>
          <cell r="AH118" t="str">
            <v>Ho Chi Minh</v>
          </cell>
          <cell r="AI118" t="str">
            <v>Vietnam</v>
          </cell>
          <cell r="AJ118">
            <v>751459</v>
          </cell>
          <cell r="AK118" t="str">
            <v>STARITE - VN</v>
          </cell>
          <cell r="AL118" t="str">
            <v>Ho Chi Minh</v>
          </cell>
          <cell r="AM118" t="str">
            <v>Vietnam</v>
          </cell>
          <cell r="AN118" t="str">
            <v>MA99</v>
          </cell>
          <cell r="AO118">
            <v>30</v>
          </cell>
          <cell r="AP118">
            <v>24</v>
          </cell>
          <cell r="AQ118">
            <v>19</v>
          </cell>
          <cell r="AR118">
            <v>15</v>
          </cell>
          <cell r="AS118">
            <v>18.14</v>
          </cell>
          <cell r="AT118" t="str">
            <v>KU37</v>
          </cell>
          <cell r="AU118">
            <v>30</v>
          </cell>
          <cell r="AV118">
            <v>80</v>
          </cell>
          <cell r="AW118">
            <v>38</v>
          </cell>
          <cell r="AX118">
            <v>44</v>
          </cell>
          <cell r="AY118">
            <v>18.18</v>
          </cell>
          <cell r="AZ118">
            <v>2000</v>
          </cell>
          <cell r="BA118">
            <v>500</v>
          </cell>
          <cell r="BB118">
            <v>87</v>
          </cell>
          <cell r="BC118">
            <v>28</v>
          </cell>
          <cell r="BD118">
            <v>115</v>
          </cell>
          <cell r="BE118">
            <v>63</v>
          </cell>
          <cell r="BF118">
            <v>103</v>
          </cell>
          <cell r="BG118">
            <v>15</v>
          </cell>
          <cell r="BH118">
            <v>63</v>
          </cell>
          <cell r="BI118">
            <v>25</v>
          </cell>
          <cell r="BJ118">
            <v>60</v>
          </cell>
          <cell r="BK118">
            <v>50</v>
          </cell>
          <cell r="BL118">
            <v>9</v>
          </cell>
          <cell r="BM118">
            <v>1</v>
          </cell>
          <cell r="BN118">
            <v>1</v>
          </cell>
          <cell r="BO118">
            <v>1</v>
          </cell>
          <cell r="BP118">
            <v>1</v>
          </cell>
        </row>
        <row r="119">
          <cell r="G119" t="str">
            <v>JS0A4QVG91S</v>
          </cell>
          <cell r="H119" t="str">
            <v>EK0A5BDP2D3</v>
          </cell>
          <cell r="I119" t="str">
            <v>EK0A5BDP</v>
          </cell>
          <cell r="J119" t="str">
            <v>SUPERBREAK AWAY DUFFEL 40L</v>
          </cell>
          <cell r="K119" t="str">
            <v>C/O</v>
          </cell>
          <cell r="L119" t="str">
            <v>91S</v>
          </cell>
          <cell r="M119" t="str">
            <v>SPACE DUST</v>
          </cell>
          <cell r="N119" t="str">
            <v>Print</v>
          </cell>
          <cell r="O119" t="str">
            <v>P</v>
          </cell>
          <cell r="P119" t="str">
            <v>100% Polyester</v>
          </cell>
          <cell r="Q119">
            <v>508083</v>
          </cell>
          <cell r="R119" t="str">
            <v>STARITE - CAM</v>
          </cell>
          <cell r="S119" t="str">
            <v>Phnom Penh</v>
          </cell>
          <cell r="T119" t="str">
            <v>Cambodia</v>
          </cell>
          <cell r="U119">
            <v>35</v>
          </cell>
          <cell r="V119">
            <v>28</v>
          </cell>
          <cell r="W119">
            <v>30</v>
          </cell>
          <cell r="X119">
            <v>17</v>
          </cell>
          <cell r="Y119">
            <v>30</v>
          </cell>
          <cell r="Z119">
            <v>77</v>
          </cell>
          <cell r="AA119">
            <v>82</v>
          </cell>
          <cell r="AB119">
            <v>751459</v>
          </cell>
          <cell r="AC119" t="str">
            <v>STARITE - VN</v>
          </cell>
          <cell r="AD119" t="str">
            <v>Ho Chi Minh</v>
          </cell>
          <cell r="AE119" t="str">
            <v>Vietnam</v>
          </cell>
          <cell r="AF119">
            <v>751459</v>
          </cell>
          <cell r="AG119" t="str">
            <v>STARITE - VN</v>
          </cell>
          <cell r="AH119" t="str">
            <v>Ho Chi Minh</v>
          </cell>
          <cell r="AI119" t="str">
            <v>Vietnam</v>
          </cell>
          <cell r="AJ119">
            <v>751459</v>
          </cell>
          <cell r="AK119" t="str">
            <v>STARITE - VN</v>
          </cell>
          <cell r="AL119" t="str">
            <v>Ho Chi Minh</v>
          </cell>
          <cell r="AM119" t="str">
            <v>Vietnam</v>
          </cell>
          <cell r="AN119" t="str">
            <v>MA99</v>
          </cell>
          <cell r="AO119">
            <v>30</v>
          </cell>
          <cell r="AP119">
            <v>24</v>
          </cell>
          <cell r="AQ119">
            <v>19</v>
          </cell>
          <cell r="AR119">
            <v>15</v>
          </cell>
          <cell r="AS119">
            <v>18.14</v>
          </cell>
          <cell r="AT119" t="str">
            <v>KU37</v>
          </cell>
          <cell r="AU119">
            <v>30</v>
          </cell>
          <cell r="AV119">
            <v>80</v>
          </cell>
          <cell r="AW119">
            <v>38</v>
          </cell>
          <cell r="AX119">
            <v>44</v>
          </cell>
          <cell r="AY119">
            <v>18.18</v>
          </cell>
          <cell r="AZ119">
            <v>2000</v>
          </cell>
          <cell r="BA119">
            <v>500</v>
          </cell>
          <cell r="BB119">
            <v>87</v>
          </cell>
          <cell r="BC119">
            <v>28</v>
          </cell>
          <cell r="BD119">
            <v>115</v>
          </cell>
          <cell r="BE119">
            <v>63</v>
          </cell>
          <cell r="BF119">
            <v>103</v>
          </cell>
          <cell r="BG119">
            <v>15</v>
          </cell>
          <cell r="BH119">
            <v>63</v>
          </cell>
          <cell r="BI119">
            <v>25</v>
          </cell>
          <cell r="BJ119">
            <v>60</v>
          </cell>
          <cell r="BK119">
            <v>50</v>
          </cell>
          <cell r="BL119">
            <v>9</v>
          </cell>
          <cell r="BM119">
            <v>1</v>
          </cell>
          <cell r="BN119">
            <v>1</v>
          </cell>
          <cell r="BO119">
            <v>1</v>
          </cell>
          <cell r="BP119">
            <v>1</v>
          </cell>
        </row>
        <row r="120">
          <cell r="G120" t="str">
            <v>JS0A4QVG95Z</v>
          </cell>
          <cell r="H120">
            <v>0</v>
          </cell>
          <cell r="I120">
            <v>0</v>
          </cell>
          <cell r="J120" t="str">
            <v>SUPERBREAK AWAY DUFFEL 40L</v>
          </cell>
          <cell r="K120" t="str">
            <v>NEW</v>
          </cell>
          <cell r="L120" t="str">
            <v>95Z</v>
          </cell>
          <cell r="M120" t="str">
            <v>CURRY</v>
          </cell>
          <cell r="N120" t="str">
            <v>Solid</v>
          </cell>
          <cell r="O120" t="str">
            <v>S</v>
          </cell>
          <cell r="P120" t="str">
            <v>100% Polyester</v>
          </cell>
          <cell r="Q120">
            <v>508083</v>
          </cell>
          <cell r="R120" t="str">
            <v>STARITE - CAM</v>
          </cell>
          <cell r="S120" t="str">
            <v>Phnom Penh</v>
          </cell>
          <cell r="T120" t="str">
            <v>Cambodia</v>
          </cell>
          <cell r="U120">
            <v>35</v>
          </cell>
          <cell r="V120">
            <v>28</v>
          </cell>
          <cell r="W120">
            <v>30</v>
          </cell>
          <cell r="X120">
            <v>17</v>
          </cell>
          <cell r="Y120">
            <v>30</v>
          </cell>
          <cell r="Z120">
            <v>77</v>
          </cell>
          <cell r="AA120">
            <v>82</v>
          </cell>
          <cell r="AB120">
            <v>751459</v>
          </cell>
          <cell r="AC120" t="str">
            <v>STARITE - VN</v>
          </cell>
          <cell r="AD120" t="str">
            <v>Ho Chi Minh</v>
          </cell>
          <cell r="AE120" t="str">
            <v>Vietnam</v>
          </cell>
          <cell r="AF120">
            <v>751459</v>
          </cell>
          <cell r="AG120" t="str">
            <v>STARITE - VN</v>
          </cell>
          <cell r="AH120" t="str">
            <v>Ho Chi Minh</v>
          </cell>
          <cell r="AI120" t="str">
            <v>Vietnam</v>
          </cell>
          <cell r="AJ120">
            <v>751459</v>
          </cell>
          <cell r="AK120" t="str">
            <v>STARITE - VN</v>
          </cell>
          <cell r="AL120" t="str">
            <v>Ho Chi Minh</v>
          </cell>
          <cell r="AM120" t="str">
            <v>Vietnam</v>
          </cell>
          <cell r="AN120" t="str">
            <v>MA99</v>
          </cell>
          <cell r="AO120">
            <v>30</v>
          </cell>
          <cell r="AP120">
            <v>24</v>
          </cell>
          <cell r="AQ120">
            <v>19</v>
          </cell>
          <cell r="AR120">
            <v>15</v>
          </cell>
          <cell r="AS120">
            <v>18.14</v>
          </cell>
          <cell r="AT120" t="str">
            <v>KU37</v>
          </cell>
          <cell r="AU120">
            <v>30</v>
          </cell>
          <cell r="AV120">
            <v>80</v>
          </cell>
          <cell r="AW120">
            <v>38</v>
          </cell>
          <cell r="AX120">
            <v>44</v>
          </cell>
          <cell r="AY120">
            <v>18.18</v>
          </cell>
          <cell r="AZ120">
            <v>2000</v>
          </cell>
          <cell r="BA120">
            <v>500</v>
          </cell>
          <cell r="BB120">
            <v>87</v>
          </cell>
          <cell r="BC120">
            <v>28</v>
          </cell>
          <cell r="BD120">
            <v>115</v>
          </cell>
          <cell r="BE120">
            <v>63</v>
          </cell>
          <cell r="BF120">
            <v>103</v>
          </cell>
          <cell r="BG120">
            <v>15</v>
          </cell>
          <cell r="BH120">
            <v>63</v>
          </cell>
          <cell r="BI120">
            <v>25</v>
          </cell>
          <cell r="BJ120">
            <v>60</v>
          </cell>
          <cell r="BK120">
            <v>50</v>
          </cell>
          <cell r="BL120">
            <v>9</v>
          </cell>
          <cell r="BM120">
            <v>1</v>
          </cell>
          <cell r="BN120">
            <v>1</v>
          </cell>
          <cell r="BO120">
            <v>1</v>
          </cell>
          <cell r="BP120">
            <v>1</v>
          </cell>
        </row>
        <row r="121">
          <cell r="G121" t="str">
            <v>JS0A4QVGAB9</v>
          </cell>
          <cell r="H121">
            <v>0</v>
          </cell>
          <cell r="I121">
            <v>0</v>
          </cell>
          <cell r="J121" t="str">
            <v>SUPERBREAK AWAY DUFFEL 40L</v>
          </cell>
          <cell r="K121" t="str">
            <v>NEW</v>
          </cell>
          <cell r="L121" t="str">
            <v>AB9</v>
          </cell>
          <cell r="M121" t="str">
            <v>MANGA MOOD</v>
          </cell>
          <cell r="N121" t="str">
            <v>Print</v>
          </cell>
          <cell r="O121" t="str">
            <v>P</v>
          </cell>
          <cell r="P121" t="str">
            <v>100% Polyester</v>
          </cell>
          <cell r="Q121">
            <v>508083</v>
          </cell>
          <cell r="R121" t="str">
            <v>STARITE - CAM</v>
          </cell>
          <cell r="S121" t="str">
            <v>Phnom Penh</v>
          </cell>
          <cell r="T121" t="str">
            <v>Cambodia</v>
          </cell>
          <cell r="U121">
            <v>35</v>
          </cell>
          <cell r="V121">
            <v>28</v>
          </cell>
          <cell r="W121">
            <v>30</v>
          </cell>
          <cell r="X121">
            <v>17</v>
          </cell>
          <cell r="Y121">
            <v>30</v>
          </cell>
          <cell r="Z121">
            <v>77</v>
          </cell>
          <cell r="AA121">
            <v>82</v>
          </cell>
          <cell r="AB121">
            <v>751459</v>
          </cell>
          <cell r="AC121" t="str">
            <v>STARITE - VN</v>
          </cell>
          <cell r="AD121" t="str">
            <v>Ho Chi Minh</v>
          </cell>
          <cell r="AE121" t="str">
            <v>Vietnam</v>
          </cell>
          <cell r="AF121">
            <v>751459</v>
          </cell>
          <cell r="AG121" t="str">
            <v>STARITE - VN</v>
          </cell>
          <cell r="AH121" t="str">
            <v>Ho Chi Minh</v>
          </cell>
          <cell r="AI121" t="str">
            <v>Vietnam</v>
          </cell>
          <cell r="AJ121">
            <v>751459</v>
          </cell>
          <cell r="AK121" t="str">
            <v>STARITE - VN</v>
          </cell>
          <cell r="AL121" t="str">
            <v>Ho Chi Minh</v>
          </cell>
          <cell r="AM121" t="str">
            <v>Vietnam</v>
          </cell>
          <cell r="AN121" t="str">
            <v>MA99</v>
          </cell>
          <cell r="AO121">
            <v>30</v>
          </cell>
          <cell r="AP121">
            <v>24</v>
          </cell>
          <cell r="AQ121">
            <v>19</v>
          </cell>
          <cell r="AR121">
            <v>15</v>
          </cell>
          <cell r="AS121">
            <v>18.14</v>
          </cell>
          <cell r="AT121" t="str">
            <v>KU37</v>
          </cell>
          <cell r="AU121">
            <v>30</v>
          </cell>
          <cell r="AV121">
            <v>80</v>
          </cell>
          <cell r="AW121">
            <v>38</v>
          </cell>
          <cell r="AX121">
            <v>44</v>
          </cell>
          <cell r="AY121">
            <v>18.18</v>
          </cell>
          <cell r="AZ121">
            <v>2000</v>
          </cell>
          <cell r="BA121">
            <v>500</v>
          </cell>
          <cell r="BB121">
            <v>87</v>
          </cell>
          <cell r="BC121">
            <v>28</v>
          </cell>
          <cell r="BD121">
            <v>115</v>
          </cell>
          <cell r="BE121">
            <v>63</v>
          </cell>
          <cell r="BF121">
            <v>103</v>
          </cell>
          <cell r="BG121">
            <v>15</v>
          </cell>
          <cell r="BH121">
            <v>63</v>
          </cell>
          <cell r="BI121">
            <v>25</v>
          </cell>
          <cell r="BJ121">
            <v>60</v>
          </cell>
          <cell r="BK121">
            <v>50</v>
          </cell>
          <cell r="BL121">
            <v>9</v>
          </cell>
          <cell r="BM121">
            <v>1</v>
          </cell>
          <cell r="BN121">
            <v>1</v>
          </cell>
          <cell r="BO121">
            <v>1</v>
          </cell>
          <cell r="BP121">
            <v>1</v>
          </cell>
        </row>
        <row r="122">
          <cell r="G122" t="str">
            <v>JS0A4QVH008</v>
          </cell>
          <cell r="H122" t="str">
            <v>EK0A5BDQN55</v>
          </cell>
          <cell r="I122" t="str">
            <v>EK0A5BDQ</v>
          </cell>
          <cell r="J122" t="str">
            <v>SUPERBREAK AWAY DUFFEL 60L</v>
          </cell>
          <cell r="K122" t="str">
            <v>C/O</v>
          </cell>
          <cell r="L122" t="str">
            <v>008</v>
          </cell>
          <cell r="M122" t="str">
            <v>BLACK</v>
          </cell>
          <cell r="N122" t="str">
            <v>Solid</v>
          </cell>
          <cell r="O122" t="str">
            <v>S</v>
          </cell>
          <cell r="P122" t="str">
            <v>100% Polyester</v>
          </cell>
          <cell r="Q122">
            <v>508083</v>
          </cell>
          <cell r="R122" t="str">
            <v>STARITE - CAM</v>
          </cell>
          <cell r="S122" t="str">
            <v>Phnom Penh</v>
          </cell>
          <cell r="T122" t="str">
            <v>Cambodia</v>
          </cell>
          <cell r="U122">
            <v>35</v>
          </cell>
          <cell r="V122">
            <v>28</v>
          </cell>
          <cell r="W122">
            <v>30</v>
          </cell>
          <cell r="X122">
            <v>17</v>
          </cell>
          <cell r="Y122">
            <v>30</v>
          </cell>
          <cell r="Z122">
            <v>77</v>
          </cell>
          <cell r="AA122">
            <v>82</v>
          </cell>
          <cell r="AB122">
            <v>751459</v>
          </cell>
          <cell r="AC122" t="str">
            <v>STARITE - VN</v>
          </cell>
          <cell r="AD122" t="str">
            <v>Ho Chi Minh</v>
          </cell>
          <cell r="AE122" t="str">
            <v>Vietnam</v>
          </cell>
          <cell r="AF122">
            <v>751459</v>
          </cell>
          <cell r="AG122" t="str">
            <v>STARITE - VN</v>
          </cell>
          <cell r="AH122" t="str">
            <v>Ho Chi Minh</v>
          </cell>
          <cell r="AI122" t="str">
            <v>Vietnam</v>
          </cell>
          <cell r="AJ122">
            <v>751459</v>
          </cell>
          <cell r="AK122" t="str">
            <v>STARITE - VN</v>
          </cell>
          <cell r="AL122" t="str">
            <v>Ho Chi Minh</v>
          </cell>
          <cell r="AM122" t="str">
            <v>Vietnam</v>
          </cell>
          <cell r="AN122" t="str">
            <v>JDAB</v>
          </cell>
          <cell r="AO122">
            <v>16</v>
          </cell>
          <cell r="AP122">
            <v>24</v>
          </cell>
          <cell r="AQ122">
            <v>19</v>
          </cell>
          <cell r="AR122">
            <v>15</v>
          </cell>
          <cell r="AS122">
            <v>11.84</v>
          </cell>
          <cell r="AT122" t="str">
            <v>KU37</v>
          </cell>
          <cell r="AU122">
            <v>30</v>
          </cell>
          <cell r="AV122">
            <v>80</v>
          </cell>
          <cell r="AW122">
            <v>38</v>
          </cell>
          <cell r="AX122">
            <v>44</v>
          </cell>
          <cell r="AY122">
            <v>21.11</v>
          </cell>
          <cell r="AZ122">
            <v>2000</v>
          </cell>
          <cell r="BA122">
            <v>500</v>
          </cell>
          <cell r="BB122">
            <v>87</v>
          </cell>
          <cell r="BC122">
            <v>28</v>
          </cell>
          <cell r="BD122">
            <v>115</v>
          </cell>
          <cell r="BE122">
            <v>63</v>
          </cell>
          <cell r="BF122">
            <v>103</v>
          </cell>
          <cell r="BG122">
            <v>15</v>
          </cell>
          <cell r="BH122">
            <v>63</v>
          </cell>
          <cell r="BI122">
            <v>25</v>
          </cell>
          <cell r="BJ122">
            <v>60</v>
          </cell>
          <cell r="BK122">
            <v>50</v>
          </cell>
          <cell r="BL122">
            <v>9</v>
          </cell>
          <cell r="BM122">
            <v>1</v>
          </cell>
          <cell r="BN122">
            <v>1</v>
          </cell>
          <cell r="BO122">
            <v>1</v>
          </cell>
          <cell r="BP122">
            <v>1</v>
          </cell>
        </row>
        <row r="123">
          <cell r="G123" t="str">
            <v>JS0A4QVH85V</v>
          </cell>
          <cell r="H123" t="str">
            <v>EK0A5BDQZ92</v>
          </cell>
          <cell r="I123" t="str">
            <v>EK0A5BDQ</v>
          </cell>
          <cell r="J123" t="str">
            <v>SUPERBREAK AWAY DUFFEL 60L</v>
          </cell>
          <cell r="K123" t="str">
            <v>C/O</v>
          </cell>
          <cell r="L123" t="str">
            <v>85V</v>
          </cell>
          <cell r="M123" t="str">
            <v>HYDRANGEA</v>
          </cell>
          <cell r="N123" t="str">
            <v>Solid</v>
          </cell>
          <cell r="O123" t="str">
            <v>S</v>
          </cell>
          <cell r="P123" t="str">
            <v>100% Polyester</v>
          </cell>
          <cell r="Q123">
            <v>508083</v>
          </cell>
          <cell r="R123" t="str">
            <v>STARITE - CAM</v>
          </cell>
          <cell r="S123" t="str">
            <v>Phnom Penh</v>
          </cell>
          <cell r="T123" t="str">
            <v>Cambodia</v>
          </cell>
          <cell r="U123">
            <v>35</v>
          </cell>
          <cell r="V123">
            <v>28</v>
          </cell>
          <cell r="W123">
            <v>30</v>
          </cell>
          <cell r="X123">
            <v>17</v>
          </cell>
          <cell r="Y123">
            <v>30</v>
          </cell>
          <cell r="Z123">
            <v>77</v>
          </cell>
          <cell r="AA123">
            <v>82</v>
          </cell>
          <cell r="AB123">
            <v>751459</v>
          </cell>
          <cell r="AC123" t="str">
            <v>STARITE - VN</v>
          </cell>
          <cell r="AD123" t="str">
            <v>Ho Chi Minh</v>
          </cell>
          <cell r="AE123" t="str">
            <v>Vietnam</v>
          </cell>
          <cell r="AF123">
            <v>751459</v>
          </cell>
          <cell r="AG123" t="str">
            <v>STARITE - VN</v>
          </cell>
          <cell r="AH123" t="str">
            <v>Ho Chi Minh</v>
          </cell>
          <cell r="AI123" t="str">
            <v>Vietnam</v>
          </cell>
          <cell r="AJ123">
            <v>751459</v>
          </cell>
          <cell r="AK123" t="str">
            <v>STARITE - VN</v>
          </cell>
          <cell r="AL123" t="str">
            <v>Ho Chi Minh</v>
          </cell>
          <cell r="AM123" t="str">
            <v>Vietnam</v>
          </cell>
          <cell r="AN123" t="str">
            <v>JDAB</v>
          </cell>
          <cell r="AO123">
            <v>16</v>
          </cell>
          <cell r="AP123">
            <v>24</v>
          </cell>
          <cell r="AQ123">
            <v>19</v>
          </cell>
          <cell r="AR123">
            <v>15</v>
          </cell>
          <cell r="AS123">
            <v>11.84</v>
          </cell>
          <cell r="AT123" t="str">
            <v>KU37</v>
          </cell>
          <cell r="AU123">
            <v>30</v>
          </cell>
          <cell r="AV123">
            <v>80</v>
          </cell>
          <cell r="AW123">
            <v>38</v>
          </cell>
          <cell r="AX123">
            <v>44</v>
          </cell>
          <cell r="AY123">
            <v>21.11</v>
          </cell>
          <cell r="AZ123">
            <v>2000</v>
          </cell>
          <cell r="BA123">
            <v>500</v>
          </cell>
          <cell r="BB123">
            <v>87</v>
          </cell>
          <cell r="BC123">
            <v>28</v>
          </cell>
          <cell r="BD123">
            <v>115</v>
          </cell>
          <cell r="BE123">
            <v>63</v>
          </cell>
          <cell r="BF123">
            <v>103</v>
          </cell>
          <cell r="BG123">
            <v>15</v>
          </cell>
          <cell r="BH123">
            <v>63</v>
          </cell>
          <cell r="BI123">
            <v>25</v>
          </cell>
          <cell r="BJ123">
            <v>60</v>
          </cell>
          <cell r="BK123">
            <v>50</v>
          </cell>
          <cell r="BL123">
            <v>9</v>
          </cell>
          <cell r="BM123">
            <v>1</v>
          </cell>
          <cell r="BN123">
            <v>1</v>
          </cell>
          <cell r="BO123">
            <v>1</v>
          </cell>
          <cell r="BP123">
            <v>1</v>
          </cell>
        </row>
        <row r="124">
          <cell r="G124" t="str">
            <v>JS0A4QVH91S</v>
          </cell>
          <cell r="H124" t="str">
            <v>EK0A5BDQ2D3</v>
          </cell>
          <cell r="I124" t="str">
            <v>EK0A5BDQ</v>
          </cell>
          <cell r="J124" t="str">
            <v>SUPERBREAK AWAY DUFFEL 60L</v>
          </cell>
          <cell r="K124" t="str">
            <v>C/O</v>
          </cell>
          <cell r="L124" t="str">
            <v>91S</v>
          </cell>
          <cell r="M124" t="str">
            <v>SPACE DUST</v>
          </cell>
          <cell r="N124" t="str">
            <v>Print</v>
          </cell>
          <cell r="O124" t="str">
            <v>P</v>
          </cell>
          <cell r="P124" t="str">
            <v>100% Polyester</v>
          </cell>
          <cell r="Q124">
            <v>508083</v>
          </cell>
          <cell r="R124" t="str">
            <v>STARITE - CAM</v>
          </cell>
          <cell r="S124" t="str">
            <v>Phnom Penh</v>
          </cell>
          <cell r="T124" t="str">
            <v>Cambodia</v>
          </cell>
          <cell r="U124">
            <v>35</v>
          </cell>
          <cell r="V124">
            <v>28</v>
          </cell>
          <cell r="W124">
            <v>30</v>
          </cell>
          <cell r="X124">
            <v>17</v>
          </cell>
          <cell r="Y124">
            <v>30</v>
          </cell>
          <cell r="Z124">
            <v>77</v>
          </cell>
          <cell r="AA124">
            <v>82</v>
          </cell>
          <cell r="AB124">
            <v>751459</v>
          </cell>
          <cell r="AC124" t="str">
            <v>STARITE - VN</v>
          </cell>
          <cell r="AD124" t="str">
            <v>Ho Chi Minh</v>
          </cell>
          <cell r="AE124" t="str">
            <v>Vietnam</v>
          </cell>
          <cell r="AF124">
            <v>751459</v>
          </cell>
          <cell r="AG124" t="str">
            <v>STARITE - VN</v>
          </cell>
          <cell r="AH124" t="str">
            <v>Ho Chi Minh</v>
          </cell>
          <cell r="AI124" t="str">
            <v>Vietnam</v>
          </cell>
          <cell r="AJ124">
            <v>751459</v>
          </cell>
          <cell r="AK124" t="str">
            <v>STARITE - VN</v>
          </cell>
          <cell r="AL124" t="str">
            <v>Ho Chi Minh</v>
          </cell>
          <cell r="AM124" t="str">
            <v>Vietnam</v>
          </cell>
          <cell r="AN124" t="str">
            <v>JDAB</v>
          </cell>
          <cell r="AO124">
            <v>16</v>
          </cell>
          <cell r="AP124">
            <v>24</v>
          </cell>
          <cell r="AQ124">
            <v>19</v>
          </cell>
          <cell r="AR124">
            <v>15</v>
          </cell>
          <cell r="AS124">
            <v>11.84</v>
          </cell>
          <cell r="AT124" t="str">
            <v>KU37</v>
          </cell>
          <cell r="AU124">
            <v>30</v>
          </cell>
          <cell r="AV124">
            <v>80</v>
          </cell>
          <cell r="AW124">
            <v>38</v>
          </cell>
          <cell r="AX124">
            <v>44</v>
          </cell>
          <cell r="AY124">
            <v>21.11</v>
          </cell>
          <cell r="AZ124">
            <v>2000</v>
          </cell>
          <cell r="BA124">
            <v>500</v>
          </cell>
          <cell r="BB124">
            <v>87</v>
          </cell>
          <cell r="BC124">
            <v>28</v>
          </cell>
          <cell r="BD124">
            <v>115</v>
          </cell>
          <cell r="BE124">
            <v>63</v>
          </cell>
          <cell r="BF124">
            <v>103</v>
          </cell>
          <cell r="BG124">
            <v>15</v>
          </cell>
          <cell r="BH124">
            <v>63</v>
          </cell>
          <cell r="BI124">
            <v>25</v>
          </cell>
          <cell r="BJ124">
            <v>60</v>
          </cell>
          <cell r="BK124">
            <v>50</v>
          </cell>
          <cell r="BL124">
            <v>9</v>
          </cell>
          <cell r="BM124">
            <v>1</v>
          </cell>
          <cell r="BN124">
            <v>1</v>
          </cell>
          <cell r="BO124">
            <v>1</v>
          </cell>
          <cell r="BP124">
            <v>1</v>
          </cell>
        </row>
        <row r="125">
          <cell r="G125" t="str">
            <v>JS0A4QVH95Z</v>
          </cell>
          <cell r="H125">
            <v>0</v>
          </cell>
          <cell r="I125">
            <v>0</v>
          </cell>
          <cell r="J125" t="str">
            <v>SUPERBREAK AWAY DUFFEL 60L</v>
          </cell>
          <cell r="K125" t="str">
            <v>NEW</v>
          </cell>
          <cell r="L125" t="str">
            <v>95Z</v>
          </cell>
          <cell r="M125" t="str">
            <v>CURRY</v>
          </cell>
          <cell r="N125" t="str">
            <v>Solid</v>
          </cell>
          <cell r="O125" t="str">
            <v>S</v>
          </cell>
          <cell r="P125" t="str">
            <v>100% Polyester</v>
          </cell>
          <cell r="Q125">
            <v>508083</v>
          </cell>
          <cell r="R125" t="str">
            <v>STARITE - CAM</v>
          </cell>
          <cell r="S125" t="str">
            <v>Phnom Penh</v>
          </cell>
          <cell r="T125" t="str">
            <v>Cambodia</v>
          </cell>
          <cell r="U125">
            <v>35</v>
          </cell>
          <cell r="V125">
            <v>28</v>
          </cell>
          <cell r="W125">
            <v>30</v>
          </cell>
          <cell r="X125">
            <v>17</v>
          </cell>
          <cell r="Y125">
            <v>30</v>
          </cell>
          <cell r="Z125">
            <v>77</v>
          </cell>
          <cell r="AA125">
            <v>82</v>
          </cell>
          <cell r="AB125">
            <v>751459</v>
          </cell>
          <cell r="AC125" t="str">
            <v>STARITE - VN</v>
          </cell>
          <cell r="AD125" t="str">
            <v>Ho Chi Minh</v>
          </cell>
          <cell r="AE125" t="str">
            <v>Vietnam</v>
          </cell>
          <cell r="AF125">
            <v>751459</v>
          </cell>
          <cell r="AG125" t="str">
            <v>STARITE - VN</v>
          </cell>
          <cell r="AH125" t="str">
            <v>Ho Chi Minh</v>
          </cell>
          <cell r="AI125" t="str">
            <v>Vietnam</v>
          </cell>
          <cell r="AJ125">
            <v>751459</v>
          </cell>
          <cell r="AK125" t="str">
            <v>STARITE - VN</v>
          </cell>
          <cell r="AL125" t="str">
            <v>Ho Chi Minh</v>
          </cell>
          <cell r="AM125" t="str">
            <v>Vietnam</v>
          </cell>
          <cell r="AN125" t="str">
            <v>JDAB</v>
          </cell>
          <cell r="AO125">
            <v>16</v>
          </cell>
          <cell r="AP125">
            <v>24</v>
          </cell>
          <cell r="AQ125">
            <v>19</v>
          </cell>
          <cell r="AR125">
            <v>15</v>
          </cell>
          <cell r="AS125">
            <v>11.84</v>
          </cell>
          <cell r="AT125" t="str">
            <v>KU37</v>
          </cell>
          <cell r="AU125">
            <v>30</v>
          </cell>
          <cell r="AV125">
            <v>80</v>
          </cell>
          <cell r="AW125">
            <v>38</v>
          </cell>
          <cell r="AX125">
            <v>44</v>
          </cell>
          <cell r="AY125">
            <v>21.11</v>
          </cell>
          <cell r="AZ125">
            <v>2000</v>
          </cell>
          <cell r="BA125">
            <v>500</v>
          </cell>
          <cell r="BB125">
            <v>87</v>
          </cell>
          <cell r="BC125">
            <v>28</v>
          </cell>
          <cell r="BD125">
            <v>115</v>
          </cell>
          <cell r="BE125">
            <v>63</v>
          </cell>
          <cell r="BF125">
            <v>103</v>
          </cell>
          <cell r="BG125">
            <v>15</v>
          </cell>
          <cell r="BH125">
            <v>63</v>
          </cell>
          <cell r="BI125">
            <v>25</v>
          </cell>
          <cell r="BJ125">
            <v>60</v>
          </cell>
          <cell r="BK125">
            <v>50</v>
          </cell>
          <cell r="BL125">
            <v>9</v>
          </cell>
          <cell r="BM125">
            <v>1</v>
          </cell>
          <cell r="BN125">
            <v>1</v>
          </cell>
          <cell r="BO125">
            <v>1</v>
          </cell>
          <cell r="BP125">
            <v>1</v>
          </cell>
        </row>
        <row r="126">
          <cell r="G126" t="str">
            <v>JS0A4QVHAB9</v>
          </cell>
          <cell r="H126">
            <v>0</v>
          </cell>
          <cell r="I126">
            <v>0</v>
          </cell>
          <cell r="J126" t="str">
            <v>SUPERBREAK AWAY DUFFEL 60L</v>
          </cell>
          <cell r="K126" t="str">
            <v>NEW</v>
          </cell>
          <cell r="L126" t="str">
            <v>AB9</v>
          </cell>
          <cell r="M126" t="str">
            <v>MANGA MOOD</v>
          </cell>
          <cell r="N126" t="str">
            <v>Print</v>
          </cell>
          <cell r="O126" t="str">
            <v>P</v>
          </cell>
          <cell r="P126" t="str">
            <v>100% Polyester</v>
          </cell>
          <cell r="Q126">
            <v>508083</v>
          </cell>
          <cell r="R126" t="str">
            <v>STARITE - CAM</v>
          </cell>
          <cell r="S126" t="str">
            <v>Phnom Penh</v>
          </cell>
          <cell r="T126" t="str">
            <v>Cambodia</v>
          </cell>
          <cell r="U126">
            <v>35</v>
          </cell>
          <cell r="V126">
            <v>28</v>
          </cell>
          <cell r="W126">
            <v>30</v>
          </cell>
          <cell r="X126">
            <v>17</v>
          </cell>
          <cell r="Y126">
            <v>30</v>
          </cell>
          <cell r="Z126">
            <v>77</v>
          </cell>
          <cell r="AA126">
            <v>82</v>
          </cell>
          <cell r="AB126">
            <v>751459</v>
          </cell>
          <cell r="AC126" t="str">
            <v>STARITE - VN</v>
          </cell>
          <cell r="AD126" t="str">
            <v>Ho Chi Minh</v>
          </cell>
          <cell r="AE126" t="str">
            <v>Vietnam</v>
          </cell>
          <cell r="AF126">
            <v>751459</v>
          </cell>
          <cell r="AG126" t="str">
            <v>STARITE - VN</v>
          </cell>
          <cell r="AH126" t="str">
            <v>Ho Chi Minh</v>
          </cell>
          <cell r="AI126" t="str">
            <v>Vietnam</v>
          </cell>
          <cell r="AJ126">
            <v>751459</v>
          </cell>
          <cell r="AK126" t="str">
            <v>STARITE - VN</v>
          </cell>
          <cell r="AL126" t="str">
            <v>Ho Chi Minh</v>
          </cell>
          <cell r="AM126" t="str">
            <v>Vietnam</v>
          </cell>
          <cell r="AN126" t="str">
            <v>JDAB</v>
          </cell>
          <cell r="AO126">
            <v>16</v>
          </cell>
          <cell r="AP126">
            <v>24</v>
          </cell>
          <cell r="AQ126">
            <v>19</v>
          </cell>
          <cell r="AR126">
            <v>15</v>
          </cell>
          <cell r="AS126">
            <v>11.84</v>
          </cell>
          <cell r="AT126" t="str">
            <v>KU37</v>
          </cell>
          <cell r="AU126">
            <v>30</v>
          </cell>
          <cell r="AV126">
            <v>80</v>
          </cell>
          <cell r="AW126">
            <v>38</v>
          </cell>
          <cell r="AX126">
            <v>44</v>
          </cell>
          <cell r="AY126">
            <v>21.11</v>
          </cell>
          <cell r="AZ126">
            <v>2000</v>
          </cell>
          <cell r="BA126">
            <v>500</v>
          </cell>
          <cell r="BB126">
            <v>87</v>
          </cell>
          <cell r="BC126">
            <v>28</v>
          </cell>
          <cell r="BD126">
            <v>115</v>
          </cell>
          <cell r="BE126">
            <v>63</v>
          </cell>
          <cell r="BF126">
            <v>103</v>
          </cell>
          <cell r="BG126">
            <v>15</v>
          </cell>
          <cell r="BH126">
            <v>63</v>
          </cell>
          <cell r="BI126">
            <v>25</v>
          </cell>
          <cell r="BJ126">
            <v>60</v>
          </cell>
          <cell r="BK126">
            <v>50</v>
          </cell>
          <cell r="BL126">
            <v>9</v>
          </cell>
          <cell r="BM126">
            <v>1</v>
          </cell>
          <cell r="BN126">
            <v>1</v>
          </cell>
          <cell r="BO126">
            <v>1</v>
          </cell>
          <cell r="BP126">
            <v>1</v>
          </cell>
        </row>
        <row r="127">
          <cell r="G127" t="str">
            <v>JS0A352L5M9</v>
          </cell>
          <cell r="H127">
            <v>0</v>
          </cell>
          <cell r="I127">
            <v>0</v>
          </cell>
          <cell r="J127" t="str">
            <v>BIG BREAK</v>
          </cell>
          <cell r="K127" t="str">
            <v>NEW</v>
          </cell>
          <cell r="L127" t="str">
            <v>5M9</v>
          </cell>
          <cell r="M127" t="str">
            <v>PASTEL LILAC</v>
          </cell>
          <cell r="N127" t="str">
            <v>Solid</v>
          </cell>
          <cell r="O127" t="str">
            <v>S</v>
          </cell>
          <cell r="P127" t="str">
            <v>100% Polyester</v>
          </cell>
          <cell r="Q127" t="str">
            <v>721415</v>
          </cell>
          <cell r="R127" t="str">
            <v>HORIZON - CAM</v>
          </cell>
          <cell r="S127" t="str">
            <v>Phnom Penh</v>
          </cell>
          <cell r="T127" t="str">
            <v>Cambodia</v>
          </cell>
          <cell r="U127">
            <v>60</v>
          </cell>
          <cell r="V127">
            <v>30</v>
          </cell>
          <cell r="W127">
            <v>30</v>
          </cell>
          <cell r="X127">
            <v>17</v>
          </cell>
          <cell r="Y127">
            <v>30</v>
          </cell>
          <cell r="Z127">
            <v>77</v>
          </cell>
          <cell r="AA127">
            <v>107</v>
          </cell>
          <cell r="AB127" t="str">
            <v>721415</v>
          </cell>
          <cell r="AC127" t="str">
            <v>HORIZON - CAM</v>
          </cell>
          <cell r="AD127" t="str">
            <v>Phnom Penh</v>
          </cell>
          <cell r="AE127" t="str">
            <v>Cambodia</v>
          </cell>
          <cell r="AF127" t="str">
            <v>721415</v>
          </cell>
          <cell r="AG127" t="str">
            <v>HORIZON - CAM</v>
          </cell>
          <cell r="AH127" t="str">
            <v>Phnom Penh</v>
          </cell>
          <cell r="AI127" t="str">
            <v>Cambodia</v>
          </cell>
          <cell r="AJ127" t="str">
            <v>721415</v>
          </cell>
          <cell r="AK127" t="str">
            <v>HORIZON - CAM</v>
          </cell>
          <cell r="AL127" t="str">
            <v>Phnom Penh</v>
          </cell>
          <cell r="AM127" t="str">
            <v>Cambodia</v>
          </cell>
          <cell r="AN127" t="str">
            <v>JFRG</v>
          </cell>
          <cell r="AO127">
            <v>12</v>
          </cell>
          <cell r="AP127">
            <v>30</v>
          </cell>
          <cell r="AQ127">
            <v>15</v>
          </cell>
          <cell r="AR127">
            <v>13</v>
          </cell>
          <cell r="AS127">
            <v>3.7</v>
          </cell>
          <cell r="AT127">
            <v>0</v>
          </cell>
          <cell r="AU127">
            <v>0</v>
          </cell>
          <cell r="AV127">
            <v>0</v>
          </cell>
          <cell r="AW127">
            <v>0</v>
          </cell>
          <cell r="AX127">
            <v>0</v>
          </cell>
          <cell r="AY127">
            <v>0</v>
          </cell>
          <cell r="AZ127">
            <v>2000</v>
          </cell>
          <cell r="BA127">
            <v>500</v>
          </cell>
          <cell r="BB127">
            <v>87</v>
          </cell>
          <cell r="BC127">
            <v>28</v>
          </cell>
          <cell r="BD127">
            <v>115</v>
          </cell>
          <cell r="BE127">
            <v>63</v>
          </cell>
          <cell r="BF127">
            <v>103</v>
          </cell>
          <cell r="BG127">
            <v>15</v>
          </cell>
          <cell r="BH127">
            <v>63</v>
          </cell>
          <cell r="BI127">
            <v>25</v>
          </cell>
          <cell r="BJ127">
            <v>63</v>
          </cell>
          <cell r="BK127">
            <v>64</v>
          </cell>
          <cell r="BL127">
            <v>9</v>
          </cell>
          <cell r="BM127">
            <v>1</v>
          </cell>
          <cell r="BN127">
            <v>1</v>
          </cell>
          <cell r="BO127">
            <v>1</v>
          </cell>
          <cell r="BP127">
            <v>1</v>
          </cell>
        </row>
        <row r="128">
          <cell r="G128" t="str">
            <v>JS0A352L96D</v>
          </cell>
          <cell r="H128">
            <v>0</v>
          </cell>
          <cell r="I128">
            <v>0</v>
          </cell>
          <cell r="J128" t="str">
            <v>BIG BREAK</v>
          </cell>
          <cell r="K128" t="str">
            <v>NEW</v>
          </cell>
          <cell r="L128" t="str">
            <v>96D</v>
          </cell>
          <cell r="M128" t="str">
            <v>LODEN FROST</v>
          </cell>
          <cell r="N128" t="str">
            <v>Solid</v>
          </cell>
          <cell r="O128" t="str">
            <v>S</v>
          </cell>
          <cell r="P128" t="str">
            <v>100% Polyester</v>
          </cell>
          <cell r="Q128" t="str">
            <v>721415</v>
          </cell>
          <cell r="R128" t="str">
            <v>HORIZON - CAM</v>
          </cell>
          <cell r="S128" t="str">
            <v>Phnom Penh</v>
          </cell>
          <cell r="T128" t="str">
            <v>Cambodia</v>
          </cell>
          <cell r="U128">
            <v>60</v>
          </cell>
          <cell r="V128">
            <v>30</v>
          </cell>
          <cell r="W128">
            <v>30</v>
          </cell>
          <cell r="X128">
            <v>17</v>
          </cell>
          <cell r="Y128">
            <v>30</v>
          </cell>
          <cell r="Z128">
            <v>77</v>
          </cell>
          <cell r="AA128">
            <v>107</v>
          </cell>
          <cell r="AB128" t="str">
            <v>721415</v>
          </cell>
          <cell r="AC128" t="str">
            <v>HORIZON - CAM</v>
          </cell>
          <cell r="AD128" t="str">
            <v>Phnom Penh</v>
          </cell>
          <cell r="AE128" t="str">
            <v>Cambodia</v>
          </cell>
          <cell r="AF128" t="str">
            <v>721415</v>
          </cell>
          <cell r="AG128" t="str">
            <v>HORIZON - CAM</v>
          </cell>
          <cell r="AH128" t="str">
            <v>Phnom Penh</v>
          </cell>
          <cell r="AI128" t="str">
            <v>Cambodia</v>
          </cell>
          <cell r="AJ128" t="str">
            <v>721415</v>
          </cell>
          <cell r="AK128" t="str">
            <v>HORIZON - CAM</v>
          </cell>
          <cell r="AL128" t="str">
            <v>Phnom Penh</v>
          </cell>
          <cell r="AM128" t="str">
            <v>Cambodia</v>
          </cell>
          <cell r="AN128" t="str">
            <v>JFRG</v>
          </cell>
          <cell r="AO128">
            <v>12</v>
          </cell>
          <cell r="AP128">
            <v>30</v>
          </cell>
          <cell r="AQ128">
            <v>15</v>
          </cell>
          <cell r="AR128">
            <v>13</v>
          </cell>
          <cell r="AS128">
            <v>3.7</v>
          </cell>
          <cell r="AT128">
            <v>0</v>
          </cell>
          <cell r="AU128">
            <v>0</v>
          </cell>
          <cell r="AV128">
            <v>0</v>
          </cell>
          <cell r="AW128">
            <v>0</v>
          </cell>
          <cell r="AX128">
            <v>0</v>
          </cell>
          <cell r="AY128">
            <v>0</v>
          </cell>
          <cell r="AZ128">
            <v>2000</v>
          </cell>
          <cell r="BA128">
            <v>500</v>
          </cell>
          <cell r="BB128">
            <v>87</v>
          </cell>
          <cell r="BC128">
            <v>28</v>
          </cell>
          <cell r="BD128">
            <v>115</v>
          </cell>
          <cell r="BE128">
            <v>63</v>
          </cell>
          <cell r="BF128">
            <v>103</v>
          </cell>
          <cell r="BG128">
            <v>15</v>
          </cell>
          <cell r="BH128">
            <v>63</v>
          </cell>
          <cell r="BI128">
            <v>25</v>
          </cell>
          <cell r="BJ128">
            <v>63</v>
          </cell>
          <cell r="BK128">
            <v>64</v>
          </cell>
          <cell r="BL128">
            <v>9</v>
          </cell>
          <cell r="BM128">
            <v>1</v>
          </cell>
          <cell r="BN128">
            <v>1</v>
          </cell>
          <cell r="BO128">
            <v>1</v>
          </cell>
          <cell r="BP128">
            <v>1</v>
          </cell>
        </row>
        <row r="129">
          <cell r="G129" t="str">
            <v>JS0A352LAO0</v>
          </cell>
          <cell r="H129">
            <v>0</v>
          </cell>
          <cell r="I129">
            <v>0</v>
          </cell>
          <cell r="J129" t="str">
            <v>BIG BREAK</v>
          </cell>
          <cell r="K129" t="str">
            <v>NEW</v>
          </cell>
          <cell r="L129" t="str">
            <v>AO0</v>
          </cell>
          <cell r="M129" t="str">
            <v>FAB FLORAL COCONUT</v>
          </cell>
          <cell r="N129" t="str">
            <v>Print</v>
          </cell>
          <cell r="O129" t="str">
            <v>P</v>
          </cell>
          <cell r="P129" t="str">
            <v>100% Polyester</v>
          </cell>
          <cell r="Q129" t="str">
            <v>721415</v>
          </cell>
          <cell r="R129" t="str">
            <v>HORIZON - CAM</v>
          </cell>
          <cell r="S129" t="str">
            <v>Phnom Penh</v>
          </cell>
          <cell r="T129" t="str">
            <v>Cambodia</v>
          </cell>
          <cell r="U129">
            <v>60</v>
          </cell>
          <cell r="V129">
            <v>30</v>
          </cell>
          <cell r="W129">
            <v>30</v>
          </cell>
          <cell r="X129">
            <v>17</v>
          </cell>
          <cell r="Y129">
            <v>30</v>
          </cell>
          <cell r="Z129">
            <v>77</v>
          </cell>
          <cell r="AA129">
            <v>107</v>
          </cell>
          <cell r="AB129" t="str">
            <v>721415</v>
          </cell>
          <cell r="AC129" t="str">
            <v>HORIZON - CAM</v>
          </cell>
          <cell r="AD129" t="str">
            <v>Phnom Penh</v>
          </cell>
          <cell r="AE129" t="str">
            <v>Cambodia</v>
          </cell>
          <cell r="AF129" t="str">
            <v>721415</v>
          </cell>
          <cell r="AG129" t="str">
            <v>HORIZON - CAM</v>
          </cell>
          <cell r="AH129" t="str">
            <v>Phnom Penh</v>
          </cell>
          <cell r="AI129" t="str">
            <v>Cambodia</v>
          </cell>
          <cell r="AJ129" t="str">
            <v>721415</v>
          </cell>
          <cell r="AK129" t="str">
            <v>HORIZON - CAM</v>
          </cell>
          <cell r="AL129" t="str">
            <v>Phnom Penh</v>
          </cell>
          <cell r="AM129" t="str">
            <v>Cambodia</v>
          </cell>
          <cell r="AN129" t="str">
            <v>JFRG</v>
          </cell>
          <cell r="AO129">
            <v>12</v>
          </cell>
          <cell r="AP129">
            <v>30</v>
          </cell>
          <cell r="AQ129">
            <v>15</v>
          </cell>
          <cell r="AR129">
            <v>13</v>
          </cell>
          <cell r="AS129">
            <v>3.7</v>
          </cell>
          <cell r="AT129">
            <v>0</v>
          </cell>
          <cell r="AU129">
            <v>0</v>
          </cell>
          <cell r="AV129">
            <v>0</v>
          </cell>
          <cell r="AW129">
            <v>0</v>
          </cell>
          <cell r="AX129">
            <v>0</v>
          </cell>
          <cell r="AY129">
            <v>0</v>
          </cell>
          <cell r="AZ129">
            <v>2000</v>
          </cell>
          <cell r="BA129">
            <v>500</v>
          </cell>
          <cell r="BB129">
            <v>87</v>
          </cell>
          <cell r="BC129">
            <v>28</v>
          </cell>
          <cell r="BD129">
            <v>115</v>
          </cell>
          <cell r="BE129">
            <v>63</v>
          </cell>
          <cell r="BF129">
            <v>103</v>
          </cell>
          <cell r="BG129">
            <v>15</v>
          </cell>
          <cell r="BH129">
            <v>63</v>
          </cell>
          <cell r="BI129">
            <v>25</v>
          </cell>
          <cell r="BJ129">
            <v>63</v>
          </cell>
          <cell r="BK129">
            <v>64</v>
          </cell>
          <cell r="BL129">
            <v>9</v>
          </cell>
          <cell r="BM129">
            <v>1</v>
          </cell>
          <cell r="BN129">
            <v>1</v>
          </cell>
          <cell r="BO129">
            <v>1</v>
          </cell>
          <cell r="BP129">
            <v>1</v>
          </cell>
        </row>
        <row r="130">
          <cell r="G130" t="str">
            <v>JS0A352LXS4</v>
          </cell>
          <cell r="H130">
            <v>0</v>
          </cell>
          <cell r="I130">
            <v>0</v>
          </cell>
          <cell r="J130" t="str">
            <v>BIG BREAK</v>
          </cell>
          <cell r="K130" t="str">
            <v>NEW</v>
          </cell>
          <cell r="L130" t="str">
            <v>XS4</v>
          </cell>
          <cell r="M130" t="str">
            <v>BATIK DOTS</v>
          </cell>
          <cell r="N130" t="str">
            <v>Print</v>
          </cell>
          <cell r="O130" t="str">
            <v>P</v>
          </cell>
          <cell r="P130" t="str">
            <v>100% Polyester</v>
          </cell>
          <cell r="Q130" t="str">
            <v>721415</v>
          </cell>
          <cell r="R130" t="str">
            <v>HORIZON - CAM</v>
          </cell>
          <cell r="S130" t="str">
            <v>Phnom Penh</v>
          </cell>
          <cell r="T130" t="str">
            <v>Cambodia</v>
          </cell>
          <cell r="U130">
            <v>60</v>
          </cell>
          <cell r="V130">
            <v>30</v>
          </cell>
          <cell r="W130">
            <v>30</v>
          </cell>
          <cell r="X130">
            <v>17</v>
          </cell>
          <cell r="Y130">
            <v>30</v>
          </cell>
          <cell r="Z130">
            <v>77</v>
          </cell>
          <cell r="AA130">
            <v>107</v>
          </cell>
          <cell r="AB130" t="str">
            <v>721415</v>
          </cell>
          <cell r="AC130" t="str">
            <v>HORIZON - CAM</v>
          </cell>
          <cell r="AD130" t="str">
            <v>Phnom Penh</v>
          </cell>
          <cell r="AE130" t="str">
            <v>Cambodia</v>
          </cell>
          <cell r="AF130" t="str">
            <v>721415</v>
          </cell>
          <cell r="AG130" t="str">
            <v>HORIZON - CAM</v>
          </cell>
          <cell r="AH130" t="str">
            <v>Phnom Penh</v>
          </cell>
          <cell r="AI130" t="str">
            <v>Cambodia</v>
          </cell>
          <cell r="AJ130" t="str">
            <v>721415</v>
          </cell>
          <cell r="AK130" t="str">
            <v>HORIZON - CAM</v>
          </cell>
          <cell r="AL130" t="str">
            <v>Phnom Penh</v>
          </cell>
          <cell r="AM130" t="str">
            <v>Cambodia</v>
          </cell>
          <cell r="AN130" t="str">
            <v>JFRG</v>
          </cell>
          <cell r="AO130">
            <v>12</v>
          </cell>
          <cell r="AP130">
            <v>30</v>
          </cell>
          <cell r="AQ130">
            <v>15</v>
          </cell>
          <cell r="AR130">
            <v>13</v>
          </cell>
          <cell r="AS130">
            <v>3.7</v>
          </cell>
          <cell r="AT130">
            <v>0</v>
          </cell>
          <cell r="AU130">
            <v>0</v>
          </cell>
          <cell r="AV130">
            <v>0</v>
          </cell>
          <cell r="AW130">
            <v>0</v>
          </cell>
          <cell r="AX130">
            <v>0</v>
          </cell>
          <cell r="AY130">
            <v>0</v>
          </cell>
          <cell r="AZ130">
            <v>2000</v>
          </cell>
          <cell r="BA130">
            <v>500</v>
          </cell>
          <cell r="BB130">
            <v>87</v>
          </cell>
          <cell r="BC130">
            <v>28</v>
          </cell>
          <cell r="BD130">
            <v>115</v>
          </cell>
          <cell r="BE130">
            <v>63</v>
          </cell>
          <cell r="BF130">
            <v>103</v>
          </cell>
          <cell r="BG130">
            <v>15</v>
          </cell>
          <cell r="BH130">
            <v>63</v>
          </cell>
          <cell r="BI130">
            <v>25</v>
          </cell>
          <cell r="BJ130">
            <v>63</v>
          </cell>
          <cell r="BK130">
            <v>64</v>
          </cell>
          <cell r="BL130">
            <v>9</v>
          </cell>
          <cell r="BM130">
            <v>1</v>
          </cell>
          <cell r="BN130">
            <v>1</v>
          </cell>
          <cell r="BO130">
            <v>1</v>
          </cell>
          <cell r="BP130">
            <v>1</v>
          </cell>
        </row>
        <row r="131">
          <cell r="G131" t="str">
            <v>JS0A352L008</v>
          </cell>
          <cell r="H131">
            <v>0</v>
          </cell>
          <cell r="I131">
            <v>0</v>
          </cell>
          <cell r="J131" t="str">
            <v>BIG BREAK</v>
          </cell>
          <cell r="K131" t="str">
            <v>C/O</v>
          </cell>
          <cell r="L131" t="str">
            <v>008</v>
          </cell>
          <cell r="M131" t="str">
            <v>BLACK</v>
          </cell>
          <cell r="N131" t="str">
            <v>Solid</v>
          </cell>
          <cell r="O131" t="str">
            <v>S</v>
          </cell>
          <cell r="P131" t="str">
            <v>100% Polyester</v>
          </cell>
          <cell r="Q131" t="str">
            <v>721415</v>
          </cell>
          <cell r="R131" t="str">
            <v>HORIZON - CAM</v>
          </cell>
          <cell r="S131" t="str">
            <v>Phnom Penh</v>
          </cell>
          <cell r="T131" t="str">
            <v>Cambodia</v>
          </cell>
          <cell r="U131">
            <v>60</v>
          </cell>
          <cell r="V131">
            <v>30</v>
          </cell>
          <cell r="W131">
            <v>30</v>
          </cell>
          <cell r="X131">
            <v>17</v>
          </cell>
          <cell r="Y131">
            <v>30</v>
          </cell>
          <cell r="Z131">
            <v>77</v>
          </cell>
          <cell r="AA131">
            <v>107</v>
          </cell>
          <cell r="AB131" t="str">
            <v>721415</v>
          </cell>
          <cell r="AC131" t="str">
            <v>HORIZON - CAM</v>
          </cell>
          <cell r="AD131" t="str">
            <v>Phnom Penh</v>
          </cell>
          <cell r="AE131" t="str">
            <v>Cambodia</v>
          </cell>
          <cell r="AF131" t="str">
            <v>721415</v>
          </cell>
          <cell r="AG131" t="str">
            <v>HORIZON - CAM</v>
          </cell>
          <cell r="AH131" t="str">
            <v>Phnom Penh</v>
          </cell>
          <cell r="AI131" t="str">
            <v>Cambodia</v>
          </cell>
          <cell r="AJ131" t="str">
            <v>721415</v>
          </cell>
          <cell r="AK131" t="str">
            <v>HORIZON - CAM</v>
          </cell>
          <cell r="AL131" t="str">
            <v>Phnom Penh</v>
          </cell>
          <cell r="AM131" t="str">
            <v>Cambodia</v>
          </cell>
          <cell r="AN131" t="str">
            <v>JFRG</v>
          </cell>
          <cell r="AO131">
            <v>12</v>
          </cell>
          <cell r="AP131">
            <v>30</v>
          </cell>
          <cell r="AQ131">
            <v>15</v>
          </cell>
          <cell r="AR131">
            <v>13</v>
          </cell>
          <cell r="AS131">
            <v>3.7</v>
          </cell>
          <cell r="AT131">
            <v>0</v>
          </cell>
          <cell r="AU131">
            <v>0</v>
          </cell>
          <cell r="AV131">
            <v>0</v>
          </cell>
          <cell r="AW131">
            <v>0</v>
          </cell>
          <cell r="AX131">
            <v>0</v>
          </cell>
          <cell r="AY131">
            <v>0</v>
          </cell>
          <cell r="AZ131">
            <v>2000</v>
          </cell>
          <cell r="BA131">
            <v>500</v>
          </cell>
          <cell r="BB131">
            <v>87</v>
          </cell>
          <cell r="BC131">
            <v>28</v>
          </cell>
          <cell r="BD131">
            <v>115</v>
          </cell>
          <cell r="BE131">
            <v>63</v>
          </cell>
          <cell r="BF131">
            <v>103</v>
          </cell>
          <cell r="BG131">
            <v>15</v>
          </cell>
          <cell r="BH131">
            <v>63</v>
          </cell>
          <cell r="BI131">
            <v>25</v>
          </cell>
          <cell r="BJ131">
            <v>63</v>
          </cell>
          <cell r="BK131">
            <v>64</v>
          </cell>
          <cell r="BL131">
            <v>9</v>
          </cell>
          <cell r="BM131">
            <v>1</v>
          </cell>
          <cell r="BN131">
            <v>1</v>
          </cell>
          <cell r="BO131">
            <v>1</v>
          </cell>
          <cell r="BP131">
            <v>1</v>
          </cell>
        </row>
        <row r="132">
          <cell r="G132" t="str">
            <v>JS0A2WJX008</v>
          </cell>
          <cell r="H132" t="str">
            <v>EK0A5BDLN55</v>
          </cell>
          <cell r="I132" t="str">
            <v>EK0A5BDL</v>
          </cell>
          <cell r="J132" t="str">
            <v>LUNCH BREAK</v>
          </cell>
          <cell r="K132" t="str">
            <v>C/O</v>
          </cell>
          <cell r="L132" t="str">
            <v>008</v>
          </cell>
          <cell r="M132" t="str">
            <v>BLACK</v>
          </cell>
          <cell r="N132" t="str">
            <v>Solid</v>
          </cell>
          <cell r="O132" t="str">
            <v>S</v>
          </cell>
          <cell r="P132" t="str">
            <v>100% Polyester</v>
          </cell>
          <cell r="Q132">
            <v>751459</v>
          </cell>
          <cell r="R132" t="str">
            <v>STARITE - VN</v>
          </cell>
          <cell r="S132" t="str">
            <v>Ho Chi Minh</v>
          </cell>
          <cell r="T132" t="str">
            <v>Vietnam</v>
          </cell>
          <cell r="U132">
            <v>60</v>
          </cell>
          <cell r="V132">
            <v>30</v>
          </cell>
          <cell r="W132">
            <v>30</v>
          </cell>
          <cell r="X132">
            <v>17</v>
          </cell>
          <cell r="Y132">
            <v>30</v>
          </cell>
          <cell r="Z132">
            <v>77</v>
          </cell>
          <cell r="AA132">
            <v>107</v>
          </cell>
          <cell r="AB132">
            <v>751459</v>
          </cell>
          <cell r="AC132" t="str">
            <v>STARITE - VN</v>
          </cell>
          <cell r="AD132" t="str">
            <v>Ho Chi Minh</v>
          </cell>
          <cell r="AE132" t="str">
            <v>Vietnam</v>
          </cell>
          <cell r="AF132">
            <v>751459</v>
          </cell>
          <cell r="AG132" t="str">
            <v>STARITE - VN</v>
          </cell>
          <cell r="AH132" t="str">
            <v>Ho Chi Minh</v>
          </cell>
          <cell r="AI132" t="str">
            <v>Vietnam</v>
          </cell>
          <cell r="AJ132">
            <v>751459</v>
          </cell>
          <cell r="AK132" t="str">
            <v>STARITE - VN</v>
          </cell>
          <cell r="AL132" t="str">
            <v>Ho Chi Minh</v>
          </cell>
          <cell r="AM132" t="str">
            <v>Vietnam</v>
          </cell>
          <cell r="AN132" t="str">
            <v>JARH</v>
          </cell>
          <cell r="AO132">
            <v>18</v>
          </cell>
          <cell r="AP132">
            <v>29</v>
          </cell>
          <cell r="AQ132">
            <v>18.75</v>
          </cell>
          <cell r="AR132">
            <v>11.5</v>
          </cell>
          <cell r="AS132">
            <v>5.6</v>
          </cell>
          <cell r="AT132" t="str">
            <v>KU37</v>
          </cell>
          <cell r="AU132">
            <v>26</v>
          </cell>
          <cell r="AV132">
            <v>80</v>
          </cell>
          <cell r="AW132">
            <v>38</v>
          </cell>
          <cell r="AX132">
            <v>29</v>
          </cell>
          <cell r="AY132">
            <v>7.65</v>
          </cell>
          <cell r="AZ132">
            <v>2000</v>
          </cell>
          <cell r="BA132">
            <v>500</v>
          </cell>
          <cell r="BB132">
            <v>97</v>
          </cell>
          <cell r="BC132">
            <v>28</v>
          </cell>
          <cell r="BD132">
            <v>125</v>
          </cell>
          <cell r="BE132">
            <v>55</v>
          </cell>
          <cell r="BF132">
            <v>55</v>
          </cell>
          <cell r="BG132">
            <v>15</v>
          </cell>
          <cell r="BH132">
            <v>55</v>
          </cell>
          <cell r="BI132">
            <v>25</v>
          </cell>
          <cell r="BJ132">
            <v>60</v>
          </cell>
          <cell r="BK132">
            <v>50</v>
          </cell>
          <cell r="BL132">
            <v>9</v>
          </cell>
          <cell r="BM132">
            <v>1</v>
          </cell>
          <cell r="BN132">
            <v>1</v>
          </cell>
          <cell r="BO132">
            <v>1</v>
          </cell>
          <cell r="BP132">
            <v>1</v>
          </cell>
        </row>
        <row r="133">
          <cell r="G133" t="str">
            <v>JS0A2WJX95Z</v>
          </cell>
          <cell r="H133">
            <v>0</v>
          </cell>
          <cell r="I133">
            <v>0</v>
          </cell>
          <cell r="J133" t="str">
            <v>LUNCH BREAK</v>
          </cell>
          <cell r="K133" t="str">
            <v>NEW</v>
          </cell>
          <cell r="L133" t="str">
            <v>95Z</v>
          </cell>
          <cell r="M133" t="str">
            <v>CURRY</v>
          </cell>
          <cell r="N133" t="str">
            <v>Solid</v>
          </cell>
          <cell r="O133" t="str">
            <v>S</v>
          </cell>
          <cell r="P133" t="str">
            <v>100% Polyester</v>
          </cell>
          <cell r="Q133">
            <v>751459</v>
          </cell>
          <cell r="R133" t="str">
            <v>STARITE - VN</v>
          </cell>
          <cell r="S133" t="str">
            <v>Ho Chi Minh</v>
          </cell>
          <cell r="T133" t="str">
            <v>Vietnam</v>
          </cell>
          <cell r="U133">
            <v>60</v>
          </cell>
          <cell r="V133">
            <v>30</v>
          </cell>
          <cell r="W133">
            <v>30</v>
          </cell>
          <cell r="X133">
            <v>17</v>
          </cell>
          <cell r="Y133">
            <v>30</v>
          </cell>
          <cell r="Z133">
            <v>77</v>
          </cell>
          <cell r="AA133">
            <v>107</v>
          </cell>
          <cell r="AB133">
            <v>751459</v>
          </cell>
          <cell r="AC133" t="str">
            <v>STARITE - VN</v>
          </cell>
          <cell r="AD133" t="str">
            <v>Ho Chi Minh</v>
          </cell>
          <cell r="AE133" t="str">
            <v>Vietnam</v>
          </cell>
          <cell r="AF133">
            <v>751459</v>
          </cell>
          <cell r="AG133" t="str">
            <v>STARITE - VN</v>
          </cell>
          <cell r="AH133" t="str">
            <v>Ho Chi Minh</v>
          </cell>
          <cell r="AI133" t="str">
            <v>Vietnam</v>
          </cell>
          <cell r="AJ133">
            <v>751459</v>
          </cell>
          <cell r="AK133" t="str">
            <v>STARITE - VN</v>
          </cell>
          <cell r="AL133" t="str">
            <v>Ho Chi Minh</v>
          </cell>
          <cell r="AM133" t="str">
            <v>Vietnam</v>
          </cell>
          <cell r="AN133" t="str">
            <v>JARH</v>
          </cell>
          <cell r="AO133">
            <v>18</v>
          </cell>
          <cell r="AP133">
            <v>29</v>
          </cell>
          <cell r="AQ133">
            <v>18.75</v>
          </cell>
          <cell r="AR133">
            <v>11.5</v>
          </cell>
          <cell r="AS133">
            <v>5.6</v>
          </cell>
          <cell r="AT133" t="str">
            <v>KU37</v>
          </cell>
          <cell r="AU133">
            <v>26</v>
          </cell>
          <cell r="AV133">
            <v>80</v>
          </cell>
          <cell r="AW133">
            <v>38</v>
          </cell>
          <cell r="AX133">
            <v>29</v>
          </cell>
          <cell r="AY133">
            <v>7.65</v>
          </cell>
          <cell r="AZ133">
            <v>2000</v>
          </cell>
          <cell r="BA133">
            <v>500</v>
          </cell>
          <cell r="BB133">
            <v>97</v>
          </cell>
          <cell r="BC133">
            <v>28</v>
          </cell>
          <cell r="BD133">
            <v>125</v>
          </cell>
          <cell r="BE133">
            <v>55</v>
          </cell>
          <cell r="BF133">
            <v>55</v>
          </cell>
          <cell r="BG133">
            <v>15</v>
          </cell>
          <cell r="BH133">
            <v>55</v>
          </cell>
          <cell r="BI133">
            <v>25</v>
          </cell>
          <cell r="BJ133">
            <v>60</v>
          </cell>
          <cell r="BK133">
            <v>50</v>
          </cell>
          <cell r="BL133">
            <v>9</v>
          </cell>
          <cell r="BM133">
            <v>1</v>
          </cell>
          <cell r="BN133">
            <v>1</v>
          </cell>
          <cell r="BO133">
            <v>1</v>
          </cell>
          <cell r="BP133">
            <v>1</v>
          </cell>
        </row>
        <row r="134">
          <cell r="G134" t="str">
            <v>JS0A2WJXAG2</v>
          </cell>
          <cell r="H134">
            <v>0</v>
          </cell>
          <cell r="I134">
            <v>0</v>
          </cell>
          <cell r="J134" t="str">
            <v>LUNCH BREAK</v>
          </cell>
          <cell r="K134" t="str">
            <v>NEW</v>
          </cell>
          <cell r="L134" t="str">
            <v>AG2</v>
          </cell>
          <cell r="M134" t="str">
            <v>SCREEN WAVES</v>
          </cell>
          <cell r="N134" t="str">
            <v>Print</v>
          </cell>
          <cell r="O134" t="str">
            <v>P</v>
          </cell>
          <cell r="P134" t="str">
            <v>100% Polyester</v>
          </cell>
          <cell r="Q134">
            <v>751459</v>
          </cell>
          <cell r="R134" t="str">
            <v>STARITE - VN</v>
          </cell>
          <cell r="S134" t="str">
            <v>Ho Chi Minh</v>
          </cell>
          <cell r="T134" t="str">
            <v>Vietnam</v>
          </cell>
          <cell r="U134">
            <v>60</v>
          </cell>
          <cell r="V134">
            <v>30</v>
          </cell>
          <cell r="W134">
            <v>30</v>
          </cell>
          <cell r="X134">
            <v>17</v>
          </cell>
          <cell r="Y134">
            <v>30</v>
          </cell>
          <cell r="Z134">
            <v>77</v>
          </cell>
          <cell r="AA134">
            <v>107</v>
          </cell>
          <cell r="AB134">
            <v>751459</v>
          </cell>
          <cell r="AC134" t="str">
            <v>STARITE - VN</v>
          </cell>
          <cell r="AD134" t="str">
            <v>Ho Chi Minh</v>
          </cell>
          <cell r="AE134" t="str">
            <v>Vietnam</v>
          </cell>
          <cell r="AF134">
            <v>751459</v>
          </cell>
          <cell r="AG134" t="str">
            <v>STARITE - VN</v>
          </cell>
          <cell r="AH134" t="str">
            <v>Ho Chi Minh</v>
          </cell>
          <cell r="AI134" t="str">
            <v>Vietnam</v>
          </cell>
          <cell r="AJ134">
            <v>751459</v>
          </cell>
          <cell r="AK134" t="str">
            <v>STARITE - VN</v>
          </cell>
          <cell r="AL134" t="str">
            <v>Ho Chi Minh</v>
          </cell>
          <cell r="AM134" t="str">
            <v>Vietnam</v>
          </cell>
          <cell r="AN134" t="str">
            <v>JARH</v>
          </cell>
          <cell r="AO134">
            <v>18</v>
          </cell>
          <cell r="AP134">
            <v>29</v>
          </cell>
          <cell r="AQ134">
            <v>18.75</v>
          </cell>
          <cell r="AR134">
            <v>11.5</v>
          </cell>
          <cell r="AS134">
            <v>5.6</v>
          </cell>
          <cell r="AT134" t="str">
            <v>KU37</v>
          </cell>
          <cell r="AU134">
            <v>26</v>
          </cell>
          <cell r="AV134">
            <v>80</v>
          </cell>
          <cell r="AW134">
            <v>38</v>
          </cell>
          <cell r="AX134">
            <v>29</v>
          </cell>
          <cell r="AY134">
            <v>7.65</v>
          </cell>
          <cell r="AZ134">
            <v>2000</v>
          </cell>
          <cell r="BA134">
            <v>500</v>
          </cell>
          <cell r="BB134">
            <v>97</v>
          </cell>
          <cell r="BC134">
            <v>28</v>
          </cell>
          <cell r="BD134">
            <v>125</v>
          </cell>
          <cell r="BE134">
            <v>55</v>
          </cell>
          <cell r="BF134">
            <v>55</v>
          </cell>
          <cell r="BG134">
            <v>15</v>
          </cell>
          <cell r="BH134">
            <v>55</v>
          </cell>
          <cell r="BI134">
            <v>25</v>
          </cell>
          <cell r="BJ134">
            <v>60</v>
          </cell>
          <cell r="BK134">
            <v>50</v>
          </cell>
          <cell r="BL134">
            <v>9</v>
          </cell>
          <cell r="BM134">
            <v>1</v>
          </cell>
          <cell r="BN134">
            <v>1</v>
          </cell>
          <cell r="BO134">
            <v>1</v>
          </cell>
          <cell r="BP134">
            <v>1</v>
          </cell>
        </row>
        <row r="135">
          <cell r="G135" t="str">
            <v>JS0A2WJXAB3</v>
          </cell>
          <cell r="H135">
            <v>0</v>
          </cell>
          <cell r="I135">
            <v>0</v>
          </cell>
          <cell r="J135" t="str">
            <v>LUNCH BREAK</v>
          </cell>
          <cell r="K135" t="str">
            <v>NEW</v>
          </cell>
          <cell r="L135" t="str">
            <v>AB3</v>
          </cell>
          <cell r="M135" t="str">
            <v>ISLAND ICONS</v>
          </cell>
          <cell r="N135" t="str">
            <v>Print</v>
          </cell>
          <cell r="O135" t="str">
            <v>P</v>
          </cell>
          <cell r="P135" t="str">
            <v>100% Polyester</v>
          </cell>
          <cell r="Q135">
            <v>751459</v>
          </cell>
          <cell r="R135" t="str">
            <v>STARITE - VN</v>
          </cell>
          <cell r="S135" t="str">
            <v>Ho Chi Minh</v>
          </cell>
          <cell r="T135" t="str">
            <v>Vietnam</v>
          </cell>
          <cell r="U135">
            <v>60</v>
          </cell>
          <cell r="V135">
            <v>30</v>
          </cell>
          <cell r="W135">
            <v>30</v>
          </cell>
          <cell r="X135">
            <v>17</v>
          </cell>
          <cell r="Y135">
            <v>30</v>
          </cell>
          <cell r="Z135">
            <v>77</v>
          </cell>
          <cell r="AA135">
            <v>107</v>
          </cell>
          <cell r="AB135">
            <v>751459</v>
          </cell>
          <cell r="AC135" t="str">
            <v>STARITE - VN</v>
          </cell>
          <cell r="AD135" t="str">
            <v>Ho Chi Minh</v>
          </cell>
          <cell r="AE135" t="str">
            <v>Vietnam</v>
          </cell>
          <cell r="AF135">
            <v>751459</v>
          </cell>
          <cell r="AG135" t="str">
            <v>STARITE - VN</v>
          </cell>
          <cell r="AH135" t="str">
            <v>Ho Chi Minh</v>
          </cell>
          <cell r="AI135" t="str">
            <v>Vietnam</v>
          </cell>
          <cell r="AJ135">
            <v>751459</v>
          </cell>
          <cell r="AK135" t="str">
            <v>STARITE - VN</v>
          </cell>
          <cell r="AL135" t="str">
            <v>Ho Chi Minh</v>
          </cell>
          <cell r="AM135" t="str">
            <v>Vietnam</v>
          </cell>
          <cell r="AN135" t="str">
            <v>JARH</v>
          </cell>
          <cell r="AO135">
            <v>18</v>
          </cell>
          <cell r="AP135">
            <v>29</v>
          </cell>
          <cell r="AQ135">
            <v>18.75</v>
          </cell>
          <cell r="AR135">
            <v>11.5</v>
          </cell>
          <cell r="AS135">
            <v>5.6</v>
          </cell>
          <cell r="AT135" t="str">
            <v>KU37</v>
          </cell>
          <cell r="AU135">
            <v>26</v>
          </cell>
          <cell r="AV135">
            <v>80</v>
          </cell>
          <cell r="AW135">
            <v>38</v>
          </cell>
          <cell r="AX135">
            <v>29</v>
          </cell>
          <cell r="AY135">
            <v>7.65</v>
          </cell>
          <cell r="AZ135">
            <v>2000</v>
          </cell>
          <cell r="BA135">
            <v>500</v>
          </cell>
          <cell r="BB135">
            <v>97</v>
          </cell>
          <cell r="BC135">
            <v>28</v>
          </cell>
          <cell r="BD135">
            <v>125</v>
          </cell>
          <cell r="BE135">
            <v>55</v>
          </cell>
          <cell r="BF135">
            <v>55</v>
          </cell>
          <cell r="BG135">
            <v>15</v>
          </cell>
          <cell r="BH135">
            <v>55</v>
          </cell>
          <cell r="BI135">
            <v>25</v>
          </cell>
          <cell r="BJ135">
            <v>60</v>
          </cell>
          <cell r="BK135">
            <v>50</v>
          </cell>
          <cell r="BL135">
            <v>9</v>
          </cell>
          <cell r="BM135">
            <v>1</v>
          </cell>
          <cell r="BN135">
            <v>1</v>
          </cell>
          <cell r="BO135">
            <v>1</v>
          </cell>
          <cell r="BP135">
            <v>1</v>
          </cell>
        </row>
        <row r="136">
          <cell r="G136" t="str">
            <v>JS0A2WJX7N8</v>
          </cell>
          <cell r="H136" t="str">
            <v>EK0A5BDLN59</v>
          </cell>
          <cell r="I136" t="str">
            <v>EK0A5BDL</v>
          </cell>
          <cell r="J136" t="str">
            <v>LUNCH BREAK</v>
          </cell>
          <cell r="K136" t="str">
            <v>C/O</v>
          </cell>
          <cell r="L136" t="str">
            <v>7N8</v>
          </cell>
          <cell r="M136" t="str">
            <v>MISTY ROSE</v>
          </cell>
          <cell r="N136" t="str">
            <v>Solid</v>
          </cell>
          <cell r="O136" t="str">
            <v>S</v>
          </cell>
          <cell r="P136" t="str">
            <v>100% Polyester</v>
          </cell>
          <cell r="Q136">
            <v>751459</v>
          </cell>
          <cell r="R136" t="str">
            <v>STARITE - VN</v>
          </cell>
          <cell r="S136" t="str">
            <v>Ho Chi Minh</v>
          </cell>
          <cell r="T136" t="str">
            <v>Vietnam</v>
          </cell>
          <cell r="U136">
            <v>60</v>
          </cell>
          <cell r="V136">
            <v>30</v>
          </cell>
          <cell r="W136">
            <v>30</v>
          </cell>
          <cell r="X136">
            <v>17</v>
          </cell>
          <cell r="Y136">
            <v>30</v>
          </cell>
          <cell r="Z136">
            <v>77</v>
          </cell>
          <cell r="AA136">
            <v>107</v>
          </cell>
          <cell r="AB136">
            <v>751459</v>
          </cell>
          <cell r="AC136" t="str">
            <v>STARITE - VN</v>
          </cell>
          <cell r="AD136" t="str">
            <v>Ho Chi Minh</v>
          </cell>
          <cell r="AE136" t="str">
            <v>Vietnam</v>
          </cell>
          <cell r="AF136">
            <v>751459</v>
          </cell>
          <cell r="AG136" t="str">
            <v>STARITE - VN</v>
          </cell>
          <cell r="AH136" t="str">
            <v>Ho Chi Minh</v>
          </cell>
          <cell r="AI136" t="str">
            <v>Vietnam</v>
          </cell>
          <cell r="AJ136">
            <v>751459</v>
          </cell>
          <cell r="AK136" t="str">
            <v>STARITE - VN</v>
          </cell>
          <cell r="AL136" t="str">
            <v>Ho Chi Minh</v>
          </cell>
          <cell r="AM136" t="str">
            <v>Vietnam</v>
          </cell>
          <cell r="AN136" t="str">
            <v>JARH</v>
          </cell>
          <cell r="AO136">
            <v>18</v>
          </cell>
          <cell r="AP136">
            <v>29</v>
          </cell>
          <cell r="AQ136">
            <v>18.75</v>
          </cell>
          <cell r="AR136">
            <v>11.5</v>
          </cell>
          <cell r="AS136">
            <v>5.6</v>
          </cell>
          <cell r="AT136" t="str">
            <v>KU37</v>
          </cell>
          <cell r="AU136">
            <v>26</v>
          </cell>
          <cell r="AV136">
            <v>80</v>
          </cell>
          <cell r="AW136">
            <v>38</v>
          </cell>
          <cell r="AX136">
            <v>29</v>
          </cell>
          <cell r="AY136">
            <v>7.65</v>
          </cell>
          <cell r="AZ136">
            <v>2000</v>
          </cell>
          <cell r="BA136">
            <v>500</v>
          </cell>
          <cell r="BB136">
            <v>97</v>
          </cell>
          <cell r="BC136">
            <v>28</v>
          </cell>
          <cell r="BD136">
            <v>125</v>
          </cell>
          <cell r="BE136">
            <v>55</v>
          </cell>
          <cell r="BF136">
            <v>55</v>
          </cell>
          <cell r="BG136">
            <v>15</v>
          </cell>
          <cell r="BH136">
            <v>55</v>
          </cell>
          <cell r="BI136">
            <v>25</v>
          </cell>
          <cell r="BJ136">
            <v>60</v>
          </cell>
          <cell r="BK136">
            <v>50</v>
          </cell>
          <cell r="BL136">
            <v>9</v>
          </cell>
          <cell r="BM136">
            <v>1</v>
          </cell>
          <cell r="BN136">
            <v>1</v>
          </cell>
          <cell r="BO136">
            <v>1</v>
          </cell>
          <cell r="BP136">
            <v>1</v>
          </cell>
        </row>
        <row r="137">
          <cell r="G137" t="str">
            <v>JS0A2WJX91S</v>
          </cell>
          <cell r="H137">
            <v>0</v>
          </cell>
          <cell r="I137">
            <v>0</v>
          </cell>
          <cell r="J137" t="str">
            <v>LUNCH BREAK</v>
          </cell>
          <cell r="K137" t="str">
            <v>C/O</v>
          </cell>
          <cell r="L137" t="str">
            <v>91S</v>
          </cell>
          <cell r="M137" t="str">
            <v>SPACE DUST</v>
          </cell>
          <cell r="N137" t="str">
            <v>Print</v>
          </cell>
          <cell r="O137" t="str">
            <v>P</v>
          </cell>
          <cell r="P137" t="str">
            <v>100% Polyester</v>
          </cell>
          <cell r="Q137">
            <v>751459</v>
          </cell>
          <cell r="R137" t="str">
            <v>STARITE - VN</v>
          </cell>
          <cell r="S137" t="str">
            <v>Ho Chi Minh</v>
          </cell>
          <cell r="T137" t="str">
            <v>Vietnam</v>
          </cell>
          <cell r="U137">
            <v>60</v>
          </cell>
          <cell r="V137">
            <v>30</v>
          </cell>
          <cell r="W137">
            <v>30</v>
          </cell>
          <cell r="X137">
            <v>17</v>
          </cell>
          <cell r="Y137">
            <v>30</v>
          </cell>
          <cell r="Z137">
            <v>77</v>
          </cell>
          <cell r="AA137">
            <v>107</v>
          </cell>
          <cell r="AB137">
            <v>751459</v>
          </cell>
          <cell r="AC137" t="str">
            <v>STARITE - VN</v>
          </cell>
          <cell r="AD137" t="str">
            <v>Ho Chi Minh</v>
          </cell>
          <cell r="AE137" t="str">
            <v>Vietnam</v>
          </cell>
          <cell r="AF137">
            <v>751459</v>
          </cell>
          <cell r="AG137" t="str">
            <v>STARITE - VN</v>
          </cell>
          <cell r="AH137" t="str">
            <v>Ho Chi Minh</v>
          </cell>
          <cell r="AI137" t="str">
            <v>Vietnam</v>
          </cell>
          <cell r="AJ137">
            <v>751459</v>
          </cell>
          <cell r="AK137" t="str">
            <v>STARITE - VN</v>
          </cell>
          <cell r="AL137" t="str">
            <v>Ho Chi Minh</v>
          </cell>
          <cell r="AM137" t="str">
            <v>Vietnam</v>
          </cell>
          <cell r="AN137" t="str">
            <v>JARH</v>
          </cell>
          <cell r="AO137">
            <v>18</v>
          </cell>
          <cell r="AP137">
            <v>29</v>
          </cell>
          <cell r="AQ137">
            <v>18.75</v>
          </cell>
          <cell r="AR137">
            <v>11.5</v>
          </cell>
          <cell r="AS137">
            <v>5.6</v>
          </cell>
          <cell r="AT137" t="str">
            <v>KU37</v>
          </cell>
          <cell r="AU137">
            <v>26</v>
          </cell>
          <cell r="AV137">
            <v>80</v>
          </cell>
          <cell r="AW137">
            <v>38</v>
          </cell>
          <cell r="AX137">
            <v>29</v>
          </cell>
          <cell r="AY137">
            <v>7.65</v>
          </cell>
          <cell r="AZ137">
            <v>2000</v>
          </cell>
          <cell r="BA137">
            <v>500</v>
          </cell>
          <cell r="BB137">
            <v>97</v>
          </cell>
          <cell r="BC137">
            <v>28</v>
          </cell>
          <cell r="BD137">
            <v>125</v>
          </cell>
          <cell r="BE137">
            <v>55</v>
          </cell>
          <cell r="BF137">
            <v>55</v>
          </cell>
          <cell r="BG137">
            <v>15</v>
          </cell>
          <cell r="BH137">
            <v>55</v>
          </cell>
          <cell r="BI137">
            <v>25</v>
          </cell>
          <cell r="BJ137">
            <v>60</v>
          </cell>
          <cell r="BK137">
            <v>50</v>
          </cell>
          <cell r="BL137">
            <v>9</v>
          </cell>
          <cell r="BM137">
            <v>1</v>
          </cell>
          <cell r="BN137">
            <v>1</v>
          </cell>
          <cell r="BO137">
            <v>1</v>
          </cell>
          <cell r="BP137">
            <v>1</v>
          </cell>
        </row>
        <row r="138">
          <cell r="G138" t="str">
            <v>JS0A4NVG008</v>
          </cell>
          <cell r="H138" t="str">
            <v>EK0A5BF8N55</v>
          </cell>
          <cell r="I138" t="str">
            <v>EK0A5BF8</v>
          </cell>
          <cell r="J138" t="str">
            <v>THE CARRYOUT</v>
          </cell>
          <cell r="K138" t="str">
            <v>C/O</v>
          </cell>
          <cell r="L138" t="str">
            <v>008</v>
          </cell>
          <cell r="M138" t="str">
            <v>BLACK</v>
          </cell>
          <cell r="N138" t="str">
            <v>Solid</v>
          </cell>
          <cell r="O138" t="str">
            <v>S</v>
          </cell>
          <cell r="P138" t="str">
            <v>100% Polyester</v>
          </cell>
          <cell r="Q138">
            <v>751459</v>
          </cell>
          <cell r="R138" t="str">
            <v>STARITE - VN</v>
          </cell>
          <cell r="S138" t="str">
            <v>Ho Chi Minh</v>
          </cell>
          <cell r="T138" t="str">
            <v>Vietnam</v>
          </cell>
          <cell r="U138">
            <v>60</v>
          </cell>
          <cell r="V138">
            <v>30</v>
          </cell>
          <cell r="W138">
            <v>30</v>
          </cell>
          <cell r="X138">
            <v>17</v>
          </cell>
          <cell r="Y138">
            <v>30</v>
          </cell>
          <cell r="Z138">
            <v>77</v>
          </cell>
          <cell r="AA138">
            <v>107</v>
          </cell>
          <cell r="AB138">
            <v>751459</v>
          </cell>
          <cell r="AC138" t="str">
            <v>STARITE - VN</v>
          </cell>
          <cell r="AD138" t="str">
            <v>Ho Chi Minh</v>
          </cell>
          <cell r="AE138" t="str">
            <v>Vietnam</v>
          </cell>
          <cell r="AF138">
            <v>751459</v>
          </cell>
          <cell r="AG138" t="str">
            <v>STARITE - VN</v>
          </cell>
          <cell r="AH138" t="str">
            <v>Ho Chi Minh</v>
          </cell>
          <cell r="AI138" t="str">
            <v>Vietnam</v>
          </cell>
          <cell r="AJ138">
            <v>751459</v>
          </cell>
          <cell r="AK138" t="str">
            <v>STARITE - VN</v>
          </cell>
          <cell r="AL138" t="str">
            <v>Ho Chi Minh</v>
          </cell>
          <cell r="AM138" t="str">
            <v>Vietnam</v>
          </cell>
          <cell r="AN138" t="str">
            <v>J6YG</v>
          </cell>
          <cell r="AO138">
            <v>12</v>
          </cell>
          <cell r="AP138">
            <v>20.236220472440944</v>
          </cell>
          <cell r="AQ138">
            <v>19.724409448818896</v>
          </cell>
          <cell r="AR138">
            <v>14.37007874015748</v>
          </cell>
          <cell r="AS138">
            <v>4.2649999999999997</v>
          </cell>
          <cell r="AT138" t="str">
            <v>KU37</v>
          </cell>
          <cell r="AU138">
            <v>18</v>
          </cell>
          <cell r="AV138">
            <v>80</v>
          </cell>
          <cell r="AW138">
            <v>38</v>
          </cell>
          <cell r="AX138">
            <v>44</v>
          </cell>
          <cell r="AY138">
            <v>5.6</v>
          </cell>
          <cell r="AZ138">
            <v>2000</v>
          </cell>
          <cell r="BA138">
            <v>500</v>
          </cell>
          <cell r="BB138">
            <v>87</v>
          </cell>
          <cell r="BC138">
            <v>28</v>
          </cell>
          <cell r="BD138">
            <v>115</v>
          </cell>
          <cell r="BE138">
            <v>55</v>
          </cell>
          <cell r="BF138">
            <v>55</v>
          </cell>
          <cell r="BG138">
            <v>15</v>
          </cell>
          <cell r="BH138">
            <v>55</v>
          </cell>
          <cell r="BI138">
            <v>25</v>
          </cell>
          <cell r="BJ138">
            <v>60</v>
          </cell>
          <cell r="BK138">
            <v>50</v>
          </cell>
          <cell r="BL138">
            <v>9</v>
          </cell>
          <cell r="BM138">
            <v>1</v>
          </cell>
          <cell r="BN138">
            <v>1</v>
          </cell>
          <cell r="BO138">
            <v>1</v>
          </cell>
          <cell r="BP138">
            <v>1</v>
          </cell>
        </row>
        <row r="139">
          <cell r="G139" t="str">
            <v>JS0A4NVG88T</v>
          </cell>
          <cell r="H139">
            <v>0</v>
          </cell>
          <cell r="I139">
            <v>0</v>
          </cell>
          <cell r="J139" t="str">
            <v>THE CARRYOUT</v>
          </cell>
          <cell r="K139" t="str">
            <v>C/O</v>
          </cell>
          <cell r="L139" t="str">
            <v>88T</v>
          </cell>
          <cell r="M139" t="str">
            <v>OYSTER MUSHROOM</v>
          </cell>
          <cell r="N139" t="str">
            <v>Solid</v>
          </cell>
          <cell r="O139" t="str">
            <v>S</v>
          </cell>
          <cell r="P139" t="str">
            <v>100% Polyester</v>
          </cell>
          <cell r="Q139">
            <v>751459</v>
          </cell>
          <cell r="R139" t="str">
            <v>STARITE - VN</v>
          </cell>
          <cell r="S139" t="str">
            <v>Ho Chi Minh</v>
          </cell>
          <cell r="T139" t="str">
            <v>Vietnam</v>
          </cell>
          <cell r="U139">
            <v>60</v>
          </cell>
          <cell r="V139">
            <v>30</v>
          </cell>
          <cell r="W139">
            <v>30</v>
          </cell>
          <cell r="X139">
            <v>17</v>
          </cell>
          <cell r="Y139">
            <v>30</v>
          </cell>
          <cell r="Z139">
            <v>77</v>
          </cell>
          <cell r="AA139">
            <v>107</v>
          </cell>
          <cell r="AB139">
            <v>751459</v>
          </cell>
          <cell r="AC139" t="str">
            <v>STARITE - VN</v>
          </cell>
          <cell r="AD139" t="str">
            <v>Ho Chi Minh</v>
          </cell>
          <cell r="AE139" t="str">
            <v>Vietnam</v>
          </cell>
          <cell r="AF139">
            <v>751459</v>
          </cell>
          <cell r="AG139" t="str">
            <v>STARITE - VN</v>
          </cell>
          <cell r="AH139" t="str">
            <v>Ho Chi Minh</v>
          </cell>
          <cell r="AI139" t="str">
            <v>Vietnam</v>
          </cell>
          <cell r="AJ139">
            <v>751459</v>
          </cell>
          <cell r="AK139" t="str">
            <v>STARITE - VN</v>
          </cell>
          <cell r="AL139" t="str">
            <v>Ho Chi Minh</v>
          </cell>
          <cell r="AM139" t="str">
            <v>Vietnam</v>
          </cell>
          <cell r="AN139" t="str">
            <v>J6YG</v>
          </cell>
          <cell r="AO139">
            <v>12</v>
          </cell>
          <cell r="AP139">
            <v>20.236220472440944</v>
          </cell>
          <cell r="AQ139">
            <v>19.724409448818896</v>
          </cell>
          <cell r="AR139">
            <v>14.37007874015748</v>
          </cell>
          <cell r="AS139">
            <v>4.2649999999999997</v>
          </cell>
          <cell r="AT139" t="str">
            <v>KU37</v>
          </cell>
          <cell r="AU139">
            <v>18</v>
          </cell>
          <cell r="AV139">
            <v>80</v>
          </cell>
          <cell r="AW139">
            <v>38</v>
          </cell>
          <cell r="AX139">
            <v>44</v>
          </cell>
          <cell r="AY139">
            <v>5.6</v>
          </cell>
          <cell r="AZ139">
            <v>2000</v>
          </cell>
          <cell r="BA139">
            <v>500</v>
          </cell>
          <cell r="BB139">
            <v>87</v>
          </cell>
          <cell r="BC139">
            <v>28</v>
          </cell>
          <cell r="BD139">
            <v>115</v>
          </cell>
          <cell r="BE139">
            <v>55</v>
          </cell>
          <cell r="BF139">
            <v>55</v>
          </cell>
          <cell r="BG139">
            <v>15</v>
          </cell>
          <cell r="BH139">
            <v>55</v>
          </cell>
          <cell r="BI139">
            <v>25</v>
          </cell>
          <cell r="BJ139">
            <v>60</v>
          </cell>
          <cell r="BK139">
            <v>50</v>
          </cell>
          <cell r="BL139">
            <v>9</v>
          </cell>
          <cell r="BM139">
            <v>1</v>
          </cell>
          <cell r="BN139">
            <v>1</v>
          </cell>
          <cell r="BO139">
            <v>1</v>
          </cell>
          <cell r="BP139">
            <v>1</v>
          </cell>
        </row>
        <row r="140">
          <cell r="G140" t="str">
            <v>JS0A4NVG85V</v>
          </cell>
          <cell r="H140" t="str">
            <v>EK0A5BF8Z92</v>
          </cell>
          <cell r="I140" t="str">
            <v>EK0A5BF8</v>
          </cell>
          <cell r="J140" t="str">
            <v>THE CARRYOUT</v>
          </cell>
          <cell r="K140" t="str">
            <v>C/O</v>
          </cell>
          <cell r="L140" t="str">
            <v>85V</v>
          </cell>
          <cell r="M140" t="str">
            <v>HYDRANGEA</v>
          </cell>
          <cell r="N140" t="str">
            <v>Solid</v>
          </cell>
          <cell r="O140" t="str">
            <v>S</v>
          </cell>
          <cell r="P140" t="str">
            <v>100% Polyester</v>
          </cell>
          <cell r="Q140">
            <v>751459</v>
          </cell>
          <cell r="R140" t="str">
            <v>STARITE - VN</v>
          </cell>
          <cell r="S140" t="str">
            <v>Ho Chi Minh</v>
          </cell>
          <cell r="T140" t="str">
            <v>Vietnam</v>
          </cell>
          <cell r="U140">
            <v>60</v>
          </cell>
          <cell r="V140">
            <v>30</v>
          </cell>
          <cell r="W140">
            <v>30</v>
          </cell>
          <cell r="X140">
            <v>17</v>
          </cell>
          <cell r="Y140">
            <v>30</v>
          </cell>
          <cell r="Z140">
            <v>77</v>
          </cell>
          <cell r="AA140">
            <v>107</v>
          </cell>
          <cell r="AB140">
            <v>751459</v>
          </cell>
          <cell r="AC140" t="str">
            <v>STARITE - VN</v>
          </cell>
          <cell r="AD140" t="str">
            <v>Ho Chi Minh</v>
          </cell>
          <cell r="AE140" t="str">
            <v>Vietnam</v>
          </cell>
          <cell r="AF140">
            <v>751459</v>
          </cell>
          <cell r="AG140" t="str">
            <v>STARITE - VN</v>
          </cell>
          <cell r="AH140" t="str">
            <v>Ho Chi Minh</v>
          </cell>
          <cell r="AI140" t="str">
            <v>Vietnam</v>
          </cell>
          <cell r="AJ140">
            <v>751459</v>
          </cell>
          <cell r="AK140" t="str">
            <v>STARITE - VN</v>
          </cell>
          <cell r="AL140" t="str">
            <v>Ho Chi Minh</v>
          </cell>
          <cell r="AM140" t="str">
            <v>Vietnam</v>
          </cell>
          <cell r="AN140" t="str">
            <v>J6YG</v>
          </cell>
          <cell r="AO140">
            <v>12</v>
          </cell>
          <cell r="AP140">
            <v>20.236220472440944</v>
          </cell>
          <cell r="AQ140">
            <v>19.724409448818896</v>
          </cell>
          <cell r="AR140">
            <v>14.37007874015748</v>
          </cell>
          <cell r="AS140">
            <v>4.2649999999999997</v>
          </cell>
          <cell r="AT140" t="str">
            <v>KU37</v>
          </cell>
          <cell r="AU140">
            <v>18</v>
          </cell>
          <cell r="AV140">
            <v>80</v>
          </cell>
          <cell r="AW140">
            <v>38</v>
          </cell>
          <cell r="AX140">
            <v>44</v>
          </cell>
          <cell r="AY140">
            <v>5.6</v>
          </cell>
          <cell r="AZ140">
            <v>2000</v>
          </cell>
          <cell r="BA140">
            <v>500</v>
          </cell>
          <cell r="BB140">
            <v>87</v>
          </cell>
          <cell r="BC140">
            <v>28</v>
          </cell>
          <cell r="BD140">
            <v>115</v>
          </cell>
          <cell r="BE140">
            <v>55</v>
          </cell>
          <cell r="BF140">
            <v>55</v>
          </cell>
          <cell r="BG140">
            <v>15</v>
          </cell>
          <cell r="BH140">
            <v>55</v>
          </cell>
          <cell r="BI140">
            <v>25</v>
          </cell>
          <cell r="BJ140">
            <v>60</v>
          </cell>
          <cell r="BK140">
            <v>50</v>
          </cell>
          <cell r="BL140">
            <v>9</v>
          </cell>
          <cell r="BM140">
            <v>1</v>
          </cell>
          <cell r="BN140">
            <v>1</v>
          </cell>
          <cell r="BO140">
            <v>1</v>
          </cell>
          <cell r="BP140">
            <v>1</v>
          </cell>
        </row>
        <row r="141">
          <cell r="G141" t="str">
            <v>JS0A4NVGAI2</v>
          </cell>
          <cell r="H141">
            <v>0</v>
          </cell>
          <cell r="I141">
            <v>0</v>
          </cell>
          <cell r="J141" t="str">
            <v>THE CARRYOUT</v>
          </cell>
          <cell r="K141" t="str">
            <v>NEW</v>
          </cell>
          <cell r="L141" t="str">
            <v>AI2</v>
          </cell>
          <cell r="M141" t="str">
            <v>NEURAL NETWORK</v>
          </cell>
          <cell r="N141" t="str">
            <v>Print</v>
          </cell>
          <cell r="O141" t="str">
            <v>P</v>
          </cell>
          <cell r="P141" t="str">
            <v>100% Polyester</v>
          </cell>
          <cell r="Q141">
            <v>751459</v>
          </cell>
          <cell r="R141" t="str">
            <v>STARITE - VN</v>
          </cell>
          <cell r="S141" t="str">
            <v>Ho Chi Minh</v>
          </cell>
          <cell r="T141" t="str">
            <v>Vietnam</v>
          </cell>
          <cell r="U141">
            <v>60</v>
          </cell>
          <cell r="V141">
            <v>30</v>
          </cell>
          <cell r="W141">
            <v>30</v>
          </cell>
          <cell r="X141">
            <v>17</v>
          </cell>
          <cell r="Y141">
            <v>30</v>
          </cell>
          <cell r="Z141">
            <v>77</v>
          </cell>
          <cell r="AA141">
            <v>107</v>
          </cell>
          <cell r="AB141">
            <v>751459</v>
          </cell>
          <cell r="AC141" t="str">
            <v>STARITE - VN</v>
          </cell>
          <cell r="AD141" t="str">
            <v>Ho Chi Minh</v>
          </cell>
          <cell r="AE141" t="str">
            <v>Vietnam</v>
          </cell>
          <cell r="AF141">
            <v>751459</v>
          </cell>
          <cell r="AG141" t="str">
            <v>STARITE - VN</v>
          </cell>
          <cell r="AH141" t="str">
            <v>Ho Chi Minh</v>
          </cell>
          <cell r="AI141" t="str">
            <v>Vietnam</v>
          </cell>
          <cell r="AJ141">
            <v>751459</v>
          </cell>
          <cell r="AK141" t="str">
            <v>STARITE - VN</v>
          </cell>
          <cell r="AL141" t="str">
            <v>Ho Chi Minh</v>
          </cell>
          <cell r="AM141" t="str">
            <v>Vietnam</v>
          </cell>
          <cell r="AN141" t="str">
            <v>J6YG</v>
          </cell>
          <cell r="AO141">
            <v>12</v>
          </cell>
          <cell r="AP141">
            <v>20.236220472440944</v>
          </cell>
          <cell r="AQ141">
            <v>19.724409448818896</v>
          </cell>
          <cell r="AR141">
            <v>14.37007874015748</v>
          </cell>
          <cell r="AS141">
            <v>4.2649999999999997</v>
          </cell>
          <cell r="AT141" t="str">
            <v>KU37</v>
          </cell>
          <cell r="AU141">
            <v>18</v>
          </cell>
          <cell r="AV141">
            <v>80</v>
          </cell>
          <cell r="AW141">
            <v>38</v>
          </cell>
          <cell r="AX141">
            <v>44</v>
          </cell>
          <cell r="AY141">
            <v>5.6</v>
          </cell>
          <cell r="AZ141">
            <v>2000</v>
          </cell>
          <cell r="BA141">
            <v>500</v>
          </cell>
          <cell r="BB141">
            <v>87</v>
          </cell>
          <cell r="BC141">
            <v>28</v>
          </cell>
          <cell r="BD141">
            <v>115</v>
          </cell>
          <cell r="BE141">
            <v>55</v>
          </cell>
          <cell r="BF141">
            <v>55</v>
          </cell>
          <cell r="BG141">
            <v>15</v>
          </cell>
          <cell r="BH141">
            <v>55</v>
          </cell>
          <cell r="BI141">
            <v>25</v>
          </cell>
          <cell r="BJ141">
            <v>60</v>
          </cell>
          <cell r="BK141">
            <v>50</v>
          </cell>
          <cell r="BL141">
            <v>9</v>
          </cell>
          <cell r="BM141">
            <v>1</v>
          </cell>
          <cell r="BN141">
            <v>1</v>
          </cell>
          <cell r="BO141">
            <v>1</v>
          </cell>
          <cell r="BP141">
            <v>1</v>
          </cell>
        </row>
        <row r="142">
          <cell r="G142" t="str">
            <v>JS0A4NVG91S</v>
          </cell>
          <cell r="H142" t="str">
            <v>EK0A5BF82D3</v>
          </cell>
          <cell r="I142" t="str">
            <v>EK0A5BF8</v>
          </cell>
          <cell r="J142" t="str">
            <v>THE CARRYOUT</v>
          </cell>
          <cell r="K142" t="str">
            <v>C/O</v>
          </cell>
          <cell r="L142" t="str">
            <v>91S</v>
          </cell>
          <cell r="M142" t="str">
            <v>SPACE DUST</v>
          </cell>
          <cell r="N142" t="str">
            <v>Print</v>
          </cell>
          <cell r="O142" t="str">
            <v>P</v>
          </cell>
          <cell r="P142" t="str">
            <v>100% Polyester</v>
          </cell>
          <cell r="Q142">
            <v>751459</v>
          </cell>
          <cell r="R142" t="str">
            <v>STARITE - VN</v>
          </cell>
          <cell r="S142" t="str">
            <v>Ho Chi Minh</v>
          </cell>
          <cell r="T142" t="str">
            <v>Vietnam</v>
          </cell>
          <cell r="U142">
            <v>60</v>
          </cell>
          <cell r="V142">
            <v>30</v>
          </cell>
          <cell r="W142">
            <v>30</v>
          </cell>
          <cell r="X142">
            <v>17</v>
          </cell>
          <cell r="Y142">
            <v>30</v>
          </cell>
          <cell r="Z142">
            <v>77</v>
          </cell>
          <cell r="AA142">
            <v>107</v>
          </cell>
          <cell r="AB142">
            <v>751459</v>
          </cell>
          <cell r="AC142" t="str">
            <v>STARITE - VN</v>
          </cell>
          <cell r="AD142" t="str">
            <v>Ho Chi Minh</v>
          </cell>
          <cell r="AE142" t="str">
            <v>Vietnam</v>
          </cell>
          <cell r="AF142">
            <v>751459</v>
          </cell>
          <cell r="AG142" t="str">
            <v>STARITE - VN</v>
          </cell>
          <cell r="AH142" t="str">
            <v>Ho Chi Minh</v>
          </cell>
          <cell r="AI142" t="str">
            <v>Vietnam</v>
          </cell>
          <cell r="AJ142">
            <v>751459</v>
          </cell>
          <cell r="AK142" t="str">
            <v>STARITE - VN</v>
          </cell>
          <cell r="AL142" t="str">
            <v>Ho Chi Minh</v>
          </cell>
          <cell r="AM142" t="str">
            <v>Vietnam</v>
          </cell>
          <cell r="AN142" t="str">
            <v>J6YG</v>
          </cell>
          <cell r="AO142">
            <v>12</v>
          </cell>
          <cell r="AP142">
            <v>20.236220472440944</v>
          </cell>
          <cell r="AQ142">
            <v>19.724409448818896</v>
          </cell>
          <cell r="AR142">
            <v>14.37007874015748</v>
          </cell>
          <cell r="AS142">
            <v>4.2649999999999997</v>
          </cell>
          <cell r="AT142" t="str">
            <v>KU37</v>
          </cell>
          <cell r="AU142">
            <v>18</v>
          </cell>
          <cell r="AV142">
            <v>80</v>
          </cell>
          <cell r="AW142">
            <v>38</v>
          </cell>
          <cell r="AX142">
            <v>44</v>
          </cell>
          <cell r="AY142">
            <v>5.6</v>
          </cell>
          <cell r="AZ142">
            <v>2000</v>
          </cell>
          <cell r="BA142">
            <v>500</v>
          </cell>
          <cell r="BB142">
            <v>87</v>
          </cell>
          <cell r="BC142">
            <v>28</v>
          </cell>
          <cell r="BD142">
            <v>115</v>
          </cell>
          <cell r="BE142">
            <v>55</v>
          </cell>
          <cell r="BF142">
            <v>55</v>
          </cell>
          <cell r="BG142">
            <v>15</v>
          </cell>
          <cell r="BH142">
            <v>55</v>
          </cell>
          <cell r="BI142">
            <v>25</v>
          </cell>
          <cell r="BJ142">
            <v>60</v>
          </cell>
          <cell r="BK142">
            <v>50</v>
          </cell>
          <cell r="BL142">
            <v>9</v>
          </cell>
          <cell r="BM142">
            <v>1</v>
          </cell>
          <cell r="BN142">
            <v>1</v>
          </cell>
          <cell r="BO142">
            <v>1</v>
          </cell>
          <cell r="BP142">
            <v>1</v>
          </cell>
        </row>
        <row r="143">
          <cell r="G143" t="str">
            <v>JS00TDH6008</v>
          </cell>
          <cell r="H143" t="str">
            <v>EK0A5BBIN55</v>
          </cell>
          <cell r="I143" t="str">
            <v>EK0A5BBI</v>
          </cell>
          <cell r="J143" t="str">
            <v>HALF PINT</v>
          </cell>
          <cell r="K143" t="str">
            <v>C/O</v>
          </cell>
          <cell r="L143" t="str">
            <v>008</v>
          </cell>
          <cell r="M143" t="str">
            <v>BLACK</v>
          </cell>
          <cell r="N143" t="str">
            <v>Solid</v>
          </cell>
          <cell r="O143" t="str">
            <v>S</v>
          </cell>
          <cell r="P143" t="str">
            <v>100% Polyester</v>
          </cell>
          <cell r="Q143">
            <v>508083</v>
          </cell>
          <cell r="R143" t="str">
            <v>STARITE - CAM</v>
          </cell>
          <cell r="S143" t="str">
            <v>Phnom Penh</v>
          </cell>
          <cell r="T143" t="str">
            <v>Cambodia</v>
          </cell>
          <cell r="U143">
            <v>60</v>
          </cell>
          <cell r="V143">
            <v>30</v>
          </cell>
          <cell r="W143">
            <v>30</v>
          </cell>
          <cell r="X143">
            <v>17</v>
          </cell>
          <cell r="Y143">
            <v>30</v>
          </cell>
          <cell r="Z143">
            <v>77</v>
          </cell>
          <cell r="AA143">
            <v>107</v>
          </cell>
          <cell r="AB143">
            <v>508083</v>
          </cell>
          <cell r="AC143" t="str">
            <v>STARITE - CAM</v>
          </cell>
          <cell r="AD143" t="str">
            <v>Phnom Penh</v>
          </cell>
          <cell r="AE143" t="str">
            <v>Cambodia</v>
          </cell>
          <cell r="AF143">
            <v>508083</v>
          </cell>
          <cell r="AG143" t="str">
            <v>STARITE - CAM</v>
          </cell>
          <cell r="AH143" t="str">
            <v>Phnom Penh</v>
          </cell>
          <cell r="AI143" t="str">
            <v>Cambodia</v>
          </cell>
          <cell r="AJ143">
            <v>508083</v>
          </cell>
          <cell r="AK143" t="str">
            <v>STARITE - CAM</v>
          </cell>
          <cell r="AL143" t="str">
            <v>Phnom Penh</v>
          </cell>
          <cell r="AM143" t="str">
            <v>Cambodia</v>
          </cell>
          <cell r="AN143" t="str">
            <v>R8</v>
          </cell>
          <cell r="AO143">
            <v>72</v>
          </cell>
          <cell r="AP143">
            <v>25.625</v>
          </cell>
          <cell r="AQ143">
            <v>15.625</v>
          </cell>
          <cell r="AR143">
            <v>18</v>
          </cell>
          <cell r="AS143">
            <v>14.8</v>
          </cell>
          <cell r="AT143" t="str">
            <v>KU37</v>
          </cell>
          <cell r="AU143">
            <v>84</v>
          </cell>
          <cell r="AV143">
            <v>80</v>
          </cell>
          <cell r="AW143">
            <v>38</v>
          </cell>
          <cell r="AX143">
            <v>44</v>
          </cell>
          <cell r="AY143">
            <v>17.420000000000002</v>
          </cell>
          <cell r="AZ143">
            <v>2000</v>
          </cell>
          <cell r="BA143">
            <v>500</v>
          </cell>
          <cell r="BB143">
            <v>87</v>
          </cell>
          <cell r="BC143">
            <v>28</v>
          </cell>
          <cell r="BD143">
            <v>115</v>
          </cell>
          <cell r="BE143">
            <v>63</v>
          </cell>
          <cell r="BF143">
            <v>103</v>
          </cell>
          <cell r="BG143">
            <v>15</v>
          </cell>
          <cell r="BH143">
            <v>63</v>
          </cell>
          <cell r="BI143">
            <v>25</v>
          </cell>
          <cell r="BJ143">
            <v>63</v>
          </cell>
          <cell r="BK143">
            <v>64</v>
          </cell>
          <cell r="BL143">
            <v>9</v>
          </cell>
          <cell r="BM143">
            <v>1</v>
          </cell>
          <cell r="BN143">
            <v>1</v>
          </cell>
          <cell r="BO143">
            <v>1</v>
          </cell>
          <cell r="BP143">
            <v>1</v>
          </cell>
        </row>
        <row r="144">
          <cell r="G144" t="str">
            <v>JS00TDH696D</v>
          </cell>
          <cell r="H144">
            <v>0</v>
          </cell>
          <cell r="I144">
            <v>0</v>
          </cell>
          <cell r="J144" t="str">
            <v>HALF PINT</v>
          </cell>
          <cell r="K144" t="str">
            <v>C/O</v>
          </cell>
          <cell r="L144" t="str">
            <v>96D</v>
          </cell>
          <cell r="M144" t="str">
            <v>LODEN FROST</v>
          </cell>
          <cell r="N144" t="str">
            <v>Solid</v>
          </cell>
          <cell r="O144" t="str">
            <v>S</v>
          </cell>
          <cell r="P144" t="str">
            <v>100% Polyester</v>
          </cell>
          <cell r="Q144">
            <v>508083</v>
          </cell>
          <cell r="R144" t="str">
            <v>STARITE - CAM</v>
          </cell>
          <cell r="S144" t="str">
            <v>Phnom Penh</v>
          </cell>
          <cell r="T144" t="str">
            <v>Cambodia</v>
          </cell>
          <cell r="U144">
            <v>60</v>
          </cell>
          <cell r="V144">
            <v>30</v>
          </cell>
          <cell r="W144">
            <v>30</v>
          </cell>
          <cell r="X144">
            <v>17</v>
          </cell>
          <cell r="Y144">
            <v>30</v>
          </cell>
          <cell r="Z144">
            <v>77</v>
          </cell>
          <cell r="AA144">
            <v>107</v>
          </cell>
          <cell r="AB144">
            <v>508083</v>
          </cell>
          <cell r="AC144" t="str">
            <v>STARITE - CAM</v>
          </cell>
          <cell r="AD144" t="str">
            <v>Phnom Penh</v>
          </cell>
          <cell r="AE144" t="str">
            <v>Cambodia</v>
          </cell>
          <cell r="AF144">
            <v>508083</v>
          </cell>
          <cell r="AG144" t="str">
            <v>STARITE - CAM</v>
          </cell>
          <cell r="AH144" t="str">
            <v>Phnom Penh</v>
          </cell>
          <cell r="AI144" t="str">
            <v>Cambodia</v>
          </cell>
          <cell r="AJ144">
            <v>508083</v>
          </cell>
          <cell r="AK144" t="str">
            <v>STARITE - CAM</v>
          </cell>
          <cell r="AL144" t="str">
            <v>Phnom Penh</v>
          </cell>
          <cell r="AM144" t="str">
            <v>Cambodia</v>
          </cell>
          <cell r="AN144" t="str">
            <v>R8</v>
          </cell>
          <cell r="AO144">
            <v>72</v>
          </cell>
          <cell r="AP144">
            <v>25.625</v>
          </cell>
          <cell r="AQ144">
            <v>15.625</v>
          </cell>
          <cell r="AR144">
            <v>18</v>
          </cell>
          <cell r="AS144">
            <v>14.8</v>
          </cell>
          <cell r="AT144" t="str">
            <v>KU37</v>
          </cell>
          <cell r="AU144">
            <v>84</v>
          </cell>
          <cell r="AV144">
            <v>80</v>
          </cell>
          <cell r="AW144">
            <v>38</v>
          </cell>
          <cell r="AX144">
            <v>44</v>
          </cell>
          <cell r="AY144">
            <v>17.420000000000002</v>
          </cell>
          <cell r="AZ144">
            <v>2000</v>
          </cell>
          <cell r="BA144">
            <v>500</v>
          </cell>
          <cell r="BB144">
            <v>87</v>
          </cell>
          <cell r="BC144">
            <v>28</v>
          </cell>
          <cell r="BD144">
            <v>115</v>
          </cell>
          <cell r="BE144">
            <v>63</v>
          </cell>
          <cell r="BF144">
            <v>103</v>
          </cell>
          <cell r="BG144">
            <v>15</v>
          </cell>
          <cell r="BH144">
            <v>63</v>
          </cell>
          <cell r="BI144">
            <v>25</v>
          </cell>
          <cell r="BJ144">
            <v>63</v>
          </cell>
          <cell r="BK144">
            <v>64</v>
          </cell>
          <cell r="BL144">
            <v>9</v>
          </cell>
          <cell r="BM144">
            <v>1</v>
          </cell>
          <cell r="BN144">
            <v>1</v>
          </cell>
          <cell r="BO144">
            <v>1</v>
          </cell>
          <cell r="BP144">
            <v>1</v>
          </cell>
        </row>
        <row r="145">
          <cell r="G145" t="str">
            <v>JS00TDH6AB9</v>
          </cell>
          <cell r="H145">
            <v>0</v>
          </cell>
          <cell r="I145">
            <v>0</v>
          </cell>
          <cell r="J145" t="str">
            <v>HALF PINT</v>
          </cell>
          <cell r="K145" t="str">
            <v>NEW</v>
          </cell>
          <cell r="L145" t="str">
            <v>AB9</v>
          </cell>
          <cell r="M145" t="str">
            <v>MANGA MOOD</v>
          </cell>
          <cell r="N145" t="str">
            <v>Print</v>
          </cell>
          <cell r="O145" t="str">
            <v>P</v>
          </cell>
          <cell r="P145" t="str">
            <v>100% Polyester</v>
          </cell>
          <cell r="Q145">
            <v>508083</v>
          </cell>
          <cell r="R145" t="str">
            <v>STARITE - CAM</v>
          </cell>
          <cell r="S145" t="str">
            <v>Phnom Penh</v>
          </cell>
          <cell r="T145" t="str">
            <v>Cambodia</v>
          </cell>
          <cell r="U145">
            <v>60</v>
          </cell>
          <cell r="V145">
            <v>30</v>
          </cell>
          <cell r="W145">
            <v>30</v>
          </cell>
          <cell r="X145">
            <v>17</v>
          </cell>
          <cell r="Y145">
            <v>30</v>
          </cell>
          <cell r="Z145">
            <v>77</v>
          </cell>
          <cell r="AA145">
            <v>107</v>
          </cell>
          <cell r="AB145">
            <v>508083</v>
          </cell>
          <cell r="AC145" t="str">
            <v>STARITE - CAM</v>
          </cell>
          <cell r="AD145" t="str">
            <v>Phnom Penh</v>
          </cell>
          <cell r="AE145" t="str">
            <v>Cambodia</v>
          </cell>
          <cell r="AF145">
            <v>508083</v>
          </cell>
          <cell r="AG145" t="str">
            <v>STARITE - CAM</v>
          </cell>
          <cell r="AH145" t="str">
            <v>Phnom Penh</v>
          </cell>
          <cell r="AI145" t="str">
            <v>Cambodia</v>
          </cell>
          <cell r="AJ145">
            <v>508083</v>
          </cell>
          <cell r="AK145" t="str">
            <v>STARITE - CAM</v>
          </cell>
          <cell r="AL145" t="str">
            <v>Phnom Penh</v>
          </cell>
          <cell r="AM145" t="str">
            <v>Cambodia</v>
          </cell>
          <cell r="AN145" t="str">
            <v>R8</v>
          </cell>
          <cell r="AO145">
            <v>72</v>
          </cell>
          <cell r="AP145">
            <v>25.625</v>
          </cell>
          <cell r="AQ145">
            <v>15.625</v>
          </cell>
          <cell r="AR145">
            <v>18</v>
          </cell>
          <cell r="AS145">
            <v>14.8</v>
          </cell>
          <cell r="AT145" t="str">
            <v>KU37</v>
          </cell>
          <cell r="AU145">
            <v>84</v>
          </cell>
          <cell r="AV145">
            <v>80</v>
          </cell>
          <cell r="AW145">
            <v>38</v>
          </cell>
          <cell r="AX145">
            <v>44</v>
          </cell>
          <cell r="AY145">
            <v>17.420000000000002</v>
          </cell>
          <cell r="AZ145">
            <v>2000</v>
          </cell>
          <cell r="BA145">
            <v>500</v>
          </cell>
          <cell r="BB145">
            <v>87</v>
          </cell>
          <cell r="BC145">
            <v>28</v>
          </cell>
          <cell r="BD145">
            <v>115</v>
          </cell>
          <cell r="BE145">
            <v>63</v>
          </cell>
          <cell r="BF145">
            <v>103</v>
          </cell>
          <cell r="BG145">
            <v>15</v>
          </cell>
          <cell r="BH145">
            <v>63</v>
          </cell>
          <cell r="BI145">
            <v>25</v>
          </cell>
          <cell r="BJ145">
            <v>63</v>
          </cell>
          <cell r="BK145">
            <v>64</v>
          </cell>
          <cell r="BL145">
            <v>9</v>
          </cell>
          <cell r="BM145">
            <v>1</v>
          </cell>
          <cell r="BN145">
            <v>1</v>
          </cell>
          <cell r="BO145">
            <v>1</v>
          </cell>
          <cell r="BP145">
            <v>1</v>
          </cell>
        </row>
        <row r="146">
          <cell r="G146" t="str">
            <v>JS00TDH695Z</v>
          </cell>
          <cell r="H146">
            <v>0</v>
          </cell>
          <cell r="I146">
            <v>0</v>
          </cell>
          <cell r="J146" t="str">
            <v>HALF PINT</v>
          </cell>
          <cell r="K146" t="str">
            <v>C/O</v>
          </cell>
          <cell r="L146" t="str">
            <v>95Z</v>
          </cell>
          <cell r="M146" t="str">
            <v>CURRY</v>
          </cell>
          <cell r="N146" t="str">
            <v>Solid</v>
          </cell>
          <cell r="O146" t="str">
            <v>S</v>
          </cell>
          <cell r="P146" t="str">
            <v>100% Polyester</v>
          </cell>
          <cell r="Q146">
            <v>508083</v>
          </cell>
          <cell r="R146" t="str">
            <v>STARITE - CAM</v>
          </cell>
          <cell r="S146" t="str">
            <v>Phnom Penh</v>
          </cell>
          <cell r="T146" t="str">
            <v>Cambodia</v>
          </cell>
          <cell r="U146">
            <v>60</v>
          </cell>
          <cell r="V146">
            <v>30</v>
          </cell>
          <cell r="W146">
            <v>30</v>
          </cell>
          <cell r="X146">
            <v>17</v>
          </cell>
          <cell r="Y146">
            <v>30</v>
          </cell>
          <cell r="Z146">
            <v>77</v>
          </cell>
          <cell r="AA146">
            <v>107</v>
          </cell>
          <cell r="AB146">
            <v>508083</v>
          </cell>
          <cell r="AC146" t="str">
            <v>STARITE - CAM</v>
          </cell>
          <cell r="AD146" t="str">
            <v>Phnom Penh</v>
          </cell>
          <cell r="AE146" t="str">
            <v>Cambodia</v>
          </cell>
          <cell r="AF146">
            <v>508083</v>
          </cell>
          <cell r="AG146" t="str">
            <v>STARITE - CAM</v>
          </cell>
          <cell r="AH146" t="str">
            <v>Phnom Penh</v>
          </cell>
          <cell r="AI146" t="str">
            <v>Cambodia</v>
          </cell>
          <cell r="AJ146">
            <v>508083</v>
          </cell>
          <cell r="AK146" t="str">
            <v>STARITE - CAM</v>
          </cell>
          <cell r="AL146" t="str">
            <v>Phnom Penh</v>
          </cell>
          <cell r="AM146" t="str">
            <v>Cambodia</v>
          </cell>
          <cell r="AN146" t="str">
            <v>R8</v>
          </cell>
          <cell r="AO146">
            <v>72</v>
          </cell>
          <cell r="AP146">
            <v>25.625</v>
          </cell>
          <cell r="AQ146">
            <v>15.625</v>
          </cell>
          <cell r="AR146">
            <v>18</v>
          </cell>
          <cell r="AS146">
            <v>14.8</v>
          </cell>
          <cell r="AT146" t="str">
            <v>KU37</v>
          </cell>
          <cell r="AU146">
            <v>84</v>
          </cell>
          <cell r="AV146">
            <v>80</v>
          </cell>
          <cell r="AW146">
            <v>38</v>
          </cell>
          <cell r="AX146">
            <v>44</v>
          </cell>
          <cell r="AY146">
            <v>17.420000000000002</v>
          </cell>
          <cell r="AZ146">
            <v>2000</v>
          </cell>
          <cell r="BA146">
            <v>500</v>
          </cell>
          <cell r="BB146">
            <v>87</v>
          </cell>
          <cell r="BC146">
            <v>28</v>
          </cell>
          <cell r="BD146">
            <v>115</v>
          </cell>
          <cell r="BE146">
            <v>63</v>
          </cell>
          <cell r="BF146">
            <v>103</v>
          </cell>
          <cell r="BG146">
            <v>15</v>
          </cell>
          <cell r="BH146">
            <v>63</v>
          </cell>
          <cell r="BI146">
            <v>25</v>
          </cell>
          <cell r="BJ146">
            <v>63</v>
          </cell>
          <cell r="BK146">
            <v>64</v>
          </cell>
          <cell r="BL146">
            <v>9</v>
          </cell>
          <cell r="BM146">
            <v>1</v>
          </cell>
          <cell r="BN146">
            <v>1</v>
          </cell>
          <cell r="BO146">
            <v>1</v>
          </cell>
          <cell r="BP146">
            <v>1</v>
          </cell>
        </row>
        <row r="147">
          <cell r="G147" t="str">
            <v>JS00TDH6AG3</v>
          </cell>
          <cell r="H147">
            <v>0</v>
          </cell>
          <cell r="I147">
            <v>0</v>
          </cell>
          <cell r="J147" t="str">
            <v>HALF PINT</v>
          </cell>
          <cell r="K147" t="str">
            <v>NEW</v>
          </cell>
          <cell r="L147" t="str">
            <v>AG3</v>
          </cell>
          <cell r="M147" t="str">
            <v>MOIRE RIPPLES</v>
          </cell>
          <cell r="N147" t="str">
            <v>Print</v>
          </cell>
          <cell r="O147" t="str">
            <v>P</v>
          </cell>
          <cell r="P147" t="str">
            <v>100% Polyester</v>
          </cell>
          <cell r="Q147">
            <v>508083</v>
          </cell>
          <cell r="R147" t="str">
            <v>STARITE - CAM</v>
          </cell>
          <cell r="S147" t="str">
            <v>Phnom Penh</v>
          </cell>
          <cell r="T147" t="str">
            <v>Cambodia</v>
          </cell>
          <cell r="U147">
            <v>60</v>
          </cell>
          <cell r="V147">
            <v>30</v>
          </cell>
          <cell r="W147">
            <v>30</v>
          </cell>
          <cell r="X147">
            <v>17</v>
          </cell>
          <cell r="Y147">
            <v>30</v>
          </cell>
          <cell r="Z147">
            <v>77</v>
          </cell>
          <cell r="AA147">
            <v>107</v>
          </cell>
          <cell r="AB147">
            <v>508083</v>
          </cell>
          <cell r="AC147" t="str">
            <v>STARITE - CAM</v>
          </cell>
          <cell r="AD147" t="str">
            <v>Phnom Penh</v>
          </cell>
          <cell r="AE147" t="str">
            <v>Cambodia</v>
          </cell>
          <cell r="AF147">
            <v>508083</v>
          </cell>
          <cell r="AG147" t="str">
            <v>STARITE - CAM</v>
          </cell>
          <cell r="AH147" t="str">
            <v>Phnom Penh</v>
          </cell>
          <cell r="AI147" t="str">
            <v>Cambodia</v>
          </cell>
          <cell r="AJ147">
            <v>508083</v>
          </cell>
          <cell r="AK147" t="str">
            <v>STARITE - CAM</v>
          </cell>
          <cell r="AL147" t="str">
            <v>Phnom Penh</v>
          </cell>
          <cell r="AM147" t="str">
            <v>Cambodia</v>
          </cell>
          <cell r="AN147" t="str">
            <v>R8</v>
          </cell>
          <cell r="AO147">
            <v>72</v>
          </cell>
          <cell r="AP147">
            <v>25.625</v>
          </cell>
          <cell r="AQ147">
            <v>15.625</v>
          </cell>
          <cell r="AR147">
            <v>18</v>
          </cell>
          <cell r="AS147">
            <v>14.8</v>
          </cell>
          <cell r="AT147" t="str">
            <v>KU37</v>
          </cell>
          <cell r="AU147">
            <v>84</v>
          </cell>
          <cell r="AV147">
            <v>80</v>
          </cell>
          <cell r="AW147">
            <v>38</v>
          </cell>
          <cell r="AX147">
            <v>44</v>
          </cell>
          <cell r="AY147">
            <v>17.420000000000002</v>
          </cell>
          <cell r="AZ147">
            <v>2000</v>
          </cell>
          <cell r="BA147">
            <v>500</v>
          </cell>
          <cell r="BB147">
            <v>87</v>
          </cell>
          <cell r="BC147">
            <v>28</v>
          </cell>
          <cell r="BD147">
            <v>115</v>
          </cell>
          <cell r="BE147">
            <v>63</v>
          </cell>
          <cell r="BF147">
            <v>103</v>
          </cell>
          <cell r="BG147">
            <v>15</v>
          </cell>
          <cell r="BH147">
            <v>63</v>
          </cell>
          <cell r="BI147">
            <v>25</v>
          </cell>
          <cell r="BJ147">
            <v>63</v>
          </cell>
          <cell r="BK147">
            <v>64</v>
          </cell>
          <cell r="BL147">
            <v>9</v>
          </cell>
          <cell r="BM147">
            <v>1</v>
          </cell>
          <cell r="BN147">
            <v>1</v>
          </cell>
          <cell r="BO147">
            <v>1</v>
          </cell>
          <cell r="BP147">
            <v>1</v>
          </cell>
        </row>
        <row r="148">
          <cell r="G148" t="str">
            <v>JS00TDH67N8</v>
          </cell>
          <cell r="H148" t="str">
            <v>EK0A5BBIN59</v>
          </cell>
          <cell r="I148" t="str">
            <v>EK0A5BBI</v>
          </cell>
          <cell r="J148" t="str">
            <v>HALF PINT</v>
          </cell>
          <cell r="K148" t="str">
            <v>C/O</v>
          </cell>
          <cell r="L148" t="str">
            <v>7N8</v>
          </cell>
          <cell r="M148" t="str">
            <v>MISTY ROSE</v>
          </cell>
          <cell r="N148" t="str">
            <v>Solid</v>
          </cell>
          <cell r="O148" t="str">
            <v>S</v>
          </cell>
          <cell r="P148" t="str">
            <v>100% Polyester</v>
          </cell>
          <cell r="Q148">
            <v>508083</v>
          </cell>
          <cell r="R148" t="str">
            <v>STARITE - CAM</v>
          </cell>
          <cell r="S148" t="str">
            <v>Phnom Penh</v>
          </cell>
          <cell r="T148" t="str">
            <v>Cambodia</v>
          </cell>
          <cell r="U148">
            <v>60</v>
          </cell>
          <cell r="V148">
            <v>30</v>
          </cell>
          <cell r="W148">
            <v>30</v>
          </cell>
          <cell r="X148">
            <v>17</v>
          </cell>
          <cell r="Y148">
            <v>30</v>
          </cell>
          <cell r="Z148">
            <v>77</v>
          </cell>
          <cell r="AA148">
            <v>107</v>
          </cell>
          <cell r="AB148">
            <v>508083</v>
          </cell>
          <cell r="AC148" t="str">
            <v>STARITE - CAM</v>
          </cell>
          <cell r="AD148" t="str">
            <v>Phnom Penh</v>
          </cell>
          <cell r="AE148" t="str">
            <v>Cambodia</v>
          </cell>
          <cell r="AF148">
            <v>508083</v>
          </cell>
          <cell r="AG148" t="str">
            <v>STARITE - CAM</v>
          </cell>
          <cell r="AH148" t="str">
            <v>Phnom Penh</v>
          </cell>
          <cell r="AI148" t="str">
            <v>Cambodia</v>
          </cell>
          <cell r="AJ148">
            <v>508083</v>
          </cell>
          <cell r="AK148" t="str">
            <v>STARITE - CAM</v>
          </cell>
          <cell r="AL148" t="str">
            <v>Phnom Penh</v>
          </cell>
          <cell r="AM148" t="str">
            <v>Cambodia</v>
          </cell>
          <cell r="AN148" t="str">
            <v>R8</v>
          </cell>
          <cell r="AO148">
            <v>72</v>
          </cell>
          <cell r="AP148">
            <v>25.625</v>
          </cell>
          <cell r="AQ148">
            <v>15.625</v>
          </cell>
          <cell r="AR148">
            <v>18</v>
          </cell>
          <cell r="AS148">
            <v>14.8</v>
          </cell>
          <cell r="AT148" t="str">
            <v>KU37</v>
          </cell>
          <cell r="AU148">
            <v>84</v>
          </cell>
          <cell r="AV148">
            <v>80</v>
          </cell>
          <cell r="AW148">
            <v>38</v>
          </cell>
          <cell r="AX148">
            <v>44</v>
          </cell>
          <cell r="AY148">
            <v>17.420000000000002</v>
          </cell>
          <cell r="AZ148">
            <v>2000</v>
          </cell>
          <cell r="BA148">
            <v>500</v>
          </cell>
          <cell r="BB148">
            <v>87</v>
          </cell>
          <cell r="BC148">
            <v>28</v>
          </cell>
          <cell r="BD148">
            <v>115</v>
          </cell>
          <cell r="BE148">
            <v>63</v>
          </cell>
          <cell r="BF148">
            <v>103</v>
          </cell>
          <cell r="BG148">
            <v>15</v>
          </cell>
          <cell r="BH148">
            <v>63</v>
          </cell>
          <cell r="BI148">
            <v>25</v>
          </cell>
          <cell r="BJ148">
            <v>63</v>
          </cell>
          <cell r="BK148">
            <v>64</v>
          </cell>
          <cell r="BL148">
            <v>9</v>
          </cell>
          <cell r="BM148">
            <v>1</v>
          </cell>
          <cell r="BN148">
            <v>1</v>
          </cell>
          <cell r="BO148">
            <v>1</v>
          </cell>
          <cell r="BP148">
            <v>1</v>
          </cell>
        </row>
        <row r="149">
          <cell r="G149" t="str">
            <v>JS0A3C4JAI0</v>
          </cell>
          <cell r="H149">
            <v>0</v>
          </cell>
          <cell r="I149">
            <v>0</v>
          </cell>
          <cell r="J149" t="str">
            <v>HALF PINT FX</v>
          </cell>
          <cell r="K149" t="str">
            <v>NEW</v>
          </cell>
          <cell r="L149" t="str">
            <v>AI0</v>
          </cell>
          <cell r="M149" t="str">
            <v>CURRY CORDUROY</v>
          </cell>
          <cell r="N149">
            <v>0</v>
          </cell>
          <cell r="O149" t="str">
            <v>M</v>
          </cell>
          <cell r="P149" t="str">
            <v>88% Polyester, 12% Nylon</v>
          </cell>
          <cell r="Q149">
            <v>508083</v>
          </cell>
          <cell r="R149" t="str">
            <v>STARITE - CAM</v>
          </cell>
          <cell r="S149" t="str">
            <v>Phnom Penh</v>
          </cell>
          <cell r="T149" t="str">
            <v>Cambodia</v>
          </cell>
          <cell r="U149">
            <v>60</v>
          </cell>
          <cell r="V149">
            <v>30</v>
          </cell>
          <cell r="W149">
            <v>30</v>
          </cell>
          <cell r="X149">
            <v>30</v>
          </cell>
          <cell r="Y149">
            <v>30</v>
          </cell>
          <cell r="Z149">
            <v>90</v>
          </cell>
          <cell r="AA149">
            <v>120</v>
          </cell>
          <cell r="AB149">
            <v>751459</v>
          </cell>
          <cell r="AC149" t="str">
            <v>STARITE - VN</v>
          </cell>
          <cell r="AD149" t="str">
            <v>Ho Chi Minh</v>
          </cell>
          <cell r="AE149" t="str">
            <v>Vietnam</v>
          </cell>
          <cell r="AF149">
            <v>751459</v>
          </cell>
          <cell r="AG149" t="str">
            <v>STARITE - VN</v>
          </cell>
          <cell r="AH149" t="str">
            <v>Ho Chi Minh</v>
          </cell>
          <cell r="AI149" t="str">
            <v>Vietnam</v>
          </cell>
          <cell r="AJ149">
            <v>751459</v>
          </cell>
          <cell r="AK149" t="str">
            <v>STARITE - VN</v>
          </cell>
          <cell r="AL149" t="str">
            <v>Ho Chi Minh</v>
          </cell>
          <cell r="AM149" t="str">
            <v>Vietnam</v>
          </cell>
          <cell r="AN149" t="str">
            <v>JARH</v>
          </cell>
          <cell r="AO149">
            <v>72</v>
          </cell>
          <cell r="AP149">
            <v>29</v>
          </cell>
          <cell r="AQ149">
            <v>18.75</v>
          </cell>
          <cell r="AR149">
            <v>11.5</v>
          </cell>
          <cell r="AS149">
            <v>15.9</v>
          </cell>
          <cell r="AT149">
            <v>0</v>
          </cell>
          <cell r="AU149">
            <v>0</v>
          </cell>
          <cell r="AV149">
            <v>0</v>
          </cell>
          <cell r="AW149">
            <v>0</v>
          </cell>
          <cell r="AX149">
            <v>0</v>
          </cell>
          <cell r="AY149">
            <v>0</v>
          </cell>
          <cell r="AZ149">
            <v>2000</v>
          </cell>
          <cell r="BA149">
            <v>500</v>
          </cell>
          <cell r="BB149">
            <v>97</v>
          </cell>
          <cell r="BC149">
            <v>28</v>
          </cell>
          <cell r="BD149">
            <v>125</v>
          </cell>
          <cell r="BE149">
            <v>63</v>
          </cell>
          <cell r="BF149">
            <v>103</v>
          </cell>
          <cell r="BG149">
            <v>15</v>
          </cell>
          <cell r="BH149">
            <v>63</v>
          </cell>
          <cell r="BI149">
            <v>25</v>
          </cell>
          <cell r="BJ149">
            <v>60</v>
          </cell>
          <cell r="BK149">
            <v>50</v>
          </cell>
          <cell r="BL149">
            <v>9</v>
          </cell>
          <cell r="BM149">
            <v>1</v>
          </cell>
          <cell r="BN149">
            <v>1</v>
          </cell>
          <cell r="BO149">
            <v>1</v>
          </cell>
          <cell r="BP149">
            <v>1</v>
          </cell>
        </row>
        <row r="150">
          <cell r="G150" t="str">
            <v>JS0A3C4JZ42</v>
          </cell>
          <cell r="H150">
            <v>0</v>
          </cell>
          <cell r="I150">
            <v>0</v>
          </cell>
          <cell r="J150" t="str">
            <v>HALF PINT FX</v>
          </cell>
          <cell r="K150" t="str">
            <v>NEW</v>
          </cell>
          <cell r="L150" t="str">
            <v>Z42</v>
          </cell>
          <cell r="M150" t="str">
            <v>HYDRANGEA CORDUROY</v>
          </cell>
          <cell r="N150">
            <v>0</v>
          </cell>
          <cell r="O150" t="str">
            <v>M</v>
          </cell>
          <cell r="P150" t="str">
            <v>88% Polyester, 12% Nylon</v>
          </cell>
          <cell r="Q150">
            <v>508083</v>
          </cell>
          <cell r="R150" t="str">
            <v>STARITE - CAM</v>
          </cell>
          <cell r="S150" t="str">
            <v>Phnom Penh</v>
          </cell>
          <cell r="T150" t="str">
            <v>Cambodia</v>
          </cell>
          <cell r="U150">
            <v>60</v>
          </cell>
          <cell r="V150">
            <v>30</v>
          </cell>
          <cell r="W150">
            <v>30</v>
          </cell>
          <cell r="X150">
            <v>30</v>
          </cell>
          <cell r="Y150">
            <v>30</v>
          </cell>
          <cell r="Z150">
            <v>90</v>
          </cell>
          <cell r="AA150">
            <v>120</v>
          </cell>
          <cell r="AB150">
            <v>751459</v>
          </cell>
          <cell r="AC150" t="str">
            <v>STARITE - VN</v>
          </cell>
          <cell r="AD150" t="str">
            <v>Ho Chi Minh</v>
          </cell>
          <cell r="AE150" t="str">
            <v>Vietnam</v>
          </cell>
          <cell r="AF150">
            <v>751459</v>
          </cell>
          <cell r="AG150" t="str">
            <v>STARITE - VN</v>
          </cell>
          <cell r="AH150" t="str">
            <v>Ho Chi Minh</v>
          </cell>
          <cell r="AI150" t="str">
            <v>Vietnam</v>
          </cell>
          <cell r="AJ150">
            <v>751459</v>
          </cell>
          <cell r="AK150" t="str">
            <v>STARITE - VN</v>
          </cell>
          <cell r="AL150" t="str">
            <v>Ho Chi Minh</v>
          </cell>
          <cell r="AM150" t="str">
            <v>Vietnam</v>
          </cell>
          <cell r="AN150" t="str">
            <v>JARH</v>
          </cell>
          <cell r="AO150">
            <v>72</v>
          </cell>
          <cell r="AP150">
            <v>29</v>
          </cell>
          <cell r="AQ150">
            <v>18.75</v>
          </cell>
          <cell r="AR150">
            <v>11.5</v>
          </cell>
          <cell r="AS150">
            <v>15.9</v>
          </cell>
          <cell r="AT150">
            <v>0</v>
          </cell>
          <cell r="AU150">
            <v>0</v>
          </cell>
          <cell r="AV150">
            <v>0</v>
          </cell>
          <cell r="AW150">
            <v>0</v>
          </cell>
          <cell r="AX150">
            <v>0</v>
          </cell>
          <cell r="AY150">
            <v>0</v>
          </cell>
          <cell r="AZ150">
            <v>2000</v>
          </cell>
          <cell r="BA150">
            <v>500</v>
          </cell>
          <cell r="BB150">
            <v>97</v>
          </cell>
          <cell r="BC150">
            <v>28</v>
          </cell>
          <cell r="BD150">
            <v>125</v>
          </cell>
          <cell r="BE150">
            <v>63</v>
          </cell>
          <cell r="BF150">
            <v>103</v>
          </cell>
          <cell r="BG150">
            <v>15</v>
          </cell>
          <cell r="BH150">
            <v>63</v>
          </cell>
          <cell r="BI150">
            <v>25</v>
          </cell>
          <cell r="BJ150">
            <v>60</v>
          </cell>
          <cell r="BK150">
            <v>50</v>
          </cell>
          <cell r="BL150">
            <v>9</v>
          </cell>
          <cell r="BM150">
            <v>1</v>
          </cell>
          <cell r="BN150">
            <v>1</v>
          </cell>
          <cell r="BO150">
            <v>1</v>
          </cell>
          <cell r="BP150">
            <v>1</v>
          </cell>
        </row>
        <row r="151">
          <cell r="G151" t="str">
            <v>JS0A3C4JZ83</v>
          </cell>
          <cell r="H151">
            <v>0</v>
          </cell>
          <cell r="I151">
            <v>0</v>
          </cell>
          <cell r="J151" t="str">
            <v>HALF PINT FX</v>
          </cell>
          <cell r="K151" t="str">
            <v>NEW</v>
          </cell>
          <cell r="L151" t="str">
            <v>Z83</v>
          </cell>
          <cell r="M151" t="str">
            <v>LODEN FROST CORDUROY</v>
          </cell>
          <cell r="N151">
            <v>0</v>
          </cell>
          <cell r="O151" t="str">
            <v>M</v>
          </cell>
          <cell r="P151" t="str">
            <v>88% Polyester, 12% Nylon</v>
          </cell>
          <cell r="Q151">
            <v>508083</v>
          </cell>
          <cell r="R151" t="str">
            <v>STARITE - CAM</v>
          </cell>
          <cell r="S151" t="str">
            <v>Phnom Penh</v>
          </cell>
          <cell r="T151" t="str">
            <v>Cambodia</v>
          </cell>
          <cell r="U151">
            <v>60</v>
          </cell>
          <cell r="V151">
            <v>30</v>
          </cell>
          <cell r="W151">
            <v>30</v>
          </cell>
          <cell r="X151">
            <v>30</v>
          </cell>
          <cell r="Y151">
            <v>30</v>
          </cell>
          <cell r="Z151">
            <v>90</v>
          </cell>
          <cell r="AA151">
            <v>120</v>
          </cell>
          <cell r="AB151">
            <v>751459</v>
          </cell>
          <cell r="AC151" t="str">
            <v>STARITE - VN</v>
          </cell>
          <cell r="AD151" t="str">
            <v>Ho Chi Minh</v>
          </cell>
          <cell r="AE151" t="str">
            <v>Vietnam</v>
          </cell>
          <cell r="AF151">
            <v>751459</v>
          </cell>
          <cell r="AG151" t="str">
            <v>STARITE - VN</v>
          </cell>
          <cell r="AH151" t="str">
            <v>Ho Chi Minh</v>
          </cell>
          <cell r="AI151" t="str">
            <v>Vietnam</v>
          </cell>
          <cell r="AJ151">
            <v>751459</v>
          </cell>
          <cell r="AK151" t="str">
            <v>STARITE - VN</v>
          </cell>
          <cell r="AL151" t="str">
            <v>Ho Chi Minh</v>
          </cell>
          <cell r="AM151" t="str">
            <v>Vietnam</v>
          </cell>
          <cell r="AN151" t="str">
            <v>JARH</v>
          </cell>
          <cell r="AO151">
            <v>72</v>
          </cell>
          <cell r="AP151">
            <v>29</v>
          </cell>
          <cell r="AQ151">
            <v>18.75</v>
          </cell>
          <cell r="AR151">
            <v>11.5</v>
          </cell>
          <cell r="AS151">
            <v>15.9</v>
          </cell>
          <cell r="AT151">
            <v>0</v>
          </cell>
          <cell r="AU151">
            <v>0</v>
          </cell>
          <cell r="AV151">
            <v>0</v>
          </cell>
          <cell r="AW151">
            <v>0</v>
          </cell>
          <cell r="AX151">
            <v>0</v>
          </cell>
          <cell r="AY151">
            <v>0</v>
          </cell>
          <cell r="AZ151">
            <v>2000</v>
          </cell>
          <cell r="BA151">
            <v>500</v>
          </cell>
          <cell r="BB151">
            <v>97</v>
          </cell>
          <cell r="BC151">
            <v>28</v>
          </cell>
          <cell r="BD151">
            <v>125</v>
          </cell>
          <cell r="BE151">
            <v>63</v>
          </cell>
          <cell r="BF151">
            <v>103</v>
          </cell>
          <cell r="BG151">
            <v>15</v>
          </cell>
          <cell r="BH151">
            <v>63</v>
          </cell>
          <cell r="BI151">
            <v>25</v>
          </cell>
          <cell r="BJ151">
            <v>60</v>
          </cell>
          <cell r="BK151">
            <v>50</v>
          </cell>
          <cell r="BL151">
            <v>9</v>
          </cell>
          <cell r="BM151">
            <v>1</v>
          </cell>
          <cell r="BN151">
            <v>1</v>
          </cell>
          <cell r="BO151">
            <v>1</v>
          </cell>
          <cell r="BP151">
            <v>1</v>
          </cell>
        </row>
        <row r="152">
          <cell r="G152" t="str">
            <v>JS00T49A008</v>
          </cell>
          <cell r="H152" t="str">
            <v>EK0A5BAEN55</v>
          </cell>
          <cell r="I152" t="str">
            <v>EK0A5BAE</v>
          </cell>
          <cell r="J152" t="str">
            <v>BASIC ACCESSORY POUCH</v>
          </cell>
          <cell r="K152" t="str">
            <v>C/O</v>
          </cell>
          <cell r="L152" t="str">
            <v>008</v>
          </cell>
          <cell r="M152" t="str">
            <v>BLACK</v>
          </cell>
          <cell r="N152" t="str">
            <v>Solid</v>
          </cell>
          <cell r="O152" t="str">
            <v>S</v>
          </cell>
          <cell r="P152" t="str">
            <v>100% Polyester</v>
          </cell>
          <cell r="Q152">
            <v>508083</v>
          </cell>
          <cell r="R152" t="str">
            <v>STARITE - CAM</v>
          </cell>
          <cell r="S152" t="str">
            <v>Phnom Penh</v>
          </cell>
          <cell r="T152" t="str">
            <v>Cambodia</v>
          </cell>
          <cell r="U152">
            <v>60</v>
          </cell>
          <cell r="V152">
            <v>50</v>
          </cell>
          <cell r="W152">
            <v>30</v>
          </cell>
          <cell r="X152">
            <v>17</v>
          </cell>
          <cell r="Y152">
            <v>30</v>
          </cell>
          <cell r="Z152">
            <v>97</v>
          </cell>
          <cell r="AA152">
            <v>107</v>
          </cell>
          <cell r="AB152">
            <v>751459</v>
          </cell>
          <cell r="AC152" t="str">
            <v>STARITE - VN</v>
          </cell>
          <cell r="AD152" t="str">
            <v>Ho Chi Minh</v>
          </cell>
          <cell r="AE152" t="str">
            <v>Vietnam</v>
          </cell>
          <cell r="AF152">
            <v>751459</v>
          </cell>
          <cell r="AG152" t="str">
            <v>STARITE - VN</v>
          </cell>
          <cell r="AH152" t="str">
            <v>Ho Chi Minh</v>
          </cell>
          <cell r="AI152" t="str">
            <v>Vietnam</v>
          </cell>
          <cell r="AJ152">
            <v>751459</v>
          </cell>
          <cell r="AK152" t="str">
            <v>STARITE - VN</v>
          </cell>
          <cell r="AL152" t="str">
            <v>Ho Chi Minh</v>
          </cell>
          <cell r="AM152" t="str">
            <v>Vietnam</v>
          </cell>
          <cell r="AN152" t="str">
            <v>JM62</v>
          </cell>
          <cell r="AO152">
            <v>63</v>
          </cell>
          <cell r="AP152">
            <v>18.251968503937007</v>
          </cell>
          <cell r="AQ152">
            <v>14.5</v>
          </cell>
          <cell r="AR152">
            <v>7</v>
          </cell>
          <cell r="AS152">
            <v>5.16</v>
          </cell>
          <cell r="AT152" t="str">
            <v>KU39</v>
          </cell>
          <cell r="AU152">
            <v>120</v>
          </cell>
          <cell r="AV152">
            <v>80</v>
          </cell>
          <cell r="AW152">
            <v>38</v>
          </cell>
          <cell r="AX152">
            <v>14</v>
          </cell>
          <cell r="AY152">
            <v>6.13</v>
          </cell>
          <cell r="AZ152">
            <v>2000</v>
          </cell>
          <cell r="BA152">
            <v>500</v>
          </cell>
          <cell r="BB152">
            <v>87</v>
          </cell>
          <cell r="BC152">
            <v>28</v>
          </cell>
          <cell r="BD152">
            <v>115</v>
          </cell>
          <cell r="BE152">
            <v>63</v>
          </cell>
          <cell r="BF152">
            <v>103</v>
          </cell>
          <cell r="BG152">
            <v>15</v>
          </cell>
          <cell r="BH152">
            <v>63</v>
          </cell>
          <cell r="BI152">
            <v>25</v>
          </cell>
          <cell r="BJ152">
            <v>60</v>
          </cell>
          <cell r="BK152">
            <v>50</v>
          </cell>
          <cell r="BL152">
            <v>9</v>
          </cell>
          <cell r="BM152">
            <v>1</v>
          </cell>
          <cell r="BN152">
            <v>1</v>
          </cell>
          <cell r="BO152">
            <v>1</v>
          </cell>
          <cell r="BP152">
            <v>1</v>
          </cell>
        </row>
        <row r="153">
          <cell r="G153" t="str">
            <v>JS0A4QUU003</v>
          </cell>
          <cell r="H153" t="str">
            <v>EK0A5BH3N54</v>
          </cell>
          <cell r="I153" t="str">
            <v>EK0A5BH3</v>
          </cell>
          <cell r="J153" t="str">
            <v>ESSENTIAL CARRYALL</v>
          </cell>
          <cell r="K153" t="str">
            <v>C/O</v>
          </cell>
          <cell r="L153" t="str">
            <v>003</v>
          </cell>
          <cell r="M153" t="str">
            <v>NAVY</v>
          </cell>
          <cell r="N153" t="str">
            <v>Solid</v>
          </cell>
          <cell r="O153" t="str">
            <v>S</v>
          </cell>
          <cell r="P153" t="str">
            <v>100% Polyester</v>
          </cell>
          <cell r="Q153">
            <v>508083</v>
          </cell>
          <cell r="R153" t="str">
            <v>STARITE - CAM</v>
          </cell>
          <cell r="S153" t="str">
            <v>Phnom Penh</v>
          </cell>
          <cell r="T153" t="str">
            <v>Cambodia</v>
          </cell>
          <cell r="U153">
            <v>54</v>
          </cell>
          <cell r="V153">
            <v>21</v>
          </cell>
          <cell r="W153">
            <v>30</v>
          </cell>
          <cell r="X153">
            <v>17</v>
          </cell>
          <cell r="Y153">
            <v>30</v>
          </cell>
          <cell r="Z153">
            <v>77</v>
          </cell>
          <cell r="AA153">
            <v>101</v>
          </cell>
          <cell r="AB153">
            <v>751459</v>
          </cell>
          <cell r="AC153" t="str">
            <v>STARITE - VN</v>
          </cell>
          <cell r="AD153" t="str">
            <v>Ho Chi Minh</v>
          </cell>
          <cell r="AE153" t="str">
            <v>Vietnam</v>
          </cell>
          <cell r="AF153">
            <v>751459</v>
          </cell>
          <cell r="AG153" t="str">
            <v>STARITE - VN</v>
          </cell>
          <cell r="AH153" t="str">
            <v>Ho Chi Minh</v>
          </cell>
          <cell r="AI153" t="str">
            <v>Vietnam</v>
          </cell>
          <cell r="AJ153">
            <v>751459</v>
          </cell>
          <cell r="AK153" t="str">
            <v>STARITE - VN</v>
          </cell>
          <cell r="AL153" t="str">
            <v>Ho Chi Minh</v>
          </cell>
          <cell r="AM153" t="str">
            <v>Vietnam</v>
          </cell>
          <cell r="AN153" t="str">
            <v>JM62</v>
          </cell>
          <cell r="AO153">
            <v>48</v>
          </cell>
          <cell r="AP153">
            <v>18.251968503937007</v>
          </cell>
          <cell r="AQ153">
            <v>14.5</v>
          </cell>
          <cell r="AR153">
            <v>7</v>
          </cell>
          <cell r="AS153">
            <v>5.0999999999999996</v>
          </cell>
          <cell r="AT153" t="str">
            <v>KU38</v>
          </cell>
          <cell r="AU153">
            <v>154</v>
          </cell>
          <cell r="AV153">
            <v>80</v>
          </cell>
          <cell r="AW153">
            <v>38</v>
          </cell>
          <cell r="AX153">
            <v>29</v>
          </cell>
          <cell r="AY153">
            <v>16.600000000000001</v>
          </cell>
          <cell r="AZ153">
            <v>2000</v>
          </cell>
          <cell r="BA153">
            <v>500</v>
          </cell>
          <cell r="BB153">
            <v>97</v>
          </cell>
          <cell r="BC153">
            <v>28</v>
          </cell>
          <cell r="BD153">
            <v>125</v>
          </cell>
          <cell r="BE153">
            <v>63</v>
          </cell>
          <cell r="BF153">
            <v>103</v>
          </cell>
          <cell r="BG153">
            <v>15</v>
          </cell>
          <cell r="BH153">
            <v>63</v>
          </cell>
          <cell r="BI153">
            <v>25</v>
          </cell>
          <cell r="BJ153">
            <v>60</v>
          </cell>
          <cell r="BK153">
            <v>50</v>
          </cell>
          <cell r="BL153">
            <v>9</v>
          </cell>
          <cell r="BM153">
            <v>1</v>
          </cell>
          <cell r="BN153">
            <v>1</v>
          </cell>
          <cell r="BO153">
            <v>1</v>
          </cell>
          <cell r="BP153">
            <v>1</v>
          </cell>
        </row>
        <row r="154">
          <cell r="G154" t="str">
            <v>JS0A4QUU008</v>
          </cell>
          <cell r="H154" t="str">
            <v>EK0A5BH3N55</v>
          </cell>
          <cell r="I154" t="str">
            <v>EK0A5BH3</v>
          </cell>
          <cell r="J154" t="str">
            <v>ESSENTIAL CARRYALL</v>
          </cell>
          <cell r="K154" t="str">
            <v>C/O</v>
          </cell>
          <cell r="L154" t="str">
            <v>008</v>
          </cell>
          <cell r="M154" t="str">
            <v>BLACK</v>
          </cell>
          <cell r="N154" t="str">
            <v>Solid</v>
          </cell>
          <cell r="O154" t="str">
            <v>S</v>
          </cell>
          <cell r="P154" t="str">
            <v>100% Polyester</v>
          </cell>
          <cell r="Q154">
            <v>508083</v>
          </cell>
          <cell r="R154" t="str">
            <v>STARITE - CAM</v>
          </cell>
          <cell r="S154" t="str">
            <v>Phnom Penh</v>
          </cell>
          <cell r="T154" t="str">
            <v>Cambodia</v>
          </cell>
          <cell r="U154">
            <v>54</v>
          </cell>
          <cell r="V154">
            <v>21</v>
          </cell>
          <cell r="W154">
            <v>30</v>
          </cell>
          <cell r="X154">
            <v>17</v>
          </cell>
          <cell r="Y154">
            <v>30</v>
          </cell>
          <cell r="Z154">
            <v>77</v>
          </cell>
          <cell r="AA154">
            <v>101</v>
          </cell>
          <cell r="AB154">
            <v>751459</v>
          </cell>
          <cell r="AC154" t="str">
            <v>STARITE - VN</v>
          </cell>
          <cell r="AD154" t="str">
            <v>Ho Chi Minh</v>
          </cell>
          <cell r="AE154" t="str">
            <v>Vietnam</v>
          </cell>
          <cell r="AF154">
            <v>751459</v>
          </cell>
          <cell r="AG154" t="str">
            <v>STARITE - VN</v>
          </cell>
          <cell r="AH154" t="str">
            <v>Ho Chi Minh</v>
          </cell>
          <cell r="AI154" t="str">
            <v>Vietnam</v>
          </cell>
          <cell r="AJ154">
            <v>751459</v>
          </cell>
          <cell r="AK154" t="str">
            <v>STARITE - VN</v>
          </cell>
          <cell r="AL154" t="str">
            <v>Ho Chi Minh</v>
          </cell>
          <cell r="AM154" t="str">
            <v>Vietnam</v>
          </cell>
          <cell r="AN154" t="str">
            <v>JM62</v>
          </cell>
          <cell r="AO154">
            <v>48</v>
          </cell>
          <cell r="AP154">
            <v>18.251968503937007</v>
          </cell>
          <cell r="AQ154">
            <v>14.5</v>
          </cell>
          <cell r="AR154">
            <v>7</v>
          </cell>
          <cell r="AS154">
            <v>5.0999999999999996</v>
          </cell>
          <cell r="AT154" t="str">
            <v>KU38</v>
          </cell>
          <cell r="AU154">
            <v>154</v>
          </cell>
          <cell r="AV154">
            <v>80</v>
          </cell>
          <cell r="AW154">
            <v>38</v>
          </cell>
          <cell r="AX154">
            <v>29</v>
          </cell>
          <cell r="AY154">
            <v>16.600000000000001</v>
          </cell>
          <cell r="AZ154">
            <v>2000</v>
          </cell>
          <cell r="BA154">
            <v>500</v>
          </cell>
          <cell r="BB154">
            <v>97</v>
          </cell>
          <cell r="BC154">
            <v>28</v>
          </cell>
          <cell r="BD154">
            <v>125</v>
          </cell>
          <cell r="BE154">
            <v>63</v>
          </cell>
          <cell r="BF154">
            <v>103</v>
          </cell>
          <cell r="BG154">
            <v>15</v>
          </cell>
          <cell r="BH154">
            <v>63</v>
          </cell>
          <cell r="BI154">
            <v>25</v>
          </cell>
          <cell r="BJ154">
            <v>60</v>
          </cell>
          <cell r="BK154">
            <v>50</v>
          </cell>
          <cell r="BL154">
            <v>9</v>
          </cell>
          <cell r="BM154">
            <v>1</v>
          </cell>
          <cell r="BN154">
            <v>1</v>
          </cell>
          <cell r="BO154">
            <v>1</v>
          </cell>
          <cell r="BP154">
            <v>1</v>
          </cell>
        </row>
        <row r="155">
          <cell r="G155" t="str">
            <v>JS0A4QUU85V</v>
          </cell>
          <cell r="H155" t="str">
            <v>EK0A5BH3Z92</v>
          </cell>
          <cell r="I155" t="str">
            <v>EK0A5BH3</v>
          </cell>
          <cell r="J155" t="str">
            <v>ESSENTIAL CARRYALL</v>
          </cell>
          <cell r="K155" t="str">
            <v>C/O</v>
          </cell>
          <cell r="L155" t="str">
            <v>85V</v>
          </cell>
          <cell r="M155" t="str">
            <v>HYDRANGEA</v>
          </cell>
          <cell r="N155" t="str">
            <v>Solid</v>
          </cell>
          <cell r="O155" t="str">
            <v>S</v>
          </cell>
          <cell r="P155" t="str">
            <v>100% Polyester</v>
          </cell>
          <cell r="Q155">
            <v>508083</v>
          </cell>
          <cell r="R155" t="str">
            <v>STARITE - CAM</v>
          </cell>
          <cell r="S155" t="str">
            <v>Phnom Penh</v>
          </cell>
          <cell r="T155" t="str">
            <v>Cambodia</v>
          </cell>
          <cell r="U155">
            <v>54</v>
          </cell>
          <cell r="V155">
            <v>21</v>
          </cell>
          <cell r="W155">
            <v>30</v>
          </cell>
          <cell r="X155">
            <v>17</v>
          </cell>
          <cell r="Y155">
            <v>30</v>
          </cell>
          <cell r="Z155">
            <v>77</v>
          </cell>
          <cell r="AA155">
            <v>101</v>
          </cell>
          <cell r="AB155">
            <v>751459</v>
          </cell>
          <cell r="AC155" t="str">
            <v>STARITE - VN</v>
          </cell>
          <cell r="AD155" t="str">
            <v>Ho Chi Minh</v>
          </cell>
          <cell r="AE155" t="str">
            <v>Vietnam</v>
          </cell>
          <cell r="AF155">
            <v>751459</v>
          </cell>
          <cell r="AG155" t="str">
            <v>STARITE - VN</v>
          </cell>
          <cell r="AH155" t="str">
            <v>Ho Chi Minh</v>
          </cell>
          <cell r="AI155" t="str">
            <v>Vietnam</v>
          </cell>
          <cell r="AJ155">
            <v>751459</v>
          </cell>
          <cell r="AK155" t="str">
            <v>STARITE - VN</v>
          </cell>
          <cell r="AL155" t="str">
            <v>Ho Chi Minh</v>
          </cell>
          <cell r="AM155" t="str">
            <v>Vietnam</v>
          </cell>
          <cell r="AN155" t="str">
            <v>JM62</v>
          </cell>
          <cell r="AO155">
            <v>48</v>
          </cell>
          <cell r="AP155">
            <v>18.251968503937007</v>
          </cell>
          <cell r="AQ155">
            <v>14.5</v>
          </cell>
          <cell r="AR155">
            <v>7</v>
          </cell>
          <cell r="AS155">
            <v>5.0999999999999996</v>
          </cell>
          <cell r="AT155" t="str">
            <v>KU38</v>
          </cell>
          <cell r="AU155">
            <v>154</v>
          </cell>
          <cell r="AV155">
            <v>80</v>
          </cell>
          <cell r="AW155">
            <v>38</v>
          </cell>
          <cell r="AX155">
            <v>29</v>
          </cell>
          <cell r="AY155">
            <v>16.600000000000001</v>
          </cell>
          <cell r="AZ155">
            <v>2000</v>
          </cell>
          <cell r="BA155">
            <v>500</v>
          </cell>
          <cell r="BB155">
            <v>97</v>
          </cell>
          <cell r="BC155">
            <v>28</v>
          </cell>
          <cell r="BD155">
            <v>125</v>
          </cell>
          <cell r="BE155">
            <v>63</v>
          </cell>
          <cell r="BF155">
            <v>103</v>
          </cell>
          <cell r="BG155">
            <v>15</v>
          </cell>
          <cell r="BH155">
            <v>63</v>
          </cell>
          <cell r="BI155">
            <v>25</v>
          </cell>
          <cell r="BJ155">
            <v>60</v>
          </cell>
          <cell r="BK155">
            <v>50</v>
          </cell>
          <cell r="BL155">
            <v>9</v>
          </cell>
          <cell r="BM155">
            <v>1</v>
          </cell>
          <cell r="BN155">
            <v>1</v>
          </cell>
          <cell r="BO155">
            <v>1</v>
          </cell>
          <cell r="BP155">
            <v>1</v>
          </cell>
        </row>
        <row r="156">
          <cell r="G156" t="str">
            <v>JS0A4QUU96D</v>
          </cell>
          <cell r="H156">
            <v>0</v>
          </cell>
          <cell r="I156">
            <v>0</v>
          </cell>
          <cell r="J156" t="str">
            <v>ESSENTIAL CARRYALL</v>
          </cell>
          <cell r="K156" t="str">
            <v>C/O</v>
          </cell>
          <cell r="L156" t="str">
            <v>96D</v>
          </cell>
          <cell r="M156" t="str">
            <v>LODEN FROST</v>
          </cell>
          <cell r="N156" t="str">
            <v>Solid</v>
          </cell>
          <cell r="O156" t="str">
            <v>S</v>
          </cell>
          <cell r="P156" t="str">
            <v>100% Polyester</v>
          </cell>
          <cell r="Q156">
            <v>508083</v>
          </cell>
          <cell r="R156" t="str">
            <v>STARITE - CAM</v>
          </cell>
          <cell r="S156" t="str">
            <v>Phnom Penh</v>
          </cell>
          <cell r="T156" t="str">
            <v>Cambodia</v>
          </cell>
          <cell r="U156">
            <v>54</v>
          </cell>
          <cell r="V156">
            <v>21</v>
          </cell>
          <cell r="W156">
            <v>30</v>
          </cell>
          <cell r="X156">
            <v>17</v>
          </cell>
          <cell r="Y156">
            <v>30</v>
          </cell>
          <cell r="Z156">
            <v>77</v>
          </cell>
          <cell r="AA156">
            <v>101</v>
          </cell>
          <cell r="AB156">
            <v>751459</v>
          </cell>
          <cell r="AC156" t="str">
            <v>STARITE - VN</v>
          </cell>
          <cell r="AD156" t="str">
            <v>Ho Chi Minh</v>
          </cell>
          <cell r="AE156" t="str">
            <v>Vietnam</v>
          </cell>
          <cell r="AF156">
            <v>751459</v>
          </cell>
          <cell r="AG156" t="str">
            <v>STARITE - VN</v>
          </cell>
          <cell r="AH156" t="str">
            <v>Ho Chi Minh</v>
          </cell>
          <cell r="AI156" t="str">
            <v>Vietnam</v>
          </cell>
          <cell r="AJ156">
            <v>751459</v>
          </cell>
          <cell r="AK156" t="str">
            <v>STARITE - VN</v>
          </cell>
          <cell r="AL156" t="str">
            <v>Ho Chi Minh</v>
          </cell>
          <cell r="AM156" t="str">
            <v>Vietnam</v>
          </cell>
          <cell r="AN156" t="str">
            <v>JM62</v>
          </cell>
          <cell r="AO156">
            <v>48</v>
          </cell>
          <cell r="AP156">
            <v>18.251968503937007</v>
          </cell>
          <cell r="AQ156">
            <v>14.5</v>
          </cell>
          <cell r="AR156">
            <v>7</v>
          </cell>
          <cell r="AS156">
            <v>5.0999999999999996</v>
          </cell>
          <cell r="AT156" t="str">
            <v>KU38</v>
          </cell>
          <cell r="AU156">
            <v>154</v>
          </cell>
          <cell r="AV156">
            <v>80</v>
          </cell>
          <cell r="AW156">
            <v>38</v>
          </cell>
          <cell r="AX156">
            <v>29</v>
          </cell>
          <cell r="AY156">
            <v>16.600000000000001</v>
          </cell>
          <cell r="AZ156">
            <v>2000</v>
          </cell>
          <cell r="BA156">
            <v>500</v>
          </cell>
          <cell r="BB156">
            <v>97</v>
          </cell>
          <cell r="BC156">
            <v>28</v>
          </cell>
          <cell r="BD156">
            <v>125</v>
          </cell>
          <cell r="BE156">
            <v>63</v>
          </cell>
          <cell r="BF156">
            <v>103</v>
          </cell>
          <cell r="BG156">
            <v>15</v>
          </cell>
          <cell r="BH156">
            <v>63</v>
          </cell>
          <cell r="BI156">
            <v>25</v>
          </cell>
          <cell r="BJ156">
            <v>60</v>
          </cell>
          <cell r="BK156">
            <v>50</v>
          </cell>
          <cell r="BL156">
            <v>9</v>
          </cell>
          <cell r="BM156">
            <v>1</v>
          </cell>
          <cell r="BN156">
            <v>1</v>
          </cell>
          <cell r="BO156">
            <v>1</v>
          </cell>
          <cell r="BP156">
            <v>1</v>
          </cell>
        </row>
        <row r="157">
          <cell r="G157" t="str">
            <v>JS0A4QUU95Z</v>
          </cell>
          <cell r="H157">
            <v>0</v>
          </cell>
          <cell r="I157">
            <v>0</v>
          </cell>
          <cell r="J157" t="str">
            <v>ESSENTIAL CARRYALL</v>
          </cell>
          <cell r="K157" t="str">
            <v>NEW</v>
          </cell>
          <cell r="L157" t="str">
            <v>95Z</v>
          </cell>
          <cell r="M157" t="str">
            <v>CURRY</v>
          </cell>
          <cell r="N157" t="str">
            <v>Solid</v>
          </cell>
          <cell r="O157" t="str">
            <v>S</v>
          </cell>
          <cell r="P157" t="str">
            <v>100% Polyester</v>
          </cell>
          <cell r="Q157">
            <v>508083</v>
          </cell>
          <cell r="R157" t="str">
            <v>STARITE - CAM</v>
          </cell>
          <cell r="S157" t="str">
            <v>Phnom Penh</v>
          </cell>
          <cell r="T157" t="str">
            <v>Cambodia</v>
          </cell>
          <cell r="U157">
            <v>54</v>
          </cell>
          <cell r="V157">
            <v>21</v>
          </cell>
          <cell r="W157">
            <v>30</v>
          </cell>
          <cell r="X157">
            <v>17</v>
          </cell>
          <cell r="Y157">
            <v>30</v>
          </cell>
          <cell r="Z157">
            <v>77</v>
          </cell>
          <cell r="AA157">
            <v>101</v>
          </cell>
          <cell r="AB157">
            <v>751459</v>
          </cell>
          <cell r="AC157" t="str">
            <v>STARITE - VN</v>
          </cell>
          <cell r="AD157" t="str">
            <v>Ho Chi Minh</v>
          </cell>
          <cell r="AE157" t="str">
            <v>Vietnam</v>
          </cell>
          <cell r="AF157">
            <v>751459</v>
          </cell>
          <cell r="AG157" t="str">
            <v>STARITE - VN</v>
          </cell>
          <cell r="AH157" t="str">
            <v>Ho Chi Minh</v>
          </cell>
          <cell r="AI157" t="str">
            <v>Vietnam</v>
          </cell>
          <cell r="AJ157">
            <v>751459</v>
          </cell>
          <cell r="AK157" t="str">
            <v>STARITE - VN</v>
          </cell>
          <cell r="AL157" t="str">
            <v>Ho Chi Minh</v>
          </cell>
          <cell r="AM157" t="str">
            <v>Vietnam</v>
          </cell>
          <cell r="AN157" t="str">
            <v>JM62</v>
          </cell>
          <cell r="AO157">
            <v>48</v>
          </cell>
          <cell r="AP157">
            <v>18.251968503937007</v>
          </cell>
          <cell r="AQ157">
            <v>14.5</v>
          </cell>
          <cell r="AR157">
            <v>7</v>
          </cell>
          <cell r="AS157">
            <v>5.0999999999999996</v>
          </cell>
          <cell r="AT157" t="str">
            <v>KU38</v>
          </cell>
          <cell r="AU157">
            <v>154</v>
          </cell>
          <cell r="AV157">
            <v>80</v>
          </cell>
          <cell r="AW157">
            <v>38</v>
          </cell>
          <cell r="AX157">
            <v>29</v>
          </cell>
          <cell r="AY157">
            <v>16.600000000000001</v>
          </cell>
          <cell r="AZ157">
            <v>2000</v>
          </cell>
          <cell r="BA157">
            <v>500</v>
          </cell>
          <cell r="BB157">
            <v>97</v>
          </cell>
          <cell r="BC157">
            <v>28</v>
          </cell>
          <cell r="BD157">
            <v>125</v>
          </cell>
          <cell r="BE157">
            <v>63</v>
          </cell>
          <cell r="BF157">
            <v>103</v>
          </cell>
          <cell r="BG157">
            <v>15</v>
          </cell>
          <cell r="BH157">
            <v>63</v>
          </cell>
          <cell r="BI157">
            <v>25</v>
          </cell>
          <cell r="BJ157">
            <v>60</v>
          </cell>
          <cell r="BK157">
            <v>50</v>
          </cell>
          <cell r="BL157">
            <v>9</v>
          </cell>
          <cell r="BM157">
            <v>1</v>
          </cell>
          <cell r="BN157">
            <v>1</v>
          </cell>
          <cell r="BO157">
            <v>1</v>
          </cell>
          <cell r="BP157">
            <v>1</v>
          </cell>
        </row>
        <row r="158">
          <cell r="G158" t="str">
            <v>JS0A4QUZ003</v>
          </cell>
          <cell r="H158">
            <v>0</v>
          </cell>
          <cell r="I158">
            <v>0</v>
          </cell>
          <cell r="J158" t="str">
            <v>KITSACK</v>
          </cell>
          <cell r="K158" t="str">
            <v>C/O</v>
          </cell>
          <cell r="L158" t="str">
            <v>003</v>
          </cell>
          <cell r="M158" t="str">
            <v>NAVY</v>
          </cell>
          <cell r="N158" t="str">
            <v>Solid</v>
          </cell>
          <cell r="O158" t="str">
            <v>S</v>
          </cell>
          <cell r="P158" t="str">
            <v>80% Polyester, 20% Cow-Hide Split Suede</v>
          </cell>
          <cell r="Q158">
            <v>508083</v>
          </cell>
          <cell r="R158" t="str">
            <v>STARITE - CAM</v>
          </cell>
          <cell r="S158" t="str">
            <v>Phnom Penh</v>
          </cell>
          <cell r="T158" t="str">
            <v>Cambodia</v>
          </cell>
          <cell r="U158">
            <v>54</v>
          </cell>
          <cell r="V158">
            <v>30</v>
          </cell>
          <cell r="W158">
            <v>30</v>
          </cell>
          <cell r="X158">
            <v>17</v>
          </cell>
          <cell r="Y158">
            <v>30</v>
          </cell>
          <cell r="Z158">
            <v>77</v>
          </cell>
          <cell r="AA158">
            <v>101</v>
          </cell>
          <cell r="AB158">
            <v>751459</v>
          </cell>
          <cell r="AC158" t="str">
            <v>STARITE - VN</v>
          </cell>
          <cell r="AD158" t="str">
            <v>Ho Chi Minh</v>
          </cell>
          <cell r="AE158" t="str">
            <v>Vietnam</v>
          </cell>
          <cell r="AF158">
            <v>751459</v>
          </cell>
          <cell r="AG158" t="str">
            <v>STARITE - VN</v>
          </cell>
          <cell r="AH158" t="str">
            <v>Ho Chi Minh</v>
          </cell>
          <cell r="AI158" t="str">
            <v>Vietnam</v>
          </cell>
          <cell r="AJ158">
            <v>751459</v>
          </cell>
          <cell r="AK158" t="str">
            <v>STARITE - VN</v>
          </cell>
          <cell r="AL158" t="str">
            <v>Ho Chi Minh</v>
          </cell>
          <cell r="AM158" t="str">
            <v>Vietnam</v>
          </cell>
          <cell r="AN158" t="str">
            <v>JARJ</v>
          </cell>
          <cell r="AO158">
            <v>48</v>
          </cell>
          <cell r="AP158">
            <v>24.751968503937007</v>
          </cell>
          <cell r="AQ158">
            <v>17</v>
          </cell>
          <cell r="AR158">
            <v>11.5</v>
          </cell>
          <cell r="AS158">
            <v>7.5</v>
          </cell>
          <cell r="AT158">
            <v>0</v>
          </cell>
          <cell r="AU158">
            <v>0</v>
          </cell>
          <cell r="AV158">
            <v>0</v>
          </cell>
          <cell r="AW158">
            <v>0</v>
          </cell>
          <cell r="AX158">
            <v>0</v>
          </cell>
          <cell r="AY158">
            <v>0</v>
          </cell>
          <cell r="AZ158">
            <v>2000</v>
          </cell>
          <cell r="BA158">
            <v>500</v>
          </cell>
          <cell r="BB158">
            <v>97</v>
          </cell>
          <cell r="BC158">
            <v>28</v>
          </cell>
          <cell r="BD158">
            <v>125</v>
          </cell>
          <cell r="BE158">
            <v>63</v>
          </cell>
          <cell r="BF158">
            <v>103</v>
          </cell>
          <cell r="BG158">
            <v>15</v>
          </cell>
          <cell r="BH158">
            <v>63</v>
          </cell>
          <cell r="BI158">
            <v>25</v>
          </cell>
          <cell r="BJ158">
            <v>60</v>
          </cell>
          <cell r="BK158">
            <v>50</v>
          </cell>
          <cell r="BL158">
            <v>9</v>
          </cell>
          <cell r="BM158">
            <v>1</v>
          </cell>
          <cell r="BN158">
            <v>1</v>
          </cell>
          <cell r="BO158">
            <v>1</v>
          </cell>
          <cell r="BP158">
            <v>1</v>
          </cell>
        </row>
        <row r="159">
          <cell r="G159" t="str">
            <v>JS0A4QUZ008</v>
          </cell>
          <cell r="H159">
            <v>0</v>
          </cell>
          <cell r="I159">
            <v>0</v>
          </cell>
          <cell r="J159" t="str">
            <v>KITSACK</v>
          </cell>
          <cell r="K159" t="str">
            <v>C/O</v>
          </cell>
          <cell r="L159" t="str">
            <v>008</v>
          </cell>
          <cell r="M159" t="str">
            <v>BLACK</v>
          </cell>
          <cell r="N159" t="str">
            <v>Solid</v>
          </cell>
          <cell r="O159" t="str">
            <v>S</v>
          </cell>
          <cell r="P159" t="str">
            <v>80% Polyester, 20% Cow-Hide Split Suede</v>
          </cell>
          <cell r="Q159">
            <v>508083</v>
          </cell>
          <cell r="R159" t="str">
            <v>STARITE - CAM</v>
          </cell>
          <cell r="S159" t="str">
            <v>Phnom Penh</v>
          </cell>
          <cell r="T159" t="str">
            <v>Cambodia</v>
          </cell>
          <cell r="U159">
            <v>54</v>
          </cell>
          <cell r="V159">
            <v>30</v>
          </cell>
          <cell r="W159">
            <v>30</v>
          </cell>
          <cell r="X159">
            <v>17</v>
          </cell>
          <cell r="Y159">
            <v>30</v>
          </cell>
          <cell r="Z159">
            <v>77</v>
          </cell>
          <cell r="AA159">
            <v>101</v>
          </cell>
          <cell r="AB159">
            <v>751459</v>
          </cell>
          <cell r="AC159" t="str">
            <v>STARITE - VN</v>
          </cell>
          <cell r="AD159" t="str">
            <v>Ho Chi Minh</v>
          </cell>
          <cell r="AE159" t="str">
            <v>Vietnam</v>
          </cell>
          <cell r="AF159">
            <v>751459</v>
          </cell>
          <cell r="AG159" t="str">
            <v>STARITE - VN</v>
          </cell>
          <cell r="AH159" t="str">
            <v>Ho Chi Minh</v>
          </cell>
          <cell r="AI159" t="str">
            <v>Vietnam</v>
          </cell>
          <cell r="AJ159">
            <v>751459</v>
          </cell>
          <cell r="AK159" t="str">
            <v>STARITE - VN</v>
          </cell>
          <cell r="AL159" t="str">
            <v>Ho Chi Minh</v>
          </cell>
          <cell r="AM159" t="str">
            <v>Vietnam</v>
          </cell>
          <cell r="AN159" t="str">
            <v>JARJ</v>
          </cell>
          <cell r="AO159">
            <v>48</v>
          </cell>
          <cell r="AP159">
            <v>24.751968503937007</v>
          </cell>
          <cell r="AQ159">
            <v>17</v>
          </cell>
          <cell r="AR159">
            <v>11.5</v>
          </cell>
          <cell r="AS159">
            <v>7.5</v>
          </cell>
          <cell r="AT159">
            <v>0</v>
          </cell>
          <cell r="AU159">
            <v>0</v>
          </cell>
          <cell r="AV159">
            <v>0</v>
          </cell>
          <cell r="AW159">
            <v>0</v>
          </cell>
          <cell r="AX159">
            <v>0</v>
          </cell>
          <cell r="AY159">
            <v>0</v>
          </cell>
          <cell r="AZ159">
            <v>2000</v>
          </cell>
          <cell r="BA159">
            <v>500</v>
          </cell>
          <cell r="BB159">
            <v>97</v>
          </cell>
          <cell r="BC159">
            <v>28</v>
          </cell>
          <cell r="BD159">
            <v>125</v>
          </cell>
          <cell r="BE159">
            <v>63</v>
          </cell>
          <cell r="BF159">
            <v>103</v>
          </cell>
          <cell r="BG159">
            <v>15</v>
          </cell>
          <cell r="BH159">
            <v>63</v>
          </cell>
          <cell r="BI159">
            <v>25</v>
          </cell>
          <cell r="BJ159">
            <v>60</v>
          </cell>
          <cell r="BK159">
            <v>50</v>
          </cell>
          <cell r="BL159">
            <v>9</v>
          </cell>
          <cell r="BM159">
            <v>1</v>
          </cell>
          <cell r="BN159">
            <v>1</v>
          </cell>
          <cell r="BO159">
            <v>1</v>
          </cell>
          <cell r="BP159">
            <v>1</v>
          </cell>
        </row>
        <row r="160">
          <cell r="G160" t="str">
            <v>JS0A4QUZ85V</v>
          </cell>
          <cell r="H160">
            <v>0</v>
          </cell>
          <cell r="I160">
            <v>0</v>
          </cell>
          <cell r="J160" t="str">
            <v>KITSACK</v>
          </cell>
          <cell r="K160" t="str">
            <v>C/O</v>
          </cell>
          <cell r="L160" t="str">
            <v>85V</v>
          </cell>
          <cell r="M160" t="str">
            <v>HYDRANGEA</v>
          </cell>
          <cell r="N160" t="str">
            <v>Solid</v>
          </cell>
          <cell r="O160" t="str">
            <v>S</v>
          </cell>
          <cell r="P160" t="str">
            <v>80% Polyester, 20% Cow-Hide Split Suede</v>
          </cell>
          <cell r="Q160">
            <v>508083</v>
          </cell>
          <cell r="R160" t="str">
            <v>STARITE - CAM</v>
          </cell>
          <cell r="S160" t="str">
            <v>Phnom Penh</v>
          </cell>
          <cell r="T160" t="str">
            <v>Cambodia</v>
          </cell>
          <cell r="U160">
            <v>54</v>
          </cell>
          <cell r="V160">
            <v>30</v>
          </cell>
          <cell r="W160">
            <v>30</v>
          </cell>
          <cell r="X160">
            <v>17</v>
          </cell>
          <cell r="Y160">
            <v>30</v>
          </cell>
          <cell r="Z160">
            <v>77</v>
          </cell>
          <cell r="AA160">
            <v>101</v>
          </cell>
          <cell r="AB160">
            <v>751459</v>
          </cell>
          <cell r="AC160" t="str">
            <v>STARITE - VN</v>
          </cell>
          <cell r="AD160" t="str">
            <v>Ho Chi Minh</v>
          </cell>
          <cell r="AE160" t="str">
            <v>Vietnam</v>
          </cell>
          <cell r="AF160">
            <v>751459</v>
          </cell>
          <cell r="AG160" t="str">
            <v>STARITE - VN</v>
          </cell>
          <cell r="AH160" t="str">
            <v>Ho Chi Minh</v>
          </cell>
          <cell r="AI160" t="str">
            <v>Vietnam</v>
          </cell>
          <cell r="AJ160">
            <v>751459</v>
          </cell>
          <cell r="AK160" t="str">
            <v>STARITE - VN</v>
          </cell>
          <cell r="AL160" t="str">
            <v>Ho Chi Minh</v>
          </cell>
          <cell r="AM160" t="str">
            <v>Vietnam</v>
          </cell>
          <cell r="AN160" t="str">
            <v>JARJ</v>
          </cell>
          <cell r="AO160">
            <v>48</v>
          </cell>
          <cell r="AP160">
            <v>24.751968503937007</v>
          </cell>
          <cell r="AQ160">
            <v>17</v>
          </cell>
          <cell r="AR160">
            <v>11.5</v>
          </cell>
          <cell r="AS160">
            <v>7.5</v>
          </cell>
          <cell r="AT160">
            <v>0</v>
          </cell>
          <cell r="AU160">
            <v>0</v>
          </cell>
          <cell r="AV160">
            <v>0</v>
          </cell>
          <cell r="AW160">
            <v>0</v>
          </cell>
          <cell r="AX160">
            <v>0</v>
          </cell>
          <cell r="AY160">
            <v>0</v>
          </cell>
          <cell r="AZ160">
            <v>2000</v>
          </cell>
          <cell r="BA160">
            <v>500</v>
          </cell>
          <cell r="BB160">
            <v>97</v>
          </cell>
          <cell r="BC160">
            <v>28</v>
          </cell>
          <cell r="BD160">
            <v>125</v>
          </cell>
          <cell r="BE160">
            <v>63</v>
          </cell>
          <cell r="BF160">
            <v>103</v>
          </cell>
          <cell r="BG160">
            <v>15</v>
          </cell>
          <cell r="BH160">
            <v>63</v>
          </cell>
          <cell r="BI160">
            <v>25</v>
          </cell>
          <cell r="BJ160">
            <v>60</v>
          </cell>
          <cell r="BK160">
            <v>50</v>
          </cell>
          <cell r="BL160">
            <v>9</v>
          </cell>
          <cell r="BM160">
            <v>1</v>
          </cell>
          <cell r="BN160">
            <v>1</v>
          </cell>
          <cell r="BO160">
            <v>1</v>
          </cell>
          <cell r="BP160">
            <v>1</v>
          </cell>
        </row>
        <row r="161">
          <cell r="G161" t="str">
            <v>JS0A4QUZ95Z</v>
          </cell>
          <cell r="H161">
            <v>0</v>
          </cell>
          <cell r="I161">
            <v>0</v>
          </cell>
          <cell r="J161" t="str">
            <v>KITSACK</v>
          </cell>
          <cell r="K161" t="str">
            <v>NEW</v>
          </cell>
          <cell r="L161" t="str">
            <v>95Z</v>
          </cell>
          <cell r="M161" t="str">
            <v>CURRY</v>
          </cell>
          <cell r="N161" t="str">
            <v>Solid</v>
          </cell>
          <cell r="O161" t="str">
            <v>S</v>
          </cell>
          <cell r="P161" t="str">
            <v>80% Polyester, 20% Cow-Hide Split Suede</v>
          </cell>
          <cell r="Q161">
            <v>508083</v>
          </cell>
          <cell r="R161" t="str">
            <v>STARITE - CAM</v>
          </cell>
          <cell r="S161" t="str">
            <v>Phnom Penh</v>
          </cell>
          <cell r="T161" t="str">
            <v>Cambodia</v>
          </cell>
          <cell r="U161">
            <v>54</v>
          </cell>
          <cell r="V161">
            <v>30</v>
          </cell>
          <cell r="W161">
            <v>30</v>
          </cell>
          <cell r="X161">
            <v>17</v>
          </cell>
          <cell r="Y161">
            <v>30</v>
          </cell>
          <cell r="Z161">
            <v>77</v>
          </cell>
          <cell r="AA161">
            <v>101</v>
          </cell>
          <cell r="AB161">
            <v>751459</v>
          </cell>
          <cell r="AC161" t="str">
            <v>STARITE - VN</v>
          </cell>
          <cell r="AD161" t="str">
            <v>Ho Chi Minh</v>
          </cell>
          <cell r="AE161" t="str">
            <v>Vietnam</v>
          </cell>
          <cell r="AF161">
            <v>751459</v>
          </cell>
          <cell r="AG161" t="str">
            <v>STARITE - VN</v>
          </cell>
          <cell r="AH161" t="str">
            <v>Ho Chi Minh</v>
          </cell>
          <cell r="AI161" t="str">
            <v>Vietnam</v>
          </cell>
          <cell r="AJ161">
            <v>751459</v>
          </cell>
          <cell r="AK161" t="str">
            <v>STARITE - VN</v>
          </cell>
          <cell r="AL161" t="str">
            <v>Ho Chi Minh</v>
          </cell>
          <cell r="AM161" t="str">
            <v>Vietnam</v>
          </cell>
          <cell r="AN161" t="str">
            <v>JARJ</v>
          </cell>
          <cell r="AO161">
            <v>48</v>
          </cell>
          <cell r="AP161">
            <v>24.751968503937007</v>
          </cell>
          <cell r="AQ161">
            <v>17</v>
          </cell>
          <cell r="AR161">
            <v>11.5</v>
          </cell>
          <cell r="AS161">
            <v>7.5</v>
          </cell>
          <cell r="AT161">
            <v>0</v>
          </cell>
          <cell r="AU161">
            <v>0</v>
          </cell>
          <cell r="AV161">
            <v>0</v>
          </cell>
          <cell r="AW161">
            <v>0</v>
          </cell>
          <cell r="AX161">
            <v>0</v>
          </cell>
          <cell r="AY161">
            <v>0</v>
          </cell>
          <cell r="AZ161">
            <v>2000</v>
          </cell>
          <cell r="BA161">
            <v>500</v>
          </cell>
          <cell r="BB161">
            <v>97</v>
          </cell>
          <cell r="BC161">
            <v>28</v>
          </cell>
          <cell r="BD161">
            <v>125</v>
          </cell>
          <cell r="BE161">
            <v>63</v>
          </cell>
          <cell r="BF161">
            <v>103</v>
          </cell>
          <cell r="BG161">
            <v>15</v>
          </cell>
          <cell r="BH161">
            <v>63</v>
          </cell>
          <cell r="BI161">
            <v>25</v>
          </cell>
          <cell r="BJ161">
            <v>60</v>
          </cell>
          <cell r="BK161">
            <v>50</v>
          </cell>
          <cell r="BL161">
            <v>9</v>
          </cell>
          <cell r="BM161">
            <v>1</v>
          </cell>
          <cell r="BN161">
            <v>1</v>
          </cell>
          <cell r="BO161">
            <v>1</v>
          </cell>
          <cell r="BP161">
            <v>1</v>
          </cell>
        </row>
        <row r="162">
          <cell r="G162" t="str">
            <v>JS0A4QUZ96D</v>
          </cell>
          <cell r="H162">
            <v>0</v>
          </cell>
          <cell r="I162">
            <v>0</v>
          </cell>
          <cell r="J162" t="str">
            <v>KITSACK</v>
          </cell>
          <cell r="K162" t="str">
            <v>C/O</v>
          </cell>
          <cell r="L162" t="str">
            <v>96D</v>
          </cell>
          <cell r="M162" t="str">
            <v>LODEN FROST</v>
          </cell>
          <cell r="N162" t="str">
            <v>Solid</v>
          </cell>
          <cell r="O162" t="str">
            <v>S</v>
          </cell>
          <cell r="P162" t="str">
            <v>80% Polyester, 20% Cow-Hide Split Suede</v>
          </cell>
          <cell r="Q162">
            <v>508083</v>
          </cell>
          <cell r="R162" t="str">
            <v>STARITE - CAM</v>
          </cell>
          <cell r="S162" t="str">
            <v>Phnom Penh</v>
          </cell>
          <cell r="T162" t="str">
            <v>Cambodia</v>
          </cell>
          <cell r="U162">
            <v>54</v>
          </cell>
          <cell r="V162">
            <v>30</v>
          </cell>
          <cell r="W162">
            <v>30</v>
          </cell>
          <cell r="X162">
            <v>17</v>
          </cell>
          <cell r="Y162">
            <v>30</v>
          </cell>
          <cell r="Z162">
            <v>77</v>
          </cell>
          <cell r="AA162">
            <v>101</v>
          </cell>
          <cell r="AB162">
            <v>751459</v>
          </cell>
          <cell r="AC162" t="str">
            <v>STARITE - VN</v>
          </cell>
          <cell r="AD162" t="str">
            <v>Ho Chi Minh</v>
          </cell>
          <cell r="AE162" t="str">
            <v>Vietnam</v>
          </cell>
          <cell r="AF162">
            <v>751459</v>
          </cell>
          <cell r="AG162" t="str">
            <v>STARITE - VN</v>
          </cell>
          <cell r="AH162" t="str">
            <v>Ho Chi Minh</v>
          </cell>
          <cell r="AI162" t="str">
            <v>Vietnam</v>
          </cell>
          <cell r="AJ162">
            <v>751459</v>
          </cell>
          <cell r="AK162" t="str">
            <v>STARITE - VN</v>
          </cell>
          <cell r="AL162" t="str">
            <v>Ho Chi Minh</v>
          </cell>
          <cell r="AM162" t="str">
            <v>Vietnam</v>
          </cell>
          <cell r="AN162" t="str">
            <v>JARJ</v>
          </cell>
          <cell r="AO162">
            <v>48</v>
          </cell>
          <cell r="AP162">
            <v>24.751968503937007</v>
          </cell>
          <cell r="AQ162">
            <v>17</v>
          </cell>
          <cell r="AR162">
            <v>11.5</v>
          </cell>
          <cell r="AS162">
            <v>7.5</v>
          </cell>
          <cell r="AT162">
            <v>0</v>
          </cell>
          <cell r="AU162">
            <v>0</v>
          </cell>
          <cell r="AV162">
            <v>0</v>
          </cell>
          <cell r="AW162">
            <v>0</v>
          </cell>
          <cell r="AX162">
            <v>0</v>
          </cell>
          <cell r="AY162">
            <v>0</v>
          </cell>
          <cell r="AZ162">
            <v>2000</v>
          </cell>
          <cell r="BA162">
            <v>500</v>
          </cell>
          <cell r="BB162">
            <v>97</v>
          </cell>
          <cell r="BC162">
            <v>28</v>
          </cell>
          <cell r="BD162">
            <v>125</v>
          </cell>
          <cell r="BE162">
            <v>63</v>
          </cell>
          <cell r="BF162">
            <v>103</v>
          </cell>
          <cell r="BG162">
            <v>15</v>
          </cell>
          <cell r="BH162">
            <v>63</v>
          </cell>
          <cell r="BI162">
            <v>25</v>
          </cell>
          <cell r="BJ162">
            <v>60</v>
          </cell>
          <cell r="BK162">
            <v>50</v>
          </cell>
          <cell r="BL162">
            <v>9</v>
          </cell>
          <cell r="BM162">
            <v>1</v>
          </cell>
          <cell r="BN162">
            <v>1</v>
          </cell>
          <cell r="BO162">
            <v>1</v>
          </cell>
          <cell r="BP162">
            <v>1</v>
          </cell>
        </row>
        <row r="163">
          <cell r="G163" t="str">
            <v>JS00T49C008</v>
          </cell>
          <cell r="H163" t="str">
            <v>EK0A5BBVN55</v>
          </cell>
          <cell r="I163" t="str">
            <v>EK0A5BBV</v>
          </cell>
          <cell r="J163" t="str">
            <v>LARGE ACCESSORY POUCH</v>
          </cell>
          <cell r="K163" t="str">
            <v>C/O</v>
          </cell>
          <cell r="L163" t="str">
            <v>008</v>
          </cell>
          <cell r="M163" t="str">
            <v>BLACK</v>
          </cell>
          <cell r="N163" t="str">
            <v>Solid</v>
          </cell>
          <cell r="O163" t="str">
            <v>S</v>
          </cell>
          <cell r="P163" t="str">
            <v>100% Polyester</v>
          </cell>
          <cell r="Q163">
            <v>508083</v>
          </cell>
          <cell r="R163" t="str">
            <v>STARITE - CAM</v>
          </cell>
          <cell r="S163" t="str">
            <v>Phnom Penh</v>
          </cell>
          <cell r="T163" t="str">
            <v>Cambodia</v>
          </cell>
          <cell r="U163">
            <v>60</v>
          </cell>
          <cell r="V163">
            <v>50</v>
          </cell>
          <cell r="W163">
            <v>30</v>
          </cell>
          <cell r="X163">
            <v>17</v>
          </cell>
          <cell r="Y163">
            <v>30</v>
          </cell>
          <cell r="Z163">
            <v>97</v>
          </cell>
          <cell r="AA163">
            <v>107</v>
          </cell>
          <cell r="AB163">
            <v>751459</v>
          </cell>
          <cell r="AC163" t="str">
            <v>STARITE - VN</v>
          </cell>
          <cell r="AD163" t="str">
            <v>Ho Chi Minh</v>
          </cell>
          <cell r="AE163" t="str">
            <v>Vietnam</v>
          </cell>
          <cell r="AF163">
            <v>751459</v>
          </cell>
          <cell r="AG163" t="str">
            <v>STARITE - VN</v>
          </cell>
          <cell r="AH163" t="str">
            <v>Ho Chi Minh</v>
          </cell>
          <cell r="AI163" t="str">
            <v>Vietnam</v>
          </cell>
          <cell r="AJ163">
            <v>751459</v>
          </cell>
          <cell r="AK163" t="str">
            <v>STARITE - VN</v>
          </cell>
          <cell r="AL163" t="str">
            <v>Ho Chi Minh</v>
          </cell>
          <cell r="AM163" t="str">
            <v>Vietnam</v>
          </cell>
          <cell r="AN163" t="str">
            <v>JM62</v>
          </cell>
          <cell r="AO163">
            <v>40</v>
          </cell>
          <cell r="AP163">
            <v>18.251968503937007</v>
          </cell>
          <cell r="AQ163">
            <v>14.5</v>
          </cell>
          <cell r="AR163">
            <v>7</v>
          </cell>
          <cell r="AS163">
            <v>7.44</v>
          </cell>
          <cell r="AT163" t="str">
            <v>KU38</v>
          </cell>
          <cell r="AU163">
            <v>108</v>
          </cell>
          <cell r="AV163">
            <v>80</v>
          </cell>
          <cell r="AW163">
            <v>38</v>
          </cell>
          <cell r="AX163">
            <v>29</v>
          </cell>
          <cell r="AY163">
            <v>12.9</v>
          </cell>
          <cell r="AZ163">
            <v>2000</v>
          </cell>
          <cell r="BA163">
            <v>500</v>
          </cell>
          <cell r="BB163">
            <v>87</v>
          </cell>
          <cell r="BC163">
            <v>28</v>
          </cell>
          <cell r="BD163">
            <v>115</v>
          </cell>
          <cell r="BE163">
            <v>63</v>
          </cell>
          <cell r="BF163">
            <v>103</v>
          </cell>
          <cell r="BG163">
            <v>15</v>
          </cell>
          <cell r="BH163">
            <v>63</v>
          </cell>
          <cell r="BI163">
            <v>25</v>
          </cell>
          <cell r="BJ163">
            <v>60</v>
          </cell>
          <cell r="BK163">
            <v>50</v>
          </cell>
          <cell r="BL163">
            <v>9</v>
          </cell>
          <cell r="BM163">
            <v>1</v>
          </cell>
          <cell r="BN163">
            <v>1</v>
          </cell>
          <cell r="BO163">
            <v>1</v>
          </cell>
          <cell r="BP163">
            <v>1</v>
          </cell>
        </row>
        <row r="164">
          <cell r="G164" t="str">
            <v>JS00T49C85V</v>
          </cell>
          <cell r="H164" t="str">
            <v>EK0A5BBVZ92</v>
          </cell>
          <cell r="I164" t="str">
            <v>EK0A5BBV</v>
          </cell>
          <cell r="J164" t="str">
            <v>LARGE ACCESSORY POUCH</v>
          </cell>
          <cell r="K164" t="str">
            <v>C/O</v>
          </cell>
          <cell r="L164" t="str">
            <v>85V</v>
          </cell>
          <cell r="M164" t="str">
            <v>HYDRANGEA</v>
          </cell>
          <cell r="N164" t="str">
            <v>Solid</v>
          </cell>
          <cell r="O164" t="str">
            <v>S</v>
          </cell>
          <cell r="P164" t="str">
            <v>100% Polyester</v>
          </cell>
          <cell r="Q164">
            <v>508083</v>
          </cell>
          <cell r="R164" t="str">
            <v>STARITE - CAM</v>
          </cell>
          <cell r="S164" t="str">
            <v>Phnom Penh</v>
          </cell>
          <cell r="T164" t="str">
            <v>Cambodia</v>
          </cell>
          <cell r="U164">
            <v>60</v>
          </cell>
          <cell r="V164">
            <v>50</v>
          </cell>
          <cell r="W164">
            <v>30</v>
          </cell>
          <cell r="X164">
            <v>17</v>
          </cell>
          <cell r="Y164">
            <v>30</v>
          </cell>
          <cell r="Z164">
            <v>97</v>
          </cell>
          <cell r="AA164">
            <v>107</v>
          </cell>
          <cell r="AB164">
            <v>751459</v>
          </cell>
          <cell r="AC164" t="str">
            <v>STARITE - VN</v>
          </cell>
          <cell r="AD164" t="str">
            <v>Ho Chi Minh</v>
          </cell>
          <cell r="AE164" t="str">
            <v>Vietnam</v>
          </cell>
          <cell r="AF164">
            <v>751459</v>
          </cell>
          <cell r="AG164" t="str">
            <v>STARITE - VN</v>
          </cell>
          <cell r="AH164" t="str">
            <v>Ho Chi Minh</v>
          </cell>
          <cell r="AI164" t="str">
            <v>Vietnam</v>
          </cell>
          <cell r="AJ164">
            <v>751459</v>
          </cell>
          <cell r="AK164" t="str">
            <v>STARITE - VN</v>
          </cell>
          <cell r="AL164" t="str">
            <v>Ho Chi Minh</v>
          </cell>
          <cell r="AM164" t="str">
            <v>Vietnam</v>
          </cell>
          <cell r="AN164" t="str">
            <v>JM62</v>
          </cell>
          <cell r="AO164">
            <v>40</v>
          </cell>
          <cell r="AP164">
            <v>18.251968503937007</v>
          </cell>
          <cell r="AQ164">
            <v>14.5</v>
          </cell>
          <cell r="AR164">
            <v>7</v>
          </cell>
          <cell r="AS164">
            <v>7.44</v>
          </cell>
          <cell r="AT164" t="str">
            <v>KU38</v>
          </cell>
          <cell r="AU164">
            <v>108</v>
          </cell>
          <cell r="AV164">
            <v>80</v>
          </cell>
          <cell r="AW164">
            <v>38</v>
          </cell>
          <cell r="AX164">
            <v>29</v>
          </cell>
          <cell r="AY164">
            <v>12.9</v>
          </cell>
          <cell r="AZ164">
            <v>2000</v>
          </cell>
          <cell r="BA164">
            <v>500</v>
          </cell>
          <cell r="BB164">
            <v>87</v>
          </cell>
          <cell r="BC164">
            <v>28</v>
          </cell>
          <cell r="BD164">
            <v>115</v>
          </cell>
          <cell r="BE164">
            <v>63</v>
          </cell>
          <cell r="BF164">
            <v>103</v>
          </cell>
          <cell r="BG164">
            <v>15</v>
          </cell>
          <cell r="BH164">
            <v>63</v>
          </cell>
          <cell r="BI164">
            <v>25</v>
          </cell>
          <cell r="BJ164">
            <v>60</v>
          </cell>
          <cell r="BK164">
            <v>50</v>
          </cell>
          <cell r="BL164">
            <v>9</v>
          </cell>
          <cell r="BM164">
            <v>1</v>
          </cell>
          <cell r="BN164">
            <v>1</v>
          </cell>
          <cell r="BO164">
            <v>1</v>
          </cell>
          <cell r="BP164">
            <v>1</v>
          </cell>
        </row>
        <row r="165">
          <cell r="G165" t="str">
            <v>JS00T49C96D</v>
          </cell>
          <cell r="H165">
            <v>0</v>
          </cell>
          <cell r="I165">
            <v>0</v>
          </cell>
          <cell r="J165" t="str">
            <v>LARGE ACCESSORY POUCH</v>
          </cell>
          <cell r="K165" t="str">
            <v>NEW</v>
          </cell>
          <cell r="L165" t="str">
            <v>96D</v>
          </cell>
          <cell r="M165" t="str">
            <v>LODEN FROST</v>
          </cell>
          <cell r="N165" t="str">
            <v>Solid</v>
          </cell>
          <cell r="O165" t="str">
            <v>S</v>
          </cell>
          <cell r="P165" t="str">
            <v>100% Polyester</v>
          </cell>
          <cell r="Q165">
            <v>508083</v>
          </cell>
          <cell r="R165" t="str">
            <v>STARITE - CAM</v>
          </cell>
          <cell r="S165" t="str">
            <v>Phnom Penh</v>
          </cell>
          <cell r="T165" t="str">
            <v>Cambodia</v>
          </cell>
          <cell r="U165">
            <v>60</v>
          </cell>
          <cell r="V165">
            <v>50</v>
          </cell>
          <cell r="W165">
            <v>30</v>
          </cell>
          <cell r="X165">
            <v>17</v>
          </cell>
          <cell r="Y165">
            <v>30</v>
          </cell>
          <cell r="Z165">
            <v>97</v>
          </cell>
          <cell r="AA165">
            <v>107</v>
          </cell>
          <cell r="AB165">
            <v>751459</v>
          </cell>
          <cell r="AC165" t="str">
            <v>STARITE - VN</v>
          </cell>
          <cell r="AD165" t="str">
            <v>Ho Chi Minh</v>
          </cell>
          <cell r="AE165" t="str">
            <v>Vietnam</v>
          </cell>
          <cell r="AF165">
            <v>751459</v>
          </cell>
          <cell r="AG165" t="str">
            <v>STARITE - VN</v>
          </cell>
          <cell r="AH165" t="str">
            <v>Ho Chi Minh</v>
          </cell>
          <cell r="AI165" t="str">
            <v>Vietnam</v>
          </cell>
          <cell r="AJ165">
            <v>751459</v>
          </cell>
          <cell r="AK165" t="str">
            <v>STARITE - VN</v>
          </cell>
          <cell r="AL165" t="str">
            <v>Ho Chi Minh</v>
          </cell>
          <cell r="AM165" t="str">
            <v>Vietnam</v>
          </cell>
          <cell r="AN165" t="str">
            <v>JM62</v>
          </cell>
          <cell r="AO165">
            <v>40</v>
          </cell>
          <cell r="AP165">
            <v>18.251968503937007</v>
          </cell>
          <cell r="AQ165">
            <v>14.5</v>
          </cell>
          <cell r="AR165">
            <v>7</v>
          </cell>
          <cell r="AS165">
            <v>7.44</v>
          </cell>
          <cell r="AT165" t="str">
            <v>KU38</v>
          </cell>
          <cell r="AU165">
            <v>108</v>
          </cell>
          <cell r="AV165">
            <v>80</v>
          </cell>
          <cell r="AW165">
            <v>38</v>
          </cell>
          <cell r="AX165">
            <v>29</v>
          </cell>
          <cell r="AY165">
            <v>12.9</v>
          </cell>
          <cell r="AZ165">
            <v>2000</v>
          </cell>
          <cell r="BA165">
            <v>500</v>
          </cell>
          <cell r="BB165">
            <v>87</v>
          </cell>
          <cell r="BC165">
            <v>28</v>
          </cell>
          <cell r="BD165">
            <v>115</v>
          </cell>
          <cell r="BE165">
            <v>63</v>
          </cell>
          <cell r="BF165">
            <v>103</v>
          </cell>
          <cell r="BG165">
            <v>15</v>
          </cell>
          <cell r="BH165">
            <v>63</v>
          </cell>
          <cell r="BI165">
            <v>25</v>
          </cell>
          <cell r="BJ165">
            <v>60</v>
          </cell>
          <cell r="BK165">
            <v>50</v>
          </cell>
          <cell r="BL165">
            <v>9</v>
          </cell>
          <cell r="BM165">
            <v>1</v>
          </cell>
          <cell r="BN165">
            <v>1</v>
          </cell>
          <cell r="BO165">
            <v>1</v>
          </cell>
          <cell r="BP165">
            <v>1</v>
          </cell>
        </row>
        <row r="166">
          <cell r="G166" t="str">
            <v>JS00T49CAG2</v>
          </cell>
          <cell r="H166">
            <v>0</v>
          </cell>
          <cell r="I166">
            <v>0</v>
          </cell>
          <cell r="J166" t="str">
            <v>LARGE ACCESSORY POUCH</v>
          </cell>
          <cell r="K166" t="str">
            <v>NEW</v>
          </cell>
          <cell r="L166" t="str">
            <v>AG2</v>
          </cell>
          <cell r="M166" t="str">
            <v>SCREEN WAVES</v>
          </cell>
          <cell r="N166" t="str">
            <v>Print</v>
          </cell>
          <cell r="O166" t="str">
            <v>P</v>
          </cell>
          <cell r="P166" t="str">
            <v>100% Polyester</v>
          </cell>
          <cell r="Q166">
            <v>508083</v>
          </cell>
          <cell r="R166" t="str">
            <v>STARITE - CAM</v>
          </cell>
          <cell r="S166" t="str">
            <v>Phnom Penh</v>
          </cell>
          <cell r="T166" t="str">
            <v>Cambodia</v>
          </cell>
          <cell r="U166">
            <v>60</v>
          </cell>
          <cell r="V166">
            <v>50</v>
          </cell>
          <cell r="W166">
            <v>30</v>
          </cell>
          <cell r="X166">
            <v>17</v>
          </cell>
          <cell r="Y166">
            <v>30</v>
          </cell>
          <cell r="Z166">
            <v>97</v>
          </cell>
          <cell r="AA166">
            <v>107</v>
          </cell>
          <cell r="AB166">
            <v>751459</v>
          </cell>
          <cell r="AC166" t="str">
            <v>STARITE - VN</v>
          </cell>
          <cell r="AD166" t="str">
            <v>Ho Chi Minh</v>
          </cell>
          <cell r="AE166" t="str">
            <v>Vietnam</v>
          </cell>
          <cell r="AF166">
            <v>751459</v>
          </cell>
          <cell r="AG166" t="str">
            <v>STARITE - VN</v>
          </cell>
          <cell r="AH166" t="str">
            <v>Ho Chi Minh</v>
          </cell>
          <cell r="AI166" t="str">
            <v>Vietnam</v>
          </cell>
          <cell r="AJ166">
            <v>751459</v>
          </cell>
          <cell r="AK166" t="str">
            <v>STARITE - VN</v>
          </cell>
          <cell r="AL166" t="str">
            <v>Ho Chi Minh</v>
          </cell>
          <cell r="AM166" t="str">
            <v>Vietnam</v>
          </cell>
          <cell r="AN166" t="str">
            <v>JM62</v>
          </cell>
          <cell r="AO166">
            <v>40</v>
          </cell>
          <cell r="AP166">
            <v>18.251968503937007</v>
          </cell>
          <cell r="AQ166">
            <v>14.5</v>
          </cell>
          <cell r="AR166">
            <v>7</v>
          </cell>
          <cell r="AS166">
            <v>7.44</v>
          </cell>
          <cell r="AT166" t="str">
            <v>KU38</v>
          </cell>
          <cell r="AU166">
            <v>108</v>
          </cell>
          <cell r="AV166">
            <v>80</v>
          </cell>
          <cell r="AW166">
            <v>38</v>
          </cell>
          <cell r="AX166">
            <v>29</v>
          </cell>
          <cell r="AY166">
            <v>12.9</v>
          </cell>
          <cell r="AZ166">
            <v>2000</v>
          </cell>
          <cell r="BA166">
            <v>500</v>
          </cell>
          <cell r="BB166">
            <v>87</v>
          </cell>
          <cell r="BC166">
            <v>28</v>
          </cell>
          <cell r="BD166">
            <v>115</v>
          </cell>
          <cell r="BE166">
            <v>63</v>
          </cell>
          <cell r="BF166">
            <v>103</v>
          </cell>
          <cell r="BG166">
            <v>15</v>
          </cell>
          <cell r="BH166">
            <v>63</v>
          </cell>
          <cell r="BI166">
            <v>25</v>
          </cell>
          <cell r="BJ166">
            <v>60</v>
          </cell>
          <cell r="BK166">
            <v>50</v>
          </cell>
          <cell r="BL166">
            <v>9</v>
          </cell>
          <cell r="BM166">
            <v>1</v>
          </cell>
          <cell r="BN166">
            <v>1</v>
          </cell>
          <cell r="BO166">
            <v>1</v>
          </cell>
          <cell r="BP166">
            <v>1</v>
          </cell>
        </row>
        <row r="167">
          <cell r="G167" t="str">
            <v>JS00T49CAI7</v>
          </cell>
          <cell r="H167" t="str">
            <v>EK0A5BBV6E8</v>
          </cell>
          <cell r="I167" t="str">
            <v>EK0A5BBV</v>
          </cell>
          <cell r="J167" t="str">
            <v>LARGE ACCESSORY POUCH</v>
          </cell>
          <cell r="K167" t="str">
            <v>NEW</v>
          </cell>
          <cell r="L167" t="str">
            <v>AI7</v>
          </cell>
          <cell r="M167" t="str">
            <v>SKIP DAISY YELLOW</v>
          </cell>
          <cell r="N167" t="str">
            <v>Print</v>
          </cell>
          <cell r="O167" t="str">
            <v>P</v>
          </cell>
          <cell r="P167" t="str">
            <v>100% Polyester</v>
          </cell>
          <cell r="Q167">
            <v>508083</v>
          </cell>
          <cell r="R167" t="str">
            <v>STARITE - CAM</v>
          </cell>
          <cell r="S167" t="str">
            <v>Phnom Penh</v>
          </cell>
          <cell r="T167" t="str">
            <v>Cambodia</v>
          </cell>
          <cell r="U167">
            <v>60</v>
          </cell>
          <cell r="V167">
            <v>50</v>
          </cell>
          <cell r="W167">
            <v>30</v>
          </cell>
          <cell r="X167">
            <v>17</v>
          </cell>
          <cell r="Y167">
            <v>30</v>
          </cell>
          <cell r="Z167">
            <v>97</v>
          </cell>
          <cell r="AA167">
            <v>107</v>
          </cell>
          <cell r="AB167">
            <v>751459</v>
          </cell>
          <cell r="AC167" t="str">
            <v>STARITE - VN</v>
          </cell>
          <cell r="AD167" t="str">
            <v>Ho Chi Minh</v>
          </cell>
          <cell r="AE167" t="str">
            <v>Vietnam</v>
          </cell>
          <cell r="AF167">
            <v>751459</v>
          </cell>
          <cell r="AG167" t="str">
            <v>STARITE - VN</v>
          </cell>
          <cell r="AH167" t="str">
            <v>Ho Chi Minh</v>
          </cell>
          <cell r="AI167" t="str">
            <v>Vietnam</v>
          </cell>
          <cell r="AJ167">
            <v>751459</v>
          </cell>
          <cell r="AK167" t="str">
            <v>STARITE - VN</v>
          </cell>
          <cell r="AL167" t="str">
            <v>Ho Chi Minh</v>
          </cell>
          <cell r="AM167" t="str">
            <v>Vietnam</v>
          </cell>
          <cell r="AN167" t="str">
            <v>JM62</v>
          </cell>
          <cell r="AO167">
            <v>40</v>
          </cell>
          <cell r="AP167">
            <v>18.251968503937007</v>
          </cell>
          <cell r="AQ167">
            <v>14.5</v>
          </cell>
          <cell r="AR167">
            <v>7</v>
          </cell>
          <cell r="AS167">
            <v>7.44</v>
          </cell>
          <cell r="AT167" t="str">
            <v>KU38</v>
          </cell>
          <cell r="AU167">
            <v>108</v>
          </cell>
          <cell r="AV167">
            <v>80</v>
          </cell>
          <cell r="AW167">
            <v>38</v>
          </cell>
          <cell r="AX167">
            <v>29</v>
          </cell>
          <cell r="AY167">
            <v>12.9</v>
          </cell>
          <cell r="AZ167">
            <v>2000</v>
          </cell>
          <cell r="BA167">
            <v>500</v>
          </cell>
          <cell r="BB167">
            <v>87</v>
          </cell>
          <cell r="BC167">
            <v>28</v>
          </cell>
          <cell r="BD167">
            <v>115</v>
          </cell>
          <cell r="BE167">
            <v>63</v>
          </cell>
          <cell r="BF167">
            <v>103</v>
          </cell>
          <cell r="BG167">
            <v>15</v>
          </cell>
          <cell r="BH167">
            <v>63</v>
          </cell>
          <cell r="BI167">
            <v>25</v>
          </cell>
          <cell r="BJ167">
            <v>60</v>
          </cell>
          <cell r="BK167">
            <v>50</v>
          </cell>
          <cell r="BL167">
            <v>9</v>
          </cell>
          <cell r="BM167">
            <v>1</v>
          </cell>
          <cell r="BN167">
            <v>1</v>
          </cell>
          <cell r="BO167">
            <v>1</v>
          </cell>
          <cell r="BP167">
            <v>1</v>
          </cell>
        </row>
        <row r="168">
          <cell r="G168" t="str">
            <v>JS00T49CAG7</v>
          </cell>
          <cell r="H168">
            <v>0</v>
          </cell>
          <cell r="I168">
            <v>0</v>
          </cell>
          <cell r="J168" t="str">
            <v>LARGE ACCESSORY POUCH</v>
          </cell>
          <cell r="K168" t="str">
            <v>NEW</v>
          </cell>
          <cell r="L168" t="str">
            <v>AG7</v>
          </cell>
          <cell r="M168" t="str">
            <v>SILLY STICKERS</v>
          </cell>
          <cell r="N168" t="str">
            <v>Print</v>
          </cell>
          <cell r="O168" t="str">
            <v>P</v>
          </cell>
          <cell r="P168" t="str">
            <v>100% Polyester</v>
          </cell>
          <cell r="Q168">
            <v>508083</v>
          </cell>
          <cell r="R168" t="str">
            <v>STARITE - CAM</v>
          </cell>
          <cell r="S168" t="str">
            <v>Phnom Penh</v>
          </cell>
          <cell r="T168" t="str">
            <v>Cambodia</v>
          </cell>
          <cell r="U168">
            <v>60</v>
          </cell>
          <cell r="V168">
            <v>50</v>
          </cell>
          <cell r="W168">
            <v>30</v>
          </cell>
          <cell r="X168">
            <v>17</v>
          </cell>
          <cell r="Y168">
            <v>30</v>
          </cell>
          <cell r="Z168">
            <v>97</v>
          </cell>
          <cell r="AA168">
            <v>107</v>
          </cell>
          <cell r="AB168">
            <v>751459</v>
          </cell>
          <cell r="AC168" t="str">
            <v>STARITE - VN</v>
          </cell>
          <cell r="AD168" t="str">
            <v>Ho Chi Minh</v>
          </cell>
          <cell r="AE168" t="str">
            <v>Vietnam</v>
          </cell>
          <cell r="AF168">
            <v>751459</v>
          </cell>
          <cell r="AG168" t="str">
            <v>STARITE - VN</v>
          </cell>
          <cell r="AH168" t="str">
            <v>Ho Chi Minh</v>
          </cell>
          <cell r="AI168" t="str">
            <v>Vietnam</v>
          </cell>
          <cell r="AJ168">
            <v>751459</v>
          </cell>
          <cell r="AK168" t="str">
            <v>STARITE - VN</v>
          </cell>
          <cell r="AL168" t="str">
            <v>Ho Chi Minh</v>
          </cell>
          <cell r="AM168" t="str">
            <v>Vietnam</v>
          </cell>
          <cell r="AN168" t="str">
            <v>JM62</v>
          </cell>
          <cell r="AO168">
            <v>40</v>
          </cell>
          <cell r="AP168">
            <v>18.251968503937007</v>
          </cell>
          <cell r="AQ168">
            <v>14.5</v>
          </cell>
          <cell r="AR168">
            <v>7</v>
          </cell>
          <cell r="AS168">
            <v>7.44</v>
          </cell>
          <cell r="AT168" t="str">
            <v>KU38</v>
          </cell>
          <cell r="AU168">
            <v>108</v>
          </cell>
          <cell r="AV168">
            <v>80</v>
          </cell>
          <cell r="AW168">
            <v>38</v>
          </cell>
          <cell r="AX168">
            <v>29</v>
          </cell>
          <cell r="AY168">
            <v>12.9</v>
          </cell>
          <cell r="AZ168">
            <v>2000</v>
          </cell>
          <cell r="BA168">
            <v>500</v>
          </cell>
          <cell r="BB168">
            <v>87</v>
          </cell>
          <cell r="BC168">
            <v>28</v>
          </cell>
          <cell r="BD168">
            <v>115</v>
          </cell>
          <cell r="BE168">
            <v>63</v>
          </cell>
          <cell r="BF168">
            <v>103</v>
          </cell>
          <cell r="BG168">
            <v>15</v>
          </cell>
          <cell r="BH168">
            <v>63</v>
          </cell>
          <cell r="BI168">
            <v>25</v>
          </cell>
          <cell r="BJ168">
            <v>60</v>
          </cell>
          <cell r="BK168">
            <v>50</v>
          </cell>
          <cell r="BL168">
            <v>9</v>
          </cell>
          <cell r="BM168">
            <v>1</v>
          </cell>
          <cell r="BN168">
            <v>1</v>
          </cell>
          <cell r="BO168">
            <v>1</v>
          </cell>
          <cell r="BP168">
            <v>1</v>
          </cell>
        </row>
        <row r="169">
          <cell r="G169" t="str">
            <v>JS00T49B008</v>
          </cell>
          <cell r="H169" t="str">
            <v>EK0A5BAFN55</v>
          </cell>
          <cell r="I169" t="str">
            <v>EK0A5BAF</v>
          </cell>
          <cell r="J169" t="str">
            <v>MEDIUM ACCESSORY POUCH</v>
          </cell>
          <cell r="K169" t="str">
            <v>C/O</v>
          </cell>
          <cell r="L169" t="str">
            <v>008</v>
          </cell>
          <cell r="M169" t="str">
            <v>BLACK</v>
          </cell>
          <cell r="N169" t="str">
            <v>Solid</v>
          </cell>
          <cell r="O169" t="str">
            <v>S</v>
          </cell>
          <cell r="P169" t="str">
            <v>100% Polyester</v>
          </cell>
          <cell r="Q169">
            <v>508083</v>
          </cell>
          <cell r="R169" t="str">
            <v>STARITE - CAM</v>
          </cell>
          <cell r="S169" t="str">
            <v>Phnom Penh</v>
          </cell>
          <cell r="T169" t="str">
            <v>Cambodia</v>
          </cell>
          <cell r="U169">
            <v>60</v>
          </cell>
          <cell r="V169">
            <v>50</v>
          </cell>
          <cell r="W169">
            <v>30</v>
          </cell>
          <cell r="X169">
            <v>17</v>
          </cell>
          <cell r="Y169">
            <v>30</v>
          </cell>
          <cell r="Z169">
            <v>97</v>
          </cell>
          <cell r="AA169">
            <v>107</v>
          </cell>
          <cell r="AB169">
            <v>751459</v>
          </cell>
          <cell r="AC169" t="str">
            <v>STARITE - VN</v>
          </cell>
          <cell r="AD169" t="str">
            <v>Ho Chi Minh</v>
          </cell>
          <cell r="AE169" t="str">
            <v>Vietnam</v>
          </cell>
          <cell r="AF169">
            <v>751459</v>
          </cell>
          <cell r="AG169" t="str">
            <v>STARITE - VN</v>
          </cell>
          <cell r="AH169" t="str">
            <v>Ho Chi Minh</v>
          </cell>
          <cell r="AI169" t="str">
            <v>Vietnam</v>
          </cell>
          <cell r="AJ169">
            <v>751459</v>
          </cell>
          <cell r="AK169" t="str">
            <v>STARITE - VN</v>
          </cell>
          <cell r="AL169" t="str">
            <v>Ho Chi Minh</v>
          </cell>
          <cell r="AM169" t="str">
            <v>Vietnam</v>
          </cell>
          <cell r="AN169" t="str">
            <v>JM62</v>
          </cell>
          <cell r="AO169">
            <v>40</v>
          </cell>
          <cell r="AP169">
            <v>18.251968503937007</v>
          </cell>
          <cell r="AQ169">
            <v>14.5</v>
          </cell>
          <cell r="AR169">
            <v>7</v>
          </cell>
          <cell r="AS169">
            <v>5.04</v>
          </cell>
          <cell r="AT169" t="str">
            <v>KU39</v>
          </cell>
          <cell r="AU169">
            <v>70</v>
          </cell>
          <cell r="AV169">
            <v>80</v>
          </cell>
          <cell r="AW169">
            <v>38</v>
          </cell>
          <cell r="AX169">
            <v>14</v>
          </cell>
          <cell r="AY169">
            <v>5.3</v>
          </cell>
          <cell r="AZ169">
            <v>2000</v>
          </cell>
          <cell r="BA169">
            <v>500</v>
          </cell>
          <cell r="BB169">
            <v>87</v>
          </cell>
          <cell r="BC169">
            <v>28</v>
          </cell>
          <cell r="BD169">
            <v>115</v>
          </cell>
          <cell r="BE169">
            <v>63</v>
          </cell>
          <cell r="BF169">
            <v>103</v>
          </cell>
          <cell r="BG169">
            <v>15</v>
          </cell>
          <cell r="BH169">
            <v>63</v>
          </cell>
          <cell r="BI169">
            <v>25</v>
          </cell>
          <cell r="BJ169">
            <v>60</v>
          </cell>
          <cell r="BK169">
            <v>50</v>
          </cell>
          <cell r="BL169">
            <v>9</v>
          </cell>
          <cell r="BM169">
            <v>1</v>
          </cell>
          <cell r="BN169">
            <v>1</v>
          </cell>
          <cell r="BO169">
            <v>1</v>
          </cell>
          <cell r="BP169">
            <v>1</v>
          </cell>
        </row>
        <row r="170">
          <cell r="G170" t="str">
            <v>JS00T49B7N8</v>
          </cell>
          <cell r="H170">
            <v>0</v>
          </cell>
          <cell r="I170">
            <v>0</v>
          </cell>
          <cell r="J170" t="str">
            <v>MEDIUM ACCESSORY POUCH</v>
          </cell>
          <cell r="K170" t="str">
            <v>NEW</v>
          </cell>
          <cell r="L170" t="str">
            <v>7N8</v>
          </cell>
          <cell r="M170" t="str">
            <v>MISTY ROSE</v>
          </cell>
          <cell r="N170" t="str">
            <v>Solid</v>
          </cell>
          <cell r="O170" t="str">
            <v>S</v>
          </cell>
          <cell r="P170" t="str">
            <v>100% Polyester</v>
          </cell>
          <cell r="Q170">
            <v>508083</v>
          </cell>
          <cell r="R170" t="str">
            <v>STARITE - CAM</v>
          </cell>
          <cell r="S170" t="str">
            <v>Phnom Penh</v>
          </cell>
          <cell r="T170" t="str">
            <v>Cambodia</v>
          </cell>
          <cell r="U170">
            <v>60</v>
          </cell>
          <cell r="V170">
            <v>50</v>
          </cell>
          <cell r="W170">
            <v>30</v>
          </cell>
          <cell r="X170">
            <v>17</v>
          </cell>
          <cell r="Y170">
            <v>30</v>
          </cell>
          <cell r="Z170">
            <v>97</v>
          </cell>
          <cell r="AA170">
            <v>107</v>
          </cell>
          <cell r="AB170">
            <v>751459</v>
          </cell>
          <cell r="AC170" t="str">
            <v>STARITE - VN</v>
          </cell>
          <cell r="AD170" t="str">
            <v>Ho Chi Minh</v>
          </cell>
          <cell r="AE170" t="str">
            <v>Vietnam</v>
          </cell>
          <cell r="AF170">
            <v>751459</v>
          </cell>
          <cell r="AG170" t="str">
            <v>STARITE - VN</v>
          </cell>
          <cell r="AH170" t="str">
            <v>Ho Chi Minh</v>
          </cell>
          <cell r="AI170" t="str">
            <v>Vietnam</v>
          </cell>
          <cell r="AJ170">
            <v>751459</v>
          </cell>
          <cell r="AK170" t="str">
            <v>STARITE - VN</v>
          </cell>
          <cell r="AL170" t="str">
            <v>Ho Chi Minh</v>
          </cell>
          <cell r="AM170" t="str">
            <v>Vietnam</v>
          </cell>
          <cell r="AN170" t="str">
            <v>JM62</v>
          </cell>
          <cell r="AO170">
            <v>40</v>
          </cell>
          <cell r="AP170">
            <v>18.251968503937007</v>
          </cell>
          <cell r="AQ170">
            <v>14.5</v>
          </cell>
          <cell r="AR170">
            <v>7</v>
          </cell>
          <cell r="AS170">
            <v>5.04</v>
          </cell>
          <cell r="AT170" t="str">
            <v>KU39</v>
          </cell>
          <cell r="AU170">
            <v>70</v>
          </cell>
          <cell r="AV170">
            <v>80</v>
          </cell>
          <cell r="AW170">
            <v>38</v>
          </cell>
          <cell r="AX170">
            <v>14</v>
          </cell>
          <cell r="AY170">
            <v>5.3</v>
          </cell>
          <cell r="AZ170">
            <v>2000</v>
          </cell>
          <cell r="BA170">
            <v>500</v>
          </cell>
          <cell r="BB170">
            <v>87</v>
          </cell>
          <cell r="BC170">
            <v>28</v>
          </cell>
          <cell r="BD170">
            <v>115</v>
          </cell>
          <cell r="BE170">
            <v>63</v>
          </cell>
          <cell r="BF170">
            <v>103</v>
          </cell>
          <cell r="BG170">
            <v>15</v>
          </cell>
          <cell r="BH170">
            <v>63</v>
          </cell>
          <cell r="BI170">
            <v>25</v>
          </cell>
          <cell r="BJ170">
            <v>60</v>
          </cell>
          <cell r="BK170">
            <v>50</v>
          </cell>
          <cell r="BL170">
            <v>9</v>
          </cell>
          <cell r="BM170">
            <v>1</v>
          </cell>
          <cell r="BN170">
            <v>1</v>
          </cell>
          <cell r="BO170">
            <v>1</v>
          </cell>
          <cell r="BP170">
            <v>1</v>
          </cell>
        </row>
        <row r="171">
          <cell r="G171" t="str">
            <v>JS00T49BAG3</v>
          </cell>
          <cell r="H171">
            <v>0</v>
          </cell>
          <cell r="I171">
            <v>0</v>
          </cell>
          <cell r="J171" t="str">
            <v>MEDIUM ACCESSORY POUCH</v>
          </cell>
          <cell r="K171" t="str">
            <v>NEW</v>
          </cell>
          <cell r="L171" t="str">
            <v>AG3</v>
          </cell>
          <cell r="M171" t="str">
            <v>MOIRE RIPPLES</v>
          </cell>
          <cell r="N171" t="str">
            <v>Print</v>
          </cell>
          <cell r="O171" t="str">
            <v>P</v>
          </cell>
          <cell r="P171" t="str">
            <v>100% Polyester</v>
          </cell>
          <cell r="Q171">
            <v>508083</v>
          </cell>
          <cell r="R171" t="str">
            <v>STARITE - CAM</v>
          </cell>
          <cell r="S171" t="str">
            <v>Phnom Penh</v>
          </cell>
          <cell r="T171" t="str">
            <v>Cambodia</v>
          </cell>
          <cell r="U171">
            <v>60</v>
          </cell>
          <cell r="V171">
            <v>50</v>
          </cell>
          <cell r="W171">
            <v>30</v>
          </cell>
          <cell r="X171">
            <v>17</v>
          </cell>
          <cell r="Y171">
            <v>30</v>
          </cell>
          <cell r="Z171">
            <v>97</v>
          </cell>
          <cell r="AA171">
            <v>107</v>
          </cell>
          <cell r="AB171">
            <v>751459</v>
          </cell>
          <cell r="AC171" t="str">
            <v>STARITE - VN</v>
          </cell>
          <cell r="AD171" t="str">
            <v>Ho Chi Minh</v>
          </cell>
          <cell r="AE171" t="str">
            <v>Vietnam</v>
          </cell>
          <cell r="AF171">
            <v>751459</v>
          </cell>
          <cell r="AG171" t="str">
            <v>STARITE - VN</v>
          </cell>
          <cell r="AH171" t="str">
            <v>Ho Chi Minh</v>
          </cell>
          <cell r="AI171" t="str">
            <v>Vietnam</v>
          </cell>
          <cell r="AJ171">
            <v>751459</v>
          </cell>
          <cell r="AK171" t="str">
            <v>STARITE - VN</v>
          </cell>
          <cell r="AL171" t="str">
            <v>Ho Chi Minh</v>
          </cell>
          <cell r="AM171" t="str">
            <v>Vietnam</v>
          </cell>
          <cell r="AN171" t="str">
            <v>JM62</v>
          </cell>
          <cell r="AO171">
            <v>40</v>
          </cell>
          <cell r="AP171">
            <v>18.251968503937007</v>
          </cell>
          <cell r="AQ171">
            <v>14.5</v>
          </cell>
          <cell r="AR171">
            <v>7</v>
          </cell>
          <cell r="AS171">
            <v>5.04</v>
          </cell>
          <cell r="AT171" t="str">
            <v>KU39</v>
          </cell>
          <cell r="AU171">
            <v>70</v>
          </cell>
          <cell r="AV171">
            <v>80</v>
          </cell>
          <cell r="AW171">
            <v>38</v>
          </cell>
          <cell r="AX171">
            <v>14</v>
          </cell>
          <cell r="AY171">
            <v>5.3</v>
          </cell>
          <cell r="AZ171">
            <v>2000</v>
          </cell>
          <cell r="BA171">
            <v>500</v>
          </cell>
          <cell r="BB171">
            <v>87</v>
          </cell>
          <cell r="BC171">
            <v>28</v>
          </cell>
          <cell r="BD171">
            <v>115</v>
          </cell>
          <cell r="BE171">
            <v>63</v>
          </cell>
          <cell r="BF171">
            <v>103</v>
          </cell>
          <cell r="BG171">
            <v>15</v>
          </cell>
          <cell r="BH171">
            <v>63</v>
          </cell>
          <cell r="BI171">
            <v>25</v>
          </cell>
          <cell r="BJ171">
            <v>60</v>
          </cell>
          <cell r="BK171">
            <v>50</v>
          </cell>
          <cell r="BL171">
            <v>9</v>
          </cell>
          <cell r="BM171">
            <v>1</v>
          </cell>
          <cell r="BN171">
            <v>1</v>
          </cell>
          <cell r="BO171">
            <v>1</v>
          </cell>
          <cell r="BP171">
            <v>1</v>
          </cell>
        </row>
        <row r="172">
          <cell r="G172" t="str">
            <v>JS00T49BAB9</v>
          </cell>
          <cell r="H172" t="str">
            <v>EK0A5BAF6E1</v>
          </cell>
          <cell r="I172" t="str">
            <v>EK0A5BAF</v>
          </cell>
          <cell r="J172" t="str">
            <v>MEDIUM ACCESSORY POUCH</v>
          </cell>
          <cell r="K172" t="str">
            <v>NEW</v>
          </cell>
          <cell r="L172" t="str">
            <v>AB9</v>
          </cell>
          <cell r="M172" t="str">
            <v>MANGA MOOD</v>
          </cell>
          <cell r="N172" t="str">
            <v>Print</v>
          </cell>
          <cell r="O172" t="str">
            <v>P</v>
          </cell>
          <cell r="P172" t="str">
            <v>100% Polyester</v>
          </cell>
          <cell r="Q172">
            <v>508083</v>
          </cell>
          <cell r="R172" t="str">
            <v>STARITE - CAM</v>
          </cell>
          <cell r="S172" t="str">
            <v>Phnom Penh</v>
          </cell>
          <cell r="T172" t="str">
            <v>Cambodia</v>
          </cell>
          <cell r="U172">
            <v>60</v>
          </cell>
          <cell r="V172">
            <v>50</v>
          </cell>
          <cell r="W172">
            <v>30</v>
          </cell>
          <cell r="X172">
            <v>17</v>
          </cell>
          <cell r="Y172">
            <v>30</v>
          </cell>
          <cell r="Z172">
            <v>97</v>
          </cell>
          <cell r="AA172">
            <v>107</v>
          </cell>
          <cell r="AB172">
            <v>751459</v>
          </cell>
          <cell r="AC172" t="str">
            <v>STARITE - VN</v>
          </cell>
          <cell r="AD172" t="str">
            <v>Ho Chi Minh</v>
          </cell>
          <cell r="AE172" t="str">
            <v>Vietnam</v>
          </cell>
          <cell r="AF172">
            <v>751459</v>
          </cell>
          <cell r="AG172" t="str">
            <v>STARITE - VN</v>
          </cell>
          <cell r="AH172" t="str">
            <v>Ho Chi Minh</v>
          </cell>
          <cell r="AI172" t="str">
            <v>Vietnam</v>
          </cell>
          <cell r="AJ172">
            <v>751459</v>
          </cell>
          <cell r="AK172" t="str">
            <v>STARITE - VN</v>
          </cell>
          <cell r="AL172" t="str">
            <v>Ho Chi Minh</v>
          </cell>
          <cell r="AM172" t="str">
            <v>Vietnam</v>
          </cell>
          <cell r="AN172" t="str">
            <v>JM62</v>
          </cell>
          <cell r="AO172">
            <v>40</v>
          </cell>
          <cell r="AP172">
            <v>18.251968503937007</v>
          </cell>
          <cell r="AQ172">
            <v>14.5</v>
          </cell>
          <cell r="AR172">
            <v>7</v>
          </cell>
          <cell r="AS172">
            <v>5.04</v>
          </cell>
          <cell r="AT172" t="str">
            <v>KU39</v>
          </cell>
          <cell r="AU172">
            <v>70</v>
          </cell>
          <cell r="AV172">
            <v>80</v>
          </cell>
          <cell r="AW172">
            <v>38</v>
          </cell>
          <cell r="AX172">
            <v>14</v>
          </cell>
          <cell r="AY172">
            <v>5.3</v>
          </cell>
          <cell r="AZ172">
            <v>2000</v>
          </cell>
          <cell r="BA172">
            <v>500</v>
          </cell>
          <cell r="BB172">
            <v>87</v>
          </cell>
          <cell r="BC172">
            <v>28</v>
          </cell>
          <cell r="BD172">
            <v>115</v>
          </cell>
          <cell r="BE172">
            <v>63</v>
          </cell>
          <cell r="BF172">
            <v>103</v>
          </cell>
          <cell r="BG172">
            <v>15</v>
          </cell>
          <cell r="BH172">
            <v>63</v>
          </cell>
          <cell r="BI172">
            <v>25</v>
          </cell>
          <cell r="BJ172">
            <v>60</v>
          </cell>
          <cell r="BK172">
            <v>50</v>
          </cell>
          <cell r="BL172">
            <v>9</v>
          </cell>
          <cell r="BM172">
            <v>1</v>
          </cell>
          <cell r="BN172">
            <v>1</v>
          </cell>
          <cell r="BO172">
            <v>1</v>
          </cell>
          <cell r="BP172">
            <v>1</v>
          </cell>
        </row>
        <row r="173">
          <cell r="G173" t="str">
            <v>JS0A7ZNT83R</v>
          </cell>
          <cell r="H173" t="str">
            <v>EK0A5BF92D5</v>
          </cell>
          <cell r="I173" t="str">
            <v>EK0A5BF9</v>
          </cell>
          <cell r="J173" t="str">
            <v>RESTORE TOTE</v>
          </cell>
          <cell r="K173" t="str">
            <v>C/O</v>
          </cell>
          <cell r="L173" t="str">
            <v>83R</v>
          </cell>
          <cell r="M173" t="str">
            <v>UNDYED</v>
          </cell>
          <cell r="N173" t="str">
            <v>Solid</v>
          </cell>
          <cell r="O173" t="str">
            <v>S</v>
          </cell>
          <cell r="P173" t="str">
            <v>100% Polyester</v>
          </cell>
          <cell r="Q173">
            <v>509061</v>
          </cell>
          <cell r="R173" t="str">
            <v>FORMOSA</v>
          </cell>
          <cell r="S173" t="str">
            <v>Semarang</v>
          </cell>
          <cell r="T173" t="str">
            <v>Indonesia</v>
          </cell>
          <cell r="U173">
            <v>60</v>
          </cell>
          <cell r="V173">
            <v>30</v>
          </cell>
          <cell r="W173">
            <v>0</v>
          </cell>
          <cell r="X173">
            <v>30</v>
          </cell>
          <cell r="Y173">
            <v>30</v>
          </cell>
          <cell r="Z173">
            <v>90</v>
          </cell>
          <cell r="AA173">
            <v>120</v>
          </cell>
          <cell r="AB173">
            <v>509061</v>
          </cell>
          <cell r="AC173" t="str">
            <v>FORMOSA</v>
          </cell>
          <cell r="AD173" t="str">
            <v>Semarang</v>
          </cell>
          <cell r="AE173" t="str">
            <v>Indonesia</v>
          </cell>
          <cell r="AF173">
            <v>509061</v>
          </cell>
          <cell r="AG173" t="str">
            <v>FORMOSA</v>
          </cell>
          <cell r="AH173" t="str">
            <v>Semarang</v>
          </cell>
          <cell r="AI173" t="str">
            <v>Indonesia</v>
          </cell>
          <cell r="AJ173">
            <v>509061</v>
          </cell>
          <cell r="AK173" t="str">
            <v>FORMOSA</v>
          </cell>
          <cell r="AL173" t="str">
            <v>Semarang</v>
          </cell>
          <cell r="AM173" t="str">
            <v>Indonesia</v>
          </cell>
          <cell r="AN173" t="str">
            <v>JARH</v>
          </cell>
          <cell r="AO173">
            <v>60</v>
          </cell>
          <cell r="AP173">
            <v>29</v>
          </cell>
          <cell r="AQ173">
            <v>18.75</v>
          </cell>
          <cell r="AR173">
            <v>11.5</v>
          </cell>
          <cell r="AS173">
            <v>14.49</v>
          </cell>
          <cell r="AT173" t="str">
            <v>KU37</v>
          </cell>
          <cell r="AU173">
            <v>60</v>
          </cell>
          <cell r="AV173">
            <v>80</v>
          </cell>
          <cell r="AW173">
            <v>38</v>
          </cell>
          <cell r="AX173">
            <v>44</v>
          </cell>
          <cell r="AY173">
            <v>19.62</v>
          </cell>
          <cell r="AZ173">
            <v>2000</v>
          </cell>
          <cell r="BA173">
            <v>500</v>
          </cell>
          <cell r="BB173">
            <v>87</v>
          </cell>
          <cell r="BC173">
            <v>28</v>
          </cell>
          <cell r="BD173">
            <v>115</v>
          </cell>
          <cell r="BE173">
            <v>77</v>
          </cell>
          <cell r="BF173">
            <v>98</v>
          </cell>
          <cell r="BG173">
            <v>15</v>
          </cell>
          <cell r="BH173">
            <v>77</v>
          </cell>
          <cell r="BI173">
            <v>25</v>
          </cell>
          <cell r="BJ173">
            <v>63</v>
          </cell>
          <cell r="BK173">
            <v>50</v>
          </cell>
          <cell r="BL173">
            <v>9</v>
          </cell>
          <cell r="BM173">
            <v>1</v>
          </cell>
          <cell r="BN173">
            <v>1</v>
          </cell>
          <cell r="BO173">
            <v>1</v>
          </cell>
          <cell r="BP173">
            <v>1</v>
          </cell>
        </row>
        <row r="174">
          <cell r="G174" t="str">
            <v>JS0A7ZNT96D</v>
          </cell>
          <cell r="H174" t="str">
            <v>EK0A5BF92D4</v>
          </cell>
          <cell r="I174" t="str">
            <v>EK0A5BF9</v>
          </cell>
          <cell r="J174" t="str">
            <v>RESTORE TOTE</v>
          </cell>
          <cell r="K174" t="str">
            <v>C/O</v>
          </cell>
          <cell r="L174" t="str">
            <v>96D</v>
          </cell>
          <cell r="M174" t="str">
            <v>LODEN FROST</v>
          </cell>
          <cell r="N174" t="str">
            <v>Solid</v>
          </cell>
          <cell r="O174" t="str">
            <v>S</v>
          </cell>
          <cell r="P174" t="str">
            <v>100% Polyester</v>
          </cell>
          <cell r="Q174">
            <v>509061</v>
          </cell>
          <cell r="R174" t="str">
            <v>FORMOSA</v>
          </cell>
          <cell r="S174" t="str">
            <v>Semarang</v>
          </cell>
          <cell r="T174" t="str">
            <v>Indonesia</v>
          </cell>
          <cell r="U174">
            <v>60</v>
          </cell>
          <cell r="V174">
            <v>30</v>
          </cell>
          <cell r="W174">
            <v>0</v>
          </cell>
          <cell r="X174">
            <v>30</v>
          </cell>
          <cell r="Y174">
            <v>30</v>
          </cell>
          <cell r="Z174">
            <v>90</v>
          </cell>
          <cell r="AA174">
            <v>120</v>
          </cell>
          <cell r="AB174">
            <v>509061</v>
          </cell>
          <cell r="AC174" t="str">
            <v>FORMOSA</v>
          </cell>
          <cell r="AD174" t="str">
            <v>Semarang</v>
          </cell>
          <cell r="AE174" t="str">
            <v>Indonesia</v>
          </cell>
          <cell r="AF174">
            <v>509061</v>
          </cell>
          <cell r="AG174" t="str">
            <v>FORMOSA</v>
          </cell>
          <cell r="AH174" t="str">
            <v>Semarang</v>
          </cell>
          <cell r="AI174" t="str">
            <v>Indonesia</v>
          </cell>
          <cell r="AJ174">
            <v>509061</v>
          </cell>
          <cell r="AK174" t="str">
            <v>FORMOSA</v>
          </cell>
          <cell r="AL174" t="str">
            <v>Semarang</v>
          </cell>
          <cell r="AM174" t="str">
            <v>Indonesia</v>
          </cell>
          <cell r="AN174" t="str">
            <v>JARH</v>
          </cell>
          <cell r="AO174">
            <v>60</v>
          </cell>
          <cell r="AP174">
            <v>29</v>
          </cell>
          <cell r="AQ174">
            <v>18.75</v>
          </cell>
          <cell r="AR174">
            <v>11.5</v>
          </cell>
          <cell r="AS174">
            <v>14.49</v>
          </cell>
          <cell r="AT174" t="str">
            <v>KU37</v>
          </cell>
          <cell r="AU174">
            <v>60</v>
          </cell>
          <cell r="AV174">
            <v>80</v>
          </cell>
          <cell r="AW174">
            <v>38</v>
          </cell>
          <cell r="AX174">
            <v>44</v>
          </cell>
          <cell r="AY174">
            <v>19.62</v>
          </cell>
          <cell r="AZ174">
            <v>2000</v>
          </cell>
          <cell r="BA174">
            <v>500</v>
          </cell>
          <cell r="BB174">
            <v>87</v>
          </cell>
          <cell r="BC174">
            <v>28</v>
          </cell>
          <cell r="BD174">
            <v>115</v>
          </cell>
          <cell r="BE174">
            <v>77</v>
          </cell>
          <cell r="BF174">
            <v>98</v>
          </cell>
          <cell r="BG174">
            <v>15</v>
          </cell>
          <cell r="BH174">
            <v>77</v>
          </cell>
          <cell r="BI174">
            <v>25</v>
          </cell>
          <cell r="BJ174">
            <v>63</v>
          </cell>
          <cell r="BK174">
            <v>50</v>
          </cell>
          <cell r="BL174">
            <v>9</v>
          </cell>
          <cell r="BM174">
            <v>1</v>
          </cell>
          <cell r="BN174">
            <v>1</v>
          </cell>
          <cell r="BO174">
            <v>1</v>
          </cell>
          <cell r="BP174">
            <v>1</v>
          </cell>
        </row>
        <row r="175">
          <cell r="G175" t="str">
            <v>JS0A7ZNT85V</v>
          </cell>
          <cell r="H175" t="str">
            <v>EK0A5BF9Z92</v>
          </cell>
          <cell r="I175" t="str">
            <v>EK0A5BF9</v>
          </cell>
          <cell r="J175" t="str">
            <v>RESTORE TOTE</v>
          </cell>
          <cell r="K175" t="str">
            <v>C/O</v>
          </cell>
          <cell r="L175" t="str">
            <v>85V</v>
          </cell>
          <cell r="M175" t="str">
            <v>HYDRANGEA</v>
          </cell>
          <cell r="N175" t="str">
            <v>Solid</v>
          </cell>
          <cell r="O175" t="str">
            <v>S</v>
          </cell>
          <cell r="P175" t="str">
            <v>100% Polyester</v>
          </cell>
          <cell r="Q175">
            <v>509061</v>
          </cell>
          <cell r="R175" t="str">
            <v>FORMOSA</v>
          </cell>
          <cell r="S175" t="str">
            <v>Semarang</v>
          </cell>
          <cell r="T175" t="str">
            <v>Indonesia</v>
          </cell>
          <cell r="U175">
            <v>60</v>
          </cell>
          <cell r="V175">
            <v>30</v>
          </cell>
          <cell r="W175">
            <v>0</v>
          </cell>
          <cell r="X175">
            <v>30</v>
          </cell>
          <cell r="Y175">
            <v>30</v>
          </cell>
          <cell r="Z175">
            <v>90</v>
          </cell>
          <cell r="AA175">
            <v>120</v>
          </cell>
          <cell r="AB175">
            <v>509061</v>
          </cell>
          <cell r="AC175" t="str">
            <v>FORMOSA</v>
          </cell>
          <cell r="AD175" t="str">
            <v>Semarang</v>
          </cell>
          <cell r="AE175" t="str">
            <v>Indonesia</v>
          </cell>
          <cell r="AF175">
            <v>509061</v>
          </cell>
          <cell r="AG175" t="str">
            <v>FORMOSA</v>
          </cell>
          <cell r="AH175" t="str">
            <v>Semarang</v>
          </cell>
          <cell r="AI175" t="str">
            <v>Indonesia</v>
          </cell>
          <cell r="AJ175">
            <v>509061</v>
          </cell>
          <cell r="AK175" t="str">
            <v>FORMOSA</v>
          </cell>
          <cell r="AL175" t="str">
            <v>Semarang</v>
          </cell>
          <cell r="AM175" t="str">
            <v>Indonesia</v>
          </cell>
          <cell r="AN175" t="str">
            <v>JARH</v>
          </cell>
          <cell r="AO175">
            <v>60</v>
          </cell>
          <cell r="AP175">
            <v>29</v>
          </cell>
          <cell r="AQ175">
            <v>18.75</v>
          </cell>
          <cell r="AR175">
            <v>11.5</v>
          </cell>
          <cell r="AS175">
            <v>14.49</v>
          </cell>
          <cell r="AT175" t="str">
            <v>KU37</v>
          </cell>
          <cell r="AU175">
            <v>60</v>
          </cell>
          <cell r="AV175">
            <v>80</v>
          </cell>
          <cell r="AW175">
            <v>38</v>
          </cell>
          <cell r="AX175">
            <v>44</v>
          </cell>
          <cell r="AY175">
            <v>19.62</v>
          </cell>
          <cell r="AZ175">
            <v>2000</v>
          </cell>
          <cell r="BA175">
            <v>500</v>
          </cell>
          <cell r="BB175">
            <v>87</v>
          </cell>
          <cell r="BC175">
            <v>28</v>
          </cell>
          <cell r="BD175">
            <v>115</v>
          </cell>
          <cell r="BE175">
            <v>77</v>
          </cell>
          <cell r="BF175">
            <v>98</v>
          </cell>
          <cell r="BG175">
            <v>15</v>
          </cell>
          <cell r="BH175">
            <v>77</v>
          </cell>
          <cell r="BI175">
            <v>25</v>
          </cell>
          <cell r="BJ175">
            <v>63</v>
          </cell>
          <cell r="BK175">
            <v>50</v>
          </cell>
          <cell r="BL175">
            <v>9</v>
          </cell>
          <cell r="BM175">
            <v>1</v>
          </cell>
          <cell r="BN175">
            <v>1</v>
          </cell>
          <cell r="BO175">
            <v>1</v>
          </cell>
          <cell r="BP175">
            <v>1</v>
          </cell>
        </row>
        <row r="176">
          <cell r="G176" t="str">
            <v>JS0A7ZNT5M9</v>
          </cell>
          <cell r="H176" t="str">
            <v>EK0A5BF9W30</v>
          </cell>
          <cell r="I176" t="str">
            <v>EK0A5BF9</v>
          </cell>
          <cell r="J176" t="str">
            <v>RESTORE TOTE</v>
          </cell>
          <cell r="K176" t="str">
            <v>C/O</v>
          </cell>
          <cell r="L176" t="str">
            <v>5M9</v>
          </cell>
          <cell r="M176" t="str">
            <v>PASTEL LILAC</v>
          </cell>
          <cell r="N176" t="str">
            <v>Solid</v>
          </cell>
          <cell r="O176" t="str">
            <v>S</v>
          </cell>
          <cell r="P176" t="str">
            <v>100% Polyester</v>
          </cell>
          <cell r="Q176">
            <v>509061</v>
          </cell>
          <cell r="R176" t="str">
            <v>FORMOSA</v>
          </cell>
          <cell r="S176" t="str">
            <v>Semarang</v>
          </cell>
          <cell r="T176" t="str">
            <v>Indonesia</v>
          </cell>
          <cell r="U176">
            <v>60</v>
          </cell>
          <cell r="V176">
            <v>30</v>
          </cell>
          <cell r="W176">
            <v>0</v>
          </cell>
          <cell r="X176">
            <v>30</v>
          </cell>
          <cell r="Y176">
            <v>30</v>
          </cell>
          <cell r="Z176">
            <v>90</v>
          </cell>
          <cell r="AA176">
            <v>120</v>
          </cell>
          <cell r="AB176">
            <v>509061</v>
          </cell>
          <cell r="AC176" t="str">
            <v>FORMOSA</v>
          </cell>
          <cell r="AD176" t="str">
            <v>Semarang</v>
          </cell>
          <cell r="AE176" t="str">
            <v>Indonesia</v>
          </cell>
          <cell r="AF176">
            <v>509061</v>
          </cell>
          <cell r="AG176" t="str">
            <v>FORMOSA</v>
          </cell>
          <cell r="AH176" t="str">
            <v>Semarang</v>
          </cell>
          <cell r="AI176" t="str">
            <v>Indonesia</v>
          </cell>
          <cell r="AJ176">
            <v>509061</v>
          </cell>
          <cell r="AK176" t="str">
            <v>FORMOSA</v>
          </cell>
          <cell r="AL176" t="str">
            <v>Semarang</v>
          </cell>
          <cell r="AM176" t="str">
            <v>Indonesia</v>
          </cell>
          <cell r="AN176" t="str">
            <v>JARH</v>
          </cell>
          <cell r="AO176">
            <v>60</v>
          </cell>
          <cell r="AP176">
            <v>29</v>
          </cell>
          <cell r="AQ176">
            <v>18.75</v>
          </cell>
          <cell r="AR176">
            <v>11.5</v>
          </cell>
          <cell r="AS176">
            <v>14.49</v>
          </cell>
          <cell r="AT176" t="str">
            <v>KU37</v>
          </cell>
          <cell r="AU176">
            <v>60</v>
          </cell>
          <cell r="AV176">
            <v>80</v>
          </cell>
          <cell r="AW176">
            <v>38</v>
          </cell>
          <cell r="AX176">
            <v>44</v>
          </cell>
          <cell r="AY176">
            <v>19.62</v>
          </cell>
          <cell r="AZ176">
            <v>2000</v>
          </cell>
          <cell r="BA176">
            <v>500</v>
          </cell>
          <cell r="BB176">
            <v>87</v>
          </cell>
          <cell r="BC176">
            <v>28</v>
          </cell>
          <cell r="BD176">
            <v>115</v>
          </cell>
          <cell r="BE176">
            <v>77</v>
          </cell>
          <cell r="BF176">
            <v>98</v>
          </cell>
          <cell r="BG176">
            <v>15</v>
          </cell>
          <cell r="BH176">
            <v>77</v>
          </cell>
          <cell r="BI176">
            <v>25</v>
          </cell>
          <cell r="BJ176">
            <v>63</v>
          </cell>
          <cell r="BK176">
            <v>50</v>
          </cell>
          <cell r="BL176">
            <v>9</v>
          </cell>
          <cell r="BM176">
            <v>1</v>
          </cell>
          <cell r="BN176">
            <v>1</v>
          </cell>
          <cell r="BO176">
            <v>1</v>
          </cell>
          <cell r="BP176">
            <v>1</v>
          </cell>
        </row>
        <row r="177">
          <cell r="G177" t="str">
            <v>JS0A3P7CAG5</v>
          </cell>
          <cell r="H177">
            <v>0</v>
          </cell>
          <cell r="I177">
            <v>0</v>
          </cell>
          <cell r="J177" t="str">
            <v>FIFTH AVE FX</v>
          </cell>
          <cell r="K177" t="str">
            <v>NEW</v>
          </cell>
          <cell r="L177" t="str">
            <v>AG5</v>
          </cell>
          <cell r="M177" t="str">
            <v>HAPPY AND SAD BLACK</v>
          </cell>
          <cell r="N177">
            <v>0</v>
          </cell>
          <cell r="O177" t="str">
            <v>M</v>
          </cell>
          <cell r="P177" t="str">
            <v>100% Polyester</v>
          </cell>
          <cell r="Q177">
            <v>508083</v>
          </cell>
          <cell r="R177" t="str">
            <v>STARITE - CAM</v>
          </cell>
          <cell r="S177" t="str">
            <v>Phnom Penh</v>
          </cell>
          <cell r="T177" t="str">
            <v>Cambodia</v>
          </cell>
          <cell r="U177">
            <v>60</v>
          </cell>
          <cell r="V177">
            <v>30</v>
          </cell>
          <cell r="W177">
            <v>30</v>
          </cell>
          <cell r="X177">
            <v>30</v>
          </cell>
          <cell r="Y177">
            <v>30</v>
          </cell>
          <cell r="Z177">
            <v>90</v>
          </cell>
          <cell r="AA177">
            <v>120</v>
          </cell>
          <cell r="AB177">
            <v>751459</v>
          </cell>
          <cell r="AC177" t="str">
            <v>STARITE - VN</v>
          </cell>
          <cell r="AD177" t="str">
            <v>Ho Chi Minh</v>
          </cell>
          <cell r="AE177" t="str">
            <v>Vietnam</v>
          </cell>
          <cell r="AF177">
            <v>751459</v>
          </cell>
          <cell r="AG177" t="str">
            <v>STARITE - VN</v>
          </cell>
          <cell r="AH177" t="str">
            <v>Ho Chi Minh</v>
          </cell>
          <cell r="AI177" t="str">
            <v>Vietnam</v>
          </cell>
          <cell r="AJ177">
            <v>751459</v>
          </cell>
          <cell r="AK177" t="str">
            <v>STARITE - VN</v>
          </cell>
          <cell r="AL177" t="str">
            <v>Ho Chi Minh</v>
          </cell>
          <cell r="AM177" t="str">
            <v>Vietnam</v>
          </cell>
          <cell r="AN177" t="str">
            <v>JFRF</v>
          </cell>
          <cell r="AO177">
            <v>80</v>
          </cell>
          <cell r="AP177">
            <v>21</v>
          </cell>
          <cell r="AQ177">
            <v>16</v>
          </cell>
          <cell r="AR177">
            <v>13</v>
          </cell>
          <cell r="AS177">
            <v>11.9</v>
          </cell>
          <cell r="AT177">
            <v>0</v>
          </cell>
          <cell r="AU177">
            <v>0</v>
          </cell>
          <cell r="AV177">
            <v>0</v>
          </cell>
          <cell r="AW177">
            <v>0</v>
          </cell>
          <cell r="AX177">
            <v>0</v>
          </cell>
          <cell r="AY177">
            <v>0</v>
          </cell>
          <cell r="AZ177">
            <v>2000</v>
          </cell>
          <cell r="BA177">
            <v>500</v>
          </cell>
          <cell r="BB177">
            <v>97</v>
          </cell>
          <cell r="BC177">
            <v>28</v>
          </cell>
          <cell r="BD177">
            <v>125</v>
          </cell>
          <cell r="BE177">
            <v>63</v>
          </cell>
          <cell r="BF177">
            <v>103</v>
          </cell>
          <cell r="BG177">
            <v>15</v>
          </cell>
          <cell r="BH177">
            <v>63</v>
          </cell>
          <cell r="BI177">
            <v>25</v>
          </cell>
          <cell r="BJ177">
            <v>60</v>
          </cell>
          <cell r="BK177">
            <v>50</v>
          </cell>
          <cell r="BL177">
            <v>9</v>
          </cell>
          <cell r="BM177">
            <v>1</v>
          </cell>
          <cell r="BN177">
            <v>1</v>
          </cell>
          <cell r="BO177">
            <v>1</v>
          </cell>
          <cell r="BP177">
            <v>1</v>
          </cell>
        </row>
        <row r="178">
          <cell r="G178" t="str">
            <v>JS0A3P7CZ62</v>
          </cell>
          <cell r="H178">
            <v>0</v>
          </cell>
          <cell r="I178">
            <v>0</v>
          </cell>
          <cell r="J178" t="str">
            <v>FIFTH AVE FX</v>
          </cell>
          <cell r="K178" t="str">
            <v>NEW</v>
          </cell>
          <cell r="L178" t="str">
            <v>Z62</v>
          </cell>
          <cell r="M178" t="str">
            <v>KIDCORE CHARMS</v>
          </cell>
          <cell r="N178" t="str">
            <v>Print</v>
          </cell>
          <cell r="O178" t="str">
            <v>P</v>
          </cell>
          <cell r="P178" t="str">
            <v>100% Polyester</v>
          </cell>
          <cell r="Q178">
            <v>508083</v>
          </cell>
          <cell r="R178" t="str">
            <v>STARITE - CAM</v>
          </cell>
          <cell r="S178" t="str">
            <v>Phnom Penh</v>
          </cell>
          <cell r="T178" t="str">
            <v>Cambodia</v>
          </cell>
          <cell r="U178">
            <v>60</v>
          </cell>
          <cell r="V178">
            <v>30</v>
          </cell>
          <cell r="W178">
            <v>30</v>
          </cell>
          <cell r="X178">
            <v>30</v>
          </cell>
          <cell r="Y178">
            <v>30</v>
          </cell>
          <cell r="Z178">
            <v>90</v>
          </cell>
          <cell r="AA178">
            <v>120</v>
          </cell>
          <cell r="AB178">
            <v>751459</v>
          </cell>
          <cell r="AC178" t="str">
            <v>STARITE - VN</v>
          </cell>
          <cell r="AD178" t="str">
            <v>Ho Chi Minh</v>
          </cell>
          <cell r="AE178" t="str">
            <v>Vietnam</v>
          </cell>
          <cell r="AF178">
            <v>751459</v>
          </cell>
          <cell r="AG178" t="str">
            <v>STARITE - VN</v>
          </cell>
          <cell r="AH178" t="str">
            <v>Ho Chi Minh</v>
          </cell>
          <cell r="AI178" t="str">
            <v>Vietnam</v>
          </cell>
          <cell r="AJ178">
            <v>751459</v>
          </cell>
          <cell r="AK178" t="str">
            <v>STARITE - VN</v>
          </cell>
          <cell r="AL178" t="str">
            <v>Ho Chi Minh</v>
          </cell>
          <cell r="AM178" t="str">
            <v>Vietnam</v>
          </cell>
          <cell r="AN178" t="str">
            <v>JFRF</v>
          </cell>
          <cell r="AO178">
            <v>80</v>
          </cell>
          <cell r="AP178">
            <v>21</v>
          </cell>
          <cell r="AQ178">
            <v>16</v>
          </cell>
          <cell r="AR178">
            <v>13</v>
          </cell>
          <cell r="AS178">
            <v>11.9</v>
          </cell>
          <cell r="AT178">
            <v>0</v>
          </cell>
          <cell r="AU178">
            <v>0</v>
          </cell>
          <cell r="AV178">
            <v>0</v>
          </cell>
          <cell r="AW178">
            <v>0</v>
          </cell>
          <cell r="AX178">
            <v>0</v>
          </cell>
          <cell r="AY178">
            <v>0</v>
          </cell>
          <cell r="AZ178">
            <v>2000</v>
          </cell>
          <cell r="BA178">
            <v>500</v>
          </cell>
          <cell r="BB178">
            <v>97</v>
          </cell>
          <cell r="BC178">
            <v>28</v>
          </cell>
          <cell r="BD178">
            <v>125</v>
          </cell>
          <cell r="BE178">
            <v>63</v>
          </cell>
          <cell r="BF178">
            <v>103</v>
          </cell>
          <cell r="BG178">
            <v>15</v>
          </cell>
          <cell r="BH178">
            <v>63</v>
          </cell>
          <cell r="BI178">
            <v>25</v>
          </cell>
          <cell r="BJ178">
            <v>60</v>
          </cell>
          <cell r="BK178">
            <v>50</v>
          </cell>
          <cell r="BL178">
            <v>9</v>
          </cell>
          <cell r="BM178">
            <v>1</v>
          </cell>
          <cell r="BN178">
            <v>1</v>
          </cell>
          <cell r="BO178">
            <v>1</v>
          </cell>
          <cell r="BP178">
            <v>1</v>
          </cell>
        </row>
        <row r="179">
          <cell r="G179" t="str">
            <v>JS0A3P7CZ64</v>
          </cell>
          <cell r="H179">
            <v>0</v>
          </cell>
          <cell r="I179">
            <v>0</v>
          </cell>
          <cell r="J179" t="str">
            <v>FIFTH AVE FX</v>
          </cell>
          <cell r="K179" t="str">
            <v>NEW</v>
          </cell>
          <cell r="L179" t="str">
            <v>Z64</v>
          </cell>
          <cell r="M179" t="str">
            <v>EMBROIDERED BLOSSOM</v>
          </cell>
          <cell r="N179" t="str">
            <v>Print</v>
          </cell>
          <cell r="O179" t="str">
            <v>P</v>
          </cell>
          <cell r="P179" t="str">
            <v>100% Polyester</v>
          </cell>
          <cell r="Q179">
            <v>508083</v>
          </cell>
          <cell r="R179" t="str">
            <v>STARITE - CAM</v>
          </cell>
          <cell r="S179" t="str">
            <v>Phnom Penh</v>
          </cell>
          <cell r="T179" t="str">
            <v>Cambodia</v>
          </cell>
          <cell r="U179">
            <v>60</v>
          </cell>
          <cell r="V179">
            <v>30</v>
          </cell>
          <cell r="W179">
            <v>30</v>
          </cell>
          <cell r="X179">
            <v>30</v>
          </cell>
          <cell r="Y179">
            <v>30</v>
          </cell>
          <cell r="Z179">
            <v>90</v>
          </cell>
          <cell r="AA179">
            <v>120</v>
          </cell>
          <cell r="AB179">
            <v>751459</v>
          </cell>
          <cell r="AC179" t="str">
            <v>STARITE - VN</v>
          </cell>
          <cell r="AD179" t="str">
            <v>Ho Chi Minh</v>
          </cell>
          <cell r="AE179" t="str">
            <v>Vietnam</v>
          </cell>
          <cell r="AF179">
            <v>751459</v>
          </cell>
          <cell r="AG179" t="str">
            <v>STARITE - VN</v>
          </cell>
          <cell r="AH179" t="str">
            <v>Ho Chi Minh</v>
          </cell>
          <cell r="AI179" t="str">
            <v>Vietnam</v>
          </cell>
          <cell r="AJ179">
            <v>751459</v>
          </cell>
          <cell r="AK179" t="str">
            <v>STARITE - VN</v>
          </cell>
          <cell r="AL179" t="str">
            <v>Ho Chi Minh</v>
          </cell>
          <cell r="AM179" t="str">
            <v>Vietnam</v>
          </cell>
          <cell r="AN179" t="str">
            <v>JFRF</v>
          </cell>
          <cell r="AO179">
            <v>80</v>
          </cell>
          <cell r="AP179">
            <v>21</v>
          </cell>
          <cell r="AQ179">
            <v>16</v>
          </cell>
          <cell r="AR179">
            <v>13</v>
          </cell>
          <cell r="AS179">
            <v>11.9</v>
          </cell>
          <cell r="AT179">
            <v>0</v>
          </cell>
          <cell r="AU179">
            <v>0</v>
          </cell>
          <cell r="AV179">
            <v>0</v>
          </cell>
          <cell r="AW179">
            <v>0</v>
          </cell>
          <cell r="AX179">
            <v>0</v>
          </cell>
          <cell r="AY179">
            <v>0</v>
          </cell>
          <cell r="AZ179">
            <v>2000</v>
          </cell>
          <cell r="BA179">
            <v>500</v>
          </cell>
          <cell r="BB179">
            <v>97</v>
          </cell>
          <cell r="BC179">
            <v>28</v>
          </cell>
          <cell r="BD179">
            <v>125</v>
          </cell>
          <cell r="BE179">
            <v>63</v>
          </cell>
          <cell r="BF179">
            <v>103</v>
          </cell>
          <cell r="BG179">
            <v>15</v>
          </cell>
          <cell r="BH179">
            <v>63</v>
          </cell>
          <cell r="BI179">
            <v>25</v>
          </cell>
          <cell r="BJ179">
            <v>60</v>
          </cell>
          <cell r="BK179">
            <v>50</v>
          </cell>
          <cell r="BL179">
            <v>9</v>
          </cell>
          <cell r="BM179">
            <v>1</v>
          </cell>
          <cell r="BN179">
            <v>1</v>
          </cell>
          <cell r="BO179">
            <v>1</v>
          </cell>
          <cell r="BP179">
            <v>1</v>
          </cell>
        </row>
        <row r="180">
          <cell r="G180" t="str">
            <v>JS00TAN1008</v>
          </cell>
          <cell r="H180" t="str">
            <v>EK0A5BDKN55</v>
          </cell>
          <cell r="I180" t="str">
            <v>EK0A5BDK</v>
          </cell>
          <cell r="J180" t="str">
            <v>FIFTH AVENUE</v>
          </cell>
          <cell r="K180" t="str">
            <v>C/O</v>
          </cell>
          <cell r="L180" t="str">
            <v>008</v>
          </cell>
          <cell r="M180" t="str">
            <v>BLACK</v>
          </cell>
          <cell r="N180" t="str">
            <v>Solid</v>
          </cell>
          <cell r="O180" t="str">
            <v>S</v>
          </cell>
          <cell r="P180" t="str">
            <v>100% Polyester</v>
          </cell>
          <cell r="Q180">
            <v>508083</v>
          </cell>
          <cell r="R180" t="str">
            <v>STARITE - CAM</v>
          </cell>
          <cell r="S180" t="str">
            <v>Phnom Penh</v>
          </cell>
          <cell r="T180" t="str">
            <v>Cambodia</v>
          </cell>
          <cell r="U180">
            <v>60</v>
          </cell>
          <cell r="V180">
            <v>30</v>
          </cell>
          <cell r="W180">
            <v>30</v>
          </cell>
          <cell r="X180">
            <v>17</v>
          </cell>
          <cell r="Y180">
            <v>30</v>
          </cell>
          <cell r="Z180">
            <v>77</v>
          </cell>
          <cell r="AA180">
            <v>107</v>
          </cell>
          <cell r="AB180">
            <v>508083</v>
          </cell>
          <cell r="AC180" t="str">
            <v>STARITE - CAM</v>
          </cell>
          <cell r="AD180" t="str">
            <v>Phnom Penh</v>
          </cell>
          <cell r="AE180" t="str">
            <v>Cambodia</v>
          </cell>
          <cell r="AF180">
            <v>508083</v>
          </cell>
          <cell r="AG180" t="str">
            <v>STARITE - CAM</v>
          </cell>
          <cell r="AH180" t="str">
            <v>Phnom Penh</v>
          </cell>
          <cell r="AI180" t="str">
            <v>Cambodia</v>
          </cell>
          <cell r="AJ180">
            <v>508083</v>
          </cell>
          <cell r="AK180" t="str">
            <v>STARITE - CAM</v>
          </cell>
          <cell r="AL180" t="str">
            <v>Phnom Penh</v>
          </cell>
          <cell r="AM180" t="str">
            <v>Cambodia</v>
          </cell>
          <cell r="AN180" t="str">
            <v>JFRF</v>
          </cell>
          <cell r="AO180">
            <v>80</v>
          </cell>
          <cell r="AP180">
            <v>21</v>
          </cell>
          <cell r="AQ180">
            <v>16</v>
          </cell>
          <cell r="AR180">
            <v>13</v>
          </cell>
          <cell r="AS180">
            <v>12.12</v>
          </cell>
          <cell r="AT180" t="str">
            <v>KU38</v>
          </cell>
          <cell r="AU180">
            <v>78</v>
          </cell>
          <cell r="AV180">
            <v>80</v>
          </cell>
          <cell r="AW180">
            <v>38</v>
          </cell>
          <cell r="AX180">
            <v>29</v>
          </cell>
          <cell r="AY180">
            <v>11.78</v>
          </cell>
          <cell r="AZ180">
            <v>2000</v>
          </cell>
          <cell r="BA180">
            <v>500</v>
          </cell>
          <cell r="BB180">
            <v>87</v>
          </cell>
          <cell r="BC180">
            <v>28</v>
          </cell>
          <cell r="BD180">
            <v>115</v>
          </cell>
          <cell r="BE180">
            <v>63</v>
          </cell>
          <cell r="BF180">
            <v>103</v>
          </cell>
          <cell r="BG180">
            <v>15</v>
          </cell>
          <cell r="BH180">
            <v>63</v>
          </cell>
          <cell r="BI180">
            <v>25</v>
          </cell>
          <cell r="BJ180">
            <v>63</v>
          </cell>
          <cell r="BK180">
            <v>64</v>
          </cell>
          <cell r="BL180">
            <v>9</v>
          </cell>
          <cell r="BM180">
            <v>1</v>
          </cell>
          <cell r="BN180">
            <v>1</v>
          </cell>
          <cell r="BO180">
            <v>1</v>
          </cell>
          <cell r="BP180">
            <v>1</v>
          </cell>
        </row>
        <row r="181">
          <cell r="G181" t="str">
            <v>JS00TAN196D</v>
          </cell>
          <cell r="H181" t="str">
            <v>EK0A5BDK2D4</v>
          </cell>
          <cell r="I181" t="str">
            <v>EK0A5BDK</v>
          </cell>
          <cell r="J181" t="str">
            <v>FIFTH AVENUE</v>
          </cell>
          <cell r="K181" t="str">
            <v>C/O</v>
          </cell>
          <cell r="L181" t="str">
            <v>96D</v>
          </cell>
          <cell r="M181" t="str">
            <v>LODEN FROST</v>
          </cell>
          <cell r="N181" t="str">
            <v>Solid</v>
          </cell>
          <cell r="O181" t="str">
            <v>S</v>
          </cell>
          <cell r="P181" t="str">
            <v>100% Polyester</v>
          </cell>
          <cell r="Q181">
            <v>508083</v>
          </cell>
          <cell r="R181" t="str">
            <v>STARITE - CAM</v>
          </cell>
          <cell r="S181" t="str">
            <v>Phnom Penh</v>
          </cell>
          <cell r="T181" t="str">
            <v>Cambodia</v>
          </cell>
          <cell r="U181">
            <v>60</v>
          </cell>
          <cell r="V181">
            <v>30</v>
          </cell>
          <cell r="W181">
            <v>30</v>
          </cell>
          <cell r="X181">
            <v>17</v>
          </cell>
          <cell r="Y181">
            <v>30</v>
          </cell>
          <cell r="Z181">
            <v>77</v>
          </cell>
          <cell r="AA181">
            <v>107</v>
          </cell>
          <cell r="AB181">
            <v>508083</v>
          </cell>
          <cell r="AC181" t="str">
            <v>STARITE - CAM</v>
          </cell>
          <cell r="AD181" t="str">
            <v>Phnom Penh</v>
          </cell>
          <cell r="AE181" t="str">
            <v>Cambodia</v>
          </cell>
          <cell r="AF181">
            <v>508083</v>
          </cell>
          <cell r="AG181" t="str">
            <v>STARITE - CAM</v>
          </cell>
          <cell r="AH181" t="str">
            <v>Phnom Penh</v>
          </cell>
          <cell r="AI181" t="str">
            <v>Cambodia</v>
          </cell>
          <cell r="AJ181">
            <v>508083</v>
          </cell>
          <cell r="AK181" t="str">
            <v>STARITE - CAM</v>
          </cell>
          <cell r="AL181" t="str">
            <v>Phnom Penh</v>
          </cell>
          <cell r="AM181" t="str">
            <v>Cambodia</v>
          </cell>
          <cell r="AN181" t="str">
            <v>JFRF</v>
          </cell>
          <cell r="AO181">
            <v>80</v>
          </cell>
          <cell r="AP181">
            <v>21</v>
          </cell>
          <cell r="AQ181">
            <v>16</v>
          </cell>
          <cell r="AR181">
            <v>13</v>
          </cell>
          <cell r="AS181">
            <v>12.12</v>
          </cell>
          <cell r="AT181" t="str">
            <v>KU38</v>
          </cell>
          <cell r="AU181">
            <v>78</v>
          </cell>
          <cell r="AV181">
            <v>80</v>
          </cell>
          <cell r="AW181">
            <v>38</v>
          </cell>
          <cell r="AX181">
            <v>29</v>
          </cell>
          <cell r="AY181">
            <v>11.78</v>
          </cell>
          <cell r="AZ181">
            <v>2000</v>
          </cell>
          <cell r="BA181">
            <v>500</v>
          </cell>
          <cell r="BB181">
            <v>87</v>
          </cell>
          <cell r="BC181">
            <v>28</v>
          </cell>
          <cell r="BD181">
            <v>115</v>
          </cell>
          <cell r="BE181">
            <v>63</v>
          </cell>
          <cell r="BF181">
            <v>103</v>
          </cell>
          <cell r="BG181">
            <v>15</v>
          </cell>
          <cell r="BH181">
            <v>63</v>
          </cell>
          <cell r="BI181">
            <v>25</v>
          </cell>
          <cell r="BJ181">
            <v>63</v>
          </cell>
          <cell r="BK181">
            <v>64</v>
          </cell>
          <cell r="BL181">
            <v>9</v>
          </cell>
          <cell r="BM181">
            <v>1</v>
          </cell>
          <cell r="BN181">
            <v>1</v>
          </cell>
          <cell r="BO181">
            <v>1</v>
          </cell>
          <cell r="BP181">
            <v>1</v>
          </cell>
        </row>
        <row r="182">
          <cell r="G182" t="str">
            <v>JS00TAN185V</v>
          </cell>
          <cell r="H182" t="str">
            <v>EK0A5BDKZ92</v>
          </cell>
          <cell r="I182" t="str">
            <v>EK0A5BDK</v>
          </cell>
          <cell r="J182" t="str">
            <v>FIFTH AVENUE</v>
          </cell>
          <cell r="K182" t="str">
            <v>NEW</v>
          </cell>
          <cell r="L182" t="str">
            <v>85V</v>
          </cell>
          <cell r="M182" t="str">
            <v>HYDRANGEA</v>
          </cell>
          <cell r="N182" t="str">
            <v>Solid</v>
          </cell>
          <cell r="O182" t="str">
            <v>S</v>
          </cell>
          <cell r="P182" t="str">
            <v>100% Polyester</v>
          </cell>
          <cell r="Q182">
            <v>508083</v>
          </cell>
          <cell r="R182" t="str">
            <v>STARITE - CAM</v>
          </cell>
          <cell r="S182" t="str">
            <v>Phnom Penh</v>
          </cell>
          <cell r="T182" t="str">
            <v>Cambodia</v>
          </cell>
          <cell r="U182">
            <v>60</v>
          </cell>
          <cell r="V182">
            <v>30</v>
          </cell>
          <cell r="W182">
            <v>30</v>
          </cell>
          <cell r="X182">
            <v>17</v>
          </cell>
          <cell r="Y182">
            <v>30</v>
          </cell>
          <cell r="Z182">
            <v>77</v>
          </cell>
          <cell r="AA182">
            <v>107</v>
          </cell>
          <cell r="AB182">
            <v>508083</v>
          </cell>
          <cell r="AC182" t="str">
            <v>STARITE - CAM</v>
          </cell>
          <cell r="AD182" t="str">
            <v>Phnom Penh</v>
          </cell>
          <cell r="AE182" t="str">
            <v>Cambodia</v>
          </cell>
          <cell r="AF182">
            <v>508083</v>
          </cell>
          <cell r="AG182" t="str">
            <v>STARITE - CAM</v>
          </cell>
          <cell r="AH182" t="str">
            <v>Phnom Penh</v>
          </cell>
          <cell r="AI182" t="str">
            <v>Cambodia</v>
          </cell>
          <cell r="AJ182">
            <v>508083</v>
          </cell>
          <cell r="AK182" t="str">
            <v>STARITE - CAM</v>
          </cell>
          <cell r="AL182" t="str">
            <v>Phnom Penh</v>
          </cell>
          <cell r="AM182" t="str">
            <v>Cambodia</v>
          </cell>
          <cell r="AN182" t="str">
            <v>JFRF</v>
          </cell>
          <cell r="AO182">
            <v>80</v>
          </cell>
          <cell r="AP182">
            <v>21</v>
          </cell>
          <cell r="AQ182">
            <v>16</v>
          </cell>
          <cell r="AR182">
            <v>13</v>
          </cell>
          <cell r="AS182">
            <v>12.12</v>
          </cell>
          <cell r="AT182" t="str">
            <v>KU38</v>
          </cell>
          <cell r="AU182">
            <v>78</v>
          </cell>
          <cell r="AV182">
            <v>80</v>
          </cell>
          <cell r="AW182">
            <v>38</v>
          </cell>
          <cell r="AX182">
            <v>29</v>
          </cell>
          <cell r="AY182">
            <v>11.78</v>
          </cell>
          <cell r="AZ182">
            <v>2000</v>
          </cell>
          <cell r="BA182">
            <v>500</v>
          </cell>
          <cell r="BB182">
            <v>87</v>
          </cell>
          <cell r="BC182">
            <v>28</v>
          </cell>
          <cell r="BD182">
            <v>115</v>
          </cell>
          <cell r="BE182">
            <v>63</v>
          </cell>
          <cell r="BF182">
            <v>103</v>
          </cell>
          <cell r="BG182">
            <v>15</v>
          </cell>
          <cell r="BH182">
            <v>63</v>
          </cell>
          <cell r="BI182">
            <v>25</v>
          </cell>
          <cell r="BJ182">
            <v>63</v>
          </cell>
          <cell r="BK182">
            <v>64</v>
          </cell>
          <cell r="BL182">
            <v>9</v>
          </cell>
          <cell r="BM182">
            <v>1</v>
          </cell>
          <cell r="BN182">
            <v>1</v>
          </cell>
          <cell r="BO182">
            <v>1</v>
          </cell>
          <cell r="BP182">
            <v>1</v>
          </cell>
        </row>
        <row r="183">
          <cell r="G183" t="str">
            <v>JS00TAN1AI7</v>
          </cell>
          <cell r="H183">
            <v>0</v>
          </cell>
          <cell r="I183">
            <v>0</v>
          </cell>
          <cell r="J183" t="str">
            <v>FIFTH AVENUE</v>
          </cell>
          <cell r="K183" t="str">
            <v>NEW</v>
          </cell>
          <cell r="L183" t="str">
            <v>AI7</v>
          </cell>
          <cell r="M183" t="str">
            <v>SKIP DAISY YELLOW</v>
          </cell>
          <cell r="N183" t="str">
            <v>Print</v>
          </cell>
          <cell r="O183" t="str">
            <v>P</v>
          </cell>
          <cell r="P183" t="str">
            <v>100% Polyester</v>
          </cell>
          <cell r="Q183">
            <v>508083</v>
          </cell>
          <cell r="R183" t="str">
            <v>STARITE - CAM</v>
          </cell>
          <cell r="S183" t="str">
            <v>Phnom Penh</v>
          </cell>
          <cell r="T183" t="str">
            <v>Cambodia</v>
          </cell>
          <cell r="U183">
            <v>60</v>
          </cell>
          <cell r="V183">
            <v>30</v>
          </cell>
          <cell r="W183">
            <v>30</v>
          </cell>
          <cell r="X183">
            <v>17</v>
          </cell>
          <cell r="Y183">
            <v>30</v>
          </cell>
          <cell r="Z183">
            <v>77</v>
          </cell>
          <cell r="AA183">
            <v>107</v>
          </cell>
          <cell r="AB183">
            <v>508083</v>
          </cell>
          <cell r="AC183" t="str">
            <v>STARITE - CAM</v>
          </cell>
          <cell r="AD183" t="str">
            <v>Phnom Penh</v>
          </cell>
          <cell r="AE183" t="str">
            <v>Cambodia</v>
          </cell>
          <cell r="AF183">
            <v>508083</v>
          </cell>
          <cell r="AG183" t="str">
            <v>STARITE - CAM</v>
          </cell>
          <cell r="AH183" t="str">
            <v>Phnom Penh</v>
          </cell>
          <cell r="AI183" t="str">
            <v>Cambodia</v>
          </cell>
          <cell r="AJ183">
            <v>508083</v>
          </cell>
          <cell r="AK183" t="str">
            <v>STARITE - CAM</v>
          </cell>
          <cell r="AL183" t="str">
            <v>Phnom Penh</v>
          </cell>
          <cell r="AM183" t="str">
            <v>Cambodia</v>
          </cell>
          <cell r="AN183" t="str">
            <v>JFRF</v>
          </cell>
          <cell r="AO183">
            <v>80</v>
          </cell>
          <cell r="AP183">
            <v>21</v>
          </cell>
          <cell r="AQ183">
            <v>16</v>
          </cell>
          <cell r="AR183">
            <v>13</v>
          </cell>
          <cell r="AS183">
            <v>12.12</v>
          </cell>
          <cell r="AT183" t="str">
            <v>KU38</v>
          </cell>
          <cell r="AU183">
            <v>78</v>
          </cell>
          <cell r="AV183">
            <v>80</v>
          </cell>
          <cell r="AW183">
            <v>38</v>
          </cell>
          <cell r="AX183">
            <v>29</v>
          </cell>
          <cell r="AY183">
            <v>11.78</v>
          </cell>
          <cell r="AZ183">
            <v>2000</v>
          </cell>
          <cell r="BA183">
            <v>500</v>
          </cell>
          <cell r="BB183">
            <v>87</v>
          </cell>
          <cell r="BC183">
            <v>28</v>
          </cell>
          <cell r="BD183">
            <v>115</v>
          </cell>
          <cell r="BE183">
            <v>63</v>
          </cell>
          <cell r="BF183">
            <v>103</v>
          </cell>
          <cell r="BG183">
            <v>15</v>
          </cell>
          <cell r="BH183">
            <v>63</v>
          </cell>
          <cell r="BI183">
            <v>25</v>
          </cell>
          <cell r="BJ183">
            <v>63</v>
          </cell>
          <cell r="BK183">
            <v>64</v>
          </cell>
          <cell r="BL183">
            <v>9</v>
          </cell>
          <cell r="BM183">
            <v>1</v>
          </cell>
          <cell r="BN183">
            <v>1</v>
          </cell>
          <cell r="BO183">
            <v>1</v>
          </cell>
          <cell r="BP183">
            <v>1</v>
          </cell>
        </row>
        <row r="184">
          <cell r="G184" t="str">
            <v>JS00TAN1AG1</v>
          </cell>
          <cell r="H184">
            <v>0</v>
          </cell>
          <cell r="I184">
            <v>0</v>
          </cell>
          <cell r="J184" t="str">
            <v>FIFTH AVENUE</v>
          </cell>
          <cell r="K184" t="str">
            <v>NEW</v>
          </cell>
          <cell r="L184" t="str">
            <v>AG1</v>
          </cell>
          <cell r="M184" t="str">
            <v>MATRIX GLITCH</v>
          </cell>
          <cell r="N184" t="str">
            <v>Print</v>
          </cell>
          <cell r="O184" t="str">
            <v>P</v>
          </cell>
          <cell r="P184" t="str">
            <v>100% Polyester</v>
          </cell>
          <cell r="Q184">
            <v>508083</v>
          </cell>
          <cell r="R184" t="str">
            <v>STARITE - CAM</v>
          </cell>
          <cell r="S184" t="str">
            <v>Phnom Penh</v>
          </cell>
          <cell r="T184" t="str">
            <v>Cambodia</v>
          </cell>
          <cell r="U184">
            <v>60</v>
          </cell>
          <cell r="V184">
            <v>30</v>
          </cell>
          <cell r="W184">
            <v>30</v>
          </cell>
          <cell r="X184">
            <v>17</v>
          </cell>
          <cell r="Y184">
            <v>30</v>
          </cell>
          <cell r="Z184">
            <v>77</v>
          </cell>
          <cell r="AA184">
            <v>107</v>
          </cell>
          <cell r="AB184">
            <v>508083</v>
          </cell>
          <cell r="AC184" t="str">
            <v>STARITE - CAM</v>
          </cell>
          <cell r="AD184" t="str">
            <v>Phnom Penh</v>
          </cell>
          <cell r="AE184" t="str">
            <v>Cambodia</v>
          </cell>
          <cell r="AF184">
            <v>508083</v>
          </cell>
          <cell r="AG184" t="str">
            <v>STARITE - CAM</v>
          </cell>
          <cell r="AH184" t="str">
            <v>Phnom Penh</v>
          </cell>
          <cell r="AI184" t="str">
            <v>Cambodia</v>
          </cell>
          <cell r="AJ184">
            <v>508083</v>
          </cell>
          <cell r="AK184" t="str">
            <v>STARITE - CAM</v>
          </cell>
          <cell r="AL184" t="str">
            <v>Phnom Penh</v>
          </cell>
          <cell r="AM184" t="str">
            <v>Cambodia</v>
          </cell>
          <cell r="AN184" t="str">
            <v>JFRF</v>
          </cell>
          <cell r="AO184">
            <v>80</v>
          </cell>
          <cell r="AP184">
            <v>21</v>
          </cell>
          <cell r="AQ184">
            <v>16</v>
          </cell>
          <cell r="AR184">
            <v>13</v>
          </cell>
          <cell r="AS184">
            <v>12.12</v>
          </cell>
          <cell r="AT184" t="str">
            <v>KU38</v>
          </cell>
          <cell r="AU184">
            <v>78</v>
          </cell>
          <cell r="AV184">
            <v>80</v>
          </cell>
          <cell r="AW184">
            <v>38</v>
          </cell>
          <cell r="AX184">
            <v>29</v>
          </cell>
          <cell r="AY184">
            <v>11.78</v>
          </cell>
          <cell r="AZ184">
            <v>2000</v>
          </cell>
          <cell r="BA184">
            <v>500</v>
          </cell>
          <cell r="BB184">
            <v>87</v>
          </cell>
          <cell r="BC184">
            <v>28</v>
          </cell>
          <cell r="BD184">
            <v>115</v>
          </cell>
          <cell r="BE184">
            <v>63</v>
          </cell>
          <cell r="BF184">
            <v>103</v>
          </cell>
          <cell r="BG184">
            <v>15</v>
          </cell>
          <cell r="BH184">
            <v>63</v>
          </cell>
          <cell r="BI184">
            <v>25</v>
          </cell>
          <cell r="BJ184">
            <v>63</v>
          </cell>
          <cell r="BK184">
            <v>64</v>
          </cell>
          <cell r="BL184">
            <v>9</v>
          </cell>
          <cell r="BM184">
            <v>1</v>
          </cell>
          <cell r="BN184">
            <v>1</v>
          </cell>
          <cell r="BO184">
            <v>1</v>
          </cell>
          <cell r="BP184">
            <v>1</v>
          </cell>
        </row>
        <row r="185">
          <cell r="G185" t="str">
            <v>JS00TAN17N8</v>
          </cell>
          <cell r="H185">
            <v>0</v>
          </cell>
          <cell r="I185">
            <v>0</v>
          </cell>
          <cell r="J185" t="str">
            <v>FIFTH AVENUE</v>
          </cell>
          <cell r="K185" t="str">
            <v>C/O</v>
          </cell>
          <cell r="L185" t="str">
            <v>7N8</v>
          </cell>
          <cell r="M185" t="str">
            <v>MISTY ROSE</v>
          </cell>
          <cell r="N185" t="str">
            <v>Solid</v>
          </cell>
          <cell r="O185" t="str">
            <v>S</v>
          </cell>
          <cell r="P185" t="str">
            <v>100% Polyester</v>
          </cell>
          <cell r="Q185">
            <v>508083</v>
          </cell>
          <cell r="R185" t="str">
            <v>STARITE - CAM</v>
          </cell>
          <cell r="S185" t="str">
            <v>Phnom Penh</v>
          </cell>
          <cell r="T185" t="str">
            <v>Cambodia</v>
          </cell>
          <cell r="U185">
            <v>60</v>
          </cell>
          <cell r="V185">
            <v>30</v>
          </cell>
          <cell r="W185">
            <v>30</v>
          </cell>
          <cell r="X185">
            <v>17</v>
          </cell>
          <cell r="Y185">
            <v>30</v>
          </cell>
          <cell r="Z185">
            <v>77</v>
          </cell>
          <cell r="AA185">
            <v>107</v>
          </cell>
          <cell r="AB185">
            <v>508083</v>
          </cell>
          <cell r="AC185" t="str">
            <v>STARITE - CAM</v>
          </cell>
          <cell r="AD185" t="str">
            <v>Phnom Penh</v>
          </cell>
          <cell r="AE185" t="str">
            <v>Cambodia</v>
          </cell>
          <cell r="AF185">
            <v>508083</v>
          </cell>
          <cell r="AG185" t="str">
            <v>STARITE - CAM</v>
          </cell>
          <cell r="AH185" t="str">
            <v>Phnom Penh</v>
          </cell>
          <cell r="AI185" t="str">
            <v>Cambodia</v>
          </cell>
          <cell r="AJ185">
            <v>508083</v>
          </cell>
          <cell r="AK185" t="str">
            <v>STARITE - CAM</v>
          </cell>
          <cell r="AL185" t="str">
            <v>Phnom Penh</v>
          </cell>
          <cell r="AM185" t="str">
            <v>Cambodia</v>
          </cell>
          <cell r="AN185" t="str">
            <v>JFRF</v>
          </cell>
          <cell r="AO185">
            <v>80</v>
          </cell>
          <cell r="AP185">
            <v>21</v>
          </cell>
          <cell r="AQ185">
            <v>16</v>
          </cell>
          <cell r="AR185">
            <v>13</v>
          </cell>
          <cell r="AS185">
            <v>12.12</v>
          </cell>
          <cell r="AT185" t="str">
            <v>KU38</v>
          </cell>
          <cell r="AU185">
            <v>78</v>
          </cell>
          <cell r="AV185">
            <v>80</v>
          </cell>
          <cell r="AW185">
            <v>38</v>
          </cell>
          <cell r="AX185">
            <v>29</v>
          </cell>
          <cell r="AY185">
            <v>11.78</v>
          </cell>
          <cell r="AZ185">
            <v>2000</v>
          </cell>
          <cell r="BA185">
            <v>500</v>
          </cell>
          <cell r="BB185">
            <v>87</v>
          </cell>
          <cell r="BC185">
            <v>28</v>
          </cell>
          <cell r="BD185">
            <v>115</v>
          </cell>
          <cell r="BE185">
            <v>63</v>
          </cell>
          <cell r="BF185">
            <v>103</v>
          </cell>
          <cell r="BG185">
            <v>15</v>
          </cell>
          <cell r="BH185">
            <v>63</v>
          </cell>
          <cell r="BI185">
            <v>25</v>
          </cell>
          <cell r="BJ185">
            <v>63</v>
          </cell>
          <cell r="BK185">
            <v>64</v>
          </cell>
          <cell r="BL185">
            <v>9</v>
          </cell>
          <cell r="BM185">
            <v>1</v>
          </cell>
          <cell r="BN185">
            <v>1</v>
          </cell>
          <cell r="BO185">
            <v>1</v>
          </cell>
          <cell r="BP185">
            <v>1</v>
          </cell>
        </row>
        <row r="186">
          <cell r="G186" t="str">
            <v>JS0A7ZNS83R</v>
          </cell>
          <cell r="H186" t="str">
            <v>EK0A5BFD2D5</v>
          </cell>
          <cell r="I186" t="str">
            <v>EK0A5BFD</v>
          </cell>
          <cell r="J186" t="str">
            <v>RESTORE WAISTPACK</v>
          </cell>
          <cell r="K186" t="str">
            <v>C/O</v>
          </cell>
          <cell r="L186" t="str">
            <v>83R</v>
          </cell>
          <cell r="M186" t="str">
            <v>UNDYED</v>
          </cell>
          <cell r="N186" t="str">
            <v>Solid</v>
          </cell>
          <cell r="O186" t="str">
            <v>S</v>
          </cell>
          <cell r="P186" t="str">
            <v>100% Polyester</v>
          </cell>
          <cell r="Q186">
            <v>509061</v>
          </cell>
          <cell r="R186" t="str">
            <v>FORMOSA</v>
          </cell>
          <cell r="S186" t="str">
            <v>Semarang</v>
          </cell>
          <cell r="T186" t="str">
            <v>Indonesia</v>
          </cell>
          <cell r="U186">
            <v>60</v>
          </cell>
          <cell r="V186">
            <v>30</v>
          </cell>
          <cell r="W186">
            <v>0</v>
          </cell>
          <cell r="X186">
            <v>30</v>
          </cell>
          <cell r="Y186">
            <v>30</v>
          </cell>
          <cell r="Z186">
            <v>90</v>
          </cell>
          <cell r="AA186">
            <v>120</v>
          </cell>
          <cell r="AB186">
            <v>509061</v>
          </cell>
          <cell r="AC186" t="str">
            <v>FORMOSA</v>
          </cell>
          <cell r="AD186" t="str">
            <v>Semarang</v>
          </cell>
          <cell r="AE186" t="str">
            <v>Indonesia</v>
          </cell>
          <cell r="AF186">
            <v>509061</v>
          </cell>
          <cell r="AG186" t="str">
            <v>FORMOSA</v>
          </cell>
          <cell r="AH186" t="str">
            <v>Semarang</v>
          </cell>
          <cell r="AI186" t="str">
            <v>Indonesia</v>
          </cell>
          <cell r="AJ186">
            <v>509061</v>
          </cell>
          <cell r="AK186" t="str">
            <v>FORMOSA</v>
          </cell>
          <cell r="AL186" t="str">
            <v>Semarang</v>
          </cell>
          <cell r="AM186" t="str">
            <v>Indonesia</v>
          </cell>
          <cell r="AN186" t="str">
            <v>JFRG</v>
          </cell>
          <cell r="AO186">
            <v>60</v>
          </cell>
          <cell r="AP186">
            <v>30</v>
          </cell>
          <cell r="AQ186">
            <v>15</v>
          </cell>
          <cell r="AR186">
            <v>13</v>
          </cell>
          <cell r="AS186">
            <v>19.809999999999999</v>
          </cell>
          <cell r="AT186" t="str">
            <v>KU37</v>
          </cell>
          <cell r="AU186">
            <v>60</v>
          </cell>
          <cell r="AV186">
            <v>80</v>
          </cell>
          <cell r="AW186">
            <v>38</v>
          </cell>
          <cell r="AX186">
            <v>44</v>
          </cell>
          <cell r="AY186">
            <v>16</v>
          </cell>
          <cell r="AZ186">
            <v>2000</v>
          </cell>
          <cell r="BA186">
            <v>500</v>
          </cell>
          <cell r="BB186">
            <v>87</v>
          </cell>
          <cell r="BC186">
            <v>28</v>
          </cell>
          <cell r="BD186">
            <v>115</v>
          </cell>
          <cell r="BE186">
            <v>77</v>
          </cell>
          <cell r="BF186">
            <v>98</v>
          </cell>
          <cell r="BG186">
            <v>15</v>
          </cell>
          <cell r="BH186">
            <v>77</v>
          </cell>
          <cell r="BI186">
            <v>25</v>
          </cell>
          <cell r="BJ186">
            <v>63</v>
          </cell>
          <cell r="BK186">
            <v>50</v>
          </cell>
          <cell r="BL186">
            <v>9</v>
          </cell>
          <cell r="BM186">
            <v>1</v>
          </cell>
          <cell r="BN186">
            <v>1</v>
          </cell>
          <cell r="BO186">
            <v>1</v>
          </cell>
          <cell r="BP186">
            <v>1</v>
          </cell>
        </row>
        <row r="187">
          <cell r="G187" t="str">
            <v>JS0A7ZNS96D</v>
          </cell>
          <cell r="H187" t="str">
            <v>EK0A5BFD2D4</v>
          </cell>
          <cell r="I187" t="str">
            <v>EK0A5BFD</v>
          </cell>
          <cell r="J187" t="str">
            <v>RESTORE WAISTPACK</v>
          </cell>
          <cell r="K187" t="str">
            <v>C/O</v>
          </cell>
          <cell r="L187" t="str">
            <v>96D</v>
          </cell>
          <cell r="M187" t="str">
            <v>LODEN FROST</v>
          </cell>
          <cell r="N187" t="str">
            <v>Solid</v>
          </cell>
          <cell r="O187" t="str">
            <v>S</v>
          </cell>
          <cell r="P187" t="str">
            <v>100% Polyester</v>
          </cell>
          <cell r="Q187">
            <v>509061</v>
          </cell>
          <cell r="R187" t="str">
            <v>FORMOSA</v>
          </cell>
          <cell r="S187" t="str">
            <v>Semarang</v>
          </cell>
          <cell r="T187" t="str">
            <v>Indonesia</v>
          </cell>
          <cell r="U187">
            <v>60</v>
          </cell>
          <cell r="V187">
            <v>30</v>
          </cell>
          <cell r="W187">
            <v>0</v>
          </cell>
          <cell r="X187">
            <v>30</v>
          </cell>
          <cell r="Y187">
            <v>30</v>
          </cell>
          <cell r="Z187">
            <v>90</v>
          </cell>
          <cell r="AA187">
            <v>120</v>
          </cell>
          <cell r="AB187">
            <v>509061</v>
          </cell>
          <cell r="AC187" t="str">
            <v>FORMOSA</v>
          </cell>
          <cell r="AD187" t="str">
            <v>Semarang</v>
          </cell>
          <cell r="AE187" t="str">
            <v>Indonesia</v>
          </cell>
          <cell r="AF187">
            <v>509061</v>
          </cell>
          <cell r="AG187" t="str">
            <v>FORMOSA</v>
          </cell>
          <cell r="AH187" t="str">
            <v>Semarang</v>
          </cell>
          <cell r="AI187" t="str">
            <v>Indonesia</v>
          </cell>
          <cell r="AJ187">
            <v>509061</v>
          </cell>
          <cell r="AK187" t="str">
            <v>FORMOSA</v>
          </cell>
          <cell r="AL187" t="str">
            <v>Semarang</v>
          </cell>
          <cell r="AM187" t="str">
            <v>Indonesia</v>
          </cell>
          <cell r="AN187" t="str">
            <v>JFRG</v>
          </cell>
          <cell r="AO187">
            <v>60</v>
          </cell>
          <cell r="AP187">
            <v>30</v>
          </cell>
          <cell r="AQ187">
            <v>15</v>
          </cell>
          <cell r="AR187">
            <v>13</v>
          </cell>
          <cell r="AS187">
            <v>19.809999999999999</v>
          </cell>
          <cell r="AT187" t="str">
            <v>KU37</v>
          </cell>
          <cell r="AU187">
            <v>60</v>
          </cell>
          <cell r="AV187">
            <v>80</v>
          </cell>
          <cell r="AW187">
            <v>38</v>
          </cell>
          <cell r="AX187">
            <v>44</v>
          </cell>
          <cell r="AY187">
            <v>16</v>
          </cell>
          <cell r="AZ187">
            <v>2000</v>
          </cell>
          <cell r="BA187">
            <v>500</v>
          </cell>
          <cell r="BB187">
            <v>87</v>
          </cell>
          <cell r="BC187">
            <v>28</v>
          </cell>
          <cell r="BD187">
            <v>115</v>
          </cell>
          <cell r="BE187">
            <v>77</v>
          </cell>
          <cell r="BF187">
            <v>98</v>
          </cell>
          <cell r="BG187">
            <v>15</v>
          </cell>
          <cell r="BH187">
            <v>77</v>
          </cell>
          <cell r="BI187">
            <v>25</v>
          </cell>
          <cell r="BJ187">
            <v>63</v>
          </cell>
          <cell r="BK187">
            <v>50</v>
          </cell>
          <cell r="BL187">
            <v>9</v>
          </cell>
          <cell r="BM187">
            <v>1</v>
          </cell>
          <cell r="BN187">
            <v>1</v>
          </cell>
          <cell r="BO187">
            <v>1</v>
          </cell>
          <cell r="BP187">
            <v>1</v>
          </cell>
        </row>
        <row r="188">
          <cell r="G188" t="str">
            <v>JS0A7ZNS85V</v>
          </cell>
          <cell r="H188" t="str">
            <v>EK0A5BFDZ92</v>
          </cell>
          <cell r="I188" t="str">
            <v>EK0A5BFD</v>
          </cell>
          <cell r="J188" t="str">
            <v>RESTORE WAISTPACK</v>
          </cell>
          <cell r="K188" t="str">
            <v>C/O</v>
          </cell>
          <cell r="L188" t="str">
            <v>85V</v>
          </cell>
          <cell r="M188" t="str">
            <v>HYDRANGEA</v>
          </cell>
          <cell r="N188" t="str">
            <v>Solid</v>
          </cell>
          <cell r="O188" t="str">
            <v>S</v>
          </cell>
          <cell r="P188" t="str">
            <v>100% Polyester</v>
          </cell>
          <cell r="Q188">
            <v>509061</v>
          </cell>
          <cell r="R188" t="str">
            <v>FORMOSA</v>
          </cell>
          <cell r="S188" t="str">
            <v>Semarang</v>
          </cell>
          <cell r="T188" t="str">
            <v>Indonesia</v>
          </cell>
          <cell r="U188">
            <v>60</v>
          </cell>
          <cell r="V188">
            <v>30</v>
          </cell>
          <cell r="W188">
            <v>0</v>
          </cell>
          <cell r="X188">
            <v>30</v>
          </cell>
          <cell r="Y188">
            <v>30</v>
          </cell>
          <cell r="Z188">
            <v>90</v>
          </cell>
          <cell r="AA188">
            <v>120</v>
          </cell>
          <cell r="AB188">
            <v>509061</v>
          </cell>
          <cell r="AC188" t="str">
            <v>FORMOSA</v>
          </cell>
          <cell r="AD188" t="str">
            <v>Semarang</v>
          </cell>
          <cell r="AE188" t="str">
            <v>Indonesia</v>
          </cell>
          <cell r="AF188">
            <v>509061</v>
          </cell>
          <cell r="AG188" t="str">
            <v>FORMOSA</v>
          </cell>
          <cell r="AH188" t="str">
            <v>Semarang</v>
          </cell>
          <cell r="AI188" t="str">
            <v>Indonesia</v>
          </cell>
          <cell r="AJ188">
            <v>509061</v>
          </cell>
          <cell r="AK188" t="str">
            <v>FORMOSA</v>
          </cell>
          <cell r="AL188" t="str">
            <v>Semarang</v>
          </cell>
          <cell r="AM188" t="str">
            <v>Indonesia</v>
          </cell>
          <cell r="AN188" t="str">
            <v>JFRG</v>
          </cell>
          <cell r="AO188">
            <v>60</v>
          </cell>
          <cell r="AP188">
            <v>30</v>
          </cell>
          <cell r="AQ188">
            <v>15</v>
          </cell>
          <cell r="AR188">
            <v>13</v>
          </cell>
          <cell r="AS188">
            <v>19.809999999999999</v>
          </cell>
          <cell r="AT188" t="str">
            <v>KU37</v>
          </cell>
          <cell r="AU188">
            <v>60</v>
          </cell>
          <cell r="AV188">
            <v>80</v>
          </cell>
          <cell r="AW188">
            <v>38</v>
          </cell>
          <cell r="AX188">
            <v>44</v>
          </cell>
          <cell r="AY188">
            <v>16</v>
          </cell>
          <cell r="AZ188">
            <v>2000</v>
          </cell>
          <cell r="BA188">
            <v>500</v>
          </cell>
          <cell r="BB188">
            <v>87</v>
          </cell>
          <cell r="BC188">
            <v>28</v>
          </cell>
          <cell r="BD188">
            <v>115</v>
          </cell>
          <cell r="BE188">
            <v>77</v>
          </cell>
          <cell r="BF188">
            <v>98</v>
          </cell>
          <cell r="BG188">
            <v>15</v>
          </cell>
          <cell r="BH188">
            <v>77</v>
          </cell>
          <cell r="BI188">
            <v>25</v>
          </cell>
          <cell r="BJ188">
            <v>63</v>
          </cell>
          <cell r="BK188">
            <v>50</v>
          </cell>
          <cell r="BL188">
            <v>9</v>
          </cell>
          <cell r="BM188">
            <v>1</v>
          </cell>
          <cell r="BN188">
            <v>1</v>
          </cell>
          <cell r="BO188">
            <v>1</v>
          </cell>
          <cell r="BP188">
            <v>1</v>
          </cell>
        </row>
        <row r="189">
          <cell r="G189" t="str">
            <v>JS0A7ZNS5M9</v>
          </cell>
          <cell r="H189" t="str">
            <v>EK0A5BFDW30</v>
          </cell>
          <cell r="I189" t="str">
            <v>EK0A5BFD</v>
          </cell>
          <cell r="J189" t="str">
            <v>RESTORE WAISTPACK</v>
          </cell>
          <cell r="K189" t="str">
            <v>C/O</v>
          </cell>
          <cell r="L189" t="str">
            <v>5M9</v>
          </cell>
          <cell r="M189" t="str">
            <v>PASTEL LILAC</v>
          </cell>
          <cell r="N189" t="str">
            <v>Solid</v>
          </cell>
          <cell r="O189" t="str">
            <v>S</v>
          </cell>
          <cell r="P189" t="str">
            <v>100% Polyester</v>
          </cell>
          <cell r="Q189">
            <v>509061</v>
          </cell>
          <cell r="R189" t="str">
            <v>FORMOSA</v>
          </cell>
          <cell r="S189" t="str">
            <v>Semarang</v>
          </cell>
          <cell r="T189" t="str">
            <v>Indonesia</v>
          </cell>
          <cell r="U189">
            <v>60</v>
          </cell>
          <cell r="V189">
            <v>30</v>
          </cell>
          <cell r="W189">
            <v>0</v>
          </cell>
          <cell r="X189">
            <v>30</v>
          </cell>
          <cell r="Y189">
            <v>30</v>
          </cell>
          <cell r="Z189">
            <v>90</v>
          </cell>
          <cell r="AA189">
            <v>120</v>
          </cell>
          <cell r="AB189">
            <v>509061</v>
          </cell>
          <cell r="AC189" t="str">
            <v>FORMOSA</v>
          </cell>
          <cell r="AD189" t="str">
            <v>Semarang</v>
          </cell>
          <cell r="AE189" t="str">
            <v>Indonesia</v>
          </cell>
          <cell r="AF189">
            <v>509061</v>
          </cell>
          <cell r="AG189" t="str">
            <v>FORMOSA</v>
          </cell>
          <cell r="AH189" t="str">
            <v>Semarang</v>
          </cell>
          <cell r="AI189" t="str">
            <v>Indonesia</v>
          </cell>
          <cell r="AJ189">
            <v>509061</v>
          </cell>
          <cell r="AK189" t="str">
            <v>FORMOSA</v>
          </cell>
          <cell r="AL189" t="str">
            <v>Semarang</v>
          </cell>
          <cell r="AM189" t="str">
            <v>Indonesia</v>
          </cell>
          <cell r="AN189" t="str">
            <v>JFRG</v>
          </cell>
          <cell r="AO189">
            <v>60</v>
          </cell>
          <cell r="AP189">
            <v>30</v>
          </cell>
          <cell r="AQ189">
            <v>15</v>
          </cell>
          <cell r="AR189">
            <v>13</v>
          </cell>
          <cell r="AS189">
            <v>19.809999999999999</v>
          </cell>
          <cell r="AT189" t="str">
            <v>KU37</v>
          </cell>
          <cell r="AU189">
            <v>60</v>
          </cell>
          <cell r="AV189">
            <v>80</v>
          </cell>
          <cell r="AW189">
            <v>38</v>
          </cell>
          <cell r="AX189">
            <v>44</v>
          </cell>
          <cell r="AY189">
            <v>16</v>
          </cell>
          <cell r="AZ189">
            <v>2000</v>
          </cell>
          <cell r="BA189">
            <v>500</v>
          </cell>
          <cell r="BB189">
            <v>87</v>
          </cell>
          <cell r="BC189">
            <v>28</v>
          </cell>
          <cell r="BD189">
            <v>115</v>
          </cell>
          <cell r="BE189">
            <v>77</v>
          </cell>
          <cell r="BF189">
            <v>98</v>
          </cell>
          <cell r="BG189">
            <v>15</v>
          </cell>
          <cell r="BH189">
            <v>77</v>
          </cell>
          <cell r="BI189">
            <v>25</v>
          </cell>
          <cell r="BJ189">
            <v>63</v>
          </cell>
          <cell r="BK189">
            <v>50</v>
          </cell>
          <cell r="BL189">
            <v>9</v>
          </cell>
          <cell r="BM189">
            <v>1</v>
          </cell>
          <cell r="BN189">
            <v>1</v>
          </cell>
          <cell r="BO189">
            <v>1</v>
          </cell>
          <cell r="BP189">
            <v>1</v>
          </cell>
        </row>
        <row r="190">
          <cell r="G190" t="str">
            <v>JS0A7ZNN003</v>
          </cell>
          <cell r="H190">
            <v>0</v>
          </cell>
          <cell r="I190">
            <v>0</v>
          </cell>
          <cell r="J190" t="str">
            <v>SUPERBREAK PLUS AM</v>
          </cell>
          <cell r="K190" t="str">
            <v>C/O</v>
          </cell>
          <cell r="L190" t="str">
            <v>003</v>
          </cell>
          <cell r="M190" t="str">
            <v>NAVY</v>
          </cell>
          <cell r="N190" t="str">
            <v>Solid</v>
          </cell>
          <cell r="O190" t="str">
            <v>S</v>
          </cell>
          <cell r="P190" t="str">
            <v>100% Polyester</v>
          </cell>
          <cell r="Q190" t="str">
            <v>721415</v>
          </cell>
          <cell r="R190" t="str">
            <v>HORIZON - CAM</v>
          </cell>
          <cell r="S190" t="str">
            <v>Phnom Penh</v>
          </cell>
          <cell r="T190" t="str">
            <v>Cambodia</v>
          </cell>
          <cell r="U190">
            <v>77</v>
          </cell>
          <cell r="V190">
            <v>35</v>
          </cell>
          <cell r="W190">
            <v>25</v>
          </cell>
          <cell r="X190">
            <v>25</v>
          </cell>
          <cell r="Y190">
            <v>45</v>
          </cell>
          <cell r="Z190">
            <v>105</v>
          </cell>
          <cell r="AA190">
            <v>147</v>
          </cell>
          <cell r="AB190" t="str">
            <v>721415</v>
          </cell>
          <cell r="AC190" t="str">
            <v>HORIZON - CAM</v>
          </cell>
          <cell r="AD190" t="str">
            <v>Phnom Penh</v>
          </cell>
          <cell r="AE190" t="str">
            <v>Cambodia</v>
          </cell>
          <cell r="AF190" t="str">
            <v>721415</v>
          </cell>
          <cell r="AG190" t="str">
            <v>HORIZON - CAM</v>
          </cell>
          <cell r="AH190" t="str">
            <v>Phnom Penh</v>
          </cell>
          <cell r="AI190" t="str">
            <v>Cambodia</v>
          </cell>
          <cell r="AJ190" t="str">
            <v>721415</v>
          </cell>
          <cell r="AK190" t="str">
            <v>HORIZON - CAM</v>
          </cell>
          <cell r="AL190" t="str">
            <v>Phnom Penh</v>
          </cell>
          <cell r="AM190" t="str">
            <v>Cambodia</v>
          </cell>
          <cell r="AN190" t="str">
            <v>R8</v>
          </cell>
          <cell r="AO190">
            <v>22</v>
          </cell>
          <cell r="AP190">
            <v>25.625</v>
          </cell>
          <cell r="AQ190">
            <v>15.625</v>
          </cell>
          <cell r="AR190">
            <v>18</v>
          </cell>
          <cell r="AS190">
            <v>10.199999999999999</v>
          </cell>
          <cell r="AT190">
            <v>0</v>
          </cell>
          <cell r="AU190">
            <v>0</v>
          </cell>
          <cell r="AV190">
            <v>0</v>
          </cell>
          <cell r="AW190">
            <v>0</v>
          </cell>
          <cell r="AX190">
            <v>0</v>
          </cell>
          <cell r="AY190">
            <v>0</v>
          </cell>
          <cell r="AZ190">
            <v>2000</v>
          </cell>
          <cell r="BA190">
            <v>500</v>
          </cell>
          <cell r="BB190">
            <v>87</v>
          </cell>
          <cell r="BC190">
            <v>28</v>
          </cell>
          <cell r="BD190">
            <v>115</v>
          </cell>
          <cell r="BE190">
            <v>63</v>
          </cell>
          <cell r="BF190">
            <v>103</v>
          </cell>
          <cell r="BG190">
            <v>15</v>
          </cell>
          <cell r="BH190">
            <v>63</v>
          </cell>
          <cell r="BI190">
            <v>25</v>
          </cell>
          <cell r="BJ190">
            <v>63</v>
          </cell>
          <cell r="BK190">
            <v>64</v>
          </cell>
          <cell r="BL190">
            <v>9</v>
          </cell>
          <cell r="BM190">
            <v>1</v>
          </cell>
          <cell r="BN190">
            <v>1</v>
          </cell>
          <cell r="BO190">
            <v>1</v>
          </cell>
          <cell r="BP190">
            <v>1</v>
          </cell>
        </row>
        <row r="191">
          <cell r="G191" t="str">
            <v>JS0A7ZNN008</v>
          </cell>
          <cell r="H191">
            <v>0</v>
          </cell>
          <cell r="I191">
            <v>0</v>
          </cell>
          <cell r="J191" t="str">
            <v>SUPERBREAK PLUS AM</v>
          </cell>
          <cell r="K191" t="str">
            <v>C/O</v>
          </cell>
          <cell r="L191" t="str">
            <v>008</v>
          </cell>
          <cell r="M191" t="str">
            <v>BLACK</v>
          </cell>
          <cell r="N191" t="str">
            <v>Solid</v>
          </cell>
          <cell r="O191" t="str">
            <v>S</v>
          </cell>
          <cell r="P191" t="str">
            <v>100% Polyester</v>
          </cell>
          <cell r="Q191" t="str">
            <v>721415</v>
          </cell>
          <cell r="R191" t="str">
            <v>HORIZON - CAM</v>
          </cell>
          <cell r="S191" t="str">
            <v>Phnom Penh</v>
          </cell>
          <cell r="T191" t="str">
            <v>Cambodia</v>
          </cell>
          <cell r="U191">
            <v>77</v>
          </cell>
          <cell r="V191">
            <v>35</v>
          </cell>
          <cell r="W191">
            <v>25</v>
          </cell>
          <cell r="X191">
            <v>25</v>
          </cell>
          <cell r="Y191">
            <v>45</v>
          </cell>
          <cell r="Z191">
            <v>105</v>
          </cell>
          <cell r="AA191">
            <v>147</v>
          </cell>
          <cell r="AB191" t="str">
            <v>721415</v>
          </cell>
          <cell r="AC191" t="str">
            <v>HORIZON - CAM</v>
          </cell>
          <cell r="AD191" t="str">
            <v>Phnom Penh</v>
          </cell>
          <cell r="AE191" t="str">
            <v>Cambodia</v>
          </cell>
          <cell r="AF191" t="str">
            <v>721415</v>
          </cell>
          <cell r="AG191" t="str">
            <v>HORIZON - CAM</v>
          </cell>
          <cell r="AH191" t="str">
            <v>Phnom Penh</v>
          </cell>
          <cell r="AI191" t="str">
            <v>Cambodia</v>
          </cell>
          <cell r="AJ191" t="str">
            <v>721415</v>
          </cell>
          <cell r="AK191" t="str">
            <v>HORIZON - CAM</v>
          </cell>
          <cell r="AL191" t="str">
            <v>Phnom Penh</v>
          </cell>
          <cell r="AM191" t="str">
            <v>Cambodia</v>
          </cell>
          <cell r="AN191" t="str">
            <v>R8</v>
          </cell>
          <cell r="AO191">
            <v>22</v>
          </cell>
          <cell r="AP191">
            <v>25.625</v>
          </cell>
          <cell r="AQ191">
            <v>15.625</v>
          </cell>
          <cell r="AR191">
            <v>18</v>
          </cell>
          <cell r="AS191">
            <v>10.199999999999999</v>
          </cell>
          <cell r="AT191">
            <v>0</v>
          </cell>
          <cell r="AU191">
            <v>0</v>
          </cell>
          <cell r="AV191">
            <v>0</v>
          </cell>
          <cell r="AW191">
            <v>0</v>
          </cell>
          <cell r="AX191">
            <v>0</v>
          </cell>
          <cell r="AY191">
            <v>0</v>
          </cell>
          <cell r="AZ191">
            <v>2000</v>
          </cell>
          <cell r="BA191">
            <v>500</v>
          </cell>
          <cell r="BB191">
            <v>87</v>
          </cell>
          <cell r="BC191">
            <v>28</v>
          </cell>
          <cell r="BD191">
            <v>115</v>
          </cell>
          <cell r="BE191">
            <v>63</v>
          </cell>
          <cell r="BF191">
            <v>103</v>
          </cell>
          <cell r="BG191">
            <v>15</v>
          </cell>
          <cell r="BH191">
            <v>63</v>
          </cell>
          <cell r="BI191">
            <v>25</v>
          </cell>
          <cell r="BJ191">
            <v>63</v>
          </cell>
          <cell r="BK191">
            <v>64</v>
          </cell>
          <cell r="BL191">
            <v>9</v>
          </cell>
          <cell r="BM191">
            <v>1</v>
          </cell>
          <cell r="BN191">
            <v>1</v>
          </cell>
          <cell r="BO191">
            <v>1</v>
          </cell>
          <cell r="BP191">
            <v>1</v>
          </cell>
        </row>
        <row r="192">
          <cell r="G192" t="str">
            <v>JS0A7ZNN7H6</v>
          </cell>
          <cell r="H192">
            <v>0</v>
          </cell>
          <cell r="I192">
            <v>0</v>
          </cell>
          <cell r="J192" t="str">
            <v>SUPERBREAK PLUS AM</v>
          </cell>
          <cell r="K192" t="str">
            <v>C/O</v>
          </cell>
          <cell r="L192" t="str">
            <v>7H6</v>
          </cell>
          <cell r="M192" t="str">
            <v>GRAPHITE GREY</v>
          </cell>
          <cell r="N192" t="str">
            <v>Solid</v>
          </cell>
          <cell r="O192" t="str">
            <v>S</v>
          </cell>
          <cell r="P192" t="str">
            <v>100% Polyester</v>
          </cell>
          <cell r="Q192" t="str">
            <v>721415</v>
          </cell>
          <cell r="R192" t="str">
            <v>HORIZON - CAM</v>
          </cell>
          <cell r="S192" t="str">
            <v>Phnom Penh</v>
          </cell>
          <cell r="T192" t="str">
            <v>Cambodia</v>
          </cell>
          <cell r="U192">
            <v>77</v>
          </cell>
          <cell r="V192">
            <v>35</v>
          </cell>
          <cell r="W192">
            <v>25</v>
          </cell>
          <cell r="X192">
            <v>25</v>
          </cell>
          <cell r="Y192">
            <v>45</v>
          </cell>
          <cell r="Z192">
            <v>105</v>
          </cell>
          <cell r="AA192">
            <v>147</v>
          </cell>
          <cell r="AB192" t="str">
            <v>721415</v>
          </cell>
          <cell r="AC192" t="str">
            <v>HORIZON - CAM</v>
          </cell>
          <cell r="AD192" t="str">
            <v>Phnom Penh</v>
          </cell>
          <cell r="AE192" t="str">
            <v>Cambodia</v>
          </cell>
          <cell r="AF192" t="str">
            <v>721415</v>
          </cell>
          <cell r="AG192" t="str">
            <v>HORIZON - CAM</v>
          </cell>
          <cell r="AH192" t="str">
            <v>Phnom Penh</v>
          </cell>
          <cell r="AI192" t="str">
            <v>Cambodia</v>
          </cell>
          <cell r="AJ192" t="str">
            <v>721415</v>
          </cell>
          <cell r="AK192" t="str">
            <v>HORIZON - CAM</v>
          </cell>
          <cell r="AL192" t="str">
            <v>Phnom Penh</v>
          </cell>
          <cell r="AM192" t="str">
            <v>Cambodia</v>
          </cell>
          <cell r="AN192" t="str">
            <v>R8</v>
          </cell>
          <cell r="AO192">
            <v>22</v>
          </cell>
          <cell r="AP192">
            <v>25.625</v>
          </cell>
          <cell r="AQ192">
            <v>15.625</v>
          </cell>
          <cell r="AR192">
            <v>18</v>
          </cell>
          <cell r="AS192">
            <v>10.199999999999999</v>
          </cell>
          <cell r="AT192">
            <v>0</v>
          </cell>
          <cell r="AU192">
            <v>0</v>
          </cell>
          <cell r="AV192">
            <v>0</v>
          </cell>
          <cell r="AW192">
            <v>0</v>
          </cell>
          <cell r="AX192">
            <v>0</v>
          </cell>
          <cell r="AY192">
            <v>0</v>
          </cell>
          <cell r="AZ192">
            <v>2000</v>
          </cell>
          <cell r="BA192">
            <v>500</v>
          </cell>
          <cell r="BB192">
            <v>87</v>
          </cell>
          <cell r="BC192">
            <v>28</v>
          </cell>
          <cell r="BD192">
            <v>115</v>
          </cell>
          <cell r="BE192">
            <v>63</v>
          </cell>
          <cell r="BF192">
            <v>103</v>
          </cell>
          <cell r="BG192">
            <v>15</v>
          </cell>
          <cell r="BH192">
            <v>63</v>
          </cell>
          <cell r="BI192">
            <v>25</v>
          </cell>
          <cell r="BJ192">
            <v>63</v>
          </cell>
          <cell r="BK192">
            <v>64</v>
          </cell>
          <cell r="BL192">
            <v>9</v>
          </cell>
          <cell r="BM192">
            <v>1</v>
          </cell>
          <cell r="BN192">
            <v>1</v>
          </cell>
          <cell r="BO192">
            <v>1</v>
          </cell>
          <cell r="BP192">
            <v>1</v>
          </cell>
        </row>
        <row r="193">
          <cell r="G193" t="str">
            <v>JS0A7ZNN91S</v>
          </cell>
          <cell r="H193">
            <v>0</v>
          </cell>
          <cell r="I193">
            <v>0</v>
          </cell>
          <cell r="J193" t="str">
            <v>SUPERBREAK PLUS AM</v>
          </cell>
          <cell r="K193" t="str">
            <v>C/O</v>
          </cell>
          <cell r="L193" t="str">
            <v>91S</v>
          </cell>
          <cell r="M193" t="str">
            <v>SPACE DUST</v>
          </cell>
          <cell r="N193" t="str">
            <v>Print</v>
          </cell>
          <cell r="O193" t="str">
            <v>P</v>
          </cell>
          <cell r="P193" t="str">
            <v>100% Polyester</v>
          </cell>
          <cell r="Q193" t="str">
            <v>721415</v>
          </cell>
          <cell r="R193" t="str">
            <v>HORIZON - CAM</v>
          </cell>
          <cell r="S193" t="str">
            <v>Phnom Penh</v>
          </cell>
          <cell r="T193" t="str">
            <v>Cambodia</v>
          </cell>
          <cell r="U193">
            <v>77</v>
          </cell>
          <cell r="V193">
            <v>35</v>
          </cell>
          <cell r="W193">
            <v>25</v>
          </cell>
          <cell r="X193">
            <v>25</v>
          </cell>
          <cell r="Y193">
            <v>45</v>
          </cell>
          <cell r="Z193">
            <v>105</v>
          </cell>
          <cell r="AA193">
            <v>147</v>
          </cell>
          <cell r="AB193" t="str">
            <v>721415</v>
          </cell>
          <cell r="AC193" t="str">
            <v>HORIZON - CAM</v>
          </cell>
          <cell r="AD193" t="str">
            <v>Phnom Penh</v>
          </cell>
          <cell r="AE193" t="str">
            <v>Cambodia</v>
          </cell>
          <cell r="AF193" t="str">
            <v>721415</v>
          </cell>
          <cell r="AG193" t="str">
            <v>HORIZON - CAM</v>
          </cell>
          <cell r="AH193" t="str">
            <v>Phnom Penh</v>
          </cell>
          <cell r="AI193" t="str">
            <v>Cambodia</v>
          </cell>
          <cell r="AJ193" t="str">
            <v>721415</v>
          </cell>
          <cell r="AK193" t="str">
            <v>HORIZON - CAM</v>
          </cell>
          <cell r="AL193" t="str">
            <v>Phnom Penh</v>
          </cell>
          <cell r="AM193" t="str">
            <v>Cambodia</v>
          </cell>
          <cell r="AN193" t="str">
            <v>R8</v>
          </cell>
          <cell r="AO193">
            <v>22</v>
          </cell>
          <cell r="AP193">
            <v>25.625</v>
          </cell>
          <cell r="AQ193">
            <v>15.625</v>
          </cell>
          <cell r="AR193">
            <v>18</v>
          </cell>
          <cell r="AS193">
            <v>10.199999999999999</v>
          </cell>
          <cell r="AT193">
            <v>0</v>
          </cell>
          <cell r="AU193">
            <v>0</v>
          </cell>
          <cell r="AV193">
            <v>0</v>
          </cell>
          <cell r="AW193">
            <v>0</v>
          </cell>
          <cell r="AX193">
            <v>0</v>
          </cell>
          <cell r="AY193">
            <v>0</v>
          </cell>
          <cell r="AZ193">
            <v>2000</v>
          </cell>
          <cell r="BA193">
            <v>500</v>
          </cell>
          <cell r="BB193">
            <v>87</v>
          </cell>
          <cell r="BC193">
            <v>28</v>
          </cell>
          <cell r="BD193">
            <v>115</v>
          </cell>
          <cell r="BE193">
            <v>63</v>
          </cell>
          <cell r="BF193">
            <v>103</v>
          </cell>
          <cell r="BG193">
            <v>15</v>
          </cell>
          <cell r="BH193">
            <v>63</v>
          </cell>
          <cell r="BI193">
            <v>25</v>
          </cell>
          <cell r="BJ193">
            <v>63</v>
          </cell>
          <cell r="BK193">
            <v>64</v>
          </cell>
          <cell r="BL193">
            <v>9</v>
          </cell>
          <cell r="BM193">
            <v>1</v>
          </cell>
          <cell r="BN193">
            <v>1</v>
          </cell>
          <cell r="BO193">
            <v>1</v>
          </cell>
          <cell r="BP193">
            <v>1</v>
          </cell>
        </row>
        <row r="194">
          <cell r="G194" t="str">
            <v>JS0A4NV6008</v>
          </cell>
          <cell r="H194">
            <v>0</v>
          </cell>
          <cell r="I194">
            <v>0</v>
          </cell>
          <cell r="J194" t="str">
            <v>RIGHT PACK PREMIUM</v>
          </cell>
          <cell r="K194" t="str">
            <v>C/O</v>
          </cell>
          <cell r="L194" t="str">
            <v>008</v>
          </cell>
          <cell r="M194" t="str">
            <v>BLACK</v>
          </cell>
          <cell r="N194" t="str">
            <v>Solid</v>
          </cell>
          <cell r="O194" t="str">
            <v>S</v>
          </cell>
          <cell r="P194" t="str">
            <v>80% Polyester, 20% Cow-Hide Split Suede</v>
          </cell>
          <cell r="Q194">
            <v>508083</v>
          </cell>
          <cell r="R194" t="str">
            <v>STARITE - CAM</v>
          </cell>
          <cell r="S194" t="str">
            <v>Phnom Penh</v>
          </cell>
          <cell r="T194" t="str">
            <v>Cambodia</v>
          </cell>
          <cell r="U194">
            <v>54</v>
          </cell>
          <cell r="V194">
            <v>30</v>
          </cell>
          <cell r="W194">
            <v>30</v>
          </cell>
          <cell r="X194">
            <v>17</v>
          </cell>
          <cell r="Y194">
            <v>30</v>
          </cell>
          <cell r="Z194">
            <v>77</v>
          </cell>
          <cell r="AA194">
            <v>101</v>
          </cell>
          <cell r="AB194">
            <v>751459</v>
          </cell>
          <cell r="AC194" t="str">
            <v>STARITE - VN</v>
          </cell>
          <cell r="AD194" t="str">
            <v>Ho Chi Minh</v>
          </cell>
          <cell r="AE194" t="str">
            <v>Vietnam</v>
          </cell>
          <cell r="AF194">
            <v>751459</v>
          </cell>
          <cell r="AG194" t="str">
            <v>STARITE - VN</v>
          </cell>
          <cell r="AH194" t="str">
            <v>Ho Chi Minh</v>
          </cell>
          <cell r="AI194" t="str">
            <v>Vietnam</v>
          </cell>
          <cell r="AJ194">
            <v>751459</v>
          </cell>
          <cell r="AK194" t="str">
            <v>STARITE - VN</v>
          </cell>
          <cell r="AL194" t="str">
            <v>Ho Chi Minh</v>
          </cell>
          <cell r="AM194" t="str">
            <v>Vietnam</v>
          </cell>
          <cell r="AN194" t="str">
            <v>JARH</v>
          </cell>
          <cell r="AO194">
            <v>14</v>
          </cell>
          <cell r="AP194">
            <v>29</v>
          </cell>
          <cell r="AQ194">
            <v>18.75</v>
          </cell>
          <cell r="AR194">
            <v>11.5</v>
          </cell>
          <cell r="AS194">
            <v>12.2</v>
          </cell>
          <cell r="AT194">
            <v>0</v>
          </cell>
          <cell r="AU194">
            <v>0</v>
          </cell>
          <cell r="AV194">
            <v>0</v>
          </cell>
          <cell r="AW194">
            <v>0</v>
          </cell>
          <cell r="AX194">
            <v>0</v>
          </cell>
          <cell r="AY194">
            <v>0</v>
          </cell>
          <cell r="AZ194">
            <v>2000</v>
          </cell>
          <cell r="BA194">
            <v>500</v>
          </cell>
          <cell r="BB194">
            <v>97</v>
          </cell>
          <cell r="BC194">
            <v>28</v>
          </cell>
          <cell r="BD194">
            <v>125</v>
          </cell>
          <cell r="BE194">
            <v>63</v>
          </cell>
          <cell r="BF194">
            <v>103</v>
          </cell>
          <cell r="BG194">
            <v>15</v>
          </cell>
          <cell r="BH194">
            <v>63</v>
          </cell>
          <cell r="BI194">
            <v>25</v>
          </cell>
          <cell r="BJ194">
            <v>60</v>
          </cell>
          <cell r="BK194">
            <v>50</v>
          </cell>
          <cell r="BL194">
            <v>9</v>
          </cell>
          <cell r="BM194">
            <v>1</v>
          </cell>
          <cell r="BN194">
            <v>1</v>
          </cell>
          <cell r="BO194">
            <v>1</v>
          </cell>
          <cell r="BP194">
            <v>1</v>
          </cell>
        </row>
        <row r="195">
          <cell r="G195" t="str">
            <v>JS0A4NV66WQ</v>
          </cell>
          <cell r="H195">
            <v>0</v>
          </cell>
          <cell r="I195">
            <v>0</v>
          </cell>
          <cell r="J195" t="str">
            <v>RIGHT PACK PREMIUM</v>
          </cell>
          <cell r="K195" t="str">
            <v>C/O</v>
          </cell>
          <cell r="L195" t="str">
            <v>6WQ</v>
          </cell>
          <cell r="M195" t="str">
            <v>BLUE LIGHT</v>
          </cell>
          <cell r="N195" t="str">
            <v>Solid</v>
          </cell>
          <cell r="O195" t="str">
            <v>S</v>
          </cell>
          <cell r="P195" t="str">
            <v>80% Polyester, 20% Cow-Hide Split Suede</v>
          </cell>
          <cell r="Q195">
            <v>508083</v>
          </cell>
          <cell r="R195" t="str">
            <v>STARITE - CAM</v>
          </cell>
          <cell r="S195" t="str">
            <v>Phnom Penh</v>
          </cell>
          <cell r="T195" t="str">
            <v>Cambodia</v>
          </cell>
          <cell r="U195">
            <v>54</v>
          </cell>
          <cell r="V195">
            <v>30</v>
          </cell>
          <cell r="W195">
            <v>30</v>
          </cell>
          <cell r="X195">
            <v>17</v>
          </cell>
          <cell r="Y195">
            <v>30</v>
          </cell>
          <cell r="Z195">
            <v>77</v>
          </cell>
          <cell r="AA195">
            <v>101</v>
          </cell>
          <cell r="AB195">
            <v>751459</v>
          </cell>
          <cell r="AC195" t="str">
            <v>STARITE - VN</v>
          </cell>
          <cell r="AD195" t="str">
            <v>Ho Chi Minh</v>
          </cell>
          <cell r="AE195" t="str">
            <v>Vietnam</v>
          </cell>
          <cell r="AF195">
            <v>751459</v>
          </cell>
          <cell r="AG195" t="str">
            <v>STARITE - VN</v>
          </cell>
          <cell r="AH195" t="str">
            <v>Ho Chi Minh</v>
          </cell>
          <cell r="AI195" t="str">
            <v>Vietnam</v>
          </cell>
          <cell r="AJ195">
            <v>751459</v>
          </cell>
          <cell r="AK195" t="str">
            <v>STARITE - VN</v>
          </cell>
          <cell r="AL195" t="str">
            <v>Ho Chi Minh</v>
          </cell>
          <cell r="AM195" t="str">
            <v>Vietnam</v>
          </cell>
          <cell r="AN195" t="str">
            <v>JARH</v>
          </cell>
          <cell r="AO195">
            <v>14</v>
          </cell>
          <cell r="AP195">
            <v>29</v>
          </cell>
          <cell r="AQ195">
            <v>18.75</v>
          </cell>
          <cell r="AR195">
            <v>11.5</v>
          </cell>
          <cell r="AS195">
            <v>12.2</v>
          </cell>
          <cell r="AT195">
            <v>0</v>
          </cell>
          <cell r="AU195">
            <v>0</v>
          </cell>
          <cell r="AV195">
            <v>0</v>
          </cell>
          <cell r="AW195">
            <v>0</v>
          </cell>
          <cell r="AX195">
            <v>0</v>
          </cell>
          <cell r="AY195">
            <v>0</v>
          </cell>
          <cell r="AZ195">
            <v>2000</v>
          </cell>
          <cell r="BA195">
            <v>500</v>
          </cell>
          <cell r="BB195">
            <v>97</v>
          </cell>
          <cell r="BC195">
            <v>28</v>
          </cell>
          <cell r="BD195">
            <v>125</v>
          </cell>
          <cell r="BE195">
            <v>63</v>
          </cell>
          <cell r="BF195">
            <v>103</v>
          </cell>
          <cell r="BG195">
            <v>15</v>
          </cell>
          <cell r="BH195">
            <v>63</v>
          </cell>
          <cell r="BI195">
            <v>25</v>
          </cell>
          <cell r="BJ195">
            <v>60</v>
          </cell>
          <cell r="BK195">
            <v>50</v>
          </cell>
          <cell r="BL195">
            <v>9</v>
          </cell>
          <cell r="BM195">
            <v>1</v>
          </cell>
          <cell r="BN195">
            <v>1</v>
          </cell>
          <cell r="BO195">
            <v>1</v>
          </cell>
          <cell r="BP195">
            <v>1</v>
          </cell>
        </row>
        <row r="196">
          <cell r="G196" t="str">
            <v>JS0A4NV67G3</v>
          </cell>
          <cell r="H196">
            <v>0</v>
          </cell>
          <cell r="I196">
            <v>0</v>
          </cell>
          <cell r="J196" t="str">
            <v>RIGHT PACK PREMIUM</v>
          </cell>
          <cell r="K196" t="str">
            <v>C/O</v>
          </cell>
          <cell r="L196" t="str">
            <v>7G3</v>
          </cell>
          <cell r="M196" t="str">
            <v>ARMY GREEN</v>
          </cell>
          <cell r="N196" t="str">
            <v>Solid</v>
          </cell>
          <cell r="O196" t="str">
            <v>S</v>
          </cell>
          <cell r="P196" t="str">
            <v>80% Polyester, 20% Cow-Hide Split Suede</v>
          </cell>
          <cell r="Q196">
            <v>508083</v>
          </cell>
          <cell r="R196" t="str">
            <v>STARITE - CAM</v>
          </cell>
          <cell r="S196" t="str">
            <v>Phnom Penh</v>
          </cell>
          <cell r="T196" t="str">
            <v>Cambodia</v>
          </cell>
          <cell r="U196">
            <v>54</v>
          </cell>
          <cell r="V196">
            <v>30</v>
          </cell>
          <cell r="W196">
            <v>30</v>
          </cell>
          <cell r="X196">
            <v>17</v>
          </cell>
          <cell r="Y196">
            <v>30</v>
          </cell>
          <cell r="Z196">
            <v>77</v>
          </cell>
          <cell r="AA196">
            <v>101</v>
          </cell>
          <cell r="AB196">
            <v>751459</v>
          </cell>
          <cell r="AC196" t="str">
            <v>STARITE - VN</v>
          </cell>
          <cell r="AD196" t="str">
            <v>Ho Chi Minh</v>
          </cell>
          <cell r="AE196" t="str">
            <v>Vietnam</v>
          </cell>
          <cell r="AF196">
            <v>751459</v>
          </cell>
          <cell r="AG196" t="str">
            <v>STARITE - VN</v>
          </cell>
          <cell r="AH196" t="str">
            <v>Ho Chi Minh</v>
          </cell>
          <cell r="AI196" t="str">
            <v>Vietnam</v>
          </cell>
          <cell r="AJ196">
            <v>751459</v>
          </cell>
          <cell r="AK196" t="str">
            <v>STARITE - VN</v>
          </cell>
          <cell r="AL196" t="str">
            <v>Ho Chi Minh</v>
          </cell>
          <cell r="AM196" t="str">
            <v>Vietnam</v>
          </cell>
          <cell r="AN196" t="str">
            <v>JARH</v>
          </cell>
          <cell r="AO196">
            <v>14</v>
          </cell>
          <cell r="AP196">
            <v>29</v>
          </cell>
          <cell r="AQ196">
            <v>18.75</v>
          </cell>
          <cell r="AR196">
            <v>11.5</v>
          </cell>
          <cell r="AS196">
            <v>12.2</v>
          </cell>
          <cell r="AT196">
            <v>0</v>
          </cell>
          <cell r="AU196">
            <v>0</v>
          </cell>
          <cell r="AV196">
            <v>0</v>
          </cell>
          <cell r="AW196">
            <v>0</v>
          </cell>
          <cell r="AX196">
            <v>0</v>
          </cell>
          <cell r="AY196">
            <v>0</v>
          </cell>
          <cell r="AZ196">
            <v>2000</v>
          </cell>
          <cell r="BA196">
            <v>500</v>
          </cell>
          <cell r="BB196">
            <v>97</v>
          </cell>
          <cell r="BC196">
            <v>28</v>
          </cell>
          <cell r="BD196">
            <v>125</v>
          </cell>
          <cell r="BE196">
            <v>63</v>
          </cell>
          <cell r="BF196">
            <v>103</v>
          </cell>
          <cell r="BG196">
            <v>15</v>
          </cell>
          <cell r="BH196">
            <v>63</v>
          </cell>
          <cell r="BI196">
            <v>25</v>
          </cell>
          <cell r="BJ196">
            <v>60</v>
          </cell>
          <cell r="BK196">
            <v>50</v>
          </cell>
          <cell r="BL196">
            <v>9</v>
          </cell>
          <cell r="BM196">
            <v>1</v>
          </cell>
          <cell r="BN196">
            <v>1</v>
          </cell>
          <cell r="BO196">
            <v>1</v>
          </cell>
          <cell r="BP196">
            <v>1</v>
          </cell>
        </row>
        <row r="197">
          <cell r="G197" t="str">
            <v>JS0A4NV65M9</v>
          </cell>
          <cell r="H197">
            <v>0</v>
          </cell>
          <cell r="I197">
            <v>0</v>
          </cell>
          <cell r="J197" t="str">
            <v>RIGHT PACK PREMIUM</v>
          </cell>
          <cell r="K197" t="str">
            <v>NEW</v>
          </cell>
          <cell r="L197" t="str">
            <v>5M9</v>
          </cell>
          <cell r="M197" t="str">
            <v>PASTEL LILAC</v>
          </cell>
          <cell r="N197" t="str">
            <v>Solid</v>
          </cell>
          <cell r="O197" t="str">
            <v>S</v>
          </cell>
          <cell r="P197" t="str">
            <v>80% Polyester, 20% Cow-Hide Split Suede</v>
          </cell>
          <cell r="Q197">
            <v>508083</v>
          </cell>
          <cell r="R197" t="str">
            <v>STARITE - CAM</v>
          </cell>
          <cell r="S197" t="str">
            <v>Phnom Penh</v>
          </cell>
          <cell r="T197" t="str">
            <v>Cambodia</v>
          </cell>
          <cell r="U197">
            <v>54</v>
          </cell>
          <cell r="V197">
            <v>30</v>
          </cell>
          <cell r="W197">
            <v>30</v>
          </cell>
          <cell r="X197">
            <v>17</v>
          </cell>
          <cell r="Y197">
            <v>30</v>
          </cell>
          <cell r="Z197">
            <v>77</v>
          </cell>
          <cell r="AA197">
            <v>101</v>
          </cell>
          <cell r="AB197">
            <v>751459</v>
          </cell>
          <cell r="AC197" t="str">
            <v>STARITE - VN</v>
          </cell>
          <cell r="AD197" t="str">
            <v>Ho Chi Minh</v>
          </cell>
          <cell r="AE197" t="str">
            <v>Vietnam</v>
          </cell>
          <cell r="AF197">
            <v>751459</v>
          </cell>
          <cell r="AG197" t="str">
            <v>STARITE - VN</v>
          </cell>
          <cell r="AH197" t="str">
            <v>Ho Chi Minh</v>
          </cell>
          <cell r="AI197" t="str">
            <v>Vietnam</v>
          </cell>
          <cell r="AJ197">
            <v>751459</v>
          </cell>
          <cell r="AK197" t="str">
            <v>STARITE - VN</v>
          </cell>
          <cell r="AL197" t="str">
            <v>Ho Chi Minh</v>
          </cell>
          <cell r="AM197" t="str">
            <v>Vietnam</v>
          </cell>
          <cell r="AN197" t="str">
            <v>JARH</v>
          </cell>
          <cell r="AO197">
            <v>14</v>
          </cell>
          <cell r="AP197">
            <v>29</v>
          </cell>
          <cell r="AQ197">
            <v>18.75</v>
          </cell>
          <cell r="AR197">
            <v>11.5</v>
          </cell>
          <cell r="AS197">
            <v>12.2</v>
          </cell>
          <cell r="AT197">
            <v>0</v>
          </cell>
          <cell r="AU197">
            <v>0</v>
          </cell>
          <cell r="AV197">
            <v>0</v>
          </cell>
          <cell r="AW197">
            <v>0</v>
          </cell>
          <cell r="AX197">
            <v>0</v>
          </cell>
          <cell r="AY197">
            <v>0</v>
          </cell>
          <cell r="AZ197">
            <v>2000</v>
          </cell>
          <cell r="BA197">
            <v>500</v>
          </cell>
          <cell r="BB197">
            <v>97</v>
          </cell>
          <cell r="BC197">
            <v>28</v>
          </cell>
          <cell r="BD197">
            <v>125</v>
          </cell>
          <cell r="BE197">
            <v>63</v>
          </cell>
          <cell r="BF197">
            <v>103</v>
          </cell>
          <cell r="BG197">
            <v>15</v>
          </cell>
          <cell r="BH197">
            <v>63</v>
          </cell>
          <cell r="BI197">
            <v>25</v>
          </cell>
          <cell r="BJ197">
            <v>60</v>
          </cell>
          <cell r="BK197">
            <v>50</v>
          </cell>
          <cell r="BL197">
            <v>9</v>
          </cell>
          <cell r="BM197">
            <v>1</v>
          </cell>
          <cell r="BN197">
            <v>1</v>
          </cell>
          <cell r="BO197">
            <v>1</v>
          </cell>
          <cell r="BP197">
            <v>1</v>
          </cell>
        </row>
        <row r="198">
          <cell r="G198" t="str">
            <v>JS0A4NV688T</v>
          </cell>
          <cell r="H198">
            <v>0</v>
          </cell>
          <cell r="I198">
            <v>0</v>
          </cell>
          <cell r="J198" t="str">
            <v>RIGHT PACK PREMIUM</v>
          </cell>
          <cell r="K198" t="str">
            <v>NEW</v>
          </cell>
          <cell r="L198" t="str">
            <v>88T</v>
          </cell>
          <cell r="M198" t="str">
            <v>OYSTER MUSHROOM</v>
          </cell>
          <cell r="N198" t="str">
            <v>Solid</v>
          </cell>
          <cell r="O198" t="str">
            <v>S</v>
          </cell>
          <cell r="P198" t="str">
            <v>80% Polyester, 20% Cow-Hide Split Suede</v>
          </cell>
          <cell r="Q198">
            <v>508083</v>
          </cell>
          <cell r="R198" t="str">
            <v>STARITE - CAM</v>
          </cell>
          <cell r="S198" t="str">
            <v>Phnom Penh</v>
          </cell>
          <cell r="T198" t="str">
            <v>Cambodia</v>
          </cell>
          <cell r="U198">
            <v>54</v>
          </cell>
          <cell r="V198">
            <v>30</v>
          </cell>
          <cell r="W198">
            <v>30</v>
          </cell>
          <cell r="X198">
            <v>17</v>
          </cell>
          <cell r="Y198">
            <v>30</v>
          </cell>
          <cell r="Z198">
            <v>87</v>
          </cell>
          <cell r="AA198">
            <v>101</v>
          </cell>
          <cell r="AB198">
            <v>751459</v>
          </cell>
          <cell r="AC198" t="str">
            <v>STARITE - VN</v>
          </cell>
          <cell r="AD198" t="str">
            <v>Ho Chi Minh</v>
          </cell>
          <cell r="AE198" t="str">
            <v>Vietnam</v>
          </cell>
          <cell r="AF198">
            <v>751459</v>
          </cell>
          <cell r="AG198" t="str">
            <v>STARITE - VN</v>
          </cell>
          <cell r="AH198" t="str">
            <v>Ho Chi Minh</v>
          </cell>
          <cell r="AI198" t="str">
            <v>Vietnam</v>
          </cell>
          <cell r="AJ198">
            <v>751459</v>
          </cell>
          <cell r="AK198" t="str">
            <v>STARITE - VN</v>
          </cell>
          <cell r="AL198" t="str">
            <v>Ho Chi Minh</v>
          </cell>
          <cell r="AM198" t="str">
            <v>Vietnam</v>
          </cell>
          <cell r="AN198" t="str">
            <v>JARH</v>
          </cell>
          <cell r="AO198">
            <v>14</v>
          </cell>
          <cell r="AP198">
            <v>29</v>
          </cell>
          <cell r="AQ198">
            <v>18.75</v>
          </cell>
          <cell r="AR198">
            <v>11.5</v>
          </cell>
          <cell r="AS198">
            <v>12.2</v>
          </cell>
          <cell r="AT198">
            <v>0</v>
          </cell>
          <cell r="AU198">
            <v>0</v>
          </cell>
          <cell r="AV198">
            <v>0</v>
          </cell>
          <cell r="AW198">
            <v>0</v>
          </cell>
          <cell r="AX198">
            <v>0</v>
          </cell>
          <cell r="AY198">
            <v>0</v>
          </cell>
          <cell r="AZ198">
            <v>2000</v>
          </cell>
          <cell r="BA198">
            <v>500</v>
          </cell>
          <cell r="BB198">
            <v>97</v>
          </cell>
          <cell r="BC198">
            <v>28</v>
          </cell>
          <cell r="BD198">
            <v>125</v>
          </cell>
          <cell r="BE198">
            <v>63</v>
          </cell>
          <cell r="BF198">
            <v>103</v>
          </cell>
          <cell r="BG198">
            <v>15</v>
          </cell>
          <cell r="BH198">
            <v>63</v>
          </cell>
          <cell r="BI198">
            <v>25</v>
          </cell>
          <cell r="BJ198">
            <v>60</v>
          </cell>
          <cell r="BK198">
            <v>50</v>
          </cell>
          <cell r="BL198">
            <v>9</v>
          </cell>
          <cell r="BM198">
            <v>1</v>
          </cell>
          <cell r="BN198">
            <v>1</v>
          </cell>
          <cell r="BO198">
            <v>1</v>
          </cell>
          <cell r="BP198">
            <v>1</v>
          </cell>
        </row>
        <row r="199">
          <cell r="G199" t="str">
            <v>JS0A7UVM008</v>
          </cell>
          <cell r="H199">
            <v>0</v>
          </cell>
          <cell r="I199">
            <v>0</v>
          </cell>
          <cell r="J199" t="str">
            <v>DIY REPAIR KIT</v>
          </cell>
          <cell r="K199" t="str">
            <v>C/O</v>
          </cell>
          <cell r="L199" t="str">
            <v>008</v>
          </cell>
          <cell r="M199" t="str">
            <v>BLACK</v>
          </cell>
          <cell r="N199" t="str">
            <v>Solid</v>
          </cell>
          <cell r="O199" t="str">
            <v>S</v>
          </cell>
          <cell r="P199" t="str">
            <v>100% Polyester</v>
          </cell>
          <cell r="Q199">
            <v>95552</v>
          </cell>
          <cell r="R199" t="str">
            <v xml:space="preserve">Colourful Style Printing </v>
          </cell>
          <cell r="S199" t="str">
            <v>HKG</v>
          </cell>
          <cell r="T199" t="str">
            <v>China</v>
          </cell>
          <cell r="U199">
            <v>0</v>
          </cell>
          <cell r="V199">
            <v>0</v>
          </cell>
          <cell r="W199">
            <v>0</v>
          </cell>
          <cell r="X199">
            <v>0</v>
          </cell>
          <cell r="Y199">
            <v>0</v>
          </cell>
          <cell r="Z199">
            <v>150</v>
          </cell>
          <cell r="AA199">
            <v>0</v>
          </cell>
          <cell r="AB199">
            <v>95552</v>
          </cell>
          <cell r="AC199" t="str">
            <v xml:space="preserve">Colourful Style Printing </v>
          </cell>
          <cell r="AD199" t="str">
            <v>HKG</v>
          </cell>
          <cell r="AE199" t="str">
            <v>China</v>
          </cell>
          <cell r="AF199">
            <v>95552</v>
          </cell>
          <cell r="AG199" t="str">
            <v xml:space="preserve">Colourful Style Printing </v>
          </cell>
          <cell r="AH199" t="str">
            <v>HKG</v>
          </cell>
          <cell r="AI199" t="str">
            <v>China</v>
          </cell>
          <cell r="AJ199">
            <v>95552</v>
          </cell>
          <cell r="AK199" t="str">
            <v xml:space="preserve">Colourful Style Printing </v>
          </cell>
          <cell r="AL199" t="str">
            <v>HKG</v>
          </cell>
          <cell r="AM199" t="str">
            <v>China</v>
          </cell>
          <cell r="AN199" t="str">
            <v>Vans box VGL</v>
          </cell>
          <cell r="AO199">
            <v>350</v>
          </cell>
          <cell r="AP199">
            <v>22.5</v>
          </cell>
          <cell r="AQ199">
            <v>15</v>
          </cell>
          <cell r="AR199">
            <v>7.5</v>
          </cell>
          <cell r="AS199">
            <v>14.5</v>
          </cell>
          <cell r="AT199">
            <v>0</v>
          </cell>
          <cell r="AU199">
            <v>0</v>
          </cell>
          <cell r="AV199">
            <v>0</v>
          </cell>
          <cell r="AW199">
            <v>0</v>
          </cell>
          <cell r="AX199">
            <v>0</v>
          </cell>
          <cell r="AY199">
            <v>0</v>
          </cell>
          <cell r="AZ199">
            <v>2000</v>
          </cell>
          <cell r="BA199">
            <v>500</v>
          </cell>
          <cell r="BB199">
            <v>150</v>
          </cell>
          <cell r="BC199">
            <v>28</v>
          </cell>
          <cell r="BD199">
            <v>178</v>
          </cell>
          <cell r="BE199">
            <v>61</v>
          </cell>
          <cell r="BF199" t="str">
            <v>wait US update</v>
          </cell>
          <cell r="BG199" t="str">
            <v>wait US update</v>
          </cell>
          <cell r="BH199" t="e">
            <v>#N/A</v>
          </cell>
          <cell r="BI199">
            <v>25</v>
          </cell>
          <cell r="BJ199">
            <v>62</v>
          </cell>
          <cell r="BK199">
            <v>0</v>
          </cell>
          <cell r="BL199">
            <v>9</v>
          </cell>
          <cell r="BM199">
            <v>1</v>
          </cell>
          <cell r="BN199">
            <v>1</v>
          </cell>
          <cell r="BO199">
            <v>1</v>
          </cell>
          <cell r="BP199">
            <v>1</v>
          </cell>
        </row>
        <row r="200">
          <cell r="G200" t="str">
            <v>JS0A7UVM94S</v>
          </cell>
          <cell r="H200">
            <v>0</v>
          </cell>
          <cell r="I200">
            <v>0</v>
          </cell>
          <cell r="J200" t="str">
            <v>DIY REPAIR KIT</v>
          </cell>
          <cell r="K200" t="str">
            <v>C/O</v>
          </cell>
          <cell r="L200" t="str">
            <v>94S</v>
          </cell>
          <cell r="M200" t="str">
            <v>MULTI CORE KIT 1</v>
          </cell>
          <cell r="N200" t="str">
            <v>Solid</v>
          </cell>
          <cell r="O200" t="str">
            <v>S</v>
          </cell>
          <cell r="P200" t="str">
            <v>100% Polyester</v>
          </cell>
          <cell r="Q200">
            <v>95552</v>
          </cell>
          <cell r="R200" t="str">
            <v xml:space="preserve">Colourful Style Printing </v>
          </cell>
          <cell r="S200" t="str">
            <v>HKG</v>
          </cell>
          <cell r="T200" t="str">
            <v>China</v>
          </cell>
          <cell r="U200">
            <v>0</v>
          </cell>
          <cell r="V200">
            <v>0</v>
          </cell>
          <cell r="W200">
            <v>0</v>
          </cell>
          <cell r="X200">
            <v>0</v>
          </cell>
          <cell r="Y200">
            <v>0</v>
          </cell>
          <cell r="Z200">
            <v>150</v>
          </cell>
          <cell r="AA200">
            <v>0</v>
          </cell>
          <cell r="AB200">
            <v>95552</v>
          </cell>
          <cell r="AC200" t="str">
            <v xml:space="preserve">Colourful Style Printing </v>
          </cell>
          <cell r="AD200" t="str">
            <v>HKG</v>
          </cell>
          <cell r="AE200" t="str">
            <v>China</v>
          </cell>
          <cell r="AF200">
            <v>95552</v>
          </cell>
          <cell r="AG200" t="str">
            <v xml:space="preserve">Colourful Style Printing </v>
          </cell>
          <cell r="AH200" t="str">
            <v>HKG</v>
          </cell>
          <cell r="AI200" t="str">
            <v>China</v>
          </cell>
          <cell r="AJ200">
            <v>95552</v>
          </cell>
          <cell r="AK200" t="str">
            <v xml:space="preserve">Colourful Style Printing </v>
          </cell>
          <cell r="AL200" t="str">
            <v>HKG</v>
          </cell>
          <cell r="AM200" t="str">
            <v>China</v>
          </cell>
          <cell r="AN200" t="str">
            <v>Vans box VGL</v>
          </cell>
          <cell r="AO200">
            <v>350</v>
          </cell>
          <cell r="AP200">
            <v>22.5</v>
          </cell>
          <cell r="AQ200">
            <v>15</v>
          </cell>
          <cell r="AR200">
            <v>7.5</v>
          </cell>
          <cell r="AS200">
            <v>14.5</v>
          </cell>
          <cell r="AT200">
            <v>0</v>
          </cell>
          <cell r="AU200">
            <v>0</v>
          </cell>
          <cell r="AV200">
            <v>0</v>
          </cell>
          <cell r="AW200">
            <v>0</v>
          </cell>
          <cell r="AX200">
            <v>0</v>
          </cell>
          <cell r="AY200">
            <v>0</v>
          </cell>
          <cell r="AZ200">
            <v>2000</v>
          </cell>
          <cell r="BA200">
            <v>500</v>
          </cell>
          <cell r="BB200">
            <v>150</v>
          </cell>
          <cell r="BC200">
            <v>28</v>
          </cell>
          <cell r="BD200">
            <v>178</v>
          </cell>
          <cell r="BE200">
            <v>61</v>
          </cell>
          <cell r="BF200" t="str">
            <v>wait US update</v>
          </cell>
          <cell r="BG200" t="str">
            <v>wait US update</v>
          </cell>
          <cell r="BH200" t="e">
            <v>#N/A</v>
          </cell>
          <cell r="BI200">
            <v>25</v>
          </cell>
          <cell r="BJ200">
            <v>62</v>
          </cell>
          <cell r="BK200">
            <v>0</v>
          </cell>
          <cell r="BL200">
            <v>9</v>
          </cell>
          <cell r="BM200">
            <v>1</v>
          </cell>
          <cell r="BN200">
            <v>1</v>
          </cell>
          <cell r="BO200">
            <v>1</v>
          </cell>
          <cell r="BP200">
            <v>1</v>
          </cell>
        </row>
        <row r="201">
          <cell r="G201" t="str">
            <v>JS0A7UVN008</v>
          </cell>
          <cell r="H201">
            <v>0</v>
          </cell>
          <cell r="I201">
            <v>0</v>
          </cell>
          <cell r="J201" t="str">
            <v>CINCH CADDY</v>
          </cell>
          <cell r="K201" t="str">
            <v>C/O</v>
          </cell>
          <cell r="L201" t="str">
            <v>008</v>
          </cell>
          <cell r="M201" t="str">
            <v>BLACK</v>
          </cell>
          <cell r="N201" t="str">
            <v>Solid</v>
          </cell>
          <cell r="O201" t="str">
            <v>S</v>
          </cell>
          <cell r="P201" t="str">
            <v>100% Polyester</v>
          </cell>
          <cell r="Q201">
            <v>509061</v>
          </cell>
          <cell r="R201" t="str">
            <v>FORMOSA</v>
          </cell>
          <cell r="S201" t="str">
            <v>Semarang</v>
          </cell>
          <cell r="T201" t="str">
            <v>Indonesia</v>
          </cell>
          <cell r="U201">
            <v>35</v>
          </cell>
          <cell r="V201">
            <v>28</v>
          </cell>
          <cell r="W201">
            <v>0</v>
          </cell>
          <cell r="X201">
            <v>30</v>
          </cell>
          <cell r="Y201">
            <v>30</v>
          </cell>
          <cell r="Z201">
            <v>87</v>
          </cell>
          <cell r="AA201">
            <v>95</v>
          </cell>
          <cell r="AB201">
            <v>509061</v>
          </cell>
          <cell r="AC201" t="str">
            <v>FORMOSA</v>
          </cell>
          <cell r="AD201" t="str">
            <v>Semarang</v>
          </cell>
          <cell r="AE201" t="str">
            <v>Indonesia</v>
          </cell>
          <cell r="AF201">
            <v>509061</v>
          </cell>
          <cell r="AG201" t="str">
            <v>FORMOSA</v>
          </cell>
          <cell r="AH201" t="str">
            <v>Semarang</v>
          </cell>
          <cell r="AI201" t="str">
            <v>Indonesia</v>
          </cell>
          <cell r="AJ201">
            <v>509061</v>
          </cell>
          <cell r="AK201" t="str">
            <v>FORMOSA</v>
          </cell>
          <cell r="AL201" t="str">
            <v>Semarang</v>
          </cell>
          <cell r="AM201" t="str">
            <v>Indonesia</v>
          </cell>
          <cell r="AN201" t="str">
            <v>JM54</v>
          </cell>
          <cell r="AO201">
            <v>25</v>
          </cell>
          <cell r="AP201">
            <v>24</v>
          </cell>
          <cell r="AQ201">
            <v>15.499999999999998</v>
          </cell>
          <cell r="AR201">
            <v>11</v>
          </cell>
          <cell r="AS201">
            <v>5.39</v>
          </cell>
          <cell r="AT201" t="str">
            <v xml:space="preserve">KU37 </v>
          </cell>
          <cell r="AU201">
            <v>45</v>
          </cell>
          <cell r="AV201">
            <v>80</v>
          </cell>
          <cell r="AW201">
            <v>38</v>
          </cell>
          <cell r="AX201">
            <v>44</v>
          </cell>
          <cell r="AY201">
            <v>8.0500000000000007</v>
          </cell>
          <cell r="AZ201">
            <v>2000</v>
          </cell>
          <cell r="BA201">
            <v>500</v>
          </cell>
          <cell r="BB201">
            <v>87</v>
          </cell>
          <cell r="BC201">
            <v>28</v>
          </cell>
          <cell r="BD201">
            <v>115</v>
          </cell>
          <cell r="BE201">
            <v>77</v>
          </cell>
          <cell r="BF201">
            <v>98</v>
          </cell>
          <cell r="BG201">
            <v>15</v>
          </cell>
          <cell r="BH201">
            <v>77</v>
          </cell>
          <cell r="BI201">
            <v>25</v>
          </cell>
          <cell r="BJ201">
            <v>63</v>
          </cell>
          <cell r="BK201">
            <v>50</v>
          </cell>
          <cell r="BL201">
            <v>9</v>
          </cell>
          <cell r="BM201">
            <v>1</v>
          </cell>
          <cell r="BN201">
            <v>1</v>
          </cell>
          <cell r="BO201">
            <v>1</v>
          </cell>
          <cell r="BP201">
            <v>1</v>
          </cell>
        </row>
        <row r="202">
          <cell r="G202" t="str">
            <v>JS0A7UVN85V</v>
          </cell>
          <cell r="H202">
            <v>0</v>
          </cell>
          <cell r="I202">
            <v>0</v>
          </cell>
          <cell r="J202" t="str">
            <v>CINCH CADDY</v>
          </cell>
          <cell r="K202" t="str">
            <v>C/O</v>
          </cell>
          <cell r="L202" t="str">
            <v>85V</v>
          </cell>
          <cell r="M202" t="str">
            <v>HYDRANGEA</v>
          </cell>
          <cell r="N202" t="str">
            <v>Solid</v>
          </cell>
          <cell r="O202" t="str">
            <v>S</v>
          </cell>
          <cell r="P202" t="str">
            <v>100% Polyester</v>
          </cell>
          <cell r="Q202">
            <v>509061</v>
          </cell>
          <cell r="R202" t="str">
            <v>FORMOSA</v>
          </cell>
          <cell r="S202" t="str">
            <v>Semarang</v>
          </cell>
          <cell r="T202" t="str">
            <v>Indonesia</v>
          </cell>
          <cell r="U202">
            <v>35</v>
          </cell>
          <cell r="V202">
            <v>28</v>
          </cell>
          <cell r="W202">
            <v>0</v>
          </cell>
          <cell r="X202">
            <v>30</v>
          </cell>
          <cell r="Y202">
            <v>30</v>
          </cell>
          <cell r="Z202">
            <v>87</v>
          </cell>
          <cell r="AA202">
            <v>95</v>
          </cell>
          <cell r="AB202">
            <v>509061</v>
          </cell>
          <cell r="AC202" t="str">
            <v>FORMOSA</v>
          </cell>
          <cell r="AD202" t="str">
            <v>Semarang</v>
          </cell>
          <cell r="AE202" t="str">
            <v>Indonesia</v>
          </cell>
          <cell r="AF202">
            <v>509061</v>
          </cell>
          <cell r="AG202" t="str">
            <v>FORMOSA</v>
          </cell>
          <cell r="AH202" t="str">
            <v>Semarang</v>
          </cell>
          <cell r="AI202" t="str">
            <v>Indonesia</v>
          </cell>
          <cell r="AJ202">
            <v>509061</v>
          </cell>
          <cell r="AK202" t="str">
            <v>FORMOSA</v>
          </cell>
          <cell r="AL202" t="str">
            <v>Semarang</v>
          </cell>
          <cell r="AM202" t="str">
            <v>Indonesia</v>
          </cell>
          <cell r="AN202" t="str">
            <v>JM54</v>
          </cell>
          <cell r="AO202">
            <v>25</v>
          </cell>
          <cell r="AP202">
            <v>24</v>
          </cell>
          <cell r="AQ202">
            <v>15.499999999999998</v>
          </cell>
          <cell r="AR202">
            <v>11</v>
          </cell>
          <cell r="AS202">
            <v>5.39</v>
          </cell>
          <cell r="AT202" t="str">
            <v xml:space="preserve">KU37 </v>
          </cell>
          <cell r="AU202">
            <v>45</v>
          </cell>
          <cell r="AV202">
            <v>80</v>
          </cell>
          <cell r="AW202">
            <v>38</v>
          </cell>
          <cell r="AX202">
            <v>44</v>
          </cell>
          <cell r="AY202">
            <v>8.0500000000000007</v>
          </cell>
          <cell r="AZ202">
            <v>2000</v>
          </cell>
          <cell r="BA202">
            <v>500</v>
          </cell>
          <cell r="BB202">
            <v>87</v>
          </cell>
          <cell r="BC202">
            <v>28</v>
          </cell>
          <cell r="BD202">
            <v>115</v>
          </cell>
          <cell r="BE202">
            <v>77</v>
          </cell>
          <cell r="BF202">
            <v>98</v>
          </cell>
          <cell r="BG202">
            <v>15</v>
          </cell>
          <cell r="BH202">
            <v>77</v>
          </cell>
          <cell r="BI202">
            <v>25</v>
          </cell>
          <cell r="BJ202">
            <v>63</v>
          </cell>
          <cell r="BK202">
            <v>50</v>
          </cell>
          <cell r="BL202">
            <v>9</v>
          </cell>
          <cell r="BM202">
            <v>1</v>
          </cell>
          <cell r="BN202">
            <v>1</v>
          </cell>
          <cell r="BO202">
            <v>1</v>
          </cell>
          <cell r="BP202">
            <v>1</v>
          </cell>
        </row>
        <row r="203">
          <cell r="G203" t="str">
            <v>JS0A7UVN91S</v>
          </cell>
          <cell r="H203">
            <v>0</v>
          </cell>
          <cell r="I203">
            <v>0</v>
          </cell>
          <cell r="J203" t="str">
            <v>CINCH CADDY</v>
          </cell>
          <cell r="K203" t="str">
            <v>C/O</v>
          </cell>
          <cell r="L203" t="str">
            <v>91S</v>
          </cell>
          <cell r="M203" t="str">
            <v>SPACE DUST</v>
          </cell>
          <cell r="N203" t="str">
            <v>Print</v>
          </cell>
          <cell r="O203" t="str">
            <v>P</v>
          </cell>
          <cell r="P203" t="str">
            <v>100% Polyester</v>
          </cell>
          <cell r="Q203">
            <v>509061</v>
          </cell>
          <cell r="R203" t="str">
            <v>FORMOSA</v>
          </cell>
          <cell r="S203" t="str">
            <v>Semarang</v>
          </cell>
          <cell r="T203" t="str">
            <v>Indonesia</v>
          </cell>
          <cell r="U203">
            <v>35</v>
          </cell>
          <cell r="V203">
            <v>28</v>
          </cell>
          <cell r="W203">
            <v>0</v>
          </cell>
          <cell r="X203">
            <v>30</v>
          </cell>
          <cell r="Y203">
            <v>30</v>
          </cell>
          <cell r="Z203">
            <v>88</v>
          </cell>
          <cell r="AA203">
            <v>95</v>
          </cell>
          <cell r="AB203">
            <v>509061</v>
          </cell>
          <cell r="AC203" t="str">
            <v>FORMOSA</v>
          </cell>
          <cell r="AD203" t="str">
            <v>Semarang</v>
          </cell>
          <cell r="AE203" t="str">
            <v>Indonesia</v>
          </cell>
          <cell r="AF203">
            <v>509061</v>
          </cell>
          <cell r="AG203" t="str">
            <v>FORMOSA</v>
          </cell>
          <cell r="AH203" t="str">
            <v>Semarang</v>
          </cell>
          <cell r="AI203" t="str">
            <v>Indonesia</v>
          </cell>
          <cell r="AJ203">
            <v>509061</v>
          </cell>
          <cell r="AK203" t="str">
            <v>FORMOSA</v>
          </cell>
          <cell r="AL203" t="str">
            <v>Semarang</v>
          </cell>
          <cell r="AM203" t="str">
            <v>Indonesia</v>
          </cell>
          <cell r="AN203" t="str">
            <v>JM54</v>
          </cell>
          <cell r="AO203">
            <v>25</v>
          </cell>
          <cell r="AP203">
            <v>24</v>
          </cell>
          <cell r="AQ203">
            <v>15.499999999999998</v>
          </cell>
          <cell r="AR203">
            <v>11</v>
          </cell>
          <cell r="AS203">
            <v>5.39</v>
          </cell>
          <cell r="AT203" t="str">
            <v xml:space="preserve">KU37 </v>
          </cell>
          <cell r="AU203">
            <v>45</v>
          </cell>
          <cell r="AV203">
            <v>80</v>
          </cell>
          <cell r="AW203">
            <v>38</v>
          </cell>
          <cell r="AX203">
            <v>44</v>
          </cell>
          <cell r="AY203">
            <v>8.0500000000000007</v>
          </cell>
          <cell r="AZ203">
            <v>2000</v>
          </cell>
          <cell r="BA203">
            <v>500</v>
          </cell>
          <cell r="BB203">
            <v>87</v>
          </cell>
          <cell r="BC203">
            <v>28</v>
          </cell>
          <cell r="BD203">
            <v>115</v>
          </cell>
          <cell r="BE203">
            <v>77</v>
          </cell>
          <cell r="BF203">
            <v>98</v>
          </cell>
          <cell r="BG203">
            <v>15</v>
          </cell>
          <cell r="BH203">
            <v>77</v>
          </cell>
          <cell r="BI203">
            <v>25</v>
          </cell>
          <cell r="BJ203">
            <v>63</v>
          </cell>
          <cell r="BK203">
            <v>50</v>
          </cell>
          <cell r="BL203">
            <v>9</v>
          </cell>
          <cell r="BM203">
            <v>1</v>
          </cell>
          <cell r="BN203">
            <v>1</v>
          </cell>
          <cell r="BO203">
            <v>1</v>
          </cell>
          <cell r="BP203">
            <v>1</v>
          </cell>
        </row>
        <row r="204">
          <cell r="G204" t="str">
            <v>JS0A7UVNAG1</v>
          </cell>
          <cell r="H204">
            <v>0</v>
          </cell>
          <cell r="I204">
            <v>0</v>
          </cell>
          <cell r="J204" t="str">
            <v>CINCH CADDY</v>
          </cell>
          <cell r="K204" t="str">
            <v>NEW</v>
          </cell>
          <cell r="L204" t="str">
            <v>AG1</v>
          </cell>
          <cell r="M204" t="str">
            <v>MATRIX GLITCH</v>
          </cell>
          <cell r="N204" t="str">
            <v>Print</v>
          </cell>
          <cell r="O204" t="str">
            <v>P</v>
          </cell>
          <cell r="P204" t="str">
            <v>100% Polyester</v>
          </cell>
          <cell r="Q204">
            <v>509061</v>
          </cell>
          <cell r="R204" t="str">
            <v>FORMOSA</v>
          </cell>
          <cell r="S204" t="str">
            <v>Semarang</v>
          </cell>
          <cell r="T204" t="str">
            <v>Indonesia</v>
          </cell>
          <cell r="U204">
            <v>35</v>
          </cell>
          <cell r="V204">
            <v>28</v>
          </cell>
          <cell r="W204">
            <v>0</v>
          </cell>
          <cell r="X204">
            <v>30</v>
          </cell>
          <cell r="Y204">
            <v>30</v>
          </cell>
          <cell r="Z204">
            <v>88</v>
          </cell>
          <cell r="AA204">
            <v>95</v>
          </cell>
          <cell r="AB204">
            <v>509061</v>
          </cell>
          <cell r="AC204" t="str">
            <v>FORMOSA</v>
          </cell>
          <cell r="AD204" t="str">
            <v>Semarang</v>
          </cell>
          <cell r="AE204" t="str">
            <v>Indonesia</v>
          </cell>
          <cell r="AF204">
            <v>509061</v>
          </cell>
          <cell r="AG204" t="str">
            <v>FORMOSA</v>
          </cell>
          <cell r="AH204" t="str">
            <v>Semarang</v>
          </cell>
          <cell r="AI204" t="str">
            <v>Indonesia</v>
          </cell>
          <cell r="AJ204">
            <v>509061</v>
          </cell>
          <cell r="AK204" t="str">
            <v>FORMOSA</v>
          </cell>
          <cell r="AL204" t="str">
            <v>Semarang</v>
          </cell>
          <cell r="AM204" t="str">
            <v>Indonesia</v>
          </cell>
          <cell r="AN204" t="str">
            <v>JM54</v>
          </cell>
          <cell r="AO204">
            <v>25</v>
          </cell>
          <cell r="AP204">
            <v>24</v>
          </cell>
          <cell r="AQ204">
            <v>15.499999999999998</v>
          </cell>
          <cell r="AR204">
            <v>11</v>
          </cell>
          <cell r="AS204">
            <v>5.39</v>
          </cell>
          <cell r="AT204" t="str">
            <v xml:space="preserve">KU37 </v>
          </cell>
          <cell r="AU204">
            <v>45</v>
          </cell>
          <cell r="AV204">
            <v>80</v>
          </cell>
          <cell r="AW204">
            <v>38</v>
          </cell>
          <cell r="AX204">
            <v>44</v>
          </cell>
          <cell r="AY204">
            <v>8.0500000000000007</v>
          </cell>
          <cell r="AZ204">
            <v>2000</v>
          </cell>
          <cell r="BA204">
            <v>500</v>
          </cell>
          <cell r="BB204">
            <v>87</v>
          </cell>
          <cell r="BC204">
            <v>28</v>
          </cell>
          <cell r="BD204">
            <v>115</v>
          </cell>
          <cell r="BE204">
            <v>77</v>
          </cell>
          <cell r="BF204">
            <v>98</v>
          </cell>
          <cell r="BG204">
            <v>15</v>
          </cell>
          <cell r="BH204">
            <v>77</v>
          </cell>
          <cell r="BI204">
            <v>25</v>
          </cell>
          <cell r="BJ204">
            <v>63</v>
          </cell>
          <cell r="BK204">
            <v>50</v>
          </cell>
          <cell r="BL204">
            <v>9</v>
          </cell>
          <cell r="BM204">
            <v>1</v>
          </cell>
          <cell r="BN204">
            <v>1</v>
          </cell>
          <cell r="BO204">
            <v>1</v>
          </cell>
          <cell r="BP204">
            <v>1</v>
          </cell>
        </row>
        <row r="205">
          <cell r="G205" t="str">
            <v>JS0A7UVN95Z</v>
          </cell>
          <cell r="H205">
            <v>0</v>
          </cell>
          <cell r="I205">
            <v>0</v>
          </cell>
          <cell r="J205" t="str">
            <v>CINCH CADDY</v>
          </cell>
          <cell r="K205" t="str">
            <v>NEW</v>
          </cell>
          <cell r="L205" t="str">
            <v>95Z</v>
          </cell>
          <cell r="M205" t="str">
            <v>CURRY</v>
          </cell>
          <cell r="N205" t="str">
            <v>Solid</v>
          </cell>
          <cell r="O205" t="str">
            <v>S</v>
          </cell>
          <cell r="P205" t="str">
            <v>100% Polyester</v>
          </cell>
          <cell r="Q205">
            <v>509061</v>
          </cell>
          <cell r="R205" t="str">
            <v>FORMOSA</v>
          </cell>
          <cell r="S205" t="str">
            <v>Semarang</v>
          </cell>
          <cell r="T205" t="str">
            <v>Indonesia</v>
          </cell>
          <cell r="U205">
            <v>35</v>
          </cell>
          <cell r="V205">
            <v>28</v>
          </cell>
          <cell r="W205">
            <v>0</v>
          </cell>
          <cell r="X205">
            <v>30</v>
          </cell>
          <cell r="Y205">
            <v>30</v>
          </cell>
          <cell r="Z205">
            <v>88</v>
          </cell>
          <cell r="AA205">
            <v>95</v>
          </cell>
          <cell r="AB205">
            <v>509061</v>
          </cell>
          <cell r="AC205" t="str">
            <v>FORMOSA</v>
          </cell>
          <cell r="AD205" t="str">
            <v>Semarang</v>
          </cell>
          <cell r="AE205" t="str">
            <v>Indonesia</v>
          </cell>
          <cell r="AF205">
            <v>509061</v>
          </cell>
          <cell r="AG205" t="str">
            <v>FORMOSA</v>
          </cell>
          <cell r="AH205" t="str">
            <v>Semarang</v>
          </cell>
          <cell r="AI205" t="str">
            <v>Indonesia</v>
          </cell>
          <cell r="AJ205">
            <v>509061</v>
          </cell>
          <cell r="AK205" t="str">
            <v>FORMOSA</v>
          </cell>
          <cell r="AL205" t="str">
            <v>Semarang</v>
          </cell>
          <cell r="AM205" t="str">
            <v>Indonesia</v>
          </cell>
          <cell r="AN205" t="str">
            <v>JM54</v>
          </cell>
          <cell r="AO205">
            <v>25</v>
          </cell>
          <cell r="AP205">
            <v>24</v>
          </cell>
          <cell r="AQ205">
            <v>15.499999999999998</v>
          </cell>
          <cell r="AR205">
            <v>11</v>
          </cell>
          <cell r="AS205">
            <v>5.39</v>
          </cell>
          <cell r="AT205" t="str">
            <v xml:space="preserve">KU37 </v>
          </cell>
          <cell r="AU205">
            <v>45</v>
          </cell>
          <cell r="AV205">
            <v>80</v>
          </cell>
          <cell r="AW205">
            <v>38</v>
          </cell>
          <cell r="AX205">
            <v>44</v>
          </cell>
          <cell r="AY205">
            <v>8.0500000000000007</v>
          </cell>
          <cell r="AZ205">
            <v>2000</v>
          </cell>
          <cell r="BA205">
            <v>500</v>
          </cell>
          <cell r="BB205">
            <v>87</v>
          </cell>
          <cell r="BC205">
            <v>28</v>
          </cell>
          <cell r="BD205">
            <v>115</v>
          </cell>
          <cell r="BE205">
            <v>77</v>
          </cell>
          <cell r="BF205">
            <v>98</v>
          </cell>
          <cell r="BG205">
            <v>15</v>
          </cell>
          <cell r="BH205">
            <v>77</v>
          </cell>
          <cell r="BI205">
            <v>25</v>
          </cell>
          <cell r="BJ205">
            <v>63</v>
          </cell>
          <cell r="BK205">
            <v>50</v>
          </cell>
          <cell r="BL205">
            <v>9</v>
          </cell>
          <cell r="BM205">
            <v>1</v>
          </cell>
          <cell r="BN205">
            <v>1</v>
          </cell>
          <cell r="BO205">
            <v>1</v>
          </cell>
          <cell r="BP205">
            <v>1</v>
          </cell>
        </row>
        <row r="206">
          <cell r="G206" t="str">
            <v>JS0A7UVB008</v>
          </cell>
          <cell r="H206">
            <v>0</v>
          </cell>
          <cell r="I206">
            <v>0</v>
          </cell>
          <cell r="J206" t="str">
            <v>CORE ZIP WALLET</v>
          </cell>
          <cell r="K206" t="str">
            <v>C/O</v>
          </cell>
          <cell r="L206" t="str">
            <v>008</v>
          </cell>
          <cell r="M206" t="str">
            <v>BLACK</v>
          </cell>
          <cell r="N206" t="str">
            <v>Solid</v>
          </cell>
          <cell r="O206" t="str">
            <v>S</v>
          </cell>
          <cell r="P206" t="str">
            <v>80% Polyester,20% Polyurethane</v>
          </cell>
          <cell r="Q206">
            <v>509061</v>
          </cell>
          <cell r="R206" t="str">
            <v>FORMOSA</v>
          </cell>
          <cell r="S206" t="str">
            <v>Semarang</v>
          </cell>
          <cell r="T206" t="str">
            <v>Indonesia</v>
          </cell>
          <cell r="U206">
            <v>35</v>
          </cell>
          <cell r="V206">
            <v>28</v>
          </cell>
          <cell r="W206">
            <v>37</v>
          </cell>
          <cell r="X206">
            <v>30</v>
          </cell>
          <cell r="Y206">
            <v>30</v>
          </cell>
          <cell r="Z206">
            <v>97</v>
          </cell>
          <cell r="AA206">
            <v>95</v>
          </cell>
          <cell r="AB206">
            <v>509061</v>
          </cell>
          <cell r="AC206" t="str">
            <v>FORMOSA</v>
          </cell>
          <cell r="AD206" t="str">
            <v>Semarang</v>
          </cell>
          <cell r="AE206" t="str">
            <v>Indonesia</v>
          </cell>
          <cell r="AF206">
            <v>509061</v>
          </cell>
          <cell r="AG206" t="str">
            <v>FORMOSA</v>
          </cell>
          <cell r="AH206" t="str">
            <v>Semarang</v>
          </cell>
          <cell r="AI206" t="str">
            <v>Indonesia</v>
          </cell>
          <cell r="AJ206">
            <v>509061</v>
          </cell>
          <cell r="AK206" t="str">
            <v>FORMOSA</v>
          </cell>
          <cell r="AL206" t="str">
            <v>Semarang</v>
          </cell>
          <cell r="AM206" t="str">
            <v>Indonesia</v>
          </cell>
          <cell r="AN206" t="str">
            <v>JNAJ</v>
          </cell>
          <cell r="AO206">
            <v>80</v>
          </cell>
          <cell r="AP206">
            <v>11.81</v>
          </cell>
          <cell r="AQ206">
            <v>7.48</v>
          </cell>
          <cell r="AR206">
            <v>7.09</v>
          </cell>
          <cell r="AS206">
            <v>2.1800000000000002</v>
          </cell>
          <cell r="AT206">
            <v>0</v>
          </cell>
          <cell r="AU206">
            <v>0</v>
          </cell>
          <cell r="AV206">
            <v>0</v>
          </cell>
          <cell r="AW206">
            <v>0</v>
          </cell>
          <cell r="AX206">
            <v>0</v>
          </cell>
          <cell r="AY206">
            <v>0</v>
          </cell>
          <cell r="AZ206">
            <v>2000</v>
          </cell>
          <cell r="BA206">
            <v>500</v>
          </cell>
          <cell r="BB206">
            <v>97</v>
          </cell>
          <cell r="BC206">
            <v>28</v>
          </cell>
          <cell r="BD206">
            <v>125</v>
          </cell>
          <cell r="BE206">
            <v>77</v>
          </cell>
          <cell r="BF206">
            <v>98</v>
          </cell>
          <cell r="BG206">
            <v>15</v>
          </cell>
          <cell r="BH206">
            <v>77</v>
          </cell>
          <cell r="BI206">
            <v>25</v>
          </cell>
          <cell r="BJ206">
            <v>63</v>
          </cell>
          <cell r="BK206">
            <v>50</v>
          </cell>
          <cell r="BL206">
            <v>9</v>
          </cell>
          <cell r="BM206">
            <v>1</v>
          </cell>
          <cell r="BN206">
            <v>1</v>
          </cell>
          <cell r="BO206">
            <v>1</v>
          </cell>
          <cell r="BP206">
            <v>1</v>
          </cell>
        </row>
        <row r="207">
          <cell r="G207" t="str">
            <v>JS0A7UVB7N8</v>
          </cell>
          <cell r="H207">
            <v>0</v>
          </cell>
          <cell r="I207">
            <v>0</v>
          </cell>
          <cell r="J207" t="str">
            <v>CORE ZIP WALLET</v>
          </cell>
          <cell r="K207" t="str">
            <v>C/O</v>
          </cell>
          <cell r="L207" t="str">
            <v>7N8</v>
          </cell>
          <cell r="M207" t="str">
            <v>MISTY ROSE</v>
          </cell>
          <cell r="N207" t="str">
            <v>Solid</v>
          </cell>
          <cell r="O207" t="str">
            <v>S</v>
          </cell>
          <cell r="P207" t="str">
            <v>80% Polyester,20% Polyurethane</v>
          </cell>
          <cell r="Q207">
            <v>509061</v>
          </cell>
          <cell r="R207" t="str">
            <v>FORMOSA</v>
          </cell>
          <cell r="S207" t="str">
            <v>Semarang</v>
          </cell>
          <cell r="T207" t="str">
            <v>Indonesia</v>
          </cell>
          <cell r="U207">
            <v>35</v>
          </cell>
          <cell r="V207">
            <v>28</v>
          </cell>
          <cell r="W207">
            <v>37</v>
          </cell>
          <cell r="X207">
            <v>30</v>
          </cell>
          <cell r="Y207">
            <v>30</v>
          </cell>
          <cell r="Z207">
            <v>97</v>
          </cell>
          <cell r="AA207">
            <v>95</v>
          </cell>
          <cell r="AB207">
            <v>509061</v>
          </cell>
          <cell r="AC207" t="str">
            <v>FORMOSA</v>
          </cell>
          <cell r="AD207" t="str">
            <v>Semarang</v>
          </cell>
          <cell r="AE207" t="str">
            <v>Indonesia</v>
          </cell>
          <cell r="AF207">
            <v>509061</v>
          </cell>
          <cell r="AG207" t="str">
            <v>FORMOSA</v>
          </cell>
          <cell r="AH207" t="str">
            <v>Semarang</v>
          </cell>
          <cell r="AI207" t="str">
            <v>Indonesia</v>
          </cell>
          <cell r="AJ207">
            <v>509061</v>
          </cell>
          <cell r="AK207" t="str">
            <v>FORMOSA</v>
          </cell>
          <cell r="AL207" t="str">
            <v>Semarang</v>
          </cell>
          <cell r="AM207" t="str">
            <v>Indonesia</v>
          </cell>
          <cell r="AN207" t="str">
            <v>JNAJ</v>
          </cell>
          <cell r="AO207">
            <v>80</v>
          </cell>
          <cell r="AP207">
            <v>11.81</v>
          </cell>
          <cell r="AQ207">
            <v>7.48</v>
          </cell>
          <cell r="AR207">
            <v>7.09</v>
          </cell>
          <cell r="AS207">
            <v>2.1800000000000002</v>
          </cell>
          <cell r="AT207">
            <v>0</v>
          </cell>
          <cell r="AU207">
            <v>0</v>
          </cell>
          <cell r="AV207">
            <v>0</v>
          </cell>
          <cell r="AW207">
            <v>0</v>
          </cell>
          <cell r="AX207">
            <v>0</v>
          </cell>
          <cell r="AY207">
            <v>0</v>
          </cell>
          <cell r="AZ207">
            <v>2000</v>
          </cell>
          <cell r="BA207">
            <v>500</v>
          </cell>
          <cell r="BB207">
            <v>97</v>
          </cell>
          <cell r="BC207">
            <v>28</v>
          </cell>
          <cell r="BD207">
            <v>125</v>
          </cell>
          <cell r="BE207">
            <v>77</v>
          </cell>
          <cell r="BF207">
            <v>98</v>
          </cell>
          <cell r="BG207">
            <v>15</v>
          </cell>
          <cell r="BH207">
            <v>77</v>
          </cell>
          <cell r="BI207">
            <v>25</v>
          </cell>
          <cell r="BJ207">
            <v>63</v>
          </cell>
          <cell r="BK207">
            <v>50</v>
          </cell>
          <cell r="BL207">
            <v>9</v>
          </cell>
          <cell r="BM207">
            <v>1</v>
          </cell>
          <cell r="BN207">
            <v>1</v>
          </cell>
          <cell r="BO207">
            <v>1</v>
          </cell>
          <cell r="BP207">
            <v>1</v>
          </cell>
        </row>
        <row r="208">
          <cell r="G208" t="str">
            <v>JS0A7UVBAI5</v>
          </cell>
          <cell r="H208">
            <v>0</v>
          </cell>
          <cell r="I208">
            <v>0</v>
          </cell>
          <cell r="J208" t="str">
            <v>CORE ZIP WALLET</v>
          </cell>
          <cell r="K208" t="str">
            <v>NEW</v>
          </cell>
          <cell r="L208" t="str">
            <v>AI5</v>
          </cell>
          <cell r="M208" t="str">
            <v>GLOWING GARDEN</v>
          </cell>
          <cell r="N208" t="str">
            <v>Print</v>
          </cell>
          <cell r="O208" t="str">
            <v>P</v>
          </cell>
          <cell r="P208" t="str">
            <v>80% Polyester,20% Polyurethane</v>
          </cell>
          <cell r="Q208">
            <v>509061</v>
          </cell>
          <cell r="R208" t="str">
            <v>FORMOSA</v>
          </cell>
          <cell r="S208" t="str">
            <v>Semarang</v>
          </cell>
          <cell r="T208" t="str">
            <v>Indonesia</v>
          </cell>
          <cell r="U208">
            <v>35</v>
          </cell>
          <cell r="V208">
            <v>28</v>
          </cell>
          <cell r="W208">
            <v>37</v>
          </cell>
          <cell r="X208">
            <v>30</v>
          </cell>
          <cell r="Y208">
            <v>30</v>
          </cell>
          <cell r="Z208">
            <v>97</v>
          </cell>
          <cell r="AA208">
            <v>95</v>
          </cell>
          <cell r="AB208">
            <v>509061</v>
          </cell>
          <cell r="AC208" t="str">
            <v>FORMOSA</v>
          </cell>
          <cell r="AD208" t="str">
            <v>Semarang</v>
          </cell>
          <cell r="AE208" t="str">
            <v>Indonesia</v>
          </cell>
          <cell r="AF208">
            <v>509061</v>
          </cell>
          <cell r="AG208" t="str">
            <v>FORMOSA</v>
          </cell>
          <cell r="AH208" t="str">
            <v>Semarang</v>
          </cell>
          <cell r="AI208" t="str">
            <v>Indonesia</v>
          </cell>
          <cell r="AJ208">
            <v>509061</v>
          </cell>
          <cell r="AK208" t="str">
            <v>FORMOSA</v>
          </cell>
          <cell r="AL208" t="str">
            <v>Semarang</v>
          </cell>
          <cell r="AM208" t="str">
            <v>Indonesia</v>
          </cell>
          <cell r="AN208" t="str">
            <v>JNAJ</v>
          </cell>
          <cell r="AO208">
            <v>80</v>
          </cell>
          <cell r="AP208">
            <v>11.81</v>
          </cell>
          <cell r="AQ208">
            <v>7.48</v>
          </cell>
          <cell r="AR208">
            <v>7.09</v>
          </cell>
          <cell r="AS208">
            <v>2.1800000000000002</v>
          </cell>
          <cell r="AT208">
            <v>0</v>
          </cell>
          <cell r="AU208">
            <v>0</v>
          </cell>
          <cell r="AV208">
            <v>0</v>
          </cell>
          <cell r="AW208">
            <v>0</v>
          </cell>
          <cell r="AX208">
            <v>0</v>
          </cell>
          <cell r="AY208">
            <v>0</v>
          </cell>
          <cell r="AZ208">
            <v>2000</v>
          </cell>
          <cell r="BA208">
            <v>500</v>
          </cell>
          <cell r="BB208">
            <v>97</v>
          </cell>
          <cell r="BC208">
            <v>28</v>
          </cell>
          <cell r="BD208">
            <v>125</v>
          </cell>
          <cell r="BE208">
            <v>77</v>
          </cell>
          <cell r="BF208">
            <v>98</v>
          </cell>
          <cell r="BG208">
            <v>15</v>
          </cell>
          <cell r="BH208">
            <v>77</v>
          </cell>
          <cell r="BI208">
            <v>25</v>
          </cell>
          <cell r="BJ208">
            <v>63</v>
          </cell>
          <cell r="BK208">
            <v>50</v>
          </cell>
          <cell r="BL208">
            <v>9</v>
          </cell>
          <cell r="BM208">
            <v>1</v>
          </cell>
          <cell r="BN208">
            <v>1</v>
          </cell>
          <cell r="BO208">
            <v>1</v>
          </cell>
          <cell r="BP208">
            <v>1</v>
          </cell>
        </row>
        <row r="209">
          <cell r="G209" t="str">
            <v>JS0A7UVBAG3</v>
          </cell>
          <cell r="H209">
            <v>0</v>
          </cell>
          <cell r="I209">
            <v>0</v>
          </cell>
          <cell r="J209" t="str">
            <v>CORE ZIP WALLET</v>
          </cell>
          <cell r="K209" t="str">
            <v>NEW</v>
          </cell>
          <cell r="L209" t="str">
            <v>AG3</v>
          </cell>
          <cell r="M209" t="str">
            <v>MOIRE RIPPLE</v>
          </cell>
          <cell r="N209" t="str">
            <v>Print</v>
          </cell>
          <cell r="O209" t="str">
            <v>P</v>
          </cell>
          <cell r="P209" t="str">
            <v>80% Polyester,20% Polyurethane</v>
          </cell>
          <cell r="Q209">
            <v>509061</v>
          </cell>
          <cell r="R209" t="str">
            <v>FORMOSA</v>
          </cell>
          <cell r="S209" t="str">
            <v>Semarang</v>
          </cell>
          <cell r="T209" t="str">
            <v>Indonesia</v>
          </cell>
          <cell r="U209">
            <v>35</v>
          </cell>
          <cell r="V209">
            <v>28</v>
          </cell>
          <cell r="W209">
            <v>37</v>
          </cell>
          <cell r="X209">
            <v>30</v>
          </cell>
          <cell r="Y209">
            <v>30</v>
          </cell>
          <cell r="Z209">
            <v>97</v>
          </cell>
          <cell r="AA209">
            <v>95</v>
          </cell>
          <cell r="AB209">
            <v>509061</v>
          </cell>
          <cell r="AC209" t="str">
            <v>FORMOSA</v>
          </cell>
          <cell r="AD209" t="str">
            <v>Semarang</v>
          </cell>
          <cell r="AE209" t="str">
            <v>Indonesia</v>
          </cell>
          <cell r="AF209">
            <v>509061</v>
          </cell>
          <cell r="AG209" t="str">
            <v>FORMOSA</v>
          </cell>
          <cell r="AH209" t="str">
            <v>Semarang</v>
          </cell>
          <cell r="AI209" t="str">
            <v>Indonesia</v>
          </cell>
          <cell r="AJ209">
            <v>509061</v>
          </cell>
          <cell r="AK209" t="str">
            <v>FORMOSA</v>
          </cell>
          <cell r="AL209" t="str">
            <v>Semarang</v>
          </cell>
          <cell r="AM209" t="str">
            <v>Indonesia</v>
          </cell>
          <cell r="AN209" t="str">
            <v>JNAJ</v>
          </cell>
          <cell r="AO209">
            <v>80</v>
          </cell>
          <cell r="AP209">
            <v>11.81</v>
          </cell>
          <cell r="AQ209">
            <v>7.48</v>
          </cell>
          <cell r="AR209">
            <v>7.09</v>
          </cell>
          <cell r="AS209">
            <v>2.1800000000000002</v>
          </cell>
          <cell r="AT209">
            <v>0</v>
          </cell>
          <cell r="AU209">
            <v>0</v>
          </cell>
          <cell r="AV209">
            <v>0</v>
          </cell>
          <cell r="AW209">
            <v>0</v>
          </cell>
          <cell r="AX209">
            <v>0</v>
          </cell>
          <cell r="AY209">
            <v>0</v>
          </cell>
          <cell r="AZ209">
            <v>2000</v>
          </cell>
          <cell r="BA209">
            <v>500</v>
          </cell>
          <cell r="BB209">
            <v>97</v>
          </cell>
          <cell r="BC209">
            <v>28</v>
          </cell>
          <cell r="BD209">
            <v>125</v>
          </cell>
          <cell r="BE209">
            <v>77</v>
          </cell>
          <cell r="BF209">
            <v>98</v>
          </cell>
          <cell r="BG209">
            <v>15</v>
          </cell>
          <cell r="BH209">
            <v>77</v>
          </cell>
          <cell r="BI209">
            <v>25</v>
          </cell>
          <cell r="BJ209">
            <v>63</v>
          </cell>
          <cell r="BK209">
            <v>50</v>
          </cell>
          <cell r="BL209">
            <v>9</v>
          </cell>
          <cell r="BM209">
            <v>1</v>
          </cell>
          <cell r="BN209">
            <v>1</v>
          </cell>
          <cell r="BO209">
            <v>1</v>
          </cell>
          <cell r="BP209">
            <v>1</v>
          </cell>
        </row>
        <row r="210">
          <cell r="G210" t="str">
            <v>JS0A7UVC008</v>
          </cell>
          <cell r="H210">
            <v>0</v>
          </cell>
          <cell r="I210">
            <v>0</v>
          </cell>
          <cell r="J210" t="str">
            <v>CORE CARDHOLDER WALLET</v>
          </cell>
          <cell r="K210" t="str">
            <v>C/O</v>
          </cell>
          <cell r="L210" t="str">
            <v>008</v>
          </cell>
          <cell r="M210" t="str">
            <v>BLACK</v>
          </cell>
          <cell r="N210" t="str">
            <v>Solid</v>
          </cell>
          <cell r="O210" t="str">
            <v>S</v>
          </cell>
          <cell r="P210" t="str">
            <v>100% Polyester</v>
          </cell>
          <cell r="Q210">
            <v>509061</v>
          </cell>
          <cell r="R210" t="str">
            <v>FORMOSA</v>
          </cell>
          <cell r="S210" t="str">
            <v>Semarang</v>
          </cell>
          <cell r="T210" t="str">
            <v>Indonesia</v>
          </cell>
          <cell r="U210">
            <v>35</v>
          </cell>
          <cell r="V210">
            <v>28</v>
          </cell>
          <cell r="W210">
            <v>37</v>
          </cell>
          <cell r="X210">
            <v>30</v>
          </cell>
          <cell r="Y210">
            <v>30</v>
          </cell>
          <cell r="Z210">
            <v>97</v>
          </cell>
          <cell r="AA210">
            <v>95</v>
          </cell>
          <cell r="AB210">
            <v>509061</v>
          </cell>
          <cell r="AC210" t="str">
            <v>FORMOSA</v>
          </cell>
          <cell r="AD210" t="str">
            <v>Semarang</v>
          </cell>
          <cell r="AE210" t="str">
            <v>Indonesia</v>
          </cell>
          <cell r="AF210">
            <v>509061</v>
          </cell>
          <cell r="AG210" t="str">
            <v>FORMOSA</v>
          </cell>
          <cell r="AH210" t="str">
            <v>Semarang</v>
          </cell>
          <cell r="AI210" t="str">
            <v>Indonesia</v>
          </cell>
          <cell r="AJ210">
            <v>509061</v>
          </cell>
          <cell r="AK210" t="str">
            <v>FORMOSA</v>
          </cell>
          <cell r="AL210" t="str">
            <v>Semarang</v>
          </cell>
          <cell r="AM210" t="str">
            <v>Indonesia</v>
          </cell>
          <cell r="AN210" t="str">
            <v>JNAJ</v>
          </cell>
          <cell r="AO210">
            <v>115</v>
          </cell>
          <cell r="AP210">
            <v>11.81</v>
          </cell>
          <cell r="AQ210">
            <v>7.48</v>
          </cell>
          <cell r="AR210">
            <v>7.09</v>
          </cell>
          <cell r="AS210">
            <v>2.81</v>
          </cell>
          <cell r="AT210">
            <v>0</v>
          </cell>
          <cell r="AU210">
            <v>0</v>
          </cell>
          <cell r="AV210">
            <v>0</v>
          </cell>
          <cell r="AW210">
            <v>0</v>
          </cell>
          <cell r="AX210">
            <v>0</v>
          </cell>
          <cell r="AY210">
            <v>0</v>
          </cell>
          <cell r="AZ210">
            <v>2000</v>
          </cell>
          <cell r="BA210">
            <v>500</v>
          </cell>
          <cell r="BB210">
            <v>97</v>
          </cell>
          <cell r="BC210">
            <v>28</v>
          </cell>
          <cell r="BD210">
            <v>125</v>
          </cell>
          <cell r="BE210">
            <v>77</v>
          </cell>
          <cell r="BF210">
            <v>98</v>
          </cell>
          <cell r="BG210">
            <v>15</v>
          </cell>
          <cell r="BH210">
            <v>77</v>
          </cell>
          <cell r="BI210">
            <v>25</v>
          </cell>
          <cell r="BJ210">
            <v>63</v>
          </cell>
          <cell r="BK210">
            <v>50</v>
          </cell>
          <cell r="BL210">
            <v>9</v>
          </cell>
          <cell r="BM210">
            <v>1</v>
          </cell>
          <cell r="BN210">
            <v>1</v>
          </cell>
          <cell r="BO210">
            <v>1</v>
          </cell>
          <cell r="BP210">
            <v>1</v>
          </cell>
        </row>
        <row r="211">
          <cell r="G211" t="str">
            <v>JS0A7UVC95Z</v>
          </cell>
          <cell r="H211">
            <v>0</v>
          </cell>
          <cell r="I211">
            <v>0</v>
          </cell>
          <cell r="J211" t="str">
            <v>CORE CARDHOLDER WALLET</v>
          </cell>
          <cell r="K211" t="str">
            <v>C/O</v>
          </cell>
          <cell r="L211" t="str">
            <v>95Z</v>
          </cell>
          <cell r="M211" t="str">
            <v>CURRY</v>
          </cell>
          <cell r="N211" t="str">
            <v>Solid</v>
          </cell>
          <cell r="O211" t="str">
            <v>S</v>
          </cell>
          <cell r="P211" t="str">
            <v>100% Polyester</v>
          </cell>
          <cell r="Q211">
            <v>509061</v>
          </cell>
          <cell r="R211" t="str">
            <v>FORMOSA</v>
          </cell>
          <cell r="S211" t="str">
            <v>Semarang</v>
          </cell>
          <cell r="T211" t="str">
            <v>Indonesia</v>
          </cell>
          <cell r="U211">
            <v>35</v>
          </cell>
          <cell r="V211">
            <v>28</v>
          </cell>
          <cell r="W211">
            <v>37</v>
          </cell>
          <cell r="X211">
            <v>30</v>
          </cell>
          <cell r="Y211">
            <v>30</v>
          </cell>
          <cell r="Z211">
            <v>97</v>
          </cell>
          <cell r="AA211">
            <v>95</v>
          </cell>
          <cell r="AB211">
            <v>509061</v>
          </cell>
          <cell r="AC211" t="str">
            <v>FORMOSA</v>
          </cell>
          <cell r="AD211" t="str">
            <v>Semarang</v>
          </cell>
          <cell r="AE211" t="str">
            <v>Indonesia</v>
          </cell>
          <cell r="AF211">
            <v>509061</v>
          </cell>
          <cell r="AG211" t="str">
            <v>FORMOSA</v>
          </cell>
          <cell r="AH211" t="str">
            <v>Semarang</v>
          </cell>
          <cell r="AI211" t="str">
            <v>Indonesia</v>
          </cell>
          <cell r="AJ211">
            <v>509061</v>
          </cell>
          <cell r="AK211" t="str">
            <v>FORMOSA</v>
          </cell>
          <cell r="AL211" t="str">
            <v>Semarang</v>
          </cell>
          <cell r="AM211" t="str">
            <v>Indonesia</v>
          </cell>
          <cell r="AN211" t="str">
            <v>JNAJ</v>
          </cell>
          <cell r="AO211">
            <v>115</v>
          </cell>
          <cell r="AP211">
            <v>11.81</v>
          </cell>
          <cell r="AQ211">
            <v>7.48</v>
          </cell>
          <cell r="AR211">
            <v>7.09</v>
          </cell>
          <cell r="AS211">
            <v>2.81</v>
          </cell>
          <cell r="AT211">
            <v>0</v>
          </cell>
          <cell r="AU211">
            <v>0</v>
          </cell>
          <cell r="AV211">
            <v>0</v>
          </cell>
          <cell r="AW211">
            <v>0</v>
          </cell>
          <cell r="AX211">
            <v>0</v>
          </cell>
          <cell r="AY211">
            <v>0</v>
          </cell>
          <cell r="AZ211">
            <v>2000</v>
          </cell>
          <cell r="BA211">
            <v>500</v>
          </cell>
          <cell r="BB211">
            <v>97</v>
          </cell>
          <cell r="BC211">
            <v>28</v>
          </cell>
          <cell r="BD211">
            <v>125</v>
          </cell>
          <cell r="BE211">
            <v>77</v>
          </cell>
          <cell r="BF211">
            <v>98</v>
          </cell>
          <cell r="BG211">
            <v>15</v>
          </cell>
          <cell r="BH211">
            <v>77</v>
          </cell>
          <cell r="BI211">
            <v>25</v>
          </cell>
          <cell r="BJ211">
            <v>63</v>
          </cell>
          <cell r="BK211">
            <v>50</v>
          </cell>
          <cell r="BL211">
            <v>9</v>
          </cell>
          <cell r="BM211">
            <v>1</v>
          </cell>
          <cell r="BN211">
            <v>1</v>
          </cell>
          <cell r="BO211">
            <v>1</v>
          </cell>
          <cell r="BP211">
            <v>1</v>
          </cell>
        </row>
        <row r="212">
          <cell r="G212" t="str">
            <v>JS0A7UVCAI5</v>
          </cell>
          <cell r="H212">
            <v>0</v>
          </cell>
          <cell r="I212">
            <v>0</v>
          </cell>
          <cell r="J212" t="str">
            <v>CORE CARDHOLDER WALLET</v>
          </cell>
          <cell r="K212" t="str">
            <v>NEW</v>
          </cell>
          <cell r="L212" t="str">
            <v>AI5</v>
          </cell>
          <cell r="M212" t="str">
            <v>GLOWING GARDEN</v>
          </cell>
          <cell r="N212" t="str">
            <v>Print</v>
          </cell>
          <cell r="O212" t="str">
            <v>P</v>
          </cell>
          <cell r="P212" t="str">
            <v>100% Polyester</v>
          </cell>
          <cell r="Q212">
            <v>509061</v>
          </cell>
          <cell r="R212" t="str">
            <v>FORMOSA</v>
          </cell>
          <cell r="S212" t="str">
            <v>Semarang</v>
          </cell>
          <cell r="T212" t="str">
            <v>Indonesia</v>
          </cell>
          <cell r="U212">
            <v>35</v>
          </cell>
          <cell r="V212">
            <v>28</v>
          </cell>
          <cell r="W212">
            <v>37</v>
          </cell>
          <cell r="X212">
            <v>30</v>
          </cell>
          <cell r="Y212">
            <v>30</v>
          </cell>
          <cell r="Z212">
            <v>97</v>
          </cell>
          <cell r="AA212">
            <v>95</v>
          </cell>
          <cell r="AB212">
            <v>509061</v>
          </cell>
          <cell r="AC212" t="str">
            <v>FORMOSA</v>
          </cell>
          <cell r="AD212" t="str">
            <v>Semarang</v>
          </cell>
          <cell r="AE212" t="str">
            <v>Indonesia</v>
          </cell>
          <cell r="AF212">
            <v>509061</v>
          </cell>
          <cell r="AG212" t="str">
            <v>FORMOSA</v>
          </cell>
          <cell r="AH212" t="str">
            <v>Semarang</v>
          </cell>
          <cell r="AI212" t="str">
            <v>Indonesia</v>
          </cell>
          <cell r="AJ212">
            <v>509061</v>
          </cell>
          <cell r="AK212" t="str">
            <v>FORMOSA</v>
          </cell>
          <cell r="AL212" t="str">
            <v>Semarang</v>
          </cell>
          <cell r="AM212" t="str">
            <v>Indonesia</v>
          </cell>
          <cell r="AN212" t="str">
            <v>JNAJ</v>
          </cell>
          <cell r="AO212">
            <v>115</v>
          </cell>
          <cell r="AP212">
            <v>11.81</v>
          </cell>
          <cell r="AQ212">
            <v>7.48</v>
          </cell>
          <cell r="AR212">
            <v>7.09</v>
          </cell>
          <cell r="AS212">
            <v>2.81</v>
          </cell>
          <cell r="AT212">
            <v>0</v>
          </cell>
          <cell r="AU212">
            <v>0</v>
          </cell>
          <cell r="AV212">
            <v>0</v>
          </cell>
          <cell r="AW212">
            <v>0</v>
          </cell>
          <cell r="AX212">
            <v>0</v>
          </cell>
          <cell r="AY212">
            <v>0</v>
          </cell>
          <cell r="AZ212">
            <v>2000</v>
          </cell>
          <cell r="BA212">
            <v>500</v>
          </cell>
          <cell r="BB212">
            <v>97</v>
          </cell>
          <cell r="BC212">
            <v>28</v>
          </cell>
          <cell r="BD212">
            <v>125</v>
          </cell>
          <cell r="BE212">
            <v>77</v>
          </cell>
          <cell r="BF212">
            <v>98</v>
          </cell>
          <cell r="BG212">
            <v>15</v>
          </cell>
          <cell r="BH212">
            <v>77</v>
          </cell>
          <cell r="BI212">
            <v>25</v>
          </cell>
          <cell r="BJ212">
            <v>63</v>
          </cell>
          <cell r="BK212">
            <v>50</v>
          </cell>
          <cell r="BL212">
            <v>9</v>
          </cell>
          <cell r="BM212">
            <v>1</v>
          </cell>
          <cell r="BN212">
            <v>1</v>
          </cell>
          <cell r="BO212">
            <v>1</v>
          </cell>
          <cell r="BP212">
            <v>1</v>
          </cell>
        </row>
        <row r="213">
          <cell r="G213" t="str">
            <v>JS0A7UVCAG2</v>
          </cell>
          <cell r="H213">
            <v>0</v>
          </cell>
          <cell r="I213">
            <v>0</v>
          </cell>
          <cell r="J213" t="str">
            <v>CORE CARDHOLDER WALLET</v>
          </cell>
          <cell r="K213" t="str">
            <v>NEW</v>
          </cell>
          <cell r="L213" t="str">
            <v>AG2</v>
          </cell>
          <cell r="M213" t="str">
            <v>SCREEN WAVES</v>
          </cell>
          <cell r="N213" t="str">
            <v>Print</v>
          </cell>
          <cell r="O213" t="str">
            <v>P</v>
          </cell>
          <cell r="P213" t="str">
            <v>100% Polyester</v>
          </cell>
          <cell r="Q213">
            <v>509061</v>
          </cell>
          <cell r="R213" t="str">
            <v>FORMOSA</v>
          </cell>
          <cell r="S213" t="str">
            <v>Semarang</v>
          </cell>
          <cell r="T213" t="str">
            <v>Indonesia</v>
          </cell>
          <cell r="U213">
            <v>35</v>
          </cell>
          <cell r="V213">
            <v>28</v>
          </cell>
          <cell r="W213">
            <v>37</v>
          </cell>
          <cell r="X213">
            <v>30</v>
          </cell>
          <cell r="Y213">
            <v>30</v>
          </cell>
          <cell r="Z213">
            <v>97</v>
          </cell>
          <cell r="AA213">
            <v>95</v>
          </cell>
          <cell r="AB213">
            <v>509061</v>
          </cell>
          <cell r="AC213" t="str">
            <v>FORMOSA</v>
          </cell>
          <cell r="AD213" t="str">
            <v>Semarang</v>
          </cell>
          <cell r="AE213" t="str">
            <v>Indonesia</v>
          </cell>
          <cell r="AF213">
            <v>509061</v>
          </cell>
          <cell r="AG213" t="str">
            <v>FORMOSA</v>
          </cell>
          <cell r="AH213" t="str">
            <v>Semarang</v>
          </cell>
          <cell r="AI213" t="str">
            <v>Indonesia</v>
          </cell>
          <cell r="AJ213">
            <v>509061</v>
          </cell>
          <cell r="AK213" t="str">
            <v>FORMOSA</v>
          </cell>
          <cell r="AL213" t="str">
            <v>Semarang</v>
          </cell>
          <cell r="AM213" t="str">
            <v>Indonesia</v>
          </cell>
          <cell r="AN213" t="str">
            <v>JNAJ</v>
          </cell>
          <cell r="AO213">
            <v>115</v>
          </cell>
          <cell r="AP213">
            <v>11.81</v>
          </cell>
          <cell r="AQ213">
            <v>7.48</v>
          </cell>
          <cell r="AR213">
            <v>7.09</v>
          </cell>
          <cell r="AS213">
            <v>2.81</v>
          </cell>
          <cell r="AT213">
            <v>0</v>
          </cell>
          <cell r="AU213">
            <v>0</v>
          </cell>
          <cell r="AV213">
            <v>0</v>
          </cell>
          <cell r="AW213">
            <v>0</v>
          </cell>
          <cell r="AX213">
            <v>0</v>
          </cell>
          <cell r="AY213">
            <v>0</v>
          </cell>
          <cell r="AZ213">
            <v>2000</v>
          </cell>
          <cell r="BA213">
            <v>500</v>
          </cell>
          <cell r="BB213">
            <v>97</v>
          </cell>
          <cell r="BC213">
            <v>28</v>
          </cell>
          <cell r="BD213">
            <v>125</v>
          </cell>
          <cell r="BE213">
            <v>77</v>
          </cell>
          <cell r="BF213">
            <v>98</v>
          </cell>
          <cell r="BG213">
            <v>15</v>
          </cell>
          <cell r="BH213">
            <v>77</v>
          </cell>
          <cell r="BI213">
            <v>25</v>
          </cell>
          <cell r="BJ213">
            <v>63</v>
          </cell>
          <cell r="BK213">
            <v>50</v>
          </cell>
          <cell r="BL213">
            <v>9</v>
          </cell>
          <cell r="BM213">
            <v>1</v>
          </cell>
          <cell r="BN213">
            <v>1</v>
          </cell>
          <cell r="BO213">
            <v>1</v>
          </cell>
          <cell r="BP213">
            <v>1</v>
          </cell>
        </row>
        <row r="214">
          <cell r="G214" t="str">
            <v>JS0A7UVD008</v>
          </cell>
          <cell r="H214">
            <v>0</v>
          </cell>
          <cell r="I214">
            <v>0</v>
          </cell>
          <cell r="J214" t="str">
            <v>CORE BIFOLD WALLET</v>
          </cell>
          <cell r="K214" t="str">
            <v>C/O</v>
          </cell>
          <cell r="L214" t="str">
            <v>008</v>
          </cell>
          <cell r="M214" t="str">
            <v>BLACK</v>
          </cell>
          <cell r="N214" t="str">
            <v>Solid</v>
          </cell>
          <cell r="O214" t="str">
            <v>S</v>
          </cell>
          <cell r="P214" t="str">
            <v>100% Polyester</v>
          </cell>
          <cell r="Q214">
            <v>509061</v>
          </cell>
          <cell r="R214" t="str">
            <v>FORMOSA</v>
          </cell>
          <cell r="S214" t="str">
            <v>Semarang</v>
          </cell>
          <cell r="T214" t="str">
            <v>Indonesia</v>
          </cell>
          <cell r="U214">
            <v>35</v>
          </cell>
          <cell r="V214">
            <v>28</v>
          </cell>
          <cell r="W214">
            <v>37</v>
          </cell>
          <cell r="X214">
            <v>30</v>
          </cell>
          <cell r="Y214">
            <v>30</v>
          </cell>
          <cell r="Z214">
            <v>97</v>
          </cell>
          <cell r="AA214">
            <v>95</v>
          </cell>
          <cell r="AB214">
            <v>509061</v>
          </cell>
          <cell r="AC214" t="str">
            <v>FORMOSA</v>
          </cell>
          <cell r="AD214" t="str">
            <v>Semarang</v>
          </cell>
          <cell r="AE214" t="str">
            <v>Indonesia</v>
          </cell>
          <cell r="AF214">
            <v>509061</v>
          </cell>
          <cell r="AG214" t="str">
            <v>FORMOSA</v>
          </cell>
          <cell r="AH214" t="str">
            <v>Semarang</v>
          </cell>
          <cell r="AI214" t="str">
            <v>Indonesia</v>
          </cell>
          <cell r="AJ214">
            <v>509061</v>
          </cell>
          <cell r="AK214" t="str">
            <v>FORMOSA</v>
          </cell>
          <cell r="AL214" t="str">
            <v>Semarang</v>
          </cell>
          <cell r="AM214" t="str">
            <v>Indonesia</v>
          </cell>
          <cell r="AN214" t="str">
            <v>JNAJ</v>
          </cell>
          <cell r="AO214">
            <v>80</v>
          </cell>
          <cell r="AP214">
            <v>11.81</v>
          </cell>
          <cell r="AQ214">
            <v>7.48</v>
          </cell>
          <cell r="AR214">
            <v>7.09</v>
          </cell>
          <cell r="AS214">
            <v>2.74</v>
          </cell>
          <cell r="AT214">
            <v>0</v>
          </cell>
          <cell r="AU214">
            <v>0</v>
          </cell>
          <cell r="AV214">
            <v>0</v>
          </cell>
          <cell r="AW214">
            <v>0</v>
          </cell>
          <cell r="AX214">
            <v>0</v>
          </cell>
          <cell r="AY214">
            <v>0</v>
          </cell>
          <cell r="AZ214">
            <v>2000</v>
          </cell>
          <cell r="BA214">
            <v>500</v>
          </cell>
          <cell r="BB214">
            <v>97</v>
          </cell>
          <cell r="BC214">
            <v>28</v>
          </cell>
          <cell r="BD214">
            <v>125</v>
          </cell>
          <cell r="BE214">
            <v>77</v>
          </cell>
          <cell r="BF214">
            <v>98</v>
          </cell>
          <cell r="BG214">
            <v>15</v>
          </cell>
          <cell r="BH214">
            <v>77</v>
          </cell>
          <cell r="BI214">
            <v>25</v>
          </cell>
          <cell r="BJ214">
            <v>63</v>
          </cell>
          <cell r="BK214">
            <v>50</v>
          </cell>
          <cell r="BL214">
            <v>9</v>
          </cell>
          <cell r="BM214">
            <v>1</v>
          </cell>
          <cell r="BN214">
            <v>1</v>
          </cell>
          <cell r="BO214">
            <v>1</v>
          </cell>
          <cell r="BP214">
            <v>1</v>
          </cell>
        </row>
        <row r="215">
          <cell r="G215" t="str">
            <v>JS0A7UVD95Z</v>
          </cell>
          <cell r="H215">
            <v>0</v>
          </cell>
          <cell r="I215">
            <v>0</v>
          </cell>
          <cell r="J215" t="str">
            <v>CORE BIFOLD WALLET</v>
          </cell>
          <cell r="K215" t="str">
            <v>NEW</v>
          </cell>
          <cell r="L215" t="str">
            <v>95Z</v>
          </cell>
          <cell r="M215" t="str">
            <v>CURRY</v>
          </cell>
          <cell r="N215" t="str">
            <v>Solid</v>
          </cell>
          <cell r="O215" t="str">
            <v>S</v>
          </cell>
          <cell r="P215" t="str">
            <v>100% Polyester</v>
          </cell>
          <cell r="Q215">
            <v>509061</v>
          </cell>
          <cell r="R215" t="str">
            <v>FORMOSA</v>
          </cell>
          <cell r="S215" t="str">
            <v>Semarang</v>
          </cell>
          <cell r="T215" t="str">
            <v>Indonesia</v>
          </cell>
          <cell r="U215">
            <v>35</v>
          </cell>
          <cell r="V215">
            <v>28</v>
          </cell>
          <cell r="W215">
            <v>37</v>
          </cell>
          <cell r="X215">
            <v>30</v>
          </cell>
          <cell r="Y215">
            <v>30</v>
          </cell>
          <cell r="Z215">
            <v>97</v>
          </cell>
          <cell r="AA215">
            <v>95</v>
          </cell>
          <cell r="AB215">
            <v>509061</v>
          </cell>
          <cell r="AC215" t="str">
            <v>FORMOSA</v>
          </cell>
          <cell r="AD215" t="str">
            <v>Semarang</v>
          </cell>
          <cell r="AE215" t="str">
            <v>Indonesia</v>
          </cell>
          <cell r="AF215">
            <v>509061</v>
          </cell>
          <cell r="AG215" t="str">
            <v>FORMOSA</v>
          </cell>
          <cell r="AH215" t="str">
            <v>Semarang</v>
          </cell>
          <cell r="AI215" t="str">
            <v>Indonesia</v>
          </cell>
          <cell r="AJ215">
            <v>509061</v>
          </cell>
          <cell r="AK215" t="str">
            <v>FORMOSA</v>
          </cell>
          <cell r="AL215" t="str">
            <v>Semarang</v>
          </cell>
          <cell r="AM215" t="str">
            <v>Indonesia</v>
          </cell>
          <cell r="AN215" t="str">
            <v>JNAJ</v>
          </cell>
          <cell r="AO215">
            <v>80</v>
          </cell>
          <cell r="AP215">
            <v>11.81</v>
          </cell>
          <cell r="AQ215">
            <v>7.48</v>
          </cell>
          <cell r="AR215">
            <v>7.09</v>
          </cell>
          <cell r="AS215">
            <v>2.74</v>
          </cell>
          <cell r="AT215">
            <v>0</v>
          </cell>
          <cell r="AU215">
            <v>0</v>
          </cell>
          <cell r="AV215">
            <v>0</v>
          </cell>
          <cell r="AW215">
            <v>0</v>
          </cell>
          <cell r="AX215">
            <v>0</v>
          </cell>
          <cell r="AY215">
            <v>0</v>
          </cell>
          <cell r="AZ215">
            <v>2000</v>
          </cell>
          <cell r="BA215">
            <v>500</v>
          </cell>
          <cell r="BB215">
            <v>97</v>
          </cell>
          <cell r="BC215">
            <v>28</v>
          </cell>
          <cell r="BD215">
            <v>125</v>
          </cell>
          <cell r="BE215">
            <v>77</v>
          </cell>
          <cell r="BF215">
            <v>98</v>
          </cell>
          <cell r="BG215">
            <v>15</v>
          </cell>
          <cell r="BH215">
            <v>77</v>
          </cell>
          <cell r="BI215">
            <v>25</v>
          </cell>
          <cell r="BJ215">
            <v>63</v>
          </cell>
          <cell r="BK215">
            <v>50</v>
          </cell>
          <cell r="BL215">
            <v>9</v>
          </cell>
          <cell r="BM215">
            <v>1</v>
          </cell>
          <cell r="BN215">
            <v>1</v>
          </cell>
          <cell r="BO215">
            <v>1</v>
          </cell>
          <cell r="BP215">
            <v>1</v>
          </cell>
        </row>
        <row r="216">
          <cell r="G216" t="str">
            <v>JS0A7UVDAG2</v>
          </cell>
          <cell r="H216">
            <v>0</v>
          </cell>
          <cell r="I216">
            <v>0</v>
          </cell>
          <cell r="J216" t="str">
            <v>CORE BIFOLD WALLET</v>
          </cell>
          <cell r="K216" t="str">
            <v>NEW</v>
          </cell>
          <cell r="L216" t="str">
            <v>AG2</v>
          </cell>
          <cell r="M216" t="str">
            <v>SCREEN WAVES</v>
          </cell>
          <cell r="N216" t="str">
            <v>Print</v>
          </cell>
          <cell r="O216" t="str">
            <v>P</v>
          </cell>
          <cell r="P216" t="str">
            <v>100% Polyester</v>
          </cell>
          <cell r="Q216">
            <v>509061</v>
          </cell>
          <cell r="R216" t="str">
            <v>FORMOSA</v>
          </cell>
          <cell r="S216" t="str">
            <v>Semarang</v>
          </cell>
          <cell r="T216" t="str">
            <v>Indonesia</v>
          </cell>
          <cell r="U216">
            <v>35</v>
          </cell>
          <cell r="V216">
            <v>28</v>
          </cell>
          <cell r="W216">
            <v>37</v>
          </cell>
          <cell r="X216">
            <v>30</v>
          </cell>
          <cell r="Y216">
            <v>30</v>
          </cell>
          <cell r="Z216">
            <v>97</v>
          </cell>
          <cell r="AA216">
            <v>95</v>
          </cell>
          <cell r="AB216">
            <v>509061</v>
          </cell>
          <cell r="AC216" t="str">
            <v>FORMOSA</v>
          </cell>
          <cell r="AD216" t="str">
            <v>Semarang</v>
          </cell>
          <cell r="AE216" t="str">
            <v>Indonesia</v>
          </cell>
          <cell r="AF216">
            <v>509061</v>
          </cell>
          <cell r="AG216" t="str">
            <v>FORMOSA</v>
          </cell>
          <cell r="AH216" t="str">
            <v>Semarang</v>
          </cell>
          <cell r="AI216" t="str">
            <v>Indonesia</v>
          </cell>
          <cell r="AJ216">
            <v>509061</v>
          </cell>
          <cell r="AK216" t="str">
            <v>FORMOSA</v>
          </cell>
          <cell r="AL216" t="str">
            <v>Semarang</v>
          </cell>
          <cell r="AM216" t="str">
            <v>Indonesia</v>
          </cell>
          <cell r="AN216" t="str">
            <v>JNAJ</v>
          </cell>
          <cell r="AO216">
            <v>80</v>
          </cell>
          <cell r="AP216">
            <v>11.81</v>
          </cell>
          <cell r="AQ216">
            <v>7.48</v>
          </cell>
          <cell r="AR216">
            <v>7.09</v>
          </cell>
          <cell r="AS216">
            <v>2.74</v>
          </cell>
          <cell r="AT216">
            <v>0</v>
          </cell>
          <cell r="AU216">
            <v>0</v>
          </cell>
          <cell r="AV216">
            <v>0</v>
          </cell>
          <cell r="AW216">
            <v>0</v>
          </cell>
          <cell r="AX216">
            <v>0</v>
          </cell>
          <cell r="AY216">
            <v>0</v>
          </cell>
          <cell r="AZ216">
            <v>2000</v>
          </cell>
          <cell r="BA216">
            <v>500</v>
          </cell>
          <cell r="BB216">
            <v>97</v>
          </cell>
          <cell r="BC216">
            <v>28</v>
          </cell>
          <cell r="BD216">
            <v>125</v>
          </cell>
          <cell r="BE216">
            <v>77</v>
          </cell>
          <cell r="BF216">
            <v>98</v>
          </cell>
          <cell r="BG216">
            <v>15</v>
          </cell>
          <cell r="BH216">
            <v>77</v>
          </cell>
          <cell r="BI216">
            <v>25</v>
          </cell>
          <cell r="BJ216">
            <v>63</v>
          </cell>
          <cell r="BK216">
            <v>50</v>
          </cell>
          <cell r="BL216">
            <v>9</v>
          </cell>
          <cell r="BM216">
            <v>1</v>
          </cell>
          <cell r="BN216">
            <v>1</v>
          </cell>
          <cell r="BO216">
            <v>1</v>
          </cell>
          <cell r="BP216">
            <v>1</v>
          </cell>
        </row>
        <row r="217">
          <cell r="G217" t="str">
            <v>JS0A7UVO008</v>
          </cell>
          <cell r="H217">
            <v>0</v>
          </cell>
          <cell r="I217">
            <v>0</v>
          </cell>
          <cell r="J217" t="str">
            <v>CORE TRIFOLD WALLET</v>
          </cell>
          <cell r="K217" t="str">
            <v>C/O</v>
          </cell>
          <cell r="L217" t="str">
            <v>008</v>
          </cell>
          <cell r="M217" t="str">
            <v>BLACK</v>
          </cell>
          <cell r="N217" t="str">
            <v>Solid</v>
          </cell>
          <cell r="O217" t="str">
            <v>S</v>
          </cell>
          <cell r="P217" t="str">
            <v>100% Polyester</v>
          </cell>
          <cell r="Q217">
            <v>509061</v>
          </cell>
          <cell r="R217" t="str">
            <v>FORMOSA</v>
          </cell>
          <cell r="S217" t="str">
            <v>Semarang</v>
          </cell>
          <cell r="T217" t="str">
            <v>Indonesia</v>
          </cell>
          <cell r="U217">
            <v>35</v>
          </cell>
          <cell r="V217">
            <v>28</v>
          </cell>
          <cell r="W217">
            <v>37</v>
          </cell>
          <cell r="X217">
            <v>30</v>
          </cell>
          <cell r="Y217">
            <v>30</v>
          </cell>
          <cell r="Z217">
            <v>97</v>
          </cell>
          <cell r="AA217">
            <v>95</v>
          </cell>
          <cell r="AB217">
            <v>509061</v>
          </cell>
          <cell r="AC217" t="str">
            <v>FORMOSA</v>
          </cell>
          <cell r="AD217" t="str">
            <v>Semarang</v>
          </cell>
          <cell r="AE217" t="str">
            <v>Indonesia</v>
          </cell>
          <cell r="AF217">
            <v>509061</v>
          </cell>
          <cell r="AG217" t="str">
            <v>FORMOSA</v>
          </cell>
          <cell r="AH217" t="str">
            <v>Semarang</v>
          </cell>
          <cell r="AI217" t="str">
            <v>Indonesia</v>
          </cell>
          <cell r="AJ217">
            <v>509061</v>
          </cell>
          <cell r="AK217" t="str">
            <v>FORMOSA</v>
          </cell>
          <cell r="AL217" t="str">
            <v>Semarang</v>
          </cell>
          <cell r="AM217" t="str">
            <v>Indonesia</v>
          </cell>
          <cell r="AN217" t="str">
            <v>JNAJ</v>
          </cell>
          <cell r="AO217">
            <v>40</v>
          </cell>
          <cell r="AP217">
            <v>11.81</v>
          </cell>
          <cell r="AQ217">
            <v>7.48</v>
          </cell>
          <cell r="AR217">
            <v>7.09</v>
          </cell>
          <cell r="AS217">
            <v>2.1800000000000002</v>
          </cell>
          <cell r="AT217">
            <v>0</v>
          </cell>
          <cell r="AU217">
            <v>0</v>
          </cell>
          <cell r="AV217">
            <v>0</v>
          </cell>
          <cell r="AW217">
            <v>0</v>
          </cell>
          <cell r="AX217">
            <v>0</v>
          </cell>
          <cell r="AY217">
            <v>0</v>
          </cell>
          <cell r="AZ217">
            <v>2000</v>
          </cell>
          <cell r="BA217">
            <v>500</v>
          </cell>
          <cell r="BB217">
            <v>97</v>
          </cell>
          <cell r="BC217">
            <v>28</v>
          </cell>
          <cell r="BD217">
            <v>125</v>
          </cell>
          <cell r="BE217">
            <v>77</v>
          </cell>
          <cell r="BF217">
            <v>98</v>
          </cell>
          <cell r="BG217">
            <v>15</v>
          </cell>
          <cell r="BH217">
            <v>77</v>
          </cell>
          <cell r="BI217">
            <v>25</v>
          </cell>
          <cell r="BJ217">
            <v>63</v>
          </cell>
          <cell r="BK217">
            <v>50</v>
          </cell>
          <cell r="BL217">
            <v>9</v>
          </cell>
          <cell r="BM217">
            <v>1</v>
          </cell>
          <cell r="BN217">
            <v>1</v>
          </cell>
          <cell r="BO217">
            <v>1</v>
          </cell>
          <cell r="BP217">
            <v>1</v>
          </cell>
        </row>
        <row r="218">
          <cell r="G218" t="str">
            <v>JS0A7UVO95Z</v>
          </cell>
          <cell r="H218">
            <v>0</v>
          </cell>
          <cell r="I218">
            <v>0</v>
          </cell>
          <cell r="J218" t="str">
            <v>CORE TRIFOLD WALLET</v>
          </cell>
          <cell r="K218" t="str">
            <v>NEW</v>
          </cell>
          <cell r="L218" t="str">
            <v>95Z</v>
          </cell>
          <cell r="M218" t="str">
            <v>CURRY</v>
          </cell>
          <cell r="N218" t="str">
            <v>Solid</v>
          </cell>
          <cell r="O218" t="str">
            <v>S</v>
          </cell>
          <cell r="P218" t="str">
            <v>100% Polyester</v>
          </cell>
          <cell r="Q218">
            <v>509061</v>
          </cell>
          <cell r="R218" t="str">
            <v>FORMOSA</v>
          </cell>
          <cell r="S218" t="str">
            <v>Semarang</v>
          </cell>
          <cell r="T218" t="str">
            <v>Indonesia</v>
          </cell>
          <cell r="U218">
            <v>35</v>
          </cell>
          <cell r="V218">
            <v>28</v>
          </cell>
          <cell r="W218">
            <v>37</v>
          </cell>
          <cell r="X218">
            <v>30</v>
          </cell>
          <cell r="Y218">
            <v>30</v>
          </cell>
          <cell r="Z218">
            <v>97</v>
          </cell>
          <cell r="AA218">
            <v>95</v>
          </cell>
          <cell r="AB218">
            <v>509061</v>
          </cell>
          <cell r="AC218" t="str">
            <v>FORMOSA</v>
          </cell>
          <cell r="AD218" t="str">
            <v>Semarang</v>
          </cell>
          <cell r="AE218" t="str">
            <v>Indonesia</v>
          </cell>
          <cell r="AF218">
            <v>509061</v>
          </cell>
          <cell r="AG218" t="str">
            <v>FORMOSA</v>
          </cell>
          <cell r="AH218" t="str">
            <v>Semarang</v>
          </cell>
          <cell r="AI218" t="str">
            <v>Indonesia</v>
          </cell>
          <cell r="AJ218">
            <v>509061</v>
          </cell>
          <cell r="AK218" t="str">
            <v>FORMOSA</v>
          </cell>
          <cell r="AL218" t="str">
            <v>Semarang</v>
          </cell>
          <cell r="AM218" t="str">
            <v>Indonesia</v>
          </cell>
          <cell r="AN218" t="str">
            <v>JNAJ</v>
          </cell>
          <cell r="AO218">
            <v>40</v>
          </cell>
          <cell r="AP218">
            <v>11.81</v>
          </cell>
          <cell r="AQ218">
            <v>7.48</v>
          </cell>
          <cell r="AR218">
            <v>7.09</v>
          </cell>
          <cell r="AS218">
            <v>2.1800000000000002</v>
          </cell>
          <cell r="AT218">
            <v>0</v>
          </cell>
          <cell r="AU218">
            <v>0</v>
          </cell>
          <cell r="AV218">
            <v>0</v>
          </cell>
          <cell r="AW218">
            <v>0</v>
          </cell>
          <cell r="AX218">
            <v>0</v>
          </cell>
          <cell r="AY218">
            <v>0</v>
          </cell>
          <cell r="AZ218">
            <v>2000</v>
          </cell>
          <cell r="BA218">
            <v>500</v>
          </cell>
          <cell r="BB218">
            <v>97</v>
          </cell>
          <cell r="BC218">
            <v>28</v>
          </cell>
          <cell r="BD218">
            <v>125</v>
          </cell>
          <cell r="BE218">
            <v>77</v>
          </cell>
          <cell r="BF218">
            <v>98</v>
          </cell>
          <cell r="BG218">
            <v>15</v>
          </cell>
          <cell r="BH218">
            <v>77</v>
          </cell>
          <cell r="BI218">
            <v>25</v>
          </cell>
          <cell r="BJ218">
            <v>63</v>
          </cell>
          <cell r="BK218">
            <v>50</v>
          </cell>
          <cell r="BL218">
            <v>9</v>
          </cell>
          <cell r="BM218">
            <v>1</v>
          </cell>
          <cell r="BN218">
            <v>1</v>
          </cell>
          <cell r="BO218">
            <v>1</v>
          </cell>
          <cell r="BP218">
            <v>1</v>
          </cell>
        </row>
        <row r="219">
          <cell r="G219" t="str">
            <v>JS0A7UVOAG2</v>
          </cell>
          <cell r="H219">
            <v>0</v>
          </cell>
          <cell r="I219">
            <v>0</v>
          </cell>
          <cell r="J219" t="str">
            <v>CORE TRIFOLD WALLET</v>
          </cell>
          <cell r="K219" t="str">
            <v>NEW</v>
          </cell>
          <cell r="L219" t="str">
            <v>AG2</v>
          </cell>
          <cell r="M219" t="str">
            <v>SCREEN WAVES</v>
          </cell>
          <cell r="N219" t="str">
            <v>Print</v>
          </cell>
          <cell r="O219" t="str">
            <v>P</v>
          </cell>
          <cell r="P219" t="str">
            <v>100% Polyester</v>
          </cell>
          <cell r="Q219">
            <v>509061</v>
          </cell>
          <cell r="R219" t="str">
            <v>FORMOSA</v>
          </cell>
          <cell r="S219" t="str">
            <v>Semarang</v>
          </cell>
          <cell r="T219" t="str">
            <v>Indonesia</v>
          </cell>
          <cell r="U219">
            <v>35</v>
          </cell>
          <cell r="V219">
            <v>28</v>
          </cell>
          <cell r="W219">
            <v>37</v>
          </cell>
          <cell r="X219">
            <v>30</v>
          </cell>
          <cell r="Y219">
            <v>30</v>
          </cell>
          <cell r="Z219">
            <v>97</v>
          </cell>
          <cell r="AA219">
            <v>95</v>
          </cell>
          <cell r="AB219">
            <v>509061</v>
          </cell>
          <cell r="AC219" t="str">
            <v>FORMOSA</v>
          </cell>
          <cell r="AD219" t="str">
            <v>Semarang</v>
          </cell>
          <cell r="AE219" t="str">
            <v>Indonesia</v>
          </cell>
          <cell r="AF219">
            <v>509061</v>
          </cell>
          <cell r="AG219" t="str">
            <v>FORMOSA</v>
          </cell>
          <cell r="AH219" t="str">
            <v>Semarang</v>
          </cell>
          <cell r="AI219" t="str">
            <v>Indonesia</v>
          </cell>
          <cell r="AJ219">
            <v>509061</v>
          </cell>
          <cell r="AK219" t="str">
            <v>FORMOSA</v>
          </cell>
          <cell r="AL219" t="str">
            <v>Semarang</v>
          </cell>
          <cell r="AM219" t="str">
            <v>Indonesia</v>
          </cell>
          <cell r="AN219" t="str">
            <v>JNAJ</v>
          </cell>
          <cell r="AO219">
            <v>40</v>
          </cell>
          <cell r="AP219">
            <v>11.81</v>
          </cell>
          <cell r="AQ219">
            <v>7.48</v>
          </cell>
          <cell r="AR219">
            <v>7.09</v>
          </cell>
          <cell r="AS219">
            <v>2.1800000000000002</v>
          </cell>
          <cell r="AT219">
            <v>0</v>
          </cell>
          <cell r="AU219">
            <v>0</v>
          </cell>
          <cell r="AV219">
            <v>0</v>
          </cell>
          <cell r="AW219">
            <v>0</v>
          </cell>
          <cell r="AX219">
            <v>0</v>
          </cell>
          <cell r="AY219">
            <v>0</v>
          </cell>
          <cell r="AZ219">
            <v>2000</v>
          </cell>
          <cell r="BA219">
            <v>500</v>
          </cell>
          <cell r="BB219">
            <v>97</v>
          </cell>
          <cell r="BC219">
            <v>28</v>
          </cell>
          <cell r="BD219">
            <v>125</v>
          </cell>
          <cell r="BE219">
            <v>77</v>
          </cell>
          <cell r="BF219">
            <v>98</v>
          </cell>
          <cell r="BG219">
            <v>15</v>
          </cell>
          <cell r="BH219">
            <v>77</v>
          </cell>
          <cell r="BI219">
            <v>25</v>
          </cell>
          <cell r="BJ219">
            <v>63</v>
          </cell>
          <cell r="BK219">
            <v>50</v>
          </cell>
          <cell r="BL219">
            <v>9</v>
          </cell>
          <cell r="BM219">
            <v>1</v>
          </cell>
          <cell r="BN219">
            <v>1</v>
          </cell>
          <cell r="BO219">
            <v>1</v>
          </cell>
          <cell r="BP219">
            <v>1</v>
          </cell>
        </row>
        <row r="220">
          <cell r="G220" t="str">
            <v>JS0A7ZNV008</v>
          </cell>
          <cell r="H220" t="str">
            <v>EK0A5BFCN55</v>
          </cell>
          <cell r="I220" t="str">
            <v>EK0A5BFC</v>
          </cell>
          <cell r="J220" t="str">
            <v>CORE CROSSBODY</v>
          </cell>
          <cell r="K220" t="str">
            <v>C/O</v>
          </cell>
          <cell r="L220" t="str">
            <v>008</v>
          </cell>
          <cell r="M220" t="str">
            <v>BLACK</v>
          </cell>
          <cell r="N220" t="str">
            <v>Solid</v>
          </cell>
          <cell r="O220" t="str">
            <v>S</v>
          </cell>
          <cell r="P220" t="str">
            <v>100% Polyester</v>
          </cell>
          <cell r="Q220">
            <v>508083</v>
          </cell>
          <cell r="R220" t="str">
            <v>STARITE - CAM</v>
          </cell>
          <cell r="S220" t="str">
            <v>Phnom Penh</v>
          </cell>
          <cell r="T220" t="str">
            <v>Cambodia</v>
          </cell>
          <cell r="U220">
            <v>60</v>
          </cell>
          <cell r="V220">
            <v>50</v>
          </cell>
          <cell r="W220">
            <v>30</v>
          </cell>
          <cell r="X220">
            <v>17</v>
          </cell>
          <cell r="Y220">
            <v>30</v>
          </cell>
          <cell r="Z220">
            <v>97</v>
          </cell>
          <cell r="AA220">
            <v>107</v>
          </cell>
          <cell r="AB220">
            <v>751459</v>
          </cell>
          <cell r="AC220" t="str">
            <v>STARITE - VN</v>
          </cell>
          <cell r="AD220" t="str">
            <v>Ho Chi Minh</v>
          </cell>
          <cell r="AE220" t="str">
            <v>Vietnam</v>
          </cell>
          <cell r="AF220">
            <v>751459</v>
          </cell>
          <cell r="AG220" t="str">
            <v>STARITE - VN</v>
          </cell>
          <cell r="AH220" t="str">
            <v>Ho Chi Minh</v>
          </cell>
          <cell r="AI220" t="str">
            <v>Vietnam</v>
          </cell>
          <cell r="AJ220">
            <v>751459</v>
          </cell>
          <cell r="AK220" t="str">
            <v>STARITE - VN</v>
          </cell>
          <cell r="AL220" t="str">
            <v>Ho Chi Minh</v>
          </cell>
          <cell r="AM220" t="str">
            <v>Vietnam</v>
          </cell>
          <cell r="AN220" t="str">
            <v>JFRF</v>
          </cell>
          <cell r="AO220">
            <v>30</v>
          </cell>
          <cell r="AP220">
            <v>21</v>
          </cell>
          <cell r="AQ220">
            <v>16</v>
          </cell>
          <cell r="AR220">
            <v>13</v>
          </cell>
          <cell r="AS220">
            <v>6.3</v>
          </cell>
          <cell r="AT220" t="str">
            <v>KU38</v>
          </cell>
          <cell r="AU220">
            <v>40</v>
          </cell>
          <cell r="AV220">
            <v>80</v>
          </cell>
          <cell r="AW220">
            <v>38</v>
          </cell>
          <cell r="AX220">
            <v>29</v>
          </cell>
          <cell r="AY220">
            <v>8.7100000000000009</v>
          </cell>
          <cell r="AZ220">
            <v>2000</v>
          </cell>
          <cell r="BA220">
            <v>500</v>
          </cell>
          <cell r="BB220">
            <v>87</v>
          </cell>
          <cell r="BC220">
            <v>28</v>
          </cell>
          <cell r="BD220">
            <v>115</v>
          </cell>
          <cell r="BE220">
            <v>63</v>
          </cell>
          <cell r="BF220">
            <v>103</v>
          </cell>
          <cell r="BG220">
            <v>15</v>
          </cell>
          <cell r="BH220">
            <v>63</v>
          </cell>
          <cell r="BI220">
            <v>25</v>
          </cell>
          <cell r="BJ220">
            <v>60</v>
          </cell>
          <cell r="BK220">
            <v>50</v>
          </cell>
          <cell r="BL220">
            <v>9</v>
          </cell>
          <cell r="BM220">
            <v>1</v>
          </cell>
          <cell r="BN220">
            <v>1</v>
          </cell>
          <cell r="BO220">
            <v>1</v>
          </cell>
          <cell r="BP220">
            <v>1</v>
          </cell>
        </row>
        <row r="221">
          <cell r="G221" t="str">
            <v>JS0A7ZNV96D</v>
          </cell>
          <cell r="H221" t="str">
            <v>EK0A5BFC2D4</v>
          </cell>
          <cell r="I221" t="str">
            <v>EK0A5BFC</v>
          </cell>
          <cell r="J221" t="str">
            <v>CORE CROSSBODY</v>
          </cell>
          <cell r="K221" t="str">
            <v>C/O</v>
          </cell>
          <cell r="L221" t="str">
            <v>96D</v>
          </cell>
          <cell r="M221" t="str">
            <v>LODEN FROST</v>
          </cell>
          <cell r="N221" t="str">
            <v>Solid</v>
          </cell>
          <cell r="O221" t="str">
            <v>S</v>
          </cell>
          <cell r="P221" t="str">
            <v>100% Polyester</v>
          </cell>
          <cell r="Q221">
            <v>508083</v>
          </cell>
          <cell r="R221" t="str">
            <v>STARITE - CAM</v>
          </cell>
          <cell r="S221" t="str">
            <v>Phnom Penh</v>
          </cell>
          <cell r="T221" t="str">
            <v>Cambodia</v>
          </cell>
          <cell r="U221">
            <v>60</v>
          </cell>
          <cell r="V221">
            <v>50</v>
          </cell>
          <cell r="W221">
            <v>30</v>
          </cell>
          <cell r="X221">
            <v>17</v>
          </cell>
          <cell r="Y221">
            <v>30</v>
          </cell>
          <cell r="Z221">
            <v>97</v>
          </cell>
          <cell r="AA221">
            <v>107</v>
          </cell>
          <cell r="AB221">
            <v>751459</v>
          </cell>
          <cell r="AC221" t="str">
            <v>STARITE - VN</v>
          </cell>
          <cell r="AD221" t="str">
            <v>Ho Chi Minh</v>
          </cell>
          <cell r="AE221" t="str">
            <v>Vietnam</v>
          </cell>
          <cell r="AF221">
            <v>751459</v>
          </cell>
          <cell r="AG221" t="str">
            <v>STARITE - VN</v>
          </cell>
          <cell r="AH221" t="str">
            <v>Ho Chi Minh</v>
          </cell>
          <cell r="AI221" t="str">
            <v>Vietnam</v>
          </cell>
          <cell r="AJ221">
            <v>751459</v>
          </cell>
          <cell r="AK221" t="str">
            <v>STARITE - VN</v>
          </cell>
          <cell r="AL221" t="str">
            <v>Ho Chi Minh</v>
          </cell>
          <cell r="AM221" t="str">
            <v>Vietnam</v>
          </cell>
          <cell r="AN221" t="str">
            <v>JFRF</v>
          </cell>
          <cell r="AO221">
            <v>30</v>
          </cell>
          <cell r="AP221">
            <v>21</v>
          </cell>
          <cell r="AQ221">
            <v>16</v>
          </cell>
          <cell r="AR221">
            <v>13</v>
          </cell>
          <cell r="AS221">
            <v>6.3</v>
          </cell>
          <cell r="AT221" t="str">
            <v>KU38</v>
          </cell>
          <cell r="AU221">
            <v>40</v>
          </cell>
          <cell r="AV221">
            <v>80</v>
          </cell>
          <cell r="AW221">
            <v>38</v>
          </cell>
          <cell r="AX221">
            <v>29</v>
          </cell>
          <cell r="AY221">
            <v>8.7100000000000009</v>
          </cell>
          <cell r="AZ221">
            <v>2000</v>
          </cell>
          <cell r="BA221">
            <v>500</v>
          </cell>
          <cell r="BB221">
            <v>87</v>
          </cell>
          <cell r="BC221">
            <v>28</v>
          </cell>
          <cell r="BD221">
            <v>115</v>
          </cell>
          <cell r="BE221">
            <v>63</v>
          </cell>
          <cell r="BF221">
            <v>103</v>
          </cell>
          <cell r="BG221">
            <v>15</v>
          </cell>
          <cell r="BH221">
            <v>63</v>
          </cell>
          <cell r="BI221">
            <v>25</v>
          </cell>
          <cell r="BJ221">
            <v>60</v>
          </cell>
          <cell r="BK221">
            <v>50</v>
          </cell>
          <cell r="BL221">
            <v>9</v>
          </cell>
          <cell r="BM221">
            <v>1</v>
          </cell>
          <cell r="BN221">
            <v>1</v>
          </cell>
          <cell r="BO221">
            <v>1</v>
          </cell>
          <cell r="BP221">
            <v>1</v>
          </cell>
        </row>
        <row r="222">
          <cell r="G222" t="str">
            <v>JS0A7ZNV7N8</v>
          </cell>
          <cell r="H222" t="str">
            <v>EK0A5BFCN59</v>
          </cell>
          <cell r="I222" t="str">
            <v>EK0A5BFC</v>
          </cell>
          <cell r="J222" t="str">
            <v>CORE CROSSBODY</v>
          </cell>
          <cell r="K222" t="str">
            <v>C/O</v>
          </cell>
          <cell r="L222" t="str">
            <v>7N8</v>
          </cell>
          <cell r="M222" t="str">
            <v>MISTY ROSE</v>
          </cell>
          <cell r="N222" t="str">
            <v>Solid</v>
          </cell>
          <cell r="O222" t="str">
            <v>S</v>
          </cell>
          <cell r="P222" t="str">
            <v>100% Polyester</v>
          </cell>
          <cell r="Q222">
            <v>508083</v>
          </cell>
          <cell r="R222" t="str">
            <v>STARITE - CAM</v>
          </cell>
          <cell r="S222" t="str">
            <v>Phnom Penh</v>
          </cell>
          <cell r="T222" t="str">
            <v>Cambodia</v>
          </cell>
          <cell r="U222">
            <v>60</v>
          </cell>
          <cell r="V222">
            <v>50</v>
          </cell>
          <cell r="W222">
            <v>30</v>
          </cell>
          <cell r="X222">
            <v>17</v>
          </cell>
          <cell r="Y222">
            <v>30</v>
          </cell>
          <cell r="Z222">
            <v>97</v>
          </cell>
          <cell r="AA222">
            <v>107</v>
          </cell>
          <cell r="AB222">
            <v>751459</v>
          </cell>
          <cell r="AC222" t="str">
            <v>STARITE - VN</v>
          </cell>
          <cell r="AD222" t="str">
            <v>Ho Chi Minh</v>
          </cell>
          <cell r="AE222" t="str">
            <v>Vietnam</v>
          </cell>
          <cell r="AF222">
            <v>751459</v>
          </cell>
          <cell r="AG222" t="str">
            <v>STARITE - VN</v>
          </cell>
          <cell r="AH222" t="str">
            <v>Ho Chi Minh</v>
          </cell>
          <cell r="AI222" t="str">
            <v>Vietnam</v>
          </cell>
          <cell r="AJ222">
            <v>751459</v>
          </cell>
          <cell r="AK222" t="str">
            <v>STARITE - VN</v>
          </cell>
          <cell r="AL222" t="str">
            <v>Ho Chi Minh</v>
          </cell>
          <cell r="AM222" t="str">
            <v>Vietnam</v>
          </cell>
          <cell r="AN222" t="str">
            <v>JFRF</v>
          </cell>
          <cell r="AO222">
            <v>30</v>
          </cell>
          <cell r="AP222">
            <v>21</v>
          </cell>
          <cell r="AQ222">
            <v>16</v>
          </cell>
          <cell r="AR222">
            <v>13</v>
          </cell>
          <cell r="AS222">
            <v>6.3</v>
          </cell>
          <cell r="AT222" t="str">
            <v>KU38</v>
          </cell>
          <cell r="AU222">
            <v>40</v>
          </cell>
          <cell r="AV222">
            <v>80</v>
          </cell>
          <cell r="AW222">
            <v>38</v>
          </cell>
          <cell r="AX222">
            <v>29</v>
          </cell>
          <cell r="AY222">
            <v>8.7100000000000009</v>
          </cell>
          <cell r="AZ222">
            <v>2000</v>
          </cell>
          <cell r="BA222">
            <v>500</v>
          </cell>
          <cell r="BB222">
            <v>87</v>
          </cell>
          <cell r="BC222">
            <v>28</v>
          </cell>
          <cell r="BD222">
            <v>115</v>
          </cell>
          <cell r="BE222">
            <v>63</v>
          </cell>
          <cell r="BF222">
            <v>103</v>
          </cell>
          <cell r="BG222">
            <v>15</v>
          </cell>
          <cell r="BH222">
            <v>63</v>
          </cell>
          <cell r="BI222">
            <v>25</v>
          </cell>
          <cell r="BJ222">
            <v>60</v>
          </cell>
          <cell r="BK222">
            <v>50</v>
          </cell>
          <cell r="BL222">
            <v>9</v>
          </cell>
          <cell r="BM222">
            <v>1</v>
          </cell>
          <cell r="BN222">
            <v>1</v>
          </cell>
          <cell r="BO222">
            <v>1</v>
          </cell>
          <cell r="BP222">
            <v>1</v>
          </cell>
        </row>
        <row r="223">
          <cell r="G223" t="str">
            <v>JS0A7ZNV95Z</v>
          </cell>
          <cell r="H223" t="str">
            <v>EK0A5BFC3D2</v>
          </cell>
          <cell r="I223" t="str">
            <v>EK0A5BFC</v>
          </cell>
          <cell r="J223" t="str">
            <v>CORE CROSSBODY</v>
          </cell>
          <cell r="K223" t="str">
            <v>C/O</v>
          </cell>
          <cell r="L223" t="str">
            <v>95Z</v>
          </cell>
          <cell r="M223" t="str">
            <v>CURRY</v>
          </cell>
          <cell r="N223" t="str">
            <v>Solid</v>
          </cell>
          <cell r="O223" t="str">
            <v>S</v>
          </cell>
          <cell r="P223" t="str">
            <v>100% Polyester</v>
          </cell>
          <cell r="Q223">
            <v>508083</v>
          </cell>
          <cell r="R223" t="str">
            <v>STARITE - CAM</v>
          </cell>
          <cell r="S223" t="str">
            <v>Phnom Penh</v>
          </cell>
          <cell r="T223" t="str">
            <v>Cambodia</v>
          </cell>
          <cell r="U223">
            <v>60</v>
          </cell>
          <cell r="V223">
            <v>50</v>
          </cell>
          <cell r="W223">
            <v>30</v>
          </cell>
          <cell r="X223">
            <v>17</v>
          </cell>
          <cell r="Y223">
            <v>30</v>
          </cell>
          <cell r="Z223">
            <v>97</v>
          </cell>
          <cell r="AA223">
            <v>107</v>
          </cell>
          <cell r="AB223">
            <v>751459</v>
          </cell>
          <cell r="AC223" t="str">
            <v>STARITE - VN</v>
          </cell>
          <cell r="AD223" t="str">
            <v>Ho Chi Minh</v>
          </cell>
          <cell r="AE223" t="str">
            <v>Vietnam</v>
          </cell>
          <cell r="AF223">
            <v>751459</v>
          </cell>
          <cell r="AG223" t="str">
            <v>STARITE - VN</v>
          </cell>
          <cell r="AH223" t="str">
            <v>Ho Chi Minh</v>
          </cell>
          <cell r="AI223" t="str">
            <v>Vietnam</v>
          </cell>
          <cell r="AJ223">
            <v>751459</v>
          </cell>
          <cell r="AK223" t="str">
            <v>STARITE - VN</v>
          </cell>
          <cell r="AL223" t="str">
            <v>Ho Chi Minh</v>
          </cell>
          <cell r="AM223" t="str">
            <v>Vietnam</v>
          </cell>
          <cell r="AN223" t="str">
            <v>JFRF</v>
          </cell>
          <cell r="AO223">
            <v>30</v>
          </cell>
          <cell r="AP223">
            <v>21</v>
          </cell>
          <cell r="AQ223">
            <v>16</v>
          </cell>
          <cell r="AR223">
            <v>13</v>
          </cell>
          <cell r="AS223">
            <v>6.3</v>
          </cell>
          <cell r="AT223" t="str">
            <v>KU38</v>
          </cell>
          <cell r="AU223">
            <v>40</v>
          </cell>
          <cell r="AV223">
            <v>80</v>
          </cell>
          <cell r="AW223">
            <v>38</v>
          </cell>
          <cell r="AX223">
            <v>29</v>
          </cell>
          <cell r="AY223">
            <v>8.7100000000000009</v>
          </cell>
          <cell r="AZ223">
            <v>2000</v>
          </cell>
          <cell r="BA223">
            <v>500</v>
          </cell>
          <cell r="BB223">
            <v>87</v>
          </cell>
          <cell r="BC223">
            <v>28</v>
          </cell>
          <cell r="BD223">
            <v>115</v>
          </cell>
          <cell r="BE223">
            <v>63</v>
          </cell>
          <cell r="BF223">
            <v>103</v>
          </cell>
          <cell r="BG223">
            <v>15</v>
          </cell>
          <cell r="BH223">
            <v>63</v>
          </cell>
          <cell r="BI223">
            <v>25</v>
          </cell>
          <cell r="BJ223">
            <v>60</v>
          </cell>
          <cell r="BK223">
            <v>50</v>
          </cell>
          <cell r="BL223">
            <v>9</v>
          </cell>
          <cell r="BM223">
            <v>1</v>
          </cell>
          <cell r="BN223">
            <v>1</v>
          </cell>
          <cell r="BO223">
            <v>1</v>
          </cell>
          <cell r="BP223">
            <v>1</v>
          </cell>
        </row>
        <row r="224">
          <cell r="G224" t="str">
            <v>JS0A7ZNW008</v>
          </cell>
          <cell r="H224">
            <v>0</v>
          </cell>
          <cell r="I224">
            <v>0</v>
          </cell>
          <cell r="J224" t="str">
            <v>SUPER STASH</v>
          </cell>
          <cell r="K224" t="str">
            <v>NEW</v>
          </cell>
          <cell r="L224" t="str">
            <v>008</v>
          </cell>
          <cell r="M224" t="str">
            <v>BLACK</v>
          </cell>
          <cell r="N224" t="str">
            <v>Solid</v>
          </cell>
          <cell r="O224" t="str">
            <v>S</v>
          </cell>
          <cell r="P224" t="str">
            <v>100% Polyester</v>
          </cell>
          <cell r="Q224">
            <v>509061</v>
          </cell>
          <cell r="R224" t="str">
            <v>FORMOSA</v>
          </cell>
          <cell r="S224" t="str">
            <v>Semarang</v>
          </cell>
          <cell r="T224" t="str">
            <v>Indonesia</v>
          </cell>
          <cell r="U224">
            <v>35</v>
          </cell>
          <cell r="V224">
            <v>28</v>
          </cell>
          <cell r="W224">
            <v>37</v>
          </cell>
          <cell r="X224">
            <v>30</v>
          </cell>
          <cell r="Y224">
            <v>30</v>
          </cell>
          <cell r="Z224">
            <v>97</v>
          </cell>
          <cell r="AA224">
            <v>95</v>
          </cell>
          <cell r="AB224">
            <v>509061</v>
          </cell>
          <cell r="AC224" t="str">
            <v>FORMOSA</v>
          </cell>
          <cell r="AD224" t="str">
            <v>Semarang</v>
          </cell>
          <cell r="AE224" t="str">
            <v>Indonesia</v>
          </cell>
          <cell r="AF224">
            <v>509061</v>
          </cell>
          <cell r="AG224" t="str">
            <v>FORMOSA</v>
          </cell>
          <cell r="AH224" t="str">
            <v>Semarang</v>
          </cell>
          <cell r="AI224" t="str">
            <v>Indonesia</v>
          </cell>
          <cell r="AJ224">
            <v>509061</v>
          </cell>
          <cell r="AK224" t="str">
            <v>FORMOSA</v>
          </cell>
          <cell r="AL224" t="str">
            <v>Semarang</v>
          </cell>
          <cell r="AM224" t="str">
            <v>Indonesia</v>
          </cell>
          <cell r="AN224" t="str">
            <v>JNAJ</v>
          </cell>
          <cell r="AO224">
            <v>34</v>
          </cell>
          <cell r="AP224">
            <v>11.81</v>
          </cell>
          <cell r="AQ224">
            <v>7.48</v>
          </cell>
          <cell r="AR224">
            <v>7.09</v>
          </cell>
          <cell r="AS224">
            <v>1.99</v>
          </cell>
          <cell r="AT224">
            <v>0</v>
          </cell>
          <cell r="AU224">
            <v>0</v>
          </cell>
          <cell r="AV224">
            <v>0</v>
          </cell>
          <cell r="AW224">
            <v>0</v>
          </cell>
          <cell r="AX224">
            <v>0</v>
          </cell>
          <cell r="AY224">
            <v>0</v>
          </cell>
          <cell r="AZ224">
            <v>2000</v>
          </cell>
          <cell r="BA224">
            <v>500</v>
          </cell>
          <cell r="BB224">
            <v>87</v>
          </cell>
          <cell r="BC224">
            <v>28</v>
          </cell>
          <cell r="BD224">
            <v>115</v>
          </cell>
          <cell r="BE224">
            <v>77</v>
          </cell>
          <cell r="BF224">
            <v>98</v>
          </cell>
          <cell r="BG224">
            <v>15</v>
          </cell>
          <cell r="BH224">
            <v>77</v>
          </cell>
          <cell r="BI224">
            <v>25</v>
          </cell>
          <cell r="BJ224">
            <v>63</v>
          </cell>
          <cell r="BK224">
            <v>50</v>
          </cell>
          <cell r="BL224">
            <v>9</v>
          </cell>
          <cell r="BM224">
            <v>1</v>
          </cell>
          <cell r="BN224">
            <v>1</v>
          </cell>
          <cell r="BO224">
            <v>1</v>
          </cell>
          <cell r="BP224">
            <v>1</v>
          </cell>
        </row>
        <row r="225">
          <cell r="G225" t="str">
            <v>JS0A7ZNW96D</v>
          </cell>
          <cell r="H225">
            <v>0</v>
          </cell>
          <cell r="I225">
            <v>0</v>
          </cell>
          <cell r="J225" t="str">
            <v>SUPER STASH</v>
          </cell>
          <cell r="K225" t="str">
            <v>NEW</v>
          </cell>
          <cell r="L225" t="str">
            <v>96D</v>
          </cell>
          <cell r="M225" t="str">
            <v>LODEN FROST</v>
          </cell>
          <cell r="N225" t="str">
            <v>Solid</v>
          </cell>
          <cell r="O225" t="str">
            <v>S</v>
          </cell>
          <cell r="P225" t="str">
            <v>100% Polyester</v>
          </cell>
          <cell r="Q225">
            <v>509061</v>
          </cell>
          <cell r="R225" t="str">
            <v>FORMOSA</v>
          </cell>
          <cell r="S225" t="str">
            <v>Semarang</v>
          </cell>
          <cell r="T225" t="str">
            <v>Indonesia</v>
          </cell>
          <cell r="U225">
            <v>35</v>
          </cell>
          <cell r="V225">
            <v>28</v>
          </cell>
          <cell r="W225">
            <v>37</v>
          </cell>
          <cell r="X225">
            <v>30</v>
          </cell>
          <cell r="Y225">
            <v>30</v>
          </cell>
          <cell r="Z225">
            <v>97</v>
          </cell>
          <cell r="AA225">
            <v>95</v>
          </cell>
          <cell r="AB225">
            <v>509061</v>
          </cell>
          <cell r="AC225" t="str">
            <v>FORMOSA</v>
          </cell>
          <cell r="AD225" t="str">
            <v>Semarang</v>
          </cell>
          <cell r="AE225" t="str">
            <v>Indonesia</v>
          </cell>
          <cell r="AF225">
            <v>509061</v>
          </cell>
          <cell r="AG225" t="str">
            <v>FORMOSA</v>
          </cell>
          <cell r="AH225" t="str">
            <v>Semarang</v>
          </cell>
          <cell r="AI225" t="str">
            <v>Indonesia</v>
          </cell>
          <cell r="AJ225">
            <v>509061</v>
          </cell>
          <cell r="AK225" t="str">
            <v>FORMOSA</v>
          </cell>
          <cell r="AL225" t="str">
            <v>Semarang</v>
          </cell>
          <cell r="AM225" t="str">
            <v>Indonesia</v>
          </cell>
          <cell r="AN225" t="str">
            <v>JNAJ</v>
          </cell>
          <cell r="AO225">
            <v>34</v>
          </cell>
          <cell r="AP225">
            <v>11.81</v>
          </cell>
          <cell r="AQ225">
            <v>7.48</v>
          </cell>
          <cell r="AR225">
            <v>7.09</v>
          </cell>
          <cell r="AS225">
            <v>1.99</v>
          </cell>
          <cell r="AT225">
            <v>0</v>
          </cell>
          <cell r="AU225">
            <v>0</v>
          </cell>
          <cell r="AV225">
            <v>0</v>
          </cell>
          <cell r="AW225">
            <v>0</v>
          </cell>
          <cell r="AX225">
            <v>0</v>
          </cell>
          <cell r="AY225">
            <v>0</v>
          </cell>
          <cell r="AZ225">
            <v>2000</v>
          </cell>
          <cell r="BA225">
            <v>500</v>
          </cell>
          <cell r="BB225">
            <v>87</v>
          </cell>
          <cell r="BC225">
            <v>28</v>
          </cell>
          <cell r="BD225">
            <v>115</v>
          </cell>
          <cell r="BE225">
            <v>77</v>
          </cell>
          <cell r="BF225">
            <v>98</v>
          </cell>
          <cell r="BG225">
            <v>15</v>
          </cell>
          <cell r="BH225">
            <v>77</v>
          </cell>
          <cell r="BI225">
            <v>25</v>
          </cell>
          <cell r="BJ225">
            <v>63</v>
          </cell>
          <cell r="BK225">
            <v>50</v>
          </cell>
          <cell r="BL225">
            <v>9</v>
          </cell>
          <cell r="BM225">
            <v>1</v>
          </cell>
          <cell r="BN225">
            <v>1</v>
          </cell>
          <cell r="BO225">
            <v>1</v>
          </cell>
          <cell r="BP225">
            <v>1</v>
          </cell>
        </row>
        <row r="226">
          <cell r="G226" t="str">
            <v>JS0A7ZNW91S</v>
          </cell>
          <cell r="H226">
            <v>0</v>
          </cell>
          <cell r="I226">
            <v>0</v>
          </cell>
          <cell r="J226" t="str">
            <v>SUPER STASH</v>
          </cell>
          <cell r="K226" t="str">
            <v>NEW</v>
          </cell>
          <cell r="L226" t="str">
            <v>91S</v>
          </cell>
          <cell r="M226" t="str">
            <v>SPACE DUST</v>
          </cell>
          <cell r="N226" t="str">
            <v>Print</v>
          </cell>
          <cell r="O226" t="str">
            <v>P</v>
          </cell>
          <cell r="P226" t="str">
            <v>100% Polyester</v>
          </cell>
          <cell r="Q226">
            <v>509061</v>
          </cell>
          <cell r="R226" t="str">
            <v>FORMOSA</v>
          </cell>
          <cell r="S226" t="str">
            <v>Semarang</v>
          </cell>
          <cell r="T226" t="str">
            <v>Indonesia</v>
          </cell>
          <cell r="U226">
            <v>35</v>
          </cell>
          <cell r="V226">
            <v>28</v>
          </cell>
          <cell r="W226">
            <v>37</v>
          </cell>
          <cell r="X226">
            <v>30</v>
          </cell>
          <cell r="Y226">
            <v>30</v>
          </cell>
          <cell r="Z226">
            <v>97</v>
          </cell>
          <cell r="AA226">
            <v>95</v>
          </cell>
          <cell r="AB226">
            <v>509061</v>
          </cell>
          <cell r="AC226" t="str">
            <v>FORMOSA</v>
          </cell>
          <cell r="AD226" t="str">
            <v>Semarang</v>
          </cell>
          <cell r="AE226" t="str">
            <v>Indonesia</v>
          </cell>
          <cell r="AF226">
            <v>509061</v>
          </cell>
          <cell r="AG226" t="str">
            <v>FORMOSA</v>
          </cell>
          <cell r="AH226" t="str">
            <v>Semarang</v>
          </cell>
          <cell r="AI226" t="str">
            <v>Indonesia</v>
          </cell>
          <cell r="AJ226">
            <v>509061</v>
          </cell>
          <cell r="AK226" t="str">
            <v>FORMOSA</v>
          </cell>
          <cell r="AL226" t="str">
            <v>Semarang</v>
          </cell>
          <cell r="AM226" t="str">
            <v>Indonesia</v>
          </cell>
          <cell r="AN226" t="str">
            <v>JNAJ</v>
          </cell>
          <cell r="AO226">
            <v>34</v>
          </cell>
          <cell r="AP226">
            <v>11.81</v>
          </cell>
          <cell r="AQ226">
            <v>7.48</v>
          </cell>
          <cell r="AR226">
            <v>7.09</v>
          </cell>
          <cell r="AS226">
            <v>1.99</v>
          </cell>
          <cell r="AT226">
            <v>0</v>
          </cell>
          <cell r="AU226">
            <v>0</v>
          </cell>
          <cell r="AV226">
            <v>0</v>
          </cell>
          <cell r="AW226">
            <v>0</v>
          </cell>
          <cell r="AX226">
            <v>0</v>
          </cell>
          <cell r="AY226">
            <v>0</v>
          </cell>
          <cell r="AZ226">
            <v>2000</v>
          </cell>
          <cell r="BA226">
            <v>500</v>
          </cell>
          <cell r="BB226">
            <v>87</v>
          </cell>
          <cell r="BC226">
            <v>28</v>
          </cell>
          <cell r="BD226">
            <v>115</v>
          </cell>
          <cell r="BE226">
            <v>77</v>
          </cell>
          <cell r="BF226">
            <v>98</v>
          </cell>
          <cell r="BG226">
            <v>15</v>
          </cell>
          <cell r="BH226">
            <v>77</v>
          </cell>
          <cell r="BI226">
            <v>25</v>
          </cell>
          <cell r="BJ226">
            <v>63</v>
          </cell>
          <cell r="BK226">
            <v>50</v>
          </cell>
          <cell r="BL226">
            <v>9</v>
          </cell>
          <cell r="BM226">
            <v>1</v>
          </cell>
          <cell r="BN226">
            <v>1</v>
          </cell>
          <cell r="BO226">
            <v>1</v>
          </cell>
          <cell r="BP226">
            <v>1</v>
          </cell>
        </row>
        <row r="227">
          <cell r="G227" t="str">
            <v>JS0A7ZNWAG2</v>
          </cell>
          <cell r="H227">
            <v>0</v>
          </cell>
          <cell r="I227">
            <v>0</v>
          </cell>
          <cell r="J227" t="str">
            <v>SUPER STASH</v>
          </cell>
          <cell r="K227" t="str">
            <v>NEW</v>
          </cell>
          <cell r="L227" t="str">
            <v>AG2</v>
          </cell>
          <cell r="M227" t="str">
            <v>SCREEN WAVES</v>
          </cell>
          <cell r="N227" t="str">
            <v>Print</v>
          </cell>
          <cell r="O227" t="str">
            <v>P</v>
          </cell>
          <cell r="P227" t="str">
            <v>100% Polyester</v>
          </cell>
          <cell r="Q227">
            <v>509061</v>
          </cell>
          <cell r="R227" t="str">
            <v>FORMOSA</v>
          </cell>
          <cell r="S227" t="str">
            <v>Semarang</v>
          </cell>
          <cell r="T227" t="str">
            <v>Indonesia</v>
          </cell>
          <cell r="U227">
            <v>35</v>
          </cell>
          <cell r="V227">
            <v>28</v>
          </cell>
          <cell r="W227">
            <v>37</v>
          </cell>
          <cell r="X227">
            <v>30</v>
          </cell>
          <cell r="Y227">
            <v>30</v>
          </cell>
          <cell r="Z227">
            <v>97</v>
          </cell>
          <cell r="AA227">
            <v>95</v>
          </cell>
          <cell r="AB227">
            <v>509061</v>
          </cell>
          <cell r="AC227" t="str">
            <v>FORMOSA</v>
          </cell>
          <cell r="AD227" t="str">
            <v>Semarang</v>
          </cell>
          <cell r="AE227" t="str">
            <v>Indonesia</v>
          </cell>
          <cell r="AF227">
            <v>509061</v>
          </cell>
          <cell r="AG227" t="str">
            <v>FORMOSA</v>
          </cell>
          <cell r="AH227" t="str">
            <v>Semarang</v>
          </cell>
          <cell r="AI227" t="str">
            <v>Indonesia</v>
          </cell>
          <cell r="AJ227">
            <v>509061</v>
          </cell>
          <cell r="AK227" t="str">
            <v>FORMOSA</v>
          </cell>
          <cell r="AL227" t="str">
            <v>Semarang</v>
          </cell>
          <cell r="AM227" t="str">
            <v>Indonesia</v>
          </cell>
          <cell r="AN227" t="str">
            <v>JNAJ</v>
          </cell>
          <cell r="AO227">
            <v>34</v>
          </cell>
          <cell r="AP227">
            <v>11.81</v>
          </cell>
          <cell r="AQ227">
            <v>7.48</v>
          </cell>
          <cell r="AR227">
            <v>7.09</v>
          </cell>
          <cell r="AS227">
            <v>1.99</v>
          </cell>
          <cell r="AT227">
            <v>0</v>
          </cell>
          <cell r="AU227">
            <v>0</v>
          </cell>
          <cell r="AV227">
            <v>0</v>
          </cell>
          <cell r="AW227">
            <v>0</v>
          </cell>
          <cell r="AX227">
            <v>0</v>
          </cell>
          <cell r="AY227">
            <v>0</v>
          </cell>
          <cell r="AZ227">
            <v>2000</v>
          </cell>
          <cell r="BA227">
            <v>500</v>
          </cell>
          <cell r="BB227">
            <v>87</v>
          </cell>
          <cell r="BC227">
            <v>28</v>
          </cell>
          <cell r="BD227">
            <v>115</v>
          </cell>
          <cell r="BE227">
            <v>77</v>
          </cell>
          <cell r="BF227">
            <v>98</v>
          </cell>
          <cell r="BG227">
            <v>15</v>
          </cell>
          <cell r="BH227">
            <v>77</v>
          </cell>
          <cell r="BI227">
            <v>25</v>
          </cell>
          <cell r="BJ227">
            <v>63</v>
          </cell>
          <cell r="BK227">
            <v>50</v>
          </cell>
          <cell r="BL227">
            <v>9</v>
          </cell>
          <cell r="BM227">
            <v>1</v>
          </cell>
          <cell r="BN227">
            <v>1</v>
          </cell>
          <cell r="BO227">
            <v>1</v>
          </cell>
          <cell r="BP227">
            <v>1</v>
          </cell>
        </row>
        <row r="228">
          <cell r="G228" t="str">
            <v>JS0A7ZO3008</v>
          </cell>
          <cell r="H228">
            <v>0</v>
          </cell>
          <cell r="I228">
            <v>0</v>
          </cell>
          <cell r="J228" t="str">
            <v xml:space="preserve">SUPERBREAK AWAY DUFFEL AM 40L </v>
          </cell>
          <cell r="K228" t="str">
            <v>NEW</v>
          </cell>
          <cell r="L228" t="str">
            <v>008</v>
          </cell>
          <cell r="M228" t="str">
            <v>BLACK</v>
          </cell>
          <cell r="N228" t="str">
            <v>Solid</v>
          </cell>
          <cell r="O228" t="str">
            <v>S</v>
          </cell>
          <cell r="P228" t="str">
            <v>100% Polyester</v>
          </cell>
          <cell r="Q228">
            <v>508083</v>
          </cell>
          <cell r="R228" t="str">
            <v>STARITE - CAM</v>
          </cell>
          <cell r="S228" t="str">
            <v>Phnom Penh</v>
          </cell>
          <cell r="T228" t="str">
            <v>Cambodia</v>
          </cell>
          <cell r="U228">
            <v>60</v>
          </cell>
          <cell r="V228">
            <v>30</v>
          </cell>
          <cell r="W228">
            <v>30</v>
          </cell>
          <cell r="X228">
            <v>30</v>
          </cell>
          <cell r="Y228">
            <v>30</v>
          </cell>
          <cell r="Z228">
            <v>90</v>
          </cell>
          <cell r="AA228">
            <v>120</v>
          </cell>
          <cell r="AB228">
            <v>751459</v>
          </cell>
          <cell r="AC228" t="str">
            <v>STARITE - VN</v>
          </cell>
          <cell r="AD228" t="str">
            <v>Ho Chi Minh</v>
          </cell>
          <cell r="AE228" t="str">
            <v>Vietnam</v>
          </cell>
          <cell r="AF228">
            <v>751459</v>
          </cell>
          <cell r="AG228" t="str">
            <v>STARITE - VN</v>
          </cell>
          <cell r="AH228" t="str">
            <v>Ho Chi Minh</v>
          </cell>
          <cell r="AI228" t="str">
            <v>Vietnam</v>
          </cell>
          <cell r="AJ228">
            <v>751459</v>
          </cell>
          <cell r="AK228" t="str">
            <v>STARITE - VN</v>
          </cell>
          <cell r="AL228" t="str">
            <v>Ho Chi Minh</v>
          </cell>
          <cell r="AM228" t="str">
            <v>Vietnam</v>
          </cell>
          <cell r="AN228" t="str">
            <v>JDAB</v>
          </cell>
          <cell r="AO228">
            <v>20</v>
          </cell>
          <cell r="AP228">
            <v>24</v>
          </cell>
          <cell r="AQ228">
            <v>19</v>
          </cell>
          <cell r="AR228">
            <v>15</v>
          </cell>
          <cell r="AS228">
            <v>12.67</v>
          </cell>
          <cell r="AT228">
            <v>0</v>
          </cell>
          <cell r="AU228">
            <v>0</v>
          </cell>
          <cell r="AV228">
            <v>0</v>
          </cell>
          <cell r="AW228">
            <v>0</v>
          </cell>
          <cell r="AX228">
            <v>0</v>
          </cell>
          <cell r="AY228">
            <v>0</v>
          </cell>
          <cell r="AZ228">
            <v>2000</v>
          </cell>
          <cell r="BA228">
            <v>500</v>
          </cell>
          <cell r="BB228">
            <v>87</v>
          </cell>
          <cell r="BC228">
            <v>28</v>
          </cell>
          <cell r="BD228">
            <v>115</v>
          </cell>
          <cell r="BE228">
            <v>63</v>
          </cell>
          <cell r="BF228">
            <v>103</v>
          </cell>
          <cell r="BG228">
            <v>15</v>
          </cell>
          <cell r="BH228">
            <v>63</v>
          </cell>
          <cell r="BI228">
            <v>25</v>
          </cell>
          <cell r="BJ228">
            <v>60</v>
          </cell>
          <cell r="BK228">
            <v>50</v>
          </cell>
          <cell r="BL228">
            <v>9</v>
          </cell>
          <cell r="BM228">
            <v>1</v>
          </cell>
          <cell r="BN228">
            <v>1</v>
          </cell>
          <cell r="BO228">
            <v>1</v>
          </cell>
          <cell r="BP228">
            <v>1</v>
          </cell>
        </row>
        <row r="229">
          <cell r="G229" t="str">
            <v>JS0A7ZO385V</v>
          </cell>
          <cell r="H229">
            <v>0</v>
          </cell>
          <cell r="I229">
            <v>0</v>
          </cell>
          <cell r="J229" t="str">
            <v xml:space="preserve">SUPERBREAK AWAY DUFFEL AM 40L </v>
          </cell>
          <cell r="K229" t="str">
            <v>NEW</v>
          </cell>
          <cell r="L229" t="str">
            <v>85V</v>
          </cell>
          <cell r="M229" t="str">
            <v>HYDRANGEA</v>
          </cell>
          <cell r="N229" t="str">
            <v>Solid</v>
          </cell>
          <cell r="O229" t="str">
            <v>S</v>
          </cell>
          <cell r="P229" t="str">
            <v>100% Polyester</v>
          </cell>
          <cell r="Q229">
            <v>508083</v>
          </cell>
          <cell r="R229" t="str">
            <v>STARITE - CAM</v>
          </cell>
          <cell r="S229" t="str">
            <v>Phnom Penh</v>
          </cell>
          <cell r="T229" t="str">
            <v>Cambodia</v>
          </cell>
          <cell r="U229">
            <v>60</v>
          </cell>
          <cell r="V229">
            <v>30</v>
          </cell>
          <cell r="W229">
            <v>30</v>
          </cell>
          <cell r="X229">
            <v>30</v>
          </cell>
          <cell r="Y229">
            <v>30</v>
          </cell>
          <cell r="Z229">
            <v>90</v>
          </cell>
          <cell r="AA229">
            <v>120</v>
          </cell>
          <cell r="AB229">
            <v>751459</v>
          </cell>
          <cell r="AC229" t="str">
            <v>STARITE - VN</v>
          </cell>
          <cell r="AD229" t="str">
            <v>Ho Chi Minh</v>
          </cell>
          <cell r="AE229" t="str">
            <v>Vietnam</v>
          </cell>
          <cell r="AF229">
            <v>751459</v>
          </cell>
          <cell r="AG229" t="str">
            <v>STARITE - VN</v>
          </cell>
          <cell r="AH229" t="str">
            <v>Ho Chi Minh</v>
          </cell>
          <cell r="AI229" t="str">
            <v>Vietnam</v>
          </cell>
          <cell r="AJ229">
            <v>751459</v>
          </cell>
          <cell r="AK229" t="str">
            <v>STARITE - VN</v>
          </cell>
          <cell r="AL229" t="str">
            <v>Ho Chi Minh</v>
          </cell>
          <cell r="AM229" t="str">
            <v>Vietnam</v>
          </cell>
          <cell r="AN229" t="str">
            <v>JDAB</v>
          </cell>
          <cell r="AO229">
            <v>20</v>
          </cell>
          <cell r="AP229">
            <v>24</v>
          </cell>
          <cell r="AQ229">
            <v>19</v>
          </cell>
          <cell r="AR229">
            <v>15</v>
          </cell>
          <cell r="AS229">
            <v>12.67</v>
          </cell>
          <cell r="AT229">
            <v>0</v>
          </cell>
          <cell r="AU229">
            <v>0</v>
          </cell>
          <cell r="AV229">
            <v>0</v>
          </cell>
          <cell r="AW229">
            <v>0</v>
          </cell>
          <cell r="AX229">
            <v>0</v>
          </cell>
          <cell r="AY229">
            <v>0</v>
          </cell>
          <cell r="AZ229">
            <v>2000</v>
          </cell>
          <cell r="BA229">
            <v>500</v>
          </cell>
          <cell r="BB229">
            <v>87</v>
          </cell>
          <cell r="BC229">
            <v>28</v>
          </cell>
          <cell r="BD229">
            <v>115</v>
          </cell>
          <cell r="BE229">
            <v>63</v>
          </cell>
          <cell r="BF229">
            <v>103</v>
          </cell>
          <cell r="BG229">
            <v>15</v>
          </cell>
          <cell r="BH229">
            <v>63</v>
          </cell>
          <cell r="BI229">
            <v>25</v>
          </cell>
          <cell r="BJ229">
            <v>60</v>
          </cell>
          <cell r="BK229">
            <v>50</v>
          </cell>
          <cell r="BL229">
            <v>9</v>
          </cell>
          <cell r="BM229">
            <v>1</v>
          </cell>
          <cell r="BN229">
            <v>1</v>
          </cell>
          <cell r="BO229">
            <v>1</v>
          </cell>
          <cell r="BP229">
            <v>1</v>
          </cell>
        </row>
        <row r="230">
          <cell r="G230" t="str">
            <v>JS0A7ZO391S</v>
          </cell>
          <cell r="H230">
            <v>0</v>
          </cell>
          <cell r="I230">
            <v>0</v>
          </cell>
          <cell r="J230" t="str">
            <v xml:space="preserve">SUPERBREAK AWAY DUFFEL AM 40L </v>
          </cell>
          <cell r="K230" t="str">
            <v>NEW</v>
          </cell>
          <cell r="L230" t="str">
            <v>91S</v>
          </cell>
          <cell r="M230" t="str">
            <v>SPACE DUST</v>
          </cell>
          <cell r="N230" t="str">
            <v>Print</v>
          </cell>
          <cell r="O230" t="str">
            <v>P</v>
          </cell>
          <cell r="P230" t="str">
            <v>100% Polyester</v>
          </cell>
          <cell r="Q230">
            <v>508083</v>
          </cell>
          <cell r="R230" t="str">
            <v>STARITE - CAM</v>
          </cell>
          <cell r="S230" t="str">
            <v>Phnom Penh</v>
          </cell>
          <cell r="T230" t="str">
            <v>Cambodia</v>
          </cell>
          <cell r="U230">
            <v>60</v>
          </cell>
          <cell r="V230">
            <v>30</v>
          </cell>
          <cell r="W230">
            <v>30</v>
          </cell>
          <cell r="X230">
            <v>30</v>
          </cell>
          <cell r="Y230">
            <v>30</v>
          </cell>
          <cell r="Z230">
            <v>90</v>
          </cell>
          <cell r="AA230">
            <v>120</v>
          </cell>
          <cell r="AB230">
            <v>751459</v>
          </cell>
          <cell r="AC230" t="str">
            <v>STARITE - VN</v>
          </cell>
          <cell r="AD230" t="str">
            <v>Ho Chi Minh</v>
          </cell>
          <cell r="AE230" t="str">
            <v>Vietnam</v>
          </cell>
          <cell r="AF230">
            <v>751459</v>
          </cell>
          <cell r="AG230" t="str">
            <v>STARITE - VN</v>
          </cell>
          <cell r="AH230" t="str">
            <v>Ho Chi Minh</v>
          </cell>
          <cell r="AI230" t="str">
            <v>Vietnam</v>
          </cell>
          <cell r="AJ230">
            <v>751459</v>
          </cell>
          <cell r="AK230" t="str">
            <v>STARITE - VN</v>
          </cell>
          <cell r="AL230" t="str">
            <v>Ho Chi Minh</v>
          </cell>
          <cell r="AM230" t="str">
            <v>Vietnam</v>
          </cell>
          <cell r="AN230" t="str">
            <v>JDAB</v>
          </cell>
          <cell r="AO230">
            <v>20</v>
          </cell>
          <cell r="AP230">
            <v>24</v>
          </cell>
          <cell r="AQ230">
            <v>19</v>
          </cell>
          <cell r="AR230">
            <v>15</v>
          </cell>
          <cell r="AS230">
            <v>12.67</v>
          </cell>
          <cell r="AT230">
            <v>0</v>
          </cell>
          <cell r="AU230">
            <v>0</v>
          </cell>
          <cell r="AV230">
            <v>0</v>
          </cell>
          <cell r="AW230">
            <v>0</v>
          </cell>
          <cell r="AX230">
            <v>0</v>
          </cell>
          <cell r="AY230">
            <v>0</v>
          </cell>
          <cell r="AZ230">
            <v>2000</v>
          </cell>
          <cell r="BA230">
            <v>500</v>
          </cell>
          <cell r="BB230">
            <v>87</v>
          </cell>
          <cell r="BC230">
            <v>28</v>
          </cell>
          <cell r="BD230">
            <v>115</v>
          </cell>
          <cell r="BE230">
            <v>63</v>
          </cell>
          <cell r="BF230">
            <v>103</v>
          </cell>
          <cell r="BG230">
            <v>15</v>
          </cell>
          <cell r="BH230">
            <v>63</v>
          </cell>
          <cell r="BI230">
            <v>25</v>
          </cell>
          <cell r="BJ230">
            <v>60</v>
          </cell>
          <cell r="BK230">
            <v>50</v>
          </cell>
          <cell r="BL230">
            <v>9</v>
          </cell>
          <cell r="BM230">
            <v>1</v>
          </cell>
          <cell r="BN230">
            <v>1</v>
          </cell>
          <cell r="BO230">
            <v>1</v>
          </cell>
          <cell r="BP230">
            <v>1</v>
          </cell>
        </row>
        <row r="231">
          <cell r="G231" t="str">
            <v>JS0A7ZO4008</v>
          </cell>
          <cell r="H231">
            <v>0</v>
          </cell>
          <cell r="I231">
            <v>0</v>
          </cell>
          <cell r="J231" t="str">
            <v>SUPERBREAK AWAY DUFFEL AM 60L</v>
          </cell>
          <cell r="K231" t="str">
            <v>NEW</v>
          </cell>
          <cell r="L231" t="str">
            <v>008</v>
          </cell>
          <cell r="M231" t="str">
            <v>BLACK</v>
          </cell>
          <cell r="N231" t="str">
            <v>Solid</v>
          </cell>
          <cell r="O231" t="str">
            <v>S</v>
          </cell>
          <cell r="P231" t="str">
            <v>100% Polyester</v>
          </cell>
          <cell r="Q231">
            <v>508083</v>
          </cell>
          <cell r="R231" t="str">
            <v>STARITE - CAM</v>
          </cell>
          <cell r="S231" t="str">
            <v>Phnom Penh</v>
          </cell>
          <cell r="T231" t="str">
            <v>Cambodia</v>
          </cell>
          <cell r="U231">
            <v>60</v>
          </cell>
          <cell r="V231">
            <v>30</v>
          </cell>
          <cell r="W231">
            <v>30</v>
          </cell>
          <cell r="X231">
            <v>30</v>
          </cell>
          <cell r="Y231">
            <v>30</v>
          </cell>
          <cell r="Z231">
            <v>90</v>
          </cell>
          <cell r="AA231">
            <v>120</v>
          </cell>
          <cell r="AB231">
            <v>751459</v>
          </cell>
          <cell r="AC231" t="str">
            <v>STARITE - VN</v>
          </cell>
          <cell r="AD231" t="str">
            <v>Ho Chi Minh</v>
          </cell>
          <cell r="AE231" t="str">
            <v>Vietnam</v>
          </cell>
          <cell r="AF231">
            <v>751459</v>
          </cell>
          <cell r="AG231" t="str">
            <v>STARITE - VN</v>
          </cell>
          <cell r="AH231" t="str">
            <v>Ho Chi Minh</v>
          </cell>
          <cell r="AI231" t="str">
            <v>Vietnam</v>
          </cell>
          <cell r="AJ231">
            <v>751459</v>
          </cell>
          <cell r="AK231" t="str">
            <v>STARITE - VN</v>
          </cell>
          <cell r="AL231" t="str">
            <v>Ho Chi Minh</v>
          </cell>
          <cell r="AM231" t="str">
            <v>Vietnam</v>
          </cell>
          <cell r="AN231" t="str">
            <v>JDAB</v>
          </cell>
          <cell r="AO231">
            <v>16</v>
          </cell>
          <cell r="AP231">
            <v>24</v>
          </cell>
          <cell r="AQ231">
            <v>19</v>
          </cell>
          <cell r="AR231">
            <v>15</v>
          </cell>
          <cell r="AS231">
            <v>11.84</v>
          </cell>
          <cell r="AT231">
            <v>0</v>
          </cell>
          <cell r="AU231">
            <v>0</v>
          </cell>
          <cell r="AV231">
            <v>0</v>
          </cell>
          <cell r="AW231">
            <v>0</v>
          </cell>
          <cell r="AX231">
            <v>0</v>
          </cell>
          <cell r="AY231">
            <v>0</v>
          </cell>
          <cell r="AZ231">
            <v>2000</v>
          </cell>
          <cell r="BA231">
            <v>500</v>
          </cell>
          <cell r="BB231">
            <v>87</v>
          </cell>
          <cell r="BC231">
            <v>28</v>
          </cell>
          <cell r="BD231">
            <v>115</v>
          </cell>
          <cell r="BE231">
            <v>63</v>
          </cell>
          <cell r="BF231">
            <v>103</v>
          </cell>
          <cell r="BG231">
            <v>15</v>
          </cell>
          <cell r="BH231">
            <v>63</v>
          </cell>
          <cell r="BI231">
            <v>25</v>
          </cell>
          <cell r="BJ231">
            <v>60</v>
          </cell>
          <cell r="BK231">
            <v>50</v>
          </cell>
          <cell r="BL231">
            <v>9</v>
          </cell>
          <cell r="BM231">
            <v>1</v>
          </cell>
          <cell r="BN231">
            <v>1</v>
          </cell>
          <cell r="BO231">
            <v>1</v>
          </cell>
          <cell r="BP231">
            <v>1</v>
          </cell>
        </row>
        <row r="232">
          <cell r="G232" t="str">
            <v>JS0A7ZO485V</v>
          </cell>
          <cell r="H232">
            <v>0</v>
          </cell>
          <cell r="I232">
            <v>0</v>
          </cell>
          <cell r="J232" t="str">
            <v>SUPERBREAK AWAY DUFFEL AM 60L</v>
          </cell>
          <cell r="K232" t="str">
            <v>NEW</v>
          </cell>
          <cell r="L232" t="str">
            <v>85V</v>
          </cell>
          <cell r="M232" t="str">
            <v>HYDRANGEA</v>
          </cell>
          <cell r="N232" t="str">
            <v>Solid</v>
          </cell>
          <cell r="O232" t="str">
            <v>S</v>
          </cell>
          <cell r="P232" t="str">
            <v>100% Polyester</v>
          </cell>
          <cell r="Q232">
            <v>508083</v>
          </cell>
          <cell r="R232" t="str">
            <v>STARITE - CAM</v>
          </cell>
          <cell r="S232" t="str">
            <v>Phnom Penh</v>
          </cell>
          <cell r="T232" t="str">
            <v>Cambodia</v>
          </cell>
          <cell r="U232">
            <v>60</v>
          </cell>
          <cell r="V232">
            <v>30</v>
          </cell>
          <cell r="W232">
            <v>30</v>
          </cell>
          <cell r="X232">
            <v>30</v>
          </cell>
          <cell r="Y232">
            <v>30</v>
          </cell>
          <cell r="Z232">
            <v>90</v>
          </cell>
          <cell r="AA232">
            <v>120</v>
          </cell>
          <cell r="AB232">
            <v>751459</v>
          </cell>
          <cell r="AC232" t="str">
            <v>STARITE - VN</v>
          </cell>
          <cell r="AD232" t="str">
            <v>Ho Chi Minh</v>
          </cell>
          <cell r="AE232" t="str">
            <v>Vietnam</v>
          </cell>
          <cell r="AF232">
            <v>751459</v>
          </cell>
          <cell r="AG232" t="str">
            <v>STARITE - VN</v>
          </cell>
          <cell r="AH232" t="str">
            <v>Ho Chi Minh</v>
          </cell>
          <cell r="AI232" t="str">
            <v>Vietnam</v>
          </cell>
          <cell r="AJ232">
            <v>751459</v>
          </cell>
          <cell r="AK232" t="str">
            <v>STARITE - VN</v>
          </cell>
          <cell r="AL232" t="str">
            <v>Ho Chi Minh</v>
          </cell>
          <cell r="AM232" t="str">
            <v>Vietnam</v>
          </cell>
          <cell r="AN232" t="str">
            <v>JDAB</v>
          </cell>
          <cell r="AO232">
            <v>16</v>
          </cell>
          <cell r="AP232">
            <v>24</v>
          </cell>
          <cell r="AQ232">
            <v>19</v>
          </cell>
          <cell r="AR232">
            <v>15</v>
          </cell>
          <cell r="AS232">
            <v>11.84</v>
          </cell>
          <cell r="AT232">
            <v>0</v>
          </cell>
          <cell r="AU232">
            <v>0</v>
          </cell>
          <cell r="AV232">
            <v>0</v>
          </cell>
          <cell r="AW232">
            <v>0</v>
          </cell>
          <cell r="AX232">
            <v>0</v>
          </cell>
          <cell r="AY232">
            <v>0</v>
          </cell>
          <cell r="AZ232">
            <v>2000</v>
          </cell>
          <cell r="BA232">
            <v>500</v>
          </cell>
          <cell r="BB232">
            <v>87</v>
          </cell>
          <cell r="BC232">
            <v>28</v>
          </cell>
          <cell r="BD232">
            <v>115</v>
          </cell>
          <cell r="BE232">
            <v>63</v>
          </cell>
          <cell r="BF232">
            <v>103</v>
          </cell>
          <cell r="BG232">
            <v>15</v>
          </cell>
          <cell r="BH232">
            <v>63</v>
          </cell>
          <cell r="BI232">
            <v>25</v>
          </cell>
          <cell r="BJ232">
            <v>60</v>
          </cell>
          <cell r="BK232">
            <v>50</v>
          </cell>
          <cell r="BL232">
            <v>9</v>
          </cell>
          <cell r="BM232">
            <v>1</v>
          </cell>
          <cell r="BN232">
            <v>1</v>
          </cell>
          <cell r="BO232">
            <v>1</v>
          </cell>
          <cell r="BP232">
            <v>1</v>
          </cell>
        </row>
        <row r="233">
          <cell r="G233" t="str">
            <v>JS0A7ZO491S</v>
          </cell>
          <cell r="H233">
            <v>0</v>
          </cell>
          <cell r="I233">
            <v>0</v>
          </cell>
          <cell r="J233" t="str">
            <v>SUPERBREAK AWAY DUFFEL AM 60L</v>
          </cell>
          <cell r="K233" t="str">
            <v>NEW</v>
          </cell>
          <cell r="L233" t="str">
            <v>91S</v>
          </cell>
          <cell r="M233" t="str">
            <v>SPACE DUST</v>
          </cell>
          <cell r="N233" t="str">
            <v>Print</v>
          </cell>
          <cell r="O233" t="str">
            <v>P</v>
          </cell>
          <cell r="P233" t="str">
            <v>100% Polyester</v>
          </cell>
          <cell r="Q233">
            <v>508083</v>
          </cell>
          <cell r="R233" t="str">
            <v>STARITE - CAM</v>
          </cell>
          <cell r="S233" t="str">
            <v>Phnom Penh</v>
          </cell>
          <cell r="T233" t="str">
            <v>Cambodia</v>
          </cell>
          <cell r="U233">
            <v>60</v>
          </cell>
          <cell r="V233">
            <v>30</v>
          </cell>
          <cell r="W233">
            <v>30</v>
          </cell>
          <cell r="X233">
            <v>30</v>
          </cell>
          <cell r="Y233">
            <v>30</v>
          </cell>
          <cell r="Z233">
            <v>90</v>
          </cell>
          <cell r="AA233">
            <v>120</v>
          </cell>
          <cell r="AB233">
            <v>751459</v>
          </cell>
          <cell r="AC233" t="str">
            <v>STARITE - VN</v>
          </cell>
          <cell r="AD233" t="str">
            <v>Ho Chi Minh</v>
          </cell>
          <cell r="AE233" t="str">
            <v>Vietnam</v>
          </cell>
          <cell r="AF233">
            <v>751459</v>
          </cell>
          <cell r="AG233" t="str">
            <v>STARITE - VN</v>
          </cell>
          <cell r="AH233" t="str">
            <v>Ho Chi Minh</v>
          </cell>
          <cell r="AI233" t="str">
            <v>Vietnam</v>
          </cell>
          <cell r="AJ233">
            <v>751459</v>
          </cell>
          <cell r="AK233" t="str">
            <v>STARITE - VN</v>
          </cell>
          <cell r="AL233" t="str">
            <v>Ho Chi Minh</v>
          </cell>
          <cell r="AM233" t="str">
            <v>Vietnam</v>
          </cell>
          <cell r="AN233" t="str">
            <v>JDAB</v>
          </cell>
          <cell r="AO233">
            <v>16</v>
          </cell>
          <cell r="AP233">
            <v>24</v>
          </cell>
          <cell r="AQ233">
            <v>19</v>
          </cell>
          <cell r="AR233">
            <v>15</v>
          </cell>
          <cell r="AS233">
            <v>11.84</v>
          </cell>
          <cell r="AT233">
            <v>0</v>
          </cell>
          <cell r="AU233">
            <v>0</v>
          </cell>
          <cell r="AV233">
            <v>0</v>
          </cell>
          <cell r="AW233">
            <v>0</v>
          </cell>
          <cell r="AX233">
            <v>0</v>
          </cell>
          <cell r="AY233">
            <v>0</v>
          </cell>
          <cell r="AZ233">
            <v>2000</v>
          </cell>
          <cell r="BA233">
            <v>500</v>
          </cell>
          <cell r="BB233">
            <v>87</v>
          </cell>
          <cell r="BC233">
            <v>28</v>
          </cell>
          <cell r="BD233">
            <v>115</v>
          </cell>
          <cell r="BE233">
            <v>63</v>
          </cell>
          <cell r="BF233">
            <v>103</v>
          </cell>
          <cell r="BG233">
            <v>15</v>
          </cell>
          <cell r="BH233">
            <v>63</v>
          </cell>
          <cell r="BI233">
            <v>25</v>
          </cell>
          <cell r="BJ233">
            <v>60</v>
          </cell>
          <cell r="BK233">
            <v>50</v>
          </cell>
          <cell r="BL233">
            <v>9</v>
          </cell>
          <cell r="BM233">
            <v>1</v>
          </cell>
          <cell r="BN233">
            <v>1</v>
          </cell>
          <cell r="BO233">
            <v>1</v>
          </cell>
          <cell r="BP233">
            <v>1</v>
          </cell>
        </row>
        <row r="234">
          <cell r="G234" t="str">
            <v>JS0A7UVN003</v>
          </cell>
          <cell r="H234">
            <v>0</v>
          </cell>
          <cell r="I234">
            <v>0</v>
          </cell>
          <cell r="J234" t="str">
            <v>CINCH CADDY</v>
          </cell>
          <cell r="K234" t="str">
            <v>NEW</v>
          </cell>
          <cell r="L234" t="str">
            <v>003</v>
          </cell>
          <cell r="M234" t="str">
            <v>NAVY</v>
          </cell>
          <cell r="N234" t="str">
            <v>Solid</v>
          </cell>
          <cell r="O234" t="str">
            <v>S</v>
          </cell>
          <cell r="P234" t="str">
            <v>100% Polyester</v>
          </cell>
          <cell r="Q234">
            <v>509061</v>
          </cell>
          <cell r="R234" t="str">
            <v>FORMOSA</v>
          </cell>
          <cell r="S234" t="str">
            <v>Semarang</v>
          </cell>
          <cell r="T234" t="str">
            <v>Indonesia</v>
          </cell>
          <cell r="U234">
            <v>35</v>
          </cell>
          <cell r="V234">
            <v>28</v>
          </cell>
          <cell r="W234">
            <v>0</v>
          </cell>
          <cell r="X234">
            <v>30</v>
          </cell>
          <cell r="Y234">
            <v>30</v>
          </cell>
          <cell r="Z234">
            <v>88</v>
          </cell>
          <cell r="AA234">
            <v>95</v>
          </cell>
          <cell r="AB234">
            <v>509061</v>
          </cell>
          <cell r="AC234" t="str">
            <v>FORMOSA</v>
          </cell>
          <cell r="AD234" t="str">
            <v>Semarang</v>
          </cell>
          <cell r="AE234" t="str">
            <v>Indonesia</v>
          </cell>
          <cell r="AF234">
            <v>509061</v>
          </cell>
          <cell r="AG234" t="str">
            <v>FORMOSA</v>
          </cell>
          <cell r="AH234" t="str">
            <v>Semarang</v>
          </cell>
          <cell r="AI234" t="str">
            <v>Indonesia</v>
          </cell>
          <cell r="AJ234">
            <v>509061</v>
          </cell>
          <cell r="AK234" t="str">
            <v>FORMOSA</v>
          </cell>
          <cell r="AL234" t="str">
            <v>Semarang</v>
          </cell>
          <cell r="AM234" t="str">
            <v>Indonesia</v>
          </cell>
          <cell r="AN234" t="str">
            <v>JM54</v>
          </cell>
          <cell r="AO234">
            <v>25</v>
          </cell>
          <cell r="AP234">
            <v>24</v>
          </cell>
          <cell r="AQ234">
            <v>15.499999999999998</v>
          </cell>
          <cell r="AR234">
            <v>11</v>
          </cell>
          <cell r="AS234">
            <v>5.39</v>
          </cell>
          <cell r="AT234" t="str">
            <v xml:space="preserve">KU37 </v>
          </cell>
          <cell r="AU234">
            <v>45</v>
          </cell>
          <cell r="AV234">
            <v>80</v>
          </cell>
          <cell r="AW234">
            <v>38</v>
          </cell>
          <cell r="AX234">
            <v>44</v>
          </cell>
          <cell r="AY234">
            <v>8.0500000000000007</v>
          </cell>
          <cell r="AZ234">
            <v>2000</v>
          </cell>
          <cell r="BA234">
            <v>500</v>
          </cell>
          <cell r="BB234">
            <v>87</v>
          </cell>
          <cell r="BC234">
            <v>28</v>
          </cell>
          <cell r="BD234">
            <v>115</v>
          </cell>
          <cell r="BE234">
            <v>77</v>
          </cell>
          <cell r="BF234">
            <v>98</v>
          </cell>
          <cell r="BG234">
            <v>15</v>
          </cell>
          <cell r="BH234">
            <v>77</v>
          </cell>
          <cell r="BI234">
            <v>25</v>
          </cell>
          <cell r="BJ234">
            <v>63</v>
          </cell>
          <cell r="BK234">
            <v>50</v>
          </cell>
          <cell r="BL234">
            <v>9</v>
          </cell>
          <cell r="BM234">
            <v>1</v>
          </cell>
          <cell r="BN234">
            <v>1</v>
          </cell>
          <cell r="BO234">
            <v>1</v>
          </cell>
          <cell r="BP234">
            <v>1</v>
          </cell>
        </row>
        <row r="235">
          <cell r="G235" t="str">
            <v>JS0A4QUEAI3</v>
          </cell>
          <cell r="H235" t="str">
            <v>EK0A5BAO5E4</v>
          </cell>
          <cell r="I235" t="str">
            <v>EK0A5BAO</v>
          </cell>
          <cell r="J235" t="str">
            <v>SUPERBREAK PLUS</v>
          </cell>
          <cell r="K235" t="str">
            <v>NEW</v>
          </cell>
          <cell r="L235" t="str">
            <v>AI3</v>
          </cell>
          <cell r="M235" t="str">
            <v>LOST SASQUATCH</v>
          </cell>
          <cell r="N235" t="str">
            <v>Print</v>
          </cell>
          <cell r="O235" t="str">
            <v>P</v>
          </cell>
          <cell r="P235" t="str">
            <v>100% Polyester</v>
          </cell>
          <cell r="Q235" t="str">
            <v>721415</v>
          </cell>
          <cell r="R235" t="str">
            <v>HORIZON - CAM</v>
          </cell>
          <cell r="S235" t="str">
            <v>Phnom Penh</v>
          </cell>
          <cell r="T235" t="str">
            <v>Cambodia</v>
          </cell>
          <cell r="U235">
            <v>56</v>
          </cell>
          <cell r="V235">
            <v>28</v>
          </cell>
          <cell r="W235">
            <v>14</v>
          </cell>
          <cell r="X235">
            <v>14</v>
          </cell>
          <cell r="Y235">
            <v>45</v>
          </cell>
          <cell r="Z235">
            <v>87</v>
          </cell>
          <cell r="AA235">
            <v>115</v>
          </cell>
          <cell r="AB235" t="str">
            <v>721415</v>
          </cell>
          <cell r="AC235" t="str">
            <v>HORIZON - CAM</v>
          </cell>
          <cell r="AD235" t="str">
            <v>Phnom Penh</v>
          </cell>
          <cell r="AE235" t="str">
            <v>Cambodia</v>
          </cell>
          <cell r="AF235" t="str">
            <v>721415</v>
          </cell>
          <cell r="AG235" t="str">
            <v>HORIZON - CAM</v>
          </cell>
          <cell r="AH235" t="str">
            <v>Phnom Penh</v>
          </cell>
          <cell r="AI235" t="str">
            <v>Cambodia</v>
          </cell>
          <cell r="AJ235" t="str">
            <v>721415</v>
          </cell>
          <cell r="AK235" t="str">
            <v>HORIZON - CAM</v>
          </cell>
          <cell r="AL235" t="str">
            <v>Phnom Penh</v>
          </cell>
          <cell r="AM235" t="str">
            <v>Cambodia</v>
          </cell>
          <cell r="AN235" t="str">
            <v>R8</v>
          </cell>
          <cell r="AO235">
            <v>22</v>
          </cell>
          <cell r="AP235">
            <v>25.625</v>
          </cell>
          <cell r="AQ235">
            <v>15.625</v>
          </cell>
          <cell r="AR235">
            <v>18</v>
          </cell>
          <cell r="AS235">
            <v>10.199999999999999</v>
          </cell>
          <cell r="AT235" t="str">
            <v>KU37</v>
          </cell>
          <cell r="AU235">
            <v>30</v>
          </cell>
          <cell r="AV235">
            <v>80</v>
          </cell>
          <cell r="AW235">
            <v>38</v>
          </cell>
          <cell r="AX235">
            <v>29</v>
          </cell>
          <cell r="AY235">
            <v>13.55</v>
          </cell>
          <cell r="AZ235">
            <v>2000</v>
          </cell>
          <cell r="BA235">
            <v>500</v>
          </cell>
          <cell r="BB235">
            <v>97</v>
          </cell>
          <cell r="BC235">
            <v>28</v>
          </cell>
          <cell r="BD235">
            <v>125</v>
          </cell>
          <cell r="BE235">
            <v>63</v>
          </cell>
          <cell r="BF235">
            <v>103</v>
          </cell>
          <cell r="BG235">
            <v>15</v>
          </cell>
          <cell r="BH235">
            <v>63</v>
          </cell>
          <cell r="BI235">
            <v>25</v>
          </cell>
          <cell r="BJ235">
            <v>63</v>
          </cell>
          <cell r="BK235">
            <v>64</v>
          </cell>
          <cell r="BL235">
            <v>9</v>
          </cell>
          <cell r="BM235">
            <v>1</v>
          </cell>
          <cell r="BN235">
            <v>1</v>
          </cell>
          <cell r="BO235">
            <v>1</v>
          </cell>
          <cell r="BP235">
            <v>1</v>
          </cell>
        </row>
        <row r="236">
          <cell r="G236" t="str">
            <v>JS00TN8994B</v>
          </cell>
          <cell r="H236">
            <v>0</v>
          </cell>
          <cell r="I236">
            <v>0</v>
          </cell>
          <cell r="J236" t="str">
            <v>DRIVER 8</v>
          </cell>
          <cell r="K236" t="str">
            <v>C/O</v>
          </cell>
          <cell r="L236" t="str">
            <v>94B</v>
          </cell>
          <cell r="M236" t="str">
            <v>PURPLE PETALS</v>
          </cell>
          <cell r="N236" t="str">
            <v>Print</v>
          </cell>
          <cell r="O236" t="str">
            <v>P</v>
          </cell>
          <cell r="P236" t="str">
            <v>100% Polyester</v>
          </cell>
          <cell r="Q236">
            <v>508945</v>
          </cell>
          <cell r="R236" t="str">
            <v>PT. Kanindo 2</v>
          </cell>
          <cell r="S236" t="str">
            <v>Semarang</v>
          </cell>
          <cell r="T236" t="str">
            <v>Indonesia</v>
          </cell>
          <cell r="U236">
            <v>90</v>
          </cell>
          <cell r="V236">
            <v>30</v>
          </cell>
          <cell r="W236">
            <v>0</v>
          </cell>
          <cell r="X236">
            <v>27</v>
          </cell>
          <cell r="Y236">
            <v>45</v>
          </cell>
          <cell r="Z236">
            <v>102</v>
          </cell>
          <cell r="AA236">
            <v>162</v>
          </cell>
          <cell r="AB236">
            <v>508945</v>
          </cell>
          <cell r="AC236" t="str">
            <v>PT. Kanindo 2</v>
          </cell>
          <cell r="AD236" t="str">
            <v>Semarang</v>
          </cell>
          <cell r="AE236" t="str">
            <v>Indonesia</v>
          </cell>
          <cell r="AF236">
            <v>508945</v>
          </cell>
          <cell r="AG236" t="str">
            <v>PT. Kanindo 2</v>
          </cell>
          <cell r="AH236" t="str">
            <v>Semarang</v>
          </cell>
          <cell r="AI236" t="str">
            <v>Indonesia</v>
          </cell>
          <cell r="AJ236">
            <v>508945</v>
          </cell>
          <cell r="AK236" t="str">
            <v>PT. Kanindo 2</v>
          </cell>
          <cell r="AL236" t="str">
            <v>Semarang</v>
          </cell>
          <cell r="AM236" t="str">
            <v>Indonesia</v>
          </cell>
          <cell r="AN236" t="str">
            <v>JBZG</v>
          </cell>
          <cell r="AO236">
            <v>2</v>
          </cell>
          <cell r="AP236">
            <v>24</v>
          </cell>
          <cell r="AQ236">
            <v>15.499999999999998</v>
          </cell>
          <cell r="AR236">
            <v>10</v>
          </cell>
          <cell r="AS236">
            <v>5.52</v>
          </cell>
          <cell r="AT236" t="str">
            <v>KU37</v>
          </cell>
          <cell r="AU236">
            <v>4</v>
          </cell>
          <cell r="AV236">
            <v>80</v>
          </cell>
          <cell r="AW236">
            <v>38</v>
          </cell>
          <cell r="AX236">
            <v>44</v>
          </cell>
          <cell r="AY236">
            <v>10.4</v>
          </cell>
          <cell r="AZ236">
            <v>2000</v>
          </cell>
          <cell r="BA236">
            <v>500</v>
          </cell>
          <cell r="BB236">
            <v>101</v>
          </cell>
          <cell r="BC236">
            <v>28</v>
          </cell>
          <cell r="BD236">
            <v>129</v>
          </cell>
          <cell r="BE236">
            <v>77</v>
          </cell>
          <cell r="BF236">
            <v>98</v>
          </cell>
          <cell r="BG236">
            <v>15</v>
          </cell>
          <cell r="BH236">
            <v>77</v>
          </cell>
          <cell r="BI236">
            <v>25</v>
          </cell>
          <cell r="BJ236">
            <v>63</v>
          </cell>
          <cell r="BK236">
            <v>50</v>
          </cell>
          <cell r="BL236">
            <v>9</v>
          </cell>
          <cell r="BM236">
            <v>1</v>
          </cell>
          <cell r="BN236">
            <v>1</v>
          </cell>
          <cell r="BO236">
            <v>1</v>
          </cell>
          <cell r="BP236">
            <v>1</v>
          </cell>
        </row>
        <row r="237">
          <cell r="G237" t="str">
            <v>JS00TN89XS6</v>
          </cell>
          <cell r="H237" t="str">
            <v>EK0A5BAL6E3</v>
          </cell>
          <cell r="I237" t="str">
            <v>EK0A5BAL</v>
          </cell>
          <cell r="J237" t="str">
            <v>DRIVER 8</v>
          </cell>
          <cell r="K237" t="str">
            <v>NEW</v>
          </cell>
          <cell r="L237" t="str">
            <v>XS6</v>
          </cell>
          <cell r="M237" t="str">
            <v>PRECIOUS PETALS</v>
          </cell>
          <cell r="N237" t="str">
            <v>Print</v>
          </cell>
          <cell r="O237" t="str">
            <v>P</v>
          </cell>
          <cell r="P237" t="str">
            <v>100% Polyester</v>
          </cell>
          <cell r="Q237">
            <v>508945</v>
          </cell>
          <cell r="R237" t="str">
            <v>PT. Kanindo 2</v>
          </cell>
          <cell r="S237" t="str">
            <v>Semarang</v>
          </cell>
          <cell r="T237" t="str">
            <v>Indonesia</v>
          </cell>
          <cell r="U237">
            <v>90</v>
          </cell>
          <cell r="V237">
            <v>30</v>
          </cell>
          <cell r="W237">
            <v>0</v>
          </cell>
          <cell r="X237">
            <v>27</v>
          </cell>
          <cell r="Y237">
            <v>45</v>
          </cell>
          <cell r="Z237">
            <v>102</v>
          </cell>
          <cell r="AA237">
            <v>162</v>
          </cell>
          <cell r="AB237">
            <v>508945</v>
          </cell>
          <cell r="AC237" t="str">
            <v>PT. Kanindo 2</v>
          </cell>
          <cell r="AD237" t="str">
            <v>Semarang</v>
          </cell>
          <cell r="AE237" t="str">
            <v>Indonesia</v>
          </cell>
          <cell r="AF237">
            <v>508945</v>
          </cell>
          <cell r="AG237" t="str">
            <v>PT. Kanindo 2</v>
          </cell>
          <cell r="AH237" t="str">
            <v>Semarang</v>
          </cell>
          <cell r="AI237" t="str">
            <v>Indonesia</v>
          </cell>
          <cell r="AJ237">
            <v>508945</v>
          </cell>
          <cell r="AK237" t="str">
            <v>PT. Kanindo 2</v>
          </cell>
          <cell r="AL237" t="str">
            <v>Semarang</v>
          </cell>
          <cell r="AM237" t="str">
            <v>Indonesia</v>
          </cell>
          <cell r="AN237" t="str">
            <v>JBZG</v>
          </cell>
          <cell r="AO237">
            <v>2</v>
          </cell>
          <cell r="AP237">
            <v>24</v>
          </cell>
          <cell r="AQ237">
            <v>15.499999999999998</v>
          </cell>
          <cell r="AR237">
            <v>10</v>
          </cell>
          <cell r="AS237">
            <v>5.52</v>
          </cell>
          <cell r="AT237" t="str">
            <v>KU37</v>
          </cell>
          <cell r="AU237">
            <v>4</v>
          </cell>
          <cell r="AV237">
            <v>80</v>
          </cell>
          <cell r="AW237">
            <v>38</v>
          </cell>
          <cell r="AX237">
            <v>44</v>
          </cell>
          <cell r="AY237">
            <v>10.4</v>
          </cell>
          <cell r="AZ237">
            <v>2000</v>
          </cell>
          <cell r="BA237">
            <v>500</v>
          </cell>
          <cell r="BB237">
            <v>101</v>
          </cell>
          <cell r="BC237">
            <v>28</v>
          </cell>
          <cell r="BD237">
            <v>129</v>
          </cell>
          <cell r="BE237">
            <v>77</v>
          </cell>
          <cell r="BF237">
            <v>98</v>
          </cell>
          <cell r="BG237">
            <v>15</v>
          </cell>
          <cell r="BH237">
            <v>77</v>
          </cell>
          <cell r="BI237">
            <v>25</v>
          </cell>
          <cell r="BJ237">
            <v>63</v>
          </cell>
          <cell r="BK237">
            <v>50</v>
          </cell>
          <cell r="BL237">
            <v>9</v>
          </cell>
          <cell r="BM237">
            <v>1</v>
          </cell>
          <cell r="BN237">
            <v>1</v>
          </cell>
          <cell r="BO237">
            <v>1</v>
          </cell>
          <cell r="BP237">
            <v>1</v>
          </cell>
        </row>
        <row r="238">
          <cell r="G238" t="str">
            <v>JS0A2SDD003</v>
          </cell>
          <cell r="H238" t="str">
            <v>EK0A5BAKN54</v>
          </cell>
          <cell r="I238" t="str">
            <v>EK0A5BAK</v>
          </cell>
          <cell r="J238" t="str">
            <v>COOL STUDENT</v>
          </cell>
          <cell r="K238" t="str">
            <v>C/O</v>
          </cell>
          <cell r="L238" t="str">
            <v>003</v>
          </cell>
          <cell r="M238" t="str">
            <v>NAVY</v>
          </cell>
          <cell r="N238" t="str">
            <v>Solid</v>
          </cell>
          <cell r="O238" t="str">
            <v>S</v>
          </cell>
          <cell r="P238" t="str">
            <v>80% Polyester, 20% Polyurethane</v>
          </cell>
          <cell r="Q238" t="str">
            <v>721415</v>
          </cell>
          <cell r="R238" t="str">
            <v>HORIZON - CAM</v>
          </cell>
          <cell r="S238" t="str">
            <v>Phnom Penh</v>
          </cell>
          <cell r="T238" t="str">
            <v>Cambodia</v>
          </cell>
          <cell r="U238">
            <v>42</v>
          </cell>
          <cell r="V238">
            <v>21</v>
          </cell>
          <cell r="W238">
            <v>30</v>
          </cell>
          <cell r="X238">
            <v>27</v>
          </cell>
          <cell r="Y238">
            <v>40</v>
          </cell>
          <cell r="Z238">
            <v>97</v>
          </cell>
          <cell r="AA238">
            <v>109</v>
          </cell>
          <cell r="AB238" t="str">
            <v>721415</v>
          </cell>
          <cell r="AC238" t="str">
            <v>HORIZON - CAM</v>
          </cell>
          <cell r="AD238" t="str">
            <v>Phnom Penh</v>
          </cell>
          <cell r="AE238" t="str">
            <v>Cambodia</v>
          </cell>
          <cell r="AF238" t="str">
            <v>721415</v>
          </cell>
          <cell r="AG238" t="str">
            <v>HORIZON - CAM</v>
          </cell>
          <cell r="AH238" t="str">
            <v>Phnom Penh</v>
          </cell>
          <cell r="AI238" t="str">
            <v>Cambodia</v>
          </cell>
          <cell r="AJ238" t="str">
            <v>721415</v>
          </cell>
          <cell r="AK238" t="str">
            <v>HORIZON - CAM</v>
          </cell>
          <cell r="AL238" t="str">
            <v>Phnom Penh</v>
          </cell>
          <cell r="AM238" t="str">
            <v>Cambodia</v>
          </cell>
          <cell r="AN238" t="str">
            <v>JFRF</v>
          </cell>
          <cell r="AO238">
            <v>13</v>
          </cell>
          <cell r="AP238">
            <v>21</v>
          </cell>
          <cell r="AQ238">
            <v>16</v>
          </cell>
          <cell r="AR238">
            <v>13</v>
          </cell>
          <cell r="AS238">
            <v>9</v>
          </cell>
          <cell r="AT238" t="str">
            <v>KU37</v>
          </cell>
          <cell r="AU238">
            <v>20</v>
          </cell>
          <cell r="AV238">
            <v>80</v>
          </cell>
          <cell r="AW238">
            <v>38</v>
          </cell>
          <cell r="AX238">
            <v>44</v>
          </cell>
          <cell r="AY238">
            <v>13.6</v>
          </cell>
          <cell r="AZ238">
            <v>2000</v>
          </cell>
          <cell r="BA238">
            <v>500</v>
          </cell>
          <cell r="BB238">
            <v>97</v>
          </cell>
          <cell r="BC238">
            <v>28</v>
          </cell>
          <cell r="BD238">
            <v>125</v>
          </cell>
          <cell r="BE238">
            <v>63</v>
          </cell>
          <cell r="BF238">
            <v>103</v>
          </cell>
          <cell r="BG238">
            <v>15</v>
          </cell>
          <cell r="BH238">
            <v>63</v>
          </cell>
          <cell r="BI238">
            <v>25</v>
          </cell>
          <cell r="BJ238">
            <v>63</v>
          </cell>
          <cell r="BK238">
            <v>64</v>
          </cell>
          <cell r="BL238">
            <v>9</v>
          </cell>
          <cell r="BM238">
            <v>1</v>
          </cell>
          <cell r="BN238">
            <v>1</v>
          </cell>
          <cell r="BO238">
            <v>1</v>
          </cell>
          <cell r="BP238">
            <v>1</v>
          </cell>
        </row>
        <row r="239">
          <cell r="G239" t="str">
            <v>JS0A2SDD008</v>
          </cell>
          <cell r="H239" t="str">
            <v>EK0A5BAKN55</v>
          </cell>
          <cell r="I239" t="str">
            <v>EK0A5BAK</v>
          </cell>
          <cell r="J239" t="str">
            <v>COOL STUDENT</v>
          </cell>
          <cell r="K239" t="str">
            <v>C/O</v>
          </cell>
          <cell r="L239" t="str">
            <v>008</v>
          </cell>
          <cell r="M239" t="str">
            <v>BLACK</v>
          </cell>
          <cell r="N239" t="str">
            <v>Solid</v>
          </cell>
          <cell r="O239" t="str">
            <v>S</v>
          </cell>
          <cell r="P239" t="str">
            <v>80% Polyester, 20% Polyurethane</v>
          </cell>
          <cell r="Q239">
            <v>508945</v>
          </cell>
          <cell r="R239" t="str">
            <v>PT. Kanindo 2</v>
          </cell>
          <cell r="S239" t="str">
            <v>Semarang</v>
          </cell>
          <cell r="T239" t="str">
            <v>Indonesia</v>
          </cell>
          <cell r="U239">
            <v>42</v>
          </cell>
          <cell r="V239">
            <v>21</v>
          </cell>
          <cell r="W239">
            <v>30</v>
          </cell>
          <cell r="X239">
            <v>27</v>
          </cell>
          <cell r="Y239">
            <v>40</v>
          </cell>
          <cell r="Z239">
            <v>97</v>
          </cell>
          <cell r="AA239">
            <v>109</v>
          </cell>
          <cell r="AB239">
            <v>508945</v>
          </cell>
          <cell r="AC239" t="str">
            <v>PT. Kanindo 2</v>
          </cell>
          <cell r="AD239" t="str">
            <v>Semarang</v>
          </cell>
          <cell r="AE239" t="str">
            <v>Indonesia</v>
          </cell>
          <cell r="AF239">
            <v>508945</v>
          </cell>
          <cell r="AG239" t="str">
            <v>PT. Kanindo 2</v>
          </cell>
          <cell r="AH239" t="str">
            <v>Semarang</v>
          </cell>
          <cell r="AI239" t="str">
            <v>Indonesia</v>
          </cell>
          <cell r="AJ239">
            <v>508945</v>
          </cell>
          <cell r="AK239" t="str">
            <v>PT. Kanindo 2</v>
          </cell>
          <cell r="AL239" t="str">
            <v>Semarang</v>
          </cell>
          <cell r="AM239" t="str">
            <v>Indonesia</v>
          </cell>
          <cell r="AN239" t="str">
            <v>JFRF</v>
          </cell>
          <cell r="AO239">
            <v>13</v>
          </cell>
          <cell r="AP239">
            <v>21</v>
          </cell>
          <cell r="AQ239">
            <v>16</v>
          </cell>
          <cell r="AR239">
            <v>13</v>
          </cell>
          <cell r="AS239">
            <v>9</v>
          </cell>
          <cell r="AT239" t="str">
            <v>KU37</v>
          </cell>
          <cell r="AU239">
            <v>20</v>
          </cell>
          <cell r="AV239">
            <v>80</v>
          </cell>
          <cell r="AW239">
            <v>38</v>
          </cell>
          <cell r="AX239">
            <v>44</v>
          </cell>
          <cell r="AY239">
            <v>13.6</v>
          </cell>
          <cell r="AZ239">
            <v>2000</v>
          </cell>
          <cell r="BA239">
            <v>500</v>
          </cell>
          <cell r="BB239">
            <v>97</v>
          </cell>
          <cell r="BC239">
            <v>28</v>
          </cell>
          <cell r="BD239">
            <v>125</v>
          </cell>
          <cell r="BE239">
            <v>77</v>
          </cell>
          <cell r="BF239">
            <v>98</v>
          </cell>
          <cell r="BG239">
            <v>15</v>
          </cell>
          <cell r="BH239">
            <v>77</v>
          </cell>
          <cell r="BI239">
            <v>25</v>
          </cell>
          <cell r="BJ239">
            <v>63</v>
          </cell>
          <cell r="BK239">
            <v>50</v>
          </cell>
          <cell r="BL239">
            <v>9</v>
          </cell>
          <cell r="BM239">
            <v>1</v>
          </cell>
          <cell r="BN239">
            <v>1</v>
          </cell>
          <cell r="BO239">
            <v>1</v>
          </cell>
          <cell r="BP239">
            <v>1</v>
          </cell>
        </row>
        <row r="240">
          <cell r="G240" t="str">
            <v>JS0A2SDD04S</v>
          </cell>
          <cell r="H240" t="str">
            <v>EK0A5BAKN62</v>
          </cell>
          <cell r="I240" t="str">
            <v>EK0A5BAK</v>
          </cell>
          <cell r="J240" t="str">
            <v>COOL STUDENT</v>
          </cell>
          <cell r="K240" t="str">
            <v>C/O</v>
          </cell>
          <cell r="L240" t="str">
            <v>04S</v>
          </cell>
          <cell r="M240" t="str">
            <v>RUSSET RED</v>
          </cell>
          <cell r="N240" t="str">
            <v>Solid</v>
          </cell>
          <cell r="O240" t="str">
            <v>S</v>
          </cell>
          <cell r="P240" t="str">
            <v>80% Polyester, 20% Polyurethane</v>
          </cell>
          <cell r="Q240">
            <v>509061</v>
          </cell>
          <cell r="R240" t="str">
            <v>FORMOSA</v>
          </cell>
          <cell r="S240" t="str">
            <v>Semarang</v>
          </cell>
          <cell r="T240" t="str">
            <v>Indonesia</v>
          </cell>
          <cell r="U240">
            <v>42</v>
          </cell>
          <cell r="V240">
            <v>21</v>
          </cell>
          <cell r="W240">
            <v>30</v>
          </cell>
          <cell r="X240">
            <v>27</v>
          </cell>
          <cell r="Y240">
            <v>40</v>
          </cell>
          <cell r="Z240">
            <v>97</v>
          </cell>
          <cell r="AA240">
            <v>109</v>
          </cell>
          <cell r="AB240">
            <v>509061</v>
          </cell>
          <cell r="AC240" t="str">
            <v>FORMOSA</v>
          </cell>
          <cell r="AD240" t="str">
            <v>Semarang</v>
          </cell>
          <cell r="AE240" t="str">
            <v>Indonesia</v>
          </cell>
          <cell r="AF240">
            <v>509061</v>
          </cell>
          <cell r="AG240" t="str">
            <v>FORMOSA</v>
          </cell>
          <cell r="AH240" t="str">
            <v>Semarang</v>
          </cell>
          <cell r="AI240" t="str">
            <v>Indonesia</v>
          </cell>
          <cell r="AJ240">
            <v>509061</v>
          </cell>
          <cell r="AK240" t="str">
            <v>FORMOSA</v>
          </cell>
          <cell r="AL240" t="str">
            <v>Semarang</v>
          </cell>
          <cell r="AM240" t="str">
            <v>Indonesia</v>
          </cell>
          <cell r="AN240" t="str">
            <v>JFRF</v>
          </cell>
          <cell r="AO240">
            <v>13</v>
          </cell>
          <cell r="AP240">
            <v>21</v>
          </cell>
          <cell r="AQ240">
            <v>16</v>
          </cell>
          <cell r="AR240">
            <v>13</v>
          </cell>
          <cell r="AS240">
            <v>9</v>
          </cell>
          <cell r="AT240" t="str">
            <v>KU37</v>
          </cell>
          <cell r="AU240">
            <v>20</v>
          </cell>
          <cell r="AV240">
            <v>80</v>
          </cell>
          <cell r="AW240">
            <v>38</v>
          </cell>
          <cell r="AX240">
            <v>44</v>
          </cell>
          <cell r="AY240">
            <v>13.6</v>
          </cell>
          <cell r="AZ240">
            <v>2000</v>
          </cell>
          <cell r="BA240">
            <v>500</v>
          </cell>
          <cell r="BB240">
            <v>97</v>
          </cell>
          <cell r="BC240">
            <v>28</v>
          </cell>
          <cell r="BD240">
            <v>125</v>
          </cell>
          <cell r="BE240">
            <v>77</v>
          </cell>
          <cell r="BF240">
            <v>98</v>
          </cell>
          <cell r="BG240">
            <v>15</v>
          </cell>
          <cell r="BH240">
            <v>77</v>
          </cell>
          <cell r="BI240">
            <v>25</v>
          </cell>
          <cell r="BJ240">
            <v>63</v>
          </cell>
          <cell r="BK240">
            <v>50</v>
          </cell>
          <cell r="BL240">
            <v>9</v>
          </cell>
          <cell r="BM240">
            <v>1</v>
          </cell>
          <cell r="BN240">
            <v>1</v>
          </cell>
          <cell r="BO240">
            <v>1</v>
          </cell>
          <cell r="BP240">
            <v>1</v>
          </cell>
        </row>
        <row r="241">
          <cell r="G241" t="str">
            <v>JS0A2SDD7N8</v>
          </cell>
          <cell r="H241" t="str">
            <v>EK0A5BAKN59</v>
          </cell>
          <cell r="I241" t="str">
            <v>EK0A5BAK</v>
          </cell>
          <cell r="J241" t="str">
            <v>COOL STUDENT</v>
          </cell>
          <cell r="K241" t="str">
            <v>C/O</v>
          </cell>
          <cell r="L241" t="str">
            <v>7N8</v>
          </cell>
          <cell r="M241" t="str">
            <v>MISTY ROSE</v>
          </cell>
          <cell r="N241" t="str">
            <v>Solid</v>
          </cell>
          <cell r="O241" t="str">
            <v>S</v>
          </cell>
          <cell r="P241" t="str">
            <v>80% Polyester, 20% Polyurethane</v>
          </cell>
          <cell r="Q241" t="str">
            <v>721415</v>
          </cell>
          <cell r="R241" t="str">
            <v>HORIZON - CAM</v>
          </cell>
          <cell r="S241" t="str">
            <v>Phnom Penh</v>
          </cell>
          <cell r="T241" t="str">
            <v>Cambodia</v>
          </cell>
          <cell r="U241">
            <v>42</v>
          </cell>
          <cell r="V241">
            <v>21</v>
          </cell>
          <cell r="W241">
            <v>30</v>
          </cell>
          <cell r="X241">
            <v>27</v>
          </cell>
          <cell r="Y241">
            <v>40</v>
          </cell>
          <cell r="Z241">
            <v>97</v>
          </cell>
          <cell r="AA241">
            <v>109</v>
          </cell>
          <cell r="AB241" t="str">
            <v>721415</v>
          </cell>
          <cell r="AC241" t="str">
            <v>HORIZON - CAM</v>
          </cell>
          <cell r="AD241" t="str">
            <v>Phnom Penh</v>
          </cell>
          <cell r="AE241" t="str">
            <v>Cambodia</v>
          </cell>
          <cell r="AF241" t="str">
            <v>721415</v>
          </cell>
          <cell r="AG241" t="str">
            <v>HORIZON - CAM</v>
          </cell>
          <cell r="AH241" t="str">
            <v>Phnom Penh</v>
          </cell>
          <cell r="AI241" t="str">
            <v>Cambodia</v>
          </cell>
          <cell r="AJ241" t="str">
            <v>721415</v>
          </cell>
          <cell r="AK241" t="str">
            <v>HORIZON - CAM</v>
          </cell>
          <cell r="AL241" t="str">
            <v>Phnom Penh</v>
          </cell>
          <cell r="AM241" t="str">
            <v>Cambodia</v>
          </cell>
          <cell r="AN241" t="str">
            <v>JFRF</v>
          </cell>
          <cell r="AO241">
            <v>13</v>
          </cell>
          <cell r="AP241">
            <v>21</v>
          </cell>
          <cell r="AQ241">
            <v>16</v>
          </cell>
          <cell r="AR241">
            <v>13</v>
          </cell>
          <cell r="AS241">
            <v>9</v>
          </cell>
          <cell r="AT241" t="str">
            <v>KU37</v>
          </cell>
          <cell r="AU241">
            <v>20</v>
          </cell>
          <cell r="AV241">
            <v>80</v>
          </cell>
          <cell r="AW241">
            <v>38</v>
          </cell>
          <cell r="AX241">
            <v>44</v>
          </cell>
          <cell r="AY241">
            <v>13.6</v>
          </cell>
          <cell r="AZ241">
            <v>2000</v>
          </cell>
          <cell r="BA241">
            <v>500</v>
          </cell>
          <cell r="BB241">
            <v>97</v>
          </cell>
          <cell r="BC241">
            <v>28</v>
          </cell>
          <cell r="BD241">
            <v>125</v>
          </cell>
          <cell r="BE241">
            <v>63</v>
          </cell>
          <cell r="BF241">
            <v>103</v>
          </cell>
          <cell r="BG241">
            <v>15</v>
          </cell>
          <cell r="BH241">
            <v>63</v>
          </cell>
          <cell r="BI241">
            <v>25</v>
          </cell>
          <cell r="BJ241">
            <v>63</v>
          </cell>
          <cell r="BK241">
            <v>64</v>
          </cell>
          <cell r="BL241">
            <v>9</v>
          </cell>
          <cell r="BM241">
            <v>1</v>
          </cell>
          <cell r="BN241">
            <v>1</v>
          </cell>
          <cell r="BO241">
            <v>1</v>
          </cell>
          <cell r="BP241">
            <v>1</v>
          </cell>
        </row>
        <row r="242">
          <cell r="G242" t="str">
            <v>JS0A2SDD7S1</v>
          </cell>
          <cell r="H242" t="str">
            <v>EK0A5BAK3D1</v>
          </cell>
          <cell r="I242" t="str">
            <v>EK0A5BAK</v>
          </cell>
          <cell r="J242" t="str">
            <v>COOL STUDENT</v>
          </cell>
          <cell r="K242" t="str">
            <v>C/O</v>
          </cell>
          <cell r="L242" t="str">
            <v>7S1</v>
          </cell>
          <cell r="M242" t="str">
            <v>COCONUT</v>
          </cell>
          <cell r="N242" t="str">
            <v>Solid</v>
          </cell>
          <cell r="O242" t="str">
            <v>S</v>
          </cell>
          <cell r="P242" t="str">
            <v>80% Polyester, 20% Polyurethane</v>
          </cell>
          <cell r="Q242">
            <v>508083</v>
          </cell>
          <cell r="R242" t="str">
            <v>STARITE - CAM</v>
          </cell>
          <cell r="S242" t="str">
            <v>Phnom Penh</v>
          </cell>
          <cell r="T242" t="str">
            <v>Cambodia</v>
          </cell>
          <cell r="U242">
            <v>42</v>
          </cell>
          <cell r="V242">
            <v>21</v>
          </cell>
          <cell r="W242">
            <v>30</v>
          </cell>
          <cell r="X242">
            <v>27</v>
          </cell>
          <cell r="Y242">
            <v>40</v>
          </cell>
          <cell r="Z242">
            <v>97</v>
          </cell>
          <cell r="AA242">
            <v>109</v>
          </cell>
          <cell r="AB242">
            <v>508083</v>
          </cell>
          <cell r="AC242" t="str">
            <v>STARITE - CAM</v>
          </cell>
          <cell r="AD242" t="str">
            <v>Phnom Penh</v>
          </cell>
          <cell r="AE242" t="str">
            <v>Cambodia</v>
          </cell>
          <cell r="AF242">
            <v>508083</v>
          </cell>
          <cell r="AG242" t="str">
            <v>STARITE - CAM</v>
          </cell>
          <cell r="AH242" t="str">
            <v>Phnom Penh</v>
          </cell>
          <cell r="AI242" t="str">
            <v>Cambodia</v>
          </cell>
          <cell r="AJ242">
            <v>508083</v>
          </cell>
          <cell r="AK242" t="str">
            <v>STARITE - CAM</v>
          </cell>
          <cell r="AL242" t="str">
            <v>Phnom Penh</v>
          </cell>
          <cell r="AM242" t="str">
            <v>Cambodia</v>
          </cell>
          <cell r="AN242" t="str">
            <v>JFRF</v>
          </cell>
          <cell r="AO242">
            <v>13</v>
          </cell>
          <cell r="AP242">
            <v>21</v>
          </cell>
          <cell r="AQ242">
            <v>16</v>
          </cell>
          <cell r="AR242">
            <v>13</v>
          </cell>
          <cell r="AS242">
            <v>9</v>
          </cell>
          <cell r="AT242" t="str">
            <v>KU37</v>
          </cell>
          <cell r="AU242">
            <v>20</v>
          </cell>
          <cell r="AV242">
            <v>80</v>
          </cell>
          <cell r="AW242">
            <v>38</v>
          </cell>
          <cell r="AX242">
            <v>44</v>
          </cell>
          <cell r="AY242">
            <v>13.6</v>
          </cell>
          <cell r="AZ242">
            <v>2000</v>
          </cell>
          <cell r="BA242">
            <v>500</v>
          </cell>
          <cell r="BB242">
            <v>97</v>
          </cell>
          <cell r="BC242">
            <v>28</v>
          </cell>
          <cell r="BD242">
            <v>125</v>
          </cell>
          <cell r="BE242">
            <v>63</v>
          </cell>
          <cell r="BF242">
            <v>103</v>
          </cell>
          <cell r="BG242">
            <v>15</v>
          </cell>
          <cell r="BH242">
            <v>63</v>
          </cell>
          <cell r="BI242">
            <v>25</v>
          </cell>
          <cell r="BJ242">
            <v>63</v>
          </cell>
          <cell r="BK242">
            <v>64</v>
          </cell>
          <cell r="BL242">
            <v>9</v>
          </cell>
          <cell r="BM242">
            <v>1</v>
          </cell>
          <cell r="BN242">
            <v>1</v>
          </cell>
          <cell r="BO242">
            <v>1</v>
          </cell>
          <cell r="BP242">
            <v>1</v>
          </cell>
        </row>
        <row r="243">
          <cell r="G243" t="str">
            <v>JS0A2SDD96D</v>
          </cell>
          <cell r="H243" t="str">
            <v>EK0A5BAK2D4</v>
          </cell>
          <cell r="I243" t="str">
            <v>EK0A5BAK</v>
          </cell>
          <cell r="J243" t="str">
            <v>COOL STUDENT</v>
          </cell>
          <cell r="K243" t="str">
            <v>NEW</v>
          </cell>
          <cell r="L243" t="str">
            <v>96D</v>
          </cell>
          <cell r="M243" t="str">
            <v>LODEN FROST</v>
          </cell>
          <cell r="N243" t="str">
            <v>Solid</v>
          </cell>
          <cell r="O243" t="str">
            <v>S</v>
          </cell>
          <cell r="P243" t="str">
            <v>80% Polyester, 20% Polyurethane</v>
          </cell>
          <cell r="Q243" t="str">
            <v>721415</v>
          </cell>
          <cell r="R243" t="str">
            <v>HORIZON - CAM</v>
          </cell>
          <cell r="S243" t="str">
            <v>Phnom Penh</v>
          </cell>
          <cell r="T243" t="str">
            <v>Cambodia</v>
          </cell>
          <cell r="U243">
            <v>42</v>
          </cell>
          <cell r="V243">
            <v>21</v>
          </cell>
          <cell r="W243">
            <v>30</v>
          </cell>
          <cell r="X243">
            <v>27</v>
          </cell>
          <cell r="Y243">
            <v>40</v>
          </cell>
          <cell r="Z243">
            <v>97</v>
          </cell>
          <cell r="AA243">
            <v>109</v>
          </cell>
          <cell r="AB243" t="str">
            <v>721415</v>
          </cell>
          <cell r="AC243" t="str">
            <v>HORIZON - CAM</v>
          </cell>
          <cell r="AD243" t="str">
            <v>Phnom Penh</v>
          </cell>
          <cell r="AE243" t="str">
            <v>Cambodia</v>
          </cell>
          <cell r="AF243" t="str">
            <v>721415</v>
          </cell>
          <cell r="AG243" t="str">
            <v>HORIZON - CAM</v>
          </cell>
          <cell r="AH243" t="str">
            <v>Phnom Penh</v>
          </cell>
          <cell r="AI243" t="str">
            <v>Cambodia</v>
          </cell>
          <cell r="AJ243" t="str">
            <v>721415</v>
          </cell>
          <cell r="AK243" t="str">
            <v>HORIZON - CAM</v>
          </cell>
          <cell r="AL243" t="str">
            <v>Phnom Penh</v>
          </cell>
          <cell r="AM243" t="str">
            <v>Cambodia</v>
          </cell>
          <cell r="AN243" t="str">
            <v>JFRF</v>
          </cell>
          <cell r="AO243">
            <v>13</v>
          </cell>
          <cell r="AP243">
            <v>21</v>
          </cell>
          <cell r="AQ243">
            <v>16</v>
          </cell>
          <cell r="AR243">
            <v>13</v>
          </cell>
          <cell r="AS243">
            <v>9</v>
          </cell>
          <cell r="AT243" t="str">
            <v>KU37</v>
          </cell>
          <cell r="AU243">
            <v>20</v>
          </cell>
          <cell r="AV243">
            <v>80</v>
          </cell>
          <cell r="AW243">
            <v>38</v>
          </cell>
          <cell r="AX243">
            <v>44</v>
          </cell>
          <cell r="AY243">
            <v>13.6</v>
          </cell>
          <cell r="AZ243">
            <v>2000</v>
          </cell>
          <cell r="BA243">
            <v>500</v>
          </cell>
          <cell r="BB243">
            <v>97</v>
          </cell>
          <cell r="BC243">
            <v>28</v>
          </cell>
          <cell r="BD243">
            <v>125</v>
          </cell>
          <cell r="BE243">
            <v>63</v>
          </cell>
          <cell r="BF243">
            <v>103</v>
          </cell>
          <cell r="BG243">
            <v>15</v>
          </cell>
          <cell r="BH243">
            <v>63</v>
          </cell>
          <cell r="BI243">
            <v>25</v>
          </cell>
          <cell r="BJ243">
            <v>63</v>
          </cell>
          <cell r="BK243">
            <v>64</v>
          </cell>
          <cell r="BL243">
            <v>9</v>
          </cell>
          <cell r="BM243">
            <v>1</v>
          </cell>
          <cell r="BN243">
            <v>1</v>
          </cell>
          <cell r="BO243">
            <v>1</v>
          </cell>
          <cell r="BP243">
            <v>1</v>
          </cell>
        </row>
        <row r="244">
          <cell r="G244" t="str">
            <v>JS0A2SDD95Z</v>
          </cell>
          <cell r="H244">
            <v>0</v>
          </cell>
          <cell r="I244">
            <v>0</v>
          </cell>
          <cell r="J244" t="str">
            <v>COOL STUDENT</v>
          </cell>
          <cell r="K244" t="str">
            <v>NEW</v>
          </cell>
          <cell r="L244" t="str">
            <v>95Z</v>
          </cell>
          <cell r="M244" t="str">
            <v>CURRY</v>
          </cell>
          <cell r="N244" t="str">
            <v>Solid</v>
          </cell>
          <cell r="O244" t="str">
            <v>S</v>
          </cell>
          <cell r="P244" t="str">
            <v>80% Polyester, 20% Polyurethane</v>
          </cell>
          <cell r="Q244" t="str">
            <v>721415</v>
          </cell>
          <cell r="R244" t="str">
            <v>HORIZON - CAM</v>
          </cell>
          <cell r="S244" t="str">
            <v>Phnom Penh</v>
          </cell>
          <cell r="T244" t="str">
            <v>Cambodia</v>
          </cell>
          <cell r="U244">
            <v>42</v>
          </cell>
          <cell r="V244">
            <v>21</v>
          </cell>
          <cell r="W244">
            <v>30</v>
          </cell>
          <cell r="X244">
            <v>27</v>
          </cell>
          <cell r="Y244">
            <v>40</v>
          </cell>
          <cell r="Z244">
            <v>97</v>
          </cell>
          <cell r="AA244">
            <v>109</v>
          </cell>
          <cell r="AB244" t="str">
            <v>721415</v>
          </cell>
          <cell r="AC244" t="str">
            <v>HORIZON - CAM</v>
          </cell>
          <cell r="AD244" t="str">
            <v>Phnom Penh</v>
          </cell>
          <cell r="AE244" t="str">
            <v>Cambodia</v>
          </cell>
          <cell r="AF244" t="str">
            <v>721415</v>
          </cell>
          <cell r="AG244" t="str">
            <v>HORIZON - CAM</v>
          </cell>
          <cell r="AH244" t="str">
            <v>Phnom Penh</v>
          </cell>
          <cell r="AI244" t="str">
            <v>Cambodia</v>
          </cell>
          <cell r="AJ244" t="str">
            <v>721415</v>
          </cell>
          <cell r="AK244" t="str">
            <v>HORIZON - CAM</v>
          </cell>
          <cell r="AL244" t="str">
            <v>Phnom Penh</v>
          </cell>
          <cell r="AM244" t="str">
            <v>Cambodia</v>
          </cell>
          <cell r="AN244" t="str">
            <v>JFRF</v>
          </cell>
          <cell r="AO244">
            <v>13</v>
          </cell>
          <cell r="AP244">
            <v>21</v>
          </cell>
          <cell r="AQ244">
            <v>16</v>
          </cell>
          <cell r="AR244">
            <v>13</v>
          </cell>
          <cell r="AS244">
            <v>9</v>
          </cell>
          <cell r="AT244" t="str">
            <v>KU37</v>
          </cell>
          <cell r="AU244">
            <v>20</v>
          </cell>
          <cell r="AV244">
            <v>80</v>
          </cell>
          <cell r="AW244">
            <v>38</v>
          </cell>
          <cell r="AX244">
            <v>44</v>
          </cell>
          <cell r="AY244">
            <v>13.6</v>
          </cell>
          <cell r="AZ244">
            <v>2000</v>
          </cell>
          <cell r="BA244">
            <v>500</v>
          </cell>
          <cell r="BB244">
            <v>97</v>
          </cell>
          <cell r="BC244">
            <v>28</v>
          </cell>
          <cell r="BD244">
            <v>125</v>
          </cell>
          <cell r="BE244">
            <v>63</v>
          </cell>
          <cell r="BF244">
            <v>103</v>
          </cell>
          <cell r="BG244">
            <v>15</v>
          </cell>
          <cell r="BH244">
            <v>63</v>
          </cell>
          <cell r="BI244">
            <v>25</v>
          </cell>
          <cell r="BJ244">
            <v>63</v>
          </cell>
          <cell r="BK244">
            <v>64</v>
          </cell>
          <cell r="BL244">
            <v>9</v>
          </cell>
          <cell r="BM244">
            <v>1</v>
          </cell>
          <cell r="BN244">
            <v>1</v>
          </cell>
          <cell r="BO244">
            <v>1</v>
          </cell>
          <cell r="BP244">
            <v>1</v>
          </cell>
        </row>
        <row r="245">
          <cell r="G245" t="str">
            <v>JS0A2SDD3CL</v>
          </cell>
          <cell r="H245">
            <v>0</v>
          </cell>
          <cell r="I245">
            <v>0</v>
          </cell>
          <cell r="J245" t="str">
            <v>COOL STUDENT</v>
          </cell>
          <cell r="K245" t="str">
            <v>C/O</v>
          </cell>
          <cell r="L245" t="str">
            <v>3CL</v>
          </cell>
          <cell r="M245" t="str">
            <v>GREY LETTERMAN POLY</v>
          </cell>
          <cell r="N245" t="str">
            <v>Print</v>
          </cell>
          <cell r="O245" t="str">
            <v>M</v>
          </cell>
          <cell r="P245" t="str">
            <v>80% Polyester, 20% Polyurethane</v>
          </cell>
          <cell r="Q245" t="str">
            <v>721415</v>
          </cell>
          <cell r="R245" t="str">
            <v>HORIZON - CAM</v>
          </cell>
          <cell r="S245" t="str">
            <v>Phnom Penh</v>
          </cell>
          <cell r="T245" t="str">
            <v>Cambodia</v>
          </cell>
          <cell r="U245">
            <v>42</v>
          </cell>
          <cell r="V245">
            <v>21</v>
          </cell>
          <cell r="W245">
            <v>30</v>
          </cell>
          <cell r="X245">
            <v>27</v>
          </cell>
          <cell r="Y245">
            <v>40</v>
          </cell>
          <cell r="Z245">
            <v>97</v>
          </cell>
          <cell r="AA245">
            <v>109</v>
          </cell>
          <cell r="AB245" t="str">
            <v>721415</v>
          </cell>
          <cell r="AC245" t="str">
            <v>HORIZON - CAM</v>
          </cell>
          <cell r="AD245" t="str">
            <v>Phnom Penh</v>
          </cell>
          <cell r="AE245" t="str">
            <v>Cambodia</v>
          </cell>
          <cell r="AF245" t="str">
            <v>721415</v>
          </cell>
          <cell r="AG245" t="str">
            <v>HORIZON - CAM</v>
          </cell>
          <cell r="AH245" t="str">
            <v>Phnom Penh</v>
          </cell>
          <cell r="AI245" t="str">
            <v>Cambodia</v>
          </cell>
          <cell r="AJ245" t="str">
            <v>721415</v>
          </cell>
          <cell r="AK245" t="str">
            <v>HORIZON - CAM</v>
          </cell>
          <cell r="AL245" t="str">
            <v>Phnom Penh</v>
          </cell>
          <cell r="AM245" t="str">
            <v>Cambodia</v>
          </cell>
          <cell r="AN245" t="str">
            <v>JFRF</v>
          </cell>
          <cell r="AO245">
            <v>13</v>
          </cell>
          <cell r="AP245">
            <v>21</v>
          </cell>
          <cell r="AQ245">
            <v>16</v>
          </cell>
          <cell r="AR245">
            <v>13</v>
          </cell>
          <cell r="AS245">
            <v>9</v>
          </cell>
          <cell r="AT245" t="str">
            <v>KU37</v>
          </cell>
          <cell r="AU245">
            <v>20</v>
          </cell>
          <cell r="AV245">
            <v>80</v>
          </cell>
          <cell r="AW245">
            <v>38</v>
          </cell>
          <cell r="AX245">
            <v>44</v>
          </cell>
          <cell r="AY245">
            <v>13.6</v>
          </cell>
          <cell r="AZ245">
            <v>2000</v>
          </cell>
          <cell r="BA245">
            <v>500</v>
          </cell>
          <cell r="BB245">
            <v>97</v>
          </cell>
          <cell r="BC245">
            <v>28</v>
          </cell>
          <cell r="BD245">
            <v>125</v>
          </cell>
          <cell r="BE245">
            <v>63</v>
          </cell>
          <cell r="BF245">
            <v>103</v>
          </cell>
          <cell r="BG245">
            <v>15</v>
          </cell>
          <cell r="BH245">
            <v>63</v>
          </cell>
          <cell r="BI245">
            <v>25</v>
          </cell>
          <cell r="BJ245">
            <v>63</v>
          </cell>
          <cell r="BK245">
            <v>64</v>
          </cell>
          <cell r="BL245">
            <v>9</v>
          </cell>
          <cell r="BM245">
            <v>1</v>
          </cell>
          <cell r="BN245">
            <v>1</v>
          </cell>
          <cell r="BO245">
            <v>1</v>
          </cell>
          <cell r="BP245">
            <v>1</v>
          </cell>
        </row>
        <row r="246">
          <cell r="G246" t="str">
            <v>JS0A2SDD82C</v>
          </cell>
          <cell r="H246">
            <v>0</v>
          </cell>
          <cell r="I246">
            <v>0</v>
          </cell>
          <cell r="J246" t="str">
            <v>COOL STUDENT</v>
          </cell>
          <cell r="K246" t="str">
            <v>C/O</v>
          </cell>
          <cell r="L246" t="str">
            <v>82C</v>
          </cell>
          <cell r="M246" t="str">
            <v>ARMY GREEN LETTERMAN POLY</v>
          </cell>
          <cell r="N246" t="str">
            <v>Print</v>
          </cell>
          <cell r="O246" t="str">
            <v>M</v>
          </cell>
          <cell r="P246" t="str">
            <v>80% Polyester, 20% Polyurethane</v>
          </cell>
          <cell r="Q246">
            <v>508945</v>
          </cell>
          <cell r="R246" t="str">
            <v>PT. Kanindo 2</v>
          </cell>
          <cell r="S246" t="str">
            <v>Semarang</v>
          </cell>
          <cell r="T246" t="str">
            <v>Indonesia</v>
          </cell>
          <cell r="U246">
            <v>42</v>
          </cell>
          <cell r="V246">
            <v>21</v>
          </cell>
          <cell r="W246">
            <v>30</v>
          </cell>
          <cell r="X246">
            <v>27</v>
          </cell>
          <cell r="Y246">
            <v>40</v>
          </cell>
          <cell r="Z246">
            <v>97</v>
          </cell>
          <cell r="AA246">
            <v>109</v>
          </cell>
          <cell r="AB246">
            <v>508945</v>
          </cell>
          <cell r="AC246" t="str">
            <v>PT. Kanindo 2</v>
          </cell>
          <cell r="AD246" t="str">
            <v>Semarang</v>
          </cell>
          <cell r="AE246" t="str">
            <v>Indonesia</v>
          </cell>
          <cell r="AF246">
            <v>508945</v>
          </cell>
          <cell r="AG246" t="str">
            <v>PT. Kanindo 2</v>
          </cell>
          <cell r="AH246" t="str">
            <v>Semarang</v>
          </cell>
          <cell r="AI246" t="str">
            <v>Indonesia</v>
          </cell>
          <cell r="AJ246">
            <v>508945</v>
          </cell>
          <cell r="AK246" t="str">
            <v>PT. Kanindo 2</v>
          </cell>
          <cell r="AL246" t="str">
            <v>Semarang</v>
          </cell>
          <cell r="AM246" t="str">
            <v>Indonesia</v>
          </cell>
          <cell r="AN246" t="str">
            <v>JFRF</v>
          </cell>
          <cell r="AO246">
            <v>13</v>
          </cell>
          <cell r="AP246">
            <v>21</v>
          </cell>
          <cell r="AQ246">
            <v>16</v>
          </cell>
          <cell r="AR246">
            <v>13</v>
          </cell>
          <cell r="AS246">
            <v>9</v>
          </cell>
          <cell r="AT246" t="str">
            <v>KU37</v>
          </cell>
          <cell r="AU246">
            <v>20</v>
          </cell>
          <cell r="AV246">
            <v>80</v>
          </cell>
          <cell r="AW246">
            <v>38</v>
          </cell>
          <cell r="AX246">
            <v>44</v>
          </cell>
          <cell r="AY246">
            <v>13.6</v>
          </cell>
          <cell r="AZ246">
            <v>2000</v>
          </cell>
          <cell r="BA246">
            <v>500</v>
          </cell>
          <cell r="BB246">
            <v>97</v>
          </cell>
          <cell r="BC246">
            <v>28</v>
          </cell>
          <cell r="BD246">
            <v>125</v>
          </cell>
          <cell r="BE246">
            <v>77</v>
          </cell>
          <cell r="BF246">
            <v>98</v>
          </cell>
          <cell r="BG246">
            <v>15</v>
          </cell>
          <cell r="BH246">
            <v>77</v>
          </cell>
          <cell r="BI246">
            <v>25</v>
          </cell>
          <cell r="BJ246">
            <v>63</v>
          </cell>
          <cell r="BK246">
            <v>50</v>
          </cell>
          <cell r="BL246">
            <v>9</v>
          </cell>
          <cell r="BM246">
            <v>1</v>
          </cell>
          <cell r="BN246">
            <v>1</v>
          </cell>
          <cell r="BO246">
            <v>1</v>
          </cell>
          <cell r="BP246">
            <v>1</v>
          </cell>
        </row>
        <row r="247">
          <cell r="G247" t="str">
            <v>JS0A2SDD94B</v>
          </cell>
          <cell r="H247">
            <v>0</v>
          </cell>
          <cell r="I247">
            <v>0</v>
          </cell>
          <cell r="J247" t="str">
            <v>COOL STUDENT</v>
          </cell>
          <cell r="K247" t="str">
            <v>C/O</v>
          </cell>
          <cell r="L247" t="str">
            <v>94B</v>
          </cell>
          <cell r="M247" t="str">
            <v>PURPLE PETALS</v>
          </cell>
          <cell r="N247" t="str">
            <v>Print</v>
          </cell>
          <cell r="O247" t="str">
            <v>P</v>
          </cell>
          <cell r="P247" t="str">
            <v>80% Polyester, 20% Polyurethane</v>
          </cell>
          <cell r="Q247">
            <v>508083</v>
          </cell>
          <cell r="R247" t="str">
            <v>STARITE - CAM</v>
          </cell>
          <cell r="S247" t="str">
            <v>Phnom Penh</v>
          </cell>
          <cell r="T247" t="str">
            <v>Cambodia</v>
          </cell>
          <cell r="U247">
            <v>42</v>
          </cell>
          <cell r="V247">
            <v>21</v>
          </cell>
          <cell r="W247">
            <v>30</v>
          </cell>
          <cell r="X247">
            <v>27</v>
          </cell>
          <cell r="Y247">
            <v>40</v>
          </cell>
          <cell r="Z247">
            <v>97</v>
          </cell>
          <cell r="AA247">
            <v>109</v>
          </cell>
          <cell r="AB247">
            <v>508083</v>
          </cell>
          <cell r="AC247" t="str">
            <v>STARITE - CAM</v>
          </cell>
          <cell r="AD247" t="str">
            <v>Phnom Penh</v>
          </cell>
          <cell r="AE247" t="str">
            <v>Cambodia</v>
          </cell>
          <cell r="AF247">
            <v>508083</v>
          </cell>
          <cell r="AG247" t="str">
            <v>STARITE - CAM</v>
          </cell>
          <cell r="AH247" t="str">
            <v>Phnom Penh</v>
          </cell>
          <cell r="AI247" t="str">
            <v>Cambodia</v>
          </cell>
          <cell r="AJ247">
            <v>508083</v>
          </cell>
          <cell r="AK247" t="str">
            <v>STARITE - CAM</v>
          </cell>
          <cell r="AL247" t="str">
            <v>Phnom Penh</v>
          </cell>
          <cell r="AM247" t="str">
            <v>Cambodia</v>
          </cell>
          <cell r="AN247" t="str">
            <v>JFRF</v>
          </cell>
          <cell r="AO247">
            <v>13</v>
          </cell>
          <cell r="AP247">
            <v>21</v>
          </cell>
          <cell r="AQ247">
            <v>16</v>
          </cell>
          <cell r="AR247">
            <v>13</v>
          </cell>
          <cell r="AS247">
            <v>9</v>
          </cell>
          <cell r="AT247" t="str">
            <v>KU37</v>
          </cell>
          <cell r="AU247">
            <v>20</v>
          </cell>
          <cell r="AV247">
            <v>80</v>
          </cell>
          <cell r="AW247">
            <v>38</v>
          </cell>
          <cell r="AX247">
            <v>44</v>
          </cell>
          <cell r="AY247">
            <v>13.6</v>
          </cell>
          <cell r="AZ247">
            <v>2000</v>
          </cell>
          <cell r="BA247">
            <v>500</v>
          </cell>
          <cell r="BB247">
            <v>97</v>
          </cell>
          <cell r="BC247">
            <v>28</v>
          </cell>
          <cell r="BD247">
            <v>125</v>
          </cell>
          <cell r="BE247">
            <v>63</v>
          </cell>
          <cell r="BF247">
            <v>103</v>
          </cell>
          <cell r="BG247">
            <v>15</v>
          </cell>
          <cell r="BH247">
            <v>63</v>
          </cell>
          <cell r="BI247">
            <v>25</v>
          </cell>
          <cell r="BJ247">
            <v>63</v>
          </cell>
          <cell r="BK247">
            <v>64</v>
          </cell>
          <cell r="BL247">
            <v>9</v>
          </cell>
          <cell r="BM247">
            <v>1</v>
          </cell>
          <cell r="BN247">
            <v>1</v>
          </cell>
          <cell r="BO247">
            <v>1</v>
          </cell>
          <cell r="BP247">
            <v>1</v>
          </cell>
        </row>
        <row r="248">
          <cell r="G248" t="str">
            <v>JS0A2SDD93Y</v>
          </cell>
          <cell r="H248">
            <v>0</v>
          </cell>
          <cell r="I248">
            <v>0</v>
          </cell>
          <cell r="J248" t="str">
            <v>COOL STUDENT</v>
          </cell>
          <cell r="K248" t="str">
            <v>C/O</v>
          </cell>
          <cell r="L248" t="str">
            <v>93Y</v>
          </cell>
          <cell r="M248" t="str">
            <v>HYDRODIP</v>
          </cell>
          <cell r="N248" t="str">
            <v>Print</v>
          </cell>
          <cell r="O248" t="str">
            <v>P</v>
          </cell>
          <cell r="P248" t="str">
            <v>80% Polyester, 20% Polyurethane</v>
          </cell>
          <cell r="Q248" t="str">
            <v>721415</v>
          </cell>
          <cell r="R248" t="str">
            <v>HORIZON - CAM</v>
          </cell>
          <cell r="S248" t="str">
            <v>Phnom Penh</v>
          </cell>
          <cell r="T248" t="str">
            <v>Cambodia</v>
          </cell>
          <cell r="U248">
            <v>42</v>
          </cell>
          <cell r="V248">
            <v>21</v>
          </cell>
          <cell r="W248">
            <v>30</v>
          </cell>
          <cell r="X248">
            <v>27</v>
          </cell>
          <cell r="Y248">
            <v>40</v>
          </cell>
          <cell r="Z248">
            <v>97</v>
          </cell>
          <cell r="AA248">
            <v>109</v>
          </cell>
          <cell r="AB248" t="str">
            <v>721415</v>
          </cell>
          <cell r="AC248" t="str">
            <v>HORIZON - CAM</v>
          </cell>
          <cell r="AD248" t="str">
            <v>Phnom Penh</v>
          </cell>
          <cell r="AE248" t="str">
            <v>Cambodia</v>
          </cell>
          <cell r="AF248" t="str">
            <v>721415</v>
          </cell>
          <cell r="AG248" t="str">
            <v>HORIZON - CAM</v>
          </cell>
          <cell r="AH248" t="str">
            <v>Phnom Penh</v>
          </cell>
          <cell r="AI248" t="str">
            <v>Cambodia</v>
          </cell>
          <cell r="AJ248" t="str">
            <v>721415</v>
          </cell>
          <cell r="AK248" t="str">
            <v>HORIZON - CAM</v>
          </cell>
          <cell r="AL248" t="str">
            <v>Phnom Penh</v>
          </cell>
          <cell r="AM248" t="str">
            <v>Cambodia</v>
          </cell>
          <cell r="AN248" t="str">
            <v>JFRF</v>
          </cell>
          <cell r="AO248">
            <v>13</v>
          </cell>
          <cell r="AP248">
            <v>21</v>
          </cell>
          <cell r="AQ248">
            <v>16</v>
          </cell>
          <cell r="AR248">
            <v>13</v>
          </cell>
          <cell r="AS248">
            <v>9</v>
          </cell>
          <cell r="AT248" t="str">
            <v>KU37</v>
          </cell>
          <cell r="AU248">
            <v>20</v>
          </cell>
          <cell r="AV248">
            <v>80</v>
          </cell>
          <cell r="AW248">
            <v>38</v>
          </cell>
          <cell r="AX248">
            <v>44</v>
          </cell>
          <cell r="AY248">
            <v>13.6</v>
          </cell>
          <cell r="AZ248">
            <v>2000</v>
          </cell>
          <cell r="BA248">
            <v>500</v>
          </cell>
          <cell r="BB248">
            <v>97</v>
          </cell>
          <cell r="BC248">
            <v>28</v>
          </cell>
          <cell r="BD248">
            <v>125</v>
          </cell>
          <cell r="BE248">
            <v>63</v>
          </cell>
          <cell r="BF248">
            <v>103</v>
          </cell>
          <cell r="BG248">
            <v>15</v>
          </cell>
          <cell r="BH248">
            <v>63</v>
          </cell>
          <cell r="BI248">
            <v>25</v>
          </cell>
          <cell r="BJ248">
            <v>63</v>
          </cell>
          <cell r="BK248">
            <v>64</v>
          </cell>
          <cell r="BL248">
            <v>9</v>
          </cell>
          <cell r="BM248">
            <v>1</v>
          </cell>
          <cell r="BN248">
            <v>1</v>
          </cell>
          <cell r="BO248">
            <v>1</v>
          </cell>
          <cell r="BP248">
            <v>1</v>
          </cell>
        </row>
        <row r="249">
          <cell r="G249" t="str">
            <v>JS0A2SDDZ77</v>
          </cell>
          <cell r="H249">
            <v>0</v>
          </cell>
          <cell r="I249">
            <v>0</v>
          </cell>
          <cell r="J249" t="str">
            <v>COOL STUDENT</v>
          </cell>
          <cell r="K249" t="str">
            <v>NEW</v>
          </cell>
          <cell r="L249" t="str">
            <v>Z77</v>
          </cell>
          <cell r="M249" t="str">
            <v>DYED FLOWERS</v>
          </cell>
          <cell r="N249" t="str">
            <v>Print</v>
          </cell>
          <cell r="O249" t="str">
            <v>P</v>
          </cell>
          <cell r="P249" t="str">
            <v>80% Polyester, 20% Polyurethane</v>
          </cell>
          <cell r="Q249">
            <v>508945</v>
          </cell>
          <cell r="R249" t="str">
            <v>PT. Kanindo 2</v>
          </cell>
          <cell r="S249" t="str">
            <v>Semarang</v>
          </cell>
          <cell r="T249" t="str">
            <v>Indonesia</v>
          </cell>
          <cell r="U249">
            <v>42</v>
          </cell>
          <cell r="V249">
            <v>21</v>
          </cell>
          <cell r="W249">
            <v>30</v>
          </cell>
          <cell r="X249">
            <v>27</v>
          </cell>
          <cell r="Y249">
            <v>40</v>
          </cell>
          <cell r="Z249">
            <v>97</v>
          </cell>
          <cell r="AA249">
            <v>109</v>
          </cell>
          <cell r="AB249">
            <v>508945</v>
          </cell>
          <cell r="AC249" t="str">
            <v>PT. Kanindo 2</v>
          </cell>
          <cell r="AD249" t="str">
            <v>Semarang</v>
          </cell>
          <cell r="AE249" t="str">
            <v>Indonesia</v>
          </cell>
          <cell r="AF249">
            <v>508945</v>
          </cell>
          <cell r="AG249" t="str">
            <v>PT. Kanindo 2</v>
          </cell>
          <cell r="AH249" t="str">
            <v>Semarang</v>
          </cell>
          <cell r="AI249" t="str">
            <v>Indonesia</v>
          </cell>
          <cell r="AJ249">
            <v>508945</v>
          </cell>
          <cell r="AK249" t="str">
            <v>PT. Kanindo 2</v>
          </cell>
          <cell r="AL249" t="str">
            <v>Semarang</v>
          </cell>
          <cell r="AM249" t="str">
            <v>Indonesia</v>
          </cell>
          <cell r="AN249" t="str">
            <v>JFRF</v>
          </cell>
          <cell r="AO249">
            <v>13</v>
          </cell>
          <cell r="AP249">
            <v>21</v>
          </cell>
          <cell r="AQ249">
            <v>16</v>
          </cell>
          <cell r="AR249">
            <v>13</v>
          </cell>
          <cell r="AS249">
            <v>9</v>
          </cell>
          <cell r="AT249" t="str">
            <v>KU37</v>
          </cell>
          <cell r="AU249">
            <v>20</v>
          </cell>
          <cell r="AV249">
            <v>80</v>
          </cell>
          <cell r="AW249">
            <v>38</v>
          </cell>
          <cell r="AX249">
            <v>44</v>
          </cell>
          <cell r="AY249">
            <v>13.6</v>
          </cell>
          <cell r="AZ249">
            <v>2000</v>
          </cell>
          <cell r="BA249">
            <v>500</v>
          </cell>
          <cell r="BB249">
            <v>97</v>
          </cell>
          <cell r="BC249">
            <v>28</v>
          </cell>
          <cell r="BD249">
            <v>125</v>
          </cell>
          <cell r="BE249">
            <v>77</v>
          </cell>
          <cell r="BF249">
            <v>98</v>
          </cell>
          <cell r="BG249">
            <v>15</v>
          </cell>
          <cell r="BH249">
            <v>77</v>
          </cell>
          <cell r="BI249">
            <v>25</v>
          </cell>
          <cell r="BJ249">
            <v>63</v>
          </cell>
          <cell r="BK249">
            <v>50</v>
          </cell>
          <cell r="BL249">
            <v>9</v>
          </cell>
          <cell r="BM249">
            <v>1</v>
          </cell>
          <cell r="BN249">
            <v>1</v>
          </cell>
          <cell r="BO249">
            <v>1</v>
          </cell>
          <cell r="BP249">
            <v>1</v>
          </cell>
        </row>
        <row r="250">
          <cell r="G250" t="str">
            <v>JS0A2SDDXS8</v>
          </cell>
          <cell r="H250">
            <v>0</v>
          </cell>
          <cell r="I250">
            <v>0</v>
          </cell>
          <cell r="J250" t="str">
            <v>COOL STUDENT</v>
          </cell>
          <cell r="K250" t="str">
            <v>NEW</v>
          </cell>
          <cell r="L250" t="str">
            <v>XS8</v>
          </cell>
          <cell r="M250" t="str">
            <v>BATIK HOUNDSTOOTH</v>
          </cell>
          <cell r="N250" t="str">
            <v>Print</v>
          </cell>
          <cell r="O250" t="str">
            <v>P</v>
          </cell>
          <cell r="P250" t="str">
            <v>80% Polyester, 20% Polyurethane</v>
          </cell>
          <cell r="Q250">
            <v>508945</v>
          </cell>
          <cell r="R250" t="str">
            <v>PT. Kanindo 2</v>
          </cell>
          <cell r="S250" t="str">
            <v>Semarang</v>
          </cell>
          <cell r="T250" t="str">
            <v>Indonesia</v>
          </cell>
          <cell r="U250">
            <v>42</v>
          </cell>
          <cell r="V250">
            <v>21</v>
          </cell>
          <cell r="W250">
            <v>30</v>
          </cell>
          <cell r="X250">
            <v>27</v>
          </cell>
          <cell r="Y250">
            <v>40</v>
          </cell>
          <cell r="Z250">
            <v>97</v>
          </cell>
          <cell r="AA250">
            <v>109</v>
          </cell>
          <cell r="AB250">
            <v>508945</v>
          </cell>
          <cell r="AC250" t="str">
            <v>PT. Kanindo 2</v>
          </cell>
          <cell r="AD250" t="str">
            <v>Semarang</v>
          </cell>
          <cell r="AE250" t="str">
            <v>Indonesia</v>
          </cell>
          <cell r="AF250">
            <v>508945</v>
          </cell>
          <cell r="AG250" t="str">
            <v>PT. Kanindo 2</v>
          </cell>
          <cell r="AH250" t="str">
            <v>Semarang</v>
          </cell>
          <cell r="AI250" t="str">
            <v>Indonesia</v>
          </cell>
          <cell r="AJ250">
            <v>508945</v>
          </cell>
          <cell r="AK250" t="str">
            <v>PT. Kanindo 2</v>
          </cell>
          <cell r="AL250" t="str">
            <v>Semarang</v>
          </cell>
          <cell r="AM250" t="str">
            <v>Indonesia</v>
          </cell>
          <cell r="AN250" t="str">
            <v>JFRF</v>
          </cell>
          <cell r="AO250">
            <v>13</v>
          </cell>
          <cell r="AP250">
            <v>21</v>
          </cell>
          <cell r="AQ250">
            <v>16</v>
          </cell>
          <cell r="AR250">
            <v>13</v>
          </cell>
          <cell r="AS250">
            <v>9</v>
          </cell>
          <cell r="AT250" t="str">
            <v>KU37</v>
          </cell>
          <cell r="AU250">
            <v>20</v>
          </cell>
          <cell r="AV250">
            <v>80</v>
          </cell>
          <cell r="AW250">
            <v>38</v>
          </cell>
          <cell r="AX250">
            <v>44</v>
          </cell>
          <cell r="AY250">
            <v>13.6</v>
          </cell>
          <cell r="AZ250">
            <v>2000</v>
          </cell>
          <cell r="BA250">
            <v>500</v>
          </cell>
          <cell r="BB250">
            <v>97</v>
          </cell>
          <cell r="BC250">
            <v>28</v>
          </cell>
          <cell r="BD250">
            <v>125</v>
          </cell>
          <cell r="BE250">
            <v>77</v>
          </cell>
          <cell r="BF250">
            <v>98</v>
          </cell>
          <cell r="BG250">
            <v>15</v>
          </cell>
          <cell r="BH250">
            <v>77</v>
          </cell>
          <cell r="BI250">
            <v>25</v>
          </cell>
          <cell r="BJ250">
            <v>63</v>
          </cell>
          <cell r="BK250">
            <v>50</v>
          </cell>
          <cell r="BL250">
            <v>9</v>
          </cell>
          <cell r="BM250">
            <v>1</v>
          </cell>
          <cell r="BN250">
            <v>1</v>
          </cell>
          <cell r="BO250">
            <v>1</v>
          </cell>
          <cell r="BP250">
            <v>1</v>
          </cell>
        </row>
        <row r="251">
          <cell r="G251" t="str">
            <v>JS0A2SDDAB6</v>
          </cell>
          <cell r="H251">
            <v>0</v>
          </cell>
          <cell r="I251">
            <v>0</v>
          </cell>
          <cell r="J251" t="str">
            <v>COOL STUDENT</v>
          </cell>
          <cell r="K251" t="str">
            <v>NEW</v>
          </cell>
          <cell r="L251" t="str">
            <v>AB6</v>
          </cell>
          <cell r="M251" t="str">
            <v>SCREEN STATIC</v>
          </cell>
          <cell r="N251" t="str">
            <v>Print</v>
          </cell>
          <cell r="O251" t="str">
            <v>P</v>
          </cell>
          <cell r="P251" t="str">
            <v>80% Polyester, 20% Polyurethane</v>
          </cell>
          <cell r="Q251">
            <v>508945</v>
          </cell>
          <cell r="R251" t="str">
            <v>PT. Kanindo 2</v>
          </cell>
          <cell r="S251" t="str">
            <v>Semarang</v>
          </cell>
          <cell r="T251" t="str">
            <v>Indonesia</v>
          </cell>
          <cell r="U251">
            <v>42</v>
          </cell>
          <cell r="V251">
            <v>21</v>
          </cell>
          <cell r="W251">
            <v>30</v>
          </cell>
          <cell r="X251">
            <v>27</v>
          </cell>
          <cell r="Y251">
            <v>40</v>
          </cell>
          <cell r="Z251">
            <v>97</v>
          </cell>
          <cell r="AA251">
            <v>109</v>
          </cell>
          <cell r="AB251">
            <v>508945</v>
          </cell>
          <cell r="AC251" t="str">
            <v>PT. Kanindo 2</v>
          </cell>
          <cell r="AD251" t="str">
            <v>Semarang</v>
          </cell>
          <cell r="AE251" t="str">
            <v>Indonesia</v>
          </cell>
          <cell r="AF251">
            <v>508945</v>
          </cell>
          <cell r="AG251" t="str">
            <v>PT. Kanindo 2</v>
          </cell>
          <cell r="AH251" t="str">
            <v>Semarang</v>
          </cell>
          <cell r="AI251" t="str">
            <v>Indonesia</v>
          </cell>
          <cell r="AJ251">
            <v>508945</v>
          </cell>
          <cell r="AK251" t="str">
            <v>PT. Kanindo 2</v>
          </cell>
          <cell r="AL251" t="str">
            <v>Semarang</v>
          </cell>
          <cell r="AM251" t="str">
            <v>Indonesia</v>
          </cell>
          <cell r="AN251" t="str">
            <v>JFRF</v>
          </cell>
          <cell r="AO251">
            <v>13</v>
          </cell>
          <cell r="AP251">
            <v>21</v>
          </cell>
          <cell r="AQ251">
            <v>16</v>
          </cell>
          <cell r="AR251">
            <v>13</v>
          </cell>
          <cell r="AS251">
            <v>9</v>
          </cell>
          <cell r="AT251" t="str">
            <v>KU37</v>
          </cell>
          <cell r="AU251">
            <v>20</v>
          </cell>
          <cell r="AV251">
            <v>80</v>
          </cell>
          <cell r="AW251">
            <v>38</v>
          </cell>
          <cell r="AX251">
            <v>44</v>
          </cell>
          <cell r="AY251">
            <v>13.6</v>
          </cell>
          <cell r="AZ251">
            <v>2000</v>
          </cell>
          <cell r="BA251">
            <v>500</v>
          </cell>
          <cell r="BB251">
            <v>97</v>
          </cell>
          <cell r="BC251">
            <v>28</v>
          </cell>
          <cell r="BD251">
            <v>125</v>
          </cell>
          <cell r="BE251">
            <v>77</v>
          </cell>
          <cell r="BF251">
            <v>98</v>
          </cell>
          <cell r="BG251">
            <v>15</v>
          </cell>
          <cell r="BH251">
            <v>77</v>
          </cell>
          <cell r="BI251">
            <v>25</v>
          </cell>
          <cell r="BJ251">
            <v>63</v>
          </cell>
          <cell r="BK251">
            <v>50</v>
          </cell>
          <cell r="BL251">
            <v>9</v>
          </cell>
          <cell r="BM251">
            <v>1</v>
          </cell>
          <cell r="BN251">
            <v>1</v>
          </cell>
          <cell r="BO251">
            <v>1</v>
          </cell>
          <cell r="BP251">
            <v>1</v>
          </cell>
        </row>
        <row r="252">
          <cell r="G252" t="str">
            <v>JS0A2SDDAO9</v>
          </cell>
          <cell r="H252" t="str">
            <v>EK0A5BAK5E6</v>
          </cell>
          <cell r="I252" t="str">
            <v>EK0A5BAK</v>
          </cell>
          <cell r="J252" t="str">
            <v>COOL STUDENT</v>
          </cell>
          <cell r="K252" t="str">
            <v>NEW</v>
          </cell>
          <cell r="L252" t="str">
            <v>AO9</v>
          </cell>
          <cell r="M252" t="str">
            <v>MEMPHIS MOOD NEON</v>
          </cell>
          <cell r="N252" t="str">
            <v>Print</v>
          </cell>
          <cell r="O252" t="str">
            <v>P</v>
          </cell>
          <cell r="P252" t="str">
            <v>80% Polyester, 20% Polyurethane</v>
          </cell>
          <cell r="Q252">
            <v>508945</v>
          </cell>
          <cell r="R252" t="str">
            <v>PT. Kanindo 2</v>
          </cell>
          <cell r="S252" t="str">
            <v>Semarang</v>
          </cell>
          <cell r="T252" t="str">
            <v>Indonesia</v>
          </cell>
          <cell r="U252">
            <v>42</v>
          </cell>
          <cell r="V252">
            <v>21</v>
          </cell>
          <cell r="W252">
            <v>30</v>
          </cell>
          <cell r="X252">
            <v>27</v>
          </cell>
          <cell r="Y252">
            <v>40</v>
          </cell>
          <cell r="Z252">
            <v>77</v>
          </cell>
          <cell r="AA252">
            <v>109</v>
          </cell>
          <cell r="AB252">
            <v>508945</v>
          </cell>
          <cell r="AC252" t="str">
            <v>PT. Kanindo 2</v>
          </cell>
          <cell r="AD252" t="str">
            <v>Semarang</v>
          </cell>
          <cell r="AE252" t="str">
            <v>Indonesia</v>
          </cell>
          <cell r="AF252">
            <v>508945</v>
          </cell>
          <cell r="AG252" t="str">
            <v>PT. Kanindo 2</v>
          </cell>
          <cell r="AH252" t="str">
            <v>Semarang</v>
          </cell>
          <cell r="AI252" t="str">
            <v>Indonesia</v>
          </cell>
          <cell r="AJ252">
            <v>508945</v>
          </cell>
          <cell r="AK252" t="str">
            <v>PT. Kanindo 2</v>
          </cell>
          <cell r="AL252" t="str">
            <v>Semarang</v>
          </cell>
          <cell r="AM252" t="str">
            <v>Indonesia</v>
          </cell>
          <cell r="AN252" t="str">
            <v>JFRF</v>
          </cell>
          <cell r="AO252">
            <v>13</v>
          </cell>
          <cell r="AP252">
            <v>21</v>
          </cell>
          <cell r="AQ252">
            <v>16</v>
          </cell>
          <cell r="AR252">
            <v>13</v>
          </cell>
          <cell r="AS252">
            <v>9</v>
          </cell>
          <cell r="AT252" t="str">
            <v>KU37</v>
          </cell>
          <cell r="AU252">
            <v>20</v>
          </cell>
          <cell r="AV252">
            <v>80</v>
          </cell>
          <cell r="AW252">
            <v>38</v>
          </cell>
          <cell r="AX252">
            <v>44</v>
          </cell>
          <cell r="AY252">
            <v>13.6</v>
          </cell>
          <cell r="AZ252">
            <v>2000</v>
          </cell>
          <cell r="BA252">
            <v>500</v>
          </cell>
          <cell r="BB252">
            <v>97</v>
          </cell>
          <cell r="BC252">
            <v>28</v>
          </cell>
          <cell r="BD252">
            <v>125</v>
          </cell>
          <cell r="BE252">
            <v>77</v>
          </cell>
          <cell r="BF252">
            <v>98</v>
          </cell>
          <cell r="BG252">
            <v>15</v>
          </cell>
          <cell r="BH252">
            <v>77</v>
          </cell>
          <cell r="BI252">
            <v>25</v>
          </cell>
          <cell r="BJ252">
            <v>63</v>
          </cell>
          <cell r="BK252">
            <v>50</v>
          </cell>
          <cell r="BL252">
            <v>9</v>
          </cell>
          <cell r="BM252">
            <v>1</v>
          </cell>
          <cell r="BN252">
            <v>1</v>
          </cell>
          <cell r="BO252">
            <v>1</v>
          </cell>
          <cell r="BP252">
            <v>1</v>
          </cell>
        </row>
        <row r="253">
          <cell r="G253" t="str">
            <v>JS0A2SDDAO4</v>
          </cell>
          <cell r="H253">
            <v>0</v>
          </cell>
          <cell r="I253">
            <v>0</v>
          </cell>
          <cell r="J253" t="str">
            <v>COOL STUDENT</v>
          </cell>
          <cell r="K253" t="str">
            <v>NEW</v>
          </cell>
          <cell r="L253" t="str">
            <v>AO4</v>
          </cell>
          <cell r="M253" t="str">
            <v>FORAGING FINDS</v>
          </cell>
          <cell r="N253" t="str">
            <v>Print</v>
          </cell>
          <cell r="O253" t="str">
            <v>P</v>
          </cell>
          <cell r="P253" t="str">
            <v>80% Polyester, 20% Polyurethane</v>
          </cell>
          <cell r="Q253">
            <v>508945</v>
          </cell>
          <cell r="R253" t="str">
            <v>PT. Kanindo 2</v>
          </cell>
          <cell r="S253" t="str">
            <v>Semarang</v>
          </cell>
          <cell r="T253" t="str">
            <v>Indonesia</v>
          </cell>
          <cell r="U253">
            <v>42</v>
          </cell>
          <cell r="V253">
            <v>21</v>
          </cell>
          <cell r="W253">
            <v>30</v>
          </cell>
          <cell r="X253">
            <v>27</v>
          </cell>
          <cell r="Y253">
            <v>40</v>
          </cell>
          <cell r="Z253">
            <v>97</v>
          </cell>
          <cell r="AA253">
            <v>109</v>
          </cell>
          <cell r="AB253">
            <v>508945</v>
          </cell>
          <cell r="AC253" t="str">
            <v>PT. Kanindo 2</v>
          </cell>
          <cell r="AD253" t="str">
            <v>Semarang</v>
          </cell>
          <cell r="AE253" t="str">
            <v>Indonesia</v>
          </cell>
          <cell r="AF253">
            <v>508945</v>
          </cell>
          <cell r="AG253" t="str">
            <v>PT. Kanindo 2</v>
          </cell>
          <cell r="AH253" t="str">
            <v>Semarang</v>
          </cell>
          <cell r="AI253" t="str">
            <v>Indonesia</v>
          </cell>
          <cell r="AJ253">
            <v>508945</v>
          </cell>
          <cell r="AK253" t="str">
            <v>PT. Kanindo 2</v>
          </cell>
          <cell r="AL253" t="str">
            <v>Semarang</v>
          </cell>
          <cell r="AM253" t="str">
            <v>Indonesia</v>
          </cell>
          <cell r="AN253" t="str">
            <v>JFRF</v>
          </cell>
          <cell r="AO253">
            <v>13</v>
          </cell>
          <cell r="AP253">
            <v>21</v>
          </cell>
          <cell r="AQ253">
            <v>16</v>
          </cell>
          <cell r="AR253">
            <v>13</v>
          </cell>
          <cell r="AS253">
            <v>9</v>
          </cell>
          <cell r="AT253" t="str">
            <v>KU37</v>
          </cell>
          <cell r="AU253">
            <v>20</v>
          </cell>
          <cell r="AV253">
            <v>80</v>
          </cell>
          <cell r="AW253">
            <v>38</v>
          </cell>
          <cell r="AX253">
            <v>44</v>
          </cell>
          <cell r="AY253">
            <v>13.6</v>
          </cell>
          <cell r="AZ253">
            <v>2000</v>
          </cell>
          <cell r="BA253">
            <v>500</v>
          </cell>
          <cell r="BB253">
            <v>97</v>
          </cell>
          <cell r="BC253">
            <v>28</v>
          </cell>
          <cell r="BD253">
            <v>125</v>
          </cell>
          <cell r="BE253">
            <v>77</v>
          </cell>
          <cell r="BF253">
            <v>98</v>
          </cell>
          <cell r="BG253">
            <v>15</v>
          </cell>
          <cell r="BH253">
            <v>77</v>
          </cell>
          <cell r="BI253">
            <v>25</v>
          </cell>
          <cell r="BJ253">
            <v>63</v>
          </cell>
          <cell r="BK253">
            <v>50</v>
          </cell>
          <cell r="BL253">
            <v>9</v>
          </cell>
          <cell r="BM253">
            <v>1</v>
          </cell>
          <cell r="BN253">
            <v>1</v>
          </cell>
          <cell r="BO253">
            <v>1</v>
          </cell>
          <cell r="BP253">
            <v>1</v>
          </cell>
        </row>
        <row r="254">
          <cell r="G254" t="str">
            <v>JS0A2SDDZ47</v>
          </cell>
          <cell r="H254">
            <v>0</v>
          </cell>
          <cell r="I254">
            <v>0</v>
          </cell>
          <cell r="J254" t="str">
            <v>COOL STUDENT</v>
          </cell>
          <cell r="K254" t="str">
            <v>NEW</v>
          </cell>
          <cell r="L254" t="str">
            <v>Z47</v>
          </cell>
          <cell r="M254" t="str">
            <v>BATIK WASH</v>
          </cell>
          <cell r="N254" t="str">
            <v>Print</v>
          </cell>
          <cell r="O254" t="str">
            <v>P</v>
          </cell>
          <cell r="P254" t="str">
            <v>80% Polyester, 20% Polyurethane</v>
          </cell>
          <cell r="Q254">
            <v>508945</v>
          </cell>
          <cell r="R254" t="str">
            <v>PT. Kanindo 2</v>
          </cell>
          <cell r="S254" t="str">
            <v>Semarang</v>
          </cell>
          <cell r="T254" t="str">
            <v>Indonesia</v>
          </cell>
          <cell r="U254">
            <v>42</v>
          </cell>
          <cell r="V254">
            <v>21</v>
          </cell>
          <cell r="W254">
            <v>30</v>
          </cell>
          <cell r="X254">
            <v>27</v>
          </cell>
          <cell r="Y254">
            <v>40</v>
          </cell>
          <cell r="Z254">
            <v>97</v>
          </cell>
          <cell r="AA254">
            <v>109</v>
          </cell>
          <cell r="AB254">
            <v>508945</v>
          </cell>
          <cell r="AC254" t="str">
            <v>PT. Kanindo 2</v>
          </cell>
          <cell r="AD254" t="str">
            <v>Semarang</v>
          </cell>
          <cell r="AE254" t="str">
            <v>Indonesia</v>
          </cell>
          <cell r="AF254">
            <v>508945</v>
          </cell>
          <cell r="AG254" t="str">
            <v>PT. Kanindo 2</v>
          </cell>
          <cell r="AH254" t="str">
            <v>Semarang</v>
          </cell>
          <cell r="AI254" t="str">
            <v>Indonesia</v>
          </cell>
          <cell r="AJ254">
            <v>508945</v>
          </cell>
          <cell r="AK254" t="str">
            <v>PT. Kanindo 2</v>
          </cell>
          <cell r="AL254" t="str">
            <v>Semarang</v>
          </cell>
          <cell r="AM254" t="str">
            <v>Indonesia</v>
          </cell>
          <cell r="AN254" t="str">
            <v>JFRF</v>
          </cell>
          <cell r="AO254">
            <v>13</v>
          </cell>
          <cell r="AP254">
            <v>21</v>
          </cell>
          <cell r="AQ254">
            <v>16</v>
          </cell>
          <cell r="AR254">
            <v>13</v>
          </cell>
          <cell r="AS254">
            <v>9</v>
          </cell>
          <cell r="AT254" t="str">
            <v>KU37</v>
          </cell>
          <cell r="AU254">
            <v>20</v>
          </cell>
          <cell r="AV254">
            <v>80</v>
          </cell>
          <cell r="AW254">
            <v>38</v>
          </cell>
          <cell r="AX254">
            <v>44</v>
          </cell>
          <cell r="AY254">
            <v>13.6</v>
          </cell>
          <cell r="AZ254">
            <v>2000</v>
          </cell>
          <cell r="BA254">
            <v>500</v>
          </cell>
          <cell r="BB254">
            <v>97</v>
          </cell>
          <cell r="BC254">
            <v>28</v>
          </cell>
          <cell r="BD254">
            <v>125</v>
          </cell>
          <cell r="BE254">
            <v>77</v>
          </cell>
          <cell r="BF254">
            <v>98</v>
          </cell>
          <cell r="BG254">
            <v>15</v>
          </cell>
          <cell r="BH254">
            <v>77</v>
          </cell>
          <cell r="BI254">
            <v>25</v>
          </cell>
          <cell r="BJ254">
            <v>63</v>
          </cell>
          <cell r="BK254">
            <v>50</v>
          </cell>
          <cell r="BL254">
            <v>9</v>
          </cell>
          <cell r="BM254">
            <v>1</v>
          </cell>
          <cell r="BN254">
            <v>1</v>
          </cell>
          <cell r="BO254">
            <v>1</v>
          </cell>
          <cell r="BP254">
            <v>1</v>
          </cell>
        </row>
        <row r="255">
          <cell r="G255" t="str">
            <v>JS0A2SDDAQ6</v>
          </cell>
          <cell r="H255">
            <v>0</v>
          </cell>
          <cell r="I255">
            <v>0</v>
          </cell>
          <cell r="J255" t="str">
            <v>COOL STUDENT</v>
          </cell>
          <cell r="K255" t="str">
            <v>NEW</v>
          </cell>
          <cell r="L255" t="str">
            <v>AQ6</v>
          </cell>
          <cell r="M255" t="str">
            <v>PRECIOUS PETALS PASTEL LILAC</v>
          </cell>
          <cell r="N255" t="str">
            <v>Print</v>
          </cell>
          <cell r="O255" t="str">
            <v>P</v>
          </cell>
          <cell r="P255" t="str">
            <v>80% Polyester, 20% Polyurethane</v>
          </cell>
          <cell r="Q255">
            <v>508945</v>
          </cell>
          <cell r="R255" t="str">
            <v>PT. Kanindo 2</v>
          </cell>
          <cell r="S255" t="str">
            <v>Semarang</v>
          </cell>
          <cell r="T255" t="str">
            <v>Indonesia</v>
          </cell>
          <cell r="U255">
            <v>42</v>
          </cell>
          <cell r="V255">
            <v>21</v>
          </cell>
          <cell r="W255">
            <v>30</v>
          </cell>
          <cell r="X255">
            <v>27</v>
          </cell>
          <cell r="Y255">
            <v>40</v>
          </cell>
          <cell r="Z255">
            <v>97</v>
          </cell>
          <cell r="AA255">
            <v>109</v>
          </cell>
          <cell r="AB255">
            <v>508945</v>
          </cell>
          <cell r="AC255" t="str">
            <v>PT. Kanindo 2</v>
          </cell>
          <cell r="AD255" t="str">
            <v>Semarang</v>
          </cell>
          <cell r="AE255" t="str">
            <v>Indonesia</v>
          </cell>
          <cell r="AF255">
            <v>508945</v>
          </cell>
          <cell r="AG255" t="str">
            <v>PT. Kanindo 2</v>
          </cell>
          <cell r="AH255" t="str">
            <v>Semarang</v>
          </cell>
          <cell r="AI255" t="str">
            <v>Indonesia</v>
          </cell>
          <cell r="AJ255">
            <v>508945</v>
          </cell>
          <cell r="AK255" t="str">
            <v>PT. Kanindo 2</v>
          </cell>
          <cell r="AL255" t="str">
            <v>Semarang</v>
          </cell>
          <cell r="AM255" t="str">
            <v>Indonesia</v>
          </cell>
          <cell r="AN255" t="str">
            <v>JFRF</v>
          </cell>
          <cell r="AO255">
            <v>13</v>
          </cell>
          <cell r="AP255">
            <v>21</v>
          </cell>
          <cell r="AQ255">
            <v>16</v>
          </cell>
          <cell r="AR255">
            <v>13</v>
          </cell>
          <cell r="AS255">
            <v>9</v>
          </cell>
          <cell r="AT255" t="str">
            <v>KU37</v>
          </cell>
          <cell r="AU255">
            <v>20</v>
          </cell>
          <cell r="AV255">
            <v>80</v>
          </cell>
          <cell r="AW255">
            <v>38</v>
          </cell>
          <cell r="AX255">
            <v>44</v>
          </cell>
          <cell r="AY255">
            <v>13.6</v>
          </cell>
          <cell r="AZ255">
            <v>2000</v>
          </cell>
          <cell r="BA255">
            <v>500</v>
          </cell>
          <cell r="BB255">
            <v>97</v>
          </cell>
          <cell r="BC255">
            <v>28</v>
          </cell>
          <cell r="BD255">
            <v>125</v>
          </cell>
          <cell r="BE255">
            <v>77</v>
          </cell>
          <cell r="BF255">
            <v>98</v>
          </cell>
          <cell r="BG255">
            <v>15</v>
          </cell>
          <cell r="BH255">
            <v>77</v>
          </cell>
          <cell r="BI255">
            <v>25</v>
          </cell>
          <cell r="BJ255">
            <v>63</v>
          </cell>
          <cell r="BK255">
            <v>50</v>
          </cell>
          <cell r="BL255">
            <v>9</v>
          </cell>
          <cell r="BM255">
            <v>1</v>
          </cell>
          <cell r="BN255">
            <v>1</v>
          </cell>
          <cell r="BO255">
            <v>1</v>
          </cell>
          <cell r="BP255">
            <v>1</v>
          </cell>
        </row>
        <row r="256">
          <cell r="G256" t="str">
            <v>JS0A2SDDAB4</v>
          </cell>
          <cell r="H256" t="str">
            <v>EK0A5BAK5E8</v>
          </cell>
          <cell r="I256" t="str">
            <v>EK0A5BAK</v>
          </cell>
          <cell r="J256" t="str">
            <v>COOL STUDENT</v>
          </cell>
          <cell r="K256" t="str">
            <v>NEW</v>
          </cell>
          <cell r="L256" t="str">
            <v>AB4</v>
          </cell>
          <cell r="M256" t="str">
            <v>LUAU LIFE</v>
          </cell>
          <cell r="N256" t="str">
            <v>Print</v>
          </cell>
          <cell r="O256" t="str">
            <v>P</v>
          </cell>
          <cell r="P256" t="str">
            <v>80% Polyester, 20% Polyurethane</v>
          </cell>
          <cell r="Q256" t="str">
            <v>721415</v>
          </cell>
          <cell r="R256" t="str">
            <v>HORIZON - CAM</v>
          </cell>
          <cell r="S256" t="str">
            <v>Phnom Penh</v>
          </cell>
          <cell r="T256" t="str">
            <v>Cambodia</v>
          </cell>
          <cell r="U256">
            <v>42</v>
          </cell>
          <cell r="V256">
            <v>21</v>
          </cell>
          <cell r="W256">
            <v>30</v>
          </cell>
          <cell r="X256">
            <v>27</v>
          </cell>
          <cell r="Y256">
            <v>40</v>
          </cell>
          <cell r="Z256">
            <v>97</v>
          </cell>
          <cell r="AA256">
            <v>109</v>
          </cell>
          <cell r="AB256" t="str">
            <v>721415</v>
          </cell>
          <cell r="AC256" t="str">
            <v>HORIZON - CAM</v>
          </cell>
          <cell r="AD256" t="str">
            <v>Phnom Penh</v>
          </cell>
          <cell r="AE256" t="str">
            <v>Cambodia</v>
          </cell>
          <cell r="AF256" t="str">
            <v>721415</v>
          </cell>
          <cell r="AG256" t="str">
            <v>HORIZON - CAM</v>
          </cell>
          <cell r="AH256" t="str">
            <v>Phnom Penh</v>
          </cell>
          <cell r="AI256" t="str">
            <v>Cambodia</v>
          </cell>
          <cell r="AJ256" t="str">
            <v>721415</v>
          </cell>
          <cell r="AK256" t="str">
            <v>HORIZON - CAM</v>
          </cell>
          <cell r="AL256" t="str">
            <v>Phnom Penh</v>
          </cell>
          <cell r="AM256" t="str">
            <v>Cambodia</v>
          </cell>
          <cell r="AN256" t="str">
            <v>JFRF</v>
          </cell>
          <cell r="AO256">
            <v>13</v>
          </cell>
          <cell r="AP256">
            <v>21</v>
          </cell>
          <cell r="AQ256">
            <v>16</v>
          </cell>
          <cell r="AR256">
            <v>13</v>
          </cell>
          <cell r="AS256">
            <v>9</v>
          </cell>
          <cell r="AT256" t="str">
            <v>KU37</v>
          </cell>
          <cell r="AU256">
            <v>20</v>
          </cell>
          <cell r="AV256">
            <v>80</v>
          </cell>
          <cell r="AW256">
            <v>38</v>
          </cell>
          <cell r="AX256">
            <v>44</v>
          </cell>
          <cell r="AY256">
            <v>13.6</v>
          </cell>
          <cell r="AZ256">
            <v>2000</v>
          </cell>
          <cell r="BA256">
            <v>500</v>
          </cell>
          <cell r="BB256">
            <v>97</v>
          </cell>
          <cell r="BC256">
            <v>28</v>
          </cell>
          <cell r="BD256">
            <v>125</v>
          </cell>
          <cell r="BE256">
            <v>63</v>
          </cell>
          <cell r="BF256">
            <v>103</v>
          </cell>
          <cell r="BG256">
            <v>15</v>
          </cell>
          <cell r="BH256">
            <v>63</v>
          </cell>
          <cell r="BI256">
            <v>25</v>
          </cell>
          <cell r="BJ256">
            <v>63</v>
          </cell>
          <cell r="BK256">
            <v>64</v>
          </cell>
          <cell r="BL256">
            <v>9</v>
          </cell>
          <cell r="BM256">
            <v>1</v>
          </cell>
          <cell r="BN256">
            <v>1</v>
          </cell>
          <cell r="BO256">
            <v>1</v>
          </cell>
          <cell r="BP256">
            <v>1</v>
          </cell>
        </row>
        <row r="257">
          <cell r="G257" t="str">
            <v>JS0A2SDG7T7</v>
          </cell>
          <cell r="H257">
            <v>0</v>
          </cell>
          <cell r="I257">
            <v>0</v>
          </cell>
          <cell r="J257" t="str">
            <v>MESH PACK</v>
          </cell>
          <cell r="K257" t="str">
            <v>C/O</v>
          </cell>
          <cell r="L257" t="str">
            <v>7T7</v>
          </cell>
          <cell r="M257" t="str">
            <v>MYSTIC FLORAL</v>
          </cell>
          <cell r="N257" t="str">
            <v>Print</v>
          </cell>
          <cell r="O257" t="str">
            <v>P</v>
          </cell>
          <cell r="P257" t="str">
            <v>100% Polyester</v>
          </cell>
          <cell r="Q257" t="str">
            <v>721415</v>
          </cell>
          <cell r="R257" t="str">
            <v>HORIZON - CAM</v>
          </cell>
          <cell r="S257" t="str">
            <v>Phnom Penh</v>
          </cell>
          <cell r="T257" t="str">
            <v>Cambodia</v>
          </cell>
          <cell r="U257">
            <v>56</v>
          </cell>
          <cell r="V257">
            <v>35</v>
          </cell>
          <cell r="W257">
            <v>14</v>
          </cell>
          <cell r="X257">
            <v>14</v>
          </cell>
          <cell r="Y257">
            <v>45</v>
          </cell>
          <cell r="Z257">
            <v>94</v>
          </cell>
          <cell r="AA257">
            <v>115</v>
          </cell>
          <cell r="AB257" t="str">
            <v>721415</v>
          </cell>
          <cell r="AC257" t="str">
            <v>HORIZON - CAM</v>
          </cell>
          <cell r="AD257" t="str">
            <v>Phnom Penh</v>
          </cell>
          <cell r="AE257" t="str">
            <v>Cambodia</v>
          </cell>
          <cell r="AF257" t="str">
            <v>721415</v>
          </cell>
          <cell r="AG257" t="str">
            <v>HORIZON - CAM</v>
          </cell>
          <cell r="AH257" t="str">
            <v>Phnom Penh</v>
          </cell>
          <cell r="AI257" t="str">
            <v>Cambodia</v>
          </cell>
          <cell r="AJ257" t="str">
            <v>721415</v>
          </cell>
          <cell r="AK257" t="str">
            <v>HORIZON - CAM</v>
          </cell>
          <cell r="AL257" t="str">
            <v>Phnom Penh</v>
          </cell>
          <cell r="AM257" t="str">
            <v>Cambodia</v>
          </cell>
          <cell r="AN257" t="str">
            <v>R8</v>
          </cell>
          <cell r="AO257">
            <v>30</v>
          </cell>
          <cell r="AP257">
            <v>25.625</v>
          </cell>
          <cell r="AQ257">
            <v>15.625</v>
          </cell>
          <cell r="AR257">
            <v>18</v>
          </cell>
          <cell r="AS257">
            <v>10.1</v>
          </cell>
          <cell r="AT257" t="str">
            <v>KU37</v>
          </cell>
          <cell r="AU257">
            <v>36</v>
          </cell>
          <cell r="AV257">
            <v>80</v>
          </cell>
          <cell r="AW257">
            <v>38</v>
          </cell>
          <cell r="AX257">
            <v>44</v>
          </cell>
          <cell r="AY257">
            <v>15.1</v>
          </cell>
          <cell r="AZ257">
            <v>2000</v>
          </cell>
          <cell r="BA257">
            <v>500</v>
          </cell>
          <cell r="BB257">
            <v>87</v>
          </cell>
          <cell r="BC257">
            <v>28</v>
          </cell>
          <cell r="BD257">
            <v>115</v>
          </cell>
          <cell r="BE257">
            <v>63</v>
          </cell>
          <cell r="BF257">
            <v>103</v>
          </cell>
          <cell r="BG257">
            <v>15</v>
          </cell>
          <cell r="BH257">
            <v>63</v>
          </cell>
          <cell r="BI257">
            <v>25</v>
          </cell>
          <cell r="BJ257">
            <v>63</v>
          </cell>
          <cell r="BK257">
            <v>64</v>
          </cell>
          <cell r="BL257">
            <v>9</v>
          </cell>
          <cell r="BM257">
            <v>1</v>
          </cell>
          <cell r="BN257">
            <v>1</v>
          </cell>
          <cell r="BO257">
            <v>1</v>
          </cell>
          <cell r="BP257">
            <v>1</v>
          </cell>
        </row>
        <row r="258">
          <cell r="G258" t="str">
            <v>JS0A4NVC7S1</v>
          </cell>
          <cell r="H258">
            <v>0</v>
          </cell>
          <cell r="I258">
            <v>0</v>
          </cell>
          <cell r="J258" t="str">
            <v>UNION PACK</v>
          </cell>
          <cell r="K258" t="str">
            <v>C/O</v>
          </cell>
          <cell r="L258" t="str">
            <v>7S1</v>
          </cell>
          <cell r="M258" t="str">
            <v>COCONUT</v>
          </cell>
          <cell r="N258" t="str">
            <v>Solid</v>
          </cell>
          <cell r="O258" t="str">
            <v>S</v>
          </cell>
          <cell r="P258" t="str">
            <v>100% Polyester</v>
          </cell>
          <cell r="Q258" t="str">
            <v>721415</v>
          </cell>
          <cell r="R258" t="str">
            <v>HORIZON - CAM</v>
          </cell>
          <cell r="S258" t="str">
            <v>Phnom Penh</v>
          </cell>
          <cell r="T258" t="str">
            <v>Cambodia</v>
          </cell>
          <cell r="U258">
            <v>77</v>
          </cell>
          <cell r="V258">
            <v>35</v>
          </cell>
          <cell r="W258">
            <v>25</v>
          </cell>
          <cell r="X258">
            <v>25</v>
          </cell>
          <cell r="Y258">
            <v>45</v>
          </cell>
          <cell r="Z258">
            <v>105</v>
          </cell>
          <cell r="AA258">
            <v>147</v>
          </cell>
          <cell r="AB258" t="str">
            <v>721415</v>
          </cell>
          <cell r="AC258" t="str">
            <v>HORIZON - CAM</v>
          </cell>
          <cell r="AD258" t="str">
            <v>Phnom Penh</v>
          </cell>
          <cell r="AE258" t="str">
            <v>Cambodia</v>
          </cell>
          <cell r="AF258" t="str">
            <v>721415</v>
          </cell>
          <cell r="AG258" t="str">
            <v>HORIZON - CAM</v>
          </cell>
          <cell r="AH258" t="str">
            <v>Phnom Penh</v>
          </cell>
          <cell r="AI258" t="str">
            <v>Cambodia</v>
          </cell>
          <cell r="AJ258" t="str">
            <v>721415</v>
          </cell>
          <cell r="AK258" t="str">
            <v>HORIZON - CAM</v>
          </cell>
          <cell r="AL258" t="str">
            <v>Phnom Penh</v>
          </cell>
          <cell r="AM258" t="str">
            <v>Cambodia</v>
          </cell>
          <cell r="AN258" t="str">
            <v>JFRF</v>
          </cell>
          <cell r="AO258">
            <v>12</v>
          </cell>
          <cell r="AP258">
            <v>21</v>
          </cell>
          <cell r="AQ258">
            <v>16</v>
          </cell>
          <cell r="AR258">
            <v>13</v>
          </cell>
          <cell r="AS258">
            <v>4.9400000000000004</v>
          </cell>
          <cell r="AT258" t="str">
            <v>KU37</v>
          </cell>
          <cell r="AU258">
            <v>26</v>
          </cell>
          <cell r="AV258">
            <v>80</v>
          </cell>
          <cell r="AW258">
            <v>38</v>
          </cell>
          <cell r="AX258">
            <v>44</v>
          </cell>
          <cell r="AY258">
            <v>14</v>
          </cell>
          <cell r="AZ258">
            <v>2000</v>
          </cell>
          <cell r="BA258">
            <v>500</v>
          </cell>
          <cell r="BB258">
            <v>87</v>
          </cell>
          <cell r="BC258">
            <v>28</v>
          </cell>
          <cell r="BD258">
            <v>115</v>
          </cell>
          <cell r="BE258">
            <v>63</v>
          </cell>
          <cell r="BF258">
            <v>103</v>
          </cell>
          <cell r="BG258">
            <v>15</v>
          </cell>
          <cell r="BH258">
            <v>63</v>
          </cell>
          <cell r="BI258">
            <v>25</v>
          </cell>
          <cell r="BJ258">
            <v>63</v>
          </cell>
          <cell r="BK258">
            <v>64</v>
          </cell>
          <cell r="BL258">
            <v>9</v>
          </cell>
          <cell r="BM258">
            <v>1</v>
          </cell>
          <cell r="BN258">
            <v>1</v>
          </cell>
          <cell r="BO258">
            <v>1</v>
          </cell>
          <cell r="BP258">
            <v>1</v>
          </cell>
        </row>
        <row r="259">
          <cell r="G259" t="str">
            <v>JS0A4NVC7N8</v>
          </cell>
          <cell r="H259">
            <v>0</v>
          </cell>
          <cell r="I259">
            <v>0</v>
          </cell>
          <cell r="J259" t="str">
            <v>UNION PACK</v>
          </cell>
          <cell r="K259" t="str">
            <v>NEW</v>
          </cell>
          <cell r="L259" t="str">
            <v>7N8</v>
          </cell>
          <cell r="M259" t="str">
            <v>MISTY ROSE</v>
          </cell>
          <cell r="N259" t="str">
            <v>Solid</v>
          </cell>
          <cell r="O259" t="str">
            <v>S</v>
          </cell>
          <cell r="P259" t="str">
            <v>100% Polyester</v>
          </cell>
          <cell r="Q259" t="str">
            <v>721415</v>
          </cell>
          <cell r="R259" t="str">
            <v>HORIZON - CAM</v>
          </cell>
          <cell r="S259" t="str">
            <v>Phnom Penh</v>
          </cell>
          <cell r="T259" t="str">
            <v>Cambodia</v>
          </cell>
          <cell r="U259">
            <v>77</v>
          </cell>
          <cell r="V259">
            <v>35</v>
          </cell>
          <cell r="W259">
            <v>25</v>
          </cell>
          <cell r="X259">
            <v>25</v>
          </cell>
          <cell r="Y259">
            <v>45</v>
          </cell>
          <cell r="Z259">
            <v>105</v>
          </cell>
          <cell r="AA259">
            <v>147</v>
          </cell>
          <cell r="AB259" t="str">
            <v>721415</v>
          </cell>
          <cell r="AC259" t="str">
            <v>HORIZON - CAM</v>
          </cell>
          <cell r="AD259" t="str">
            <v>Phnom Penh</v>
          </cell>
          <cell r="AE259" t="str">
            <v>Cambodia</v>
          </cell>
          <cell r="AF259" t="str">
            <v>721415</v>
          </cell>
          <cell r="AG259" t="str">
            <v>HORIZON - CAM</v>
          </cell>
          <cell r="AH259" t="str">
            <v>Phnom Penh</v>
          </cell>
          <cell r="AI259" t="str">
            <v>Cambodia</v>
          </cell>
          <cell r="AJ259" t="str">
            <v>721415</v>
          </cell>
          <cell r="AK259" t="str">
            <v>HORIZON - CAM</v>
          </cell>
          <cell r="AL259" t="str">
            <v>Phnom Penh</v>
          </cell>
          <cell r="AM259" t="str">
            <v>Cambodia</v>
          </cell>
          <cell r="AN259" t="str">
            <v>JFRF</v>
          </cell>
          <cell r="AO259">
            <v>12</v>
          </cell>
          <cell r="AP259">
            <v>21</v>
          </cell>
          <cell r="AQ259">
            <v>16</v>
          </cell>
          <cell r="AR259">
            <v>13</v>
          </cell>
          <cell r="AS259">
            <v>4.9400000000000004</v>
          </cell>
          <cell r="AT259" t="str">
            <v>KU37</v>
          </cell>
          <cell r="AU259">
            <v>26</v>
          </cell>
          <cell r="AV259">
            <v>80</v>
          </cell>
          <cell r="AW259">
            <v>38</v>
          </cell>
          <cell r="AX259">
            <v>44</v>
          </cell>
          <cell r="AY259">
            <v>14</v>
          </cell>
          <cell r="AZ259">
            <v>2000</v>
          </cell>
          <cell r="BA259">
            <v>500</v>
          </cell>
          <cell r="BB259">
            <v>87</v>
          </cell>
          <cell r="BC259">
            <v>28</v>
          </cell>
          <cell r="BD259">
            <v>115</v>
          </cell>
          <cell r="BE259">
            <v>63</v>
          </cell>
          <cell r="BF259">
            <v>103</v>
          </cell>
          <cell r="BG259">
            <v>15</v>
          </cell>
          <cell r="BH259">
            <v>63</v>
          </cell>
          <cell r="BI259">
            <v>25</v>
          </cell>
          <cell r="BJ259">
            <v>63</v>
          </cell>
          <cell r="BK259">
            <v>64</v>
          </cell>
          <cell r="BL259">
            <v>9</v>
          </cell>
          <cell r="BM259">
            <v>1</v>
          </cell>
          <cell r="BN259">
            <v>1</v>
          </cell>
          <cell r="BO259">
            <v>1</v>
          </cell>
          <cell r="BP259">
            <v>1</v>
          </cell>
        </row>
        <row r="260">
          <cell r="G260" t="str">
            <v>JS0A4NVC7G7</v>
          </cell>
          <cell r="H260">
            <v>0</v>
          </cell>
          <cell r="I260">
            <v>0</v>
          </cell>
          <cell r="J260" t="str">
            <v>UNION PACK</v>
          </cell>
          <cell r="K260" t="str">
            <v>NEW</v>
          </cell>
          <cell r="L260" t="str">
            <v>7G7</v>
          </cell>
          <cell r="M260" t="str">
            <v>BLUE DUSK</v>
          </cell>
          <cell r="N260" t="str">
            <v>Solid</v>
          </cell>
          <cell r="O260" t="str">
            <v>S</v>
          </cell>
          <cell r="P260" t="str">
            <v>100% Polyester</v>
          </cell>
          <cell r="Q260" t="str">
            <v>721415</v>
          </cell>
          <cell r="R260" t="str">
            <v>HORIZON - CAM</v>
          </cell>
          <cell r="S260" t="str">
            <v>Phnom Penh</v>
          </cell>
          <cell r="T260" t="str">
            <v>Cambodia</v>
          </cell>
          <cell r="U260">
            <v>77</v>
          </cell>
          <cell r="V260">
            <v>35</v>
          </cell>
          <cell r="W260">
            <v>25</v>
          </cell>
          <cell r="X260">
            <v>25</v>
          </cell>
          <cell r="Y260">
            <v>45</v>
          </cell>
          <cell r="Z260">
            <v>105</v>
          </cell>
          <cell r="AA260">
            <v>147</v>
          </cell>
          <cell r="AB260" t="str">
            <v>721415</v>
          </cell>
          <cell r="AC260" t="str">
            <v>HORIZON - CAM</v>
          </cell>
          <cell r="AD260" t="str">
            <v>Phnom Penh</v>
          </cell>
          <cell r="AE260" t="str">
            <v>Cambodia</v>
          </cell>
          <cell r="AF260" t="str">
            <v>721415</v>
          </cell>
          <cell r="AG260" t="str">
            <v>HORIZON - CAM</v>
          </cell>
          <cell r="AH260" t="str">
            <v>Phnom Penh</v>
          </cell>
          <cell r="AI260" t="str">
            <v>Cambodia</v>
          </cell>
          <cell r="AJ260" t="str">
            <v>721415</v>
          </cell>
          <cell r="AK260" t="str">
            <v>HORIZON - CAM</v>
          </cell>
          <cell r="AL260" t="str">
            <v>Phnom Penh</v>
          </cell>
          <cell r="AM260" t="str">
            <v>Cambodia</v>
          </cell>
          <cell r="AN260" t="str">
            <v>JFRF</v>
          </cell>
          <cell r="AO260">
            <v>12</v>
          </cell>
          <cell r="AP260">
            <v>21</v>
          </cell>
          <cell r="AQ260">
            <v>16</v>
          </cell>
          <cell r="AR260">
            <v>13</v>
          </cell>
          <cell r="AS260">
            <v>4.9400000000000004</v>
          </cell>
          <cell r="AT260" t="str">
            <v>KU37</v>
          </cell>
          <cell r="AU260">
            <v>26</v>
          </cell>
          <cell r="AV260">
            <v>80</v>
          </cell>
          <cell r="AW260">
            <v>38</v>
          </cell>
          <cell r="AX260">
            <v>44</v>
          </cell>
          <cell r="AY260">
            <v>14</v>
          </cell>
          <cell r="AZ260">
            <v>2000</v>
          </cell>
          <cell r="BA260">
            <v>500</v>
          </cell>
          <cell r="BB260">
            <v>87</v>
          </cell>
          <cell r="BC260">
            <v>28</v>
          </cell>
          <cell r="BD260">
            <v>115</v>
          </cell>
          <cell r="BE260">
            <v>63</v>
          </cell>
          <cell r="BF260">
            <v>103</v>
          </cell>
          <cell r="BG260">
            <v>15</v>
          </cell>
          <cell r="BH260">
            <v>63</v>
          </cell>
          <cell r="BI260">
            <v>25</v>
          </cell>
          <cell r="BJ260">
            <v>63</v>
          </cell>
          <cell r="BK260">
            <v>64</v>
          </cell>
          <cell r="BL260">
            <v>9</v>
          </cell>
          <cell r="BM260">
            <v>1</v>
          </cell>
          <cell r="BN260">
            <v>1</v>
          </cell>
          <cell r="BO260">
            <v>1</v>
          </cell>
          <cell r="BP260">
            <v>1</v>
          </cell>
        </row>
        <row r="261">
          <cell r="G261" t="str">
            <v>JS0A4NVC5M9</v>
          </cell>
          <cell r="H261">
            <v>0</v>
          </cell>
          <cell r="I261">
            <v>0</v>
          </cell>
          <cell r="J261" t="str">
            <v>UNION PACK</v>
          </cell>
          <cell r="K261" t="str">
            <v>NEW</v>
          </cell>
          <cell r="L261" t="str">
            <v>5M9</v>
          </cell>
          <cell r="M261" t="str">
            <v>PASTEL LILAC</v>
          </cell>
          <cell r="N261" t="str">
            <v>Solid</v>
          </cell>
          <cell r="O261" t="str">
            <v>S</v>
          </cell>
          <cell r="P261" t="str">
            <v>100% Polyester</v>
          </cell>
          <cell r="Q261" t="str">
            <v>721415</v>
          </cell>
          <cell r="R261" t="str">
            <v>HORIZON - CAM</v>
          </cell>
          <cell r="S261" t="str">
            <v>Phnom Penh</v>
          </cell>
          <cell r="T261" t="str">
            <v>Cambodia</v>
          </cell>
          <cell r="U261">
            <v>77</v>
          </cell>
          <cell r="V261">
            <v>35</v>
          </cell>
          <cell r="W261">
            <v>25</v>
          </cell>
          <cell r="X261">
            <v>25</v>
          </cell>
          <cell r="Y261">
            <v>45</v>
          </cell>
          <cell r="Z261">
            <v>105</v>
          </cell>
          <cell r="AA261">
            <v>147</v>
          </cell>
          <cell r="AB261" t="str">
            <v>721415</v>
          </cell>
          <cell r="AC261" t="str">
            <v>HORIZON - CAM</v>
          </cell>
          <cell r="AD261" t="str">
            <v>Phnom Penh</v>
          </cell>
          <cell r="AE261" t="str">
            <v>Cambodia</v>
          </cell>
          <cell r="AF261" t="str">
            <v>721415</v>
          </cell>
          <cell r="AG261" t="str">
            <v>HORIZON - CAM</v>
          </cell>
          <cell r="AH261" t="str">
            <v>Phnom Penh</v>
          </cell>
          <cell r="AI261" t="str">
            <v>Cambodia</v>
          </cell>
          <cell r="AJ261" t="str">
            <v>721415</v>
          </cell>
          <cell r="AK261" t="str">
            <v>HORIZON - CAM</v>
          </cell>
          <cell r="AL261" t="str">
            <v>Phnom Penh</v>
          </cell>
          <cell r="AM261" t="str">
            <v>Cambodia</v>
          </cell>
          <cell r="AN261" t="str">
            <v>JFRF</v>
          </cell>
          <cell r="AO261">
            <v>12</v>
          </cell>
          <cell r="AP261">
            <v>21</v>
          </cell>
          <cell r="AQ261">
            <v>16</v>
          </cell>
          <cell r="AR261">
            <v>13</v>
          </cell>
          <cell r="AS261">
            <v>4.9400000000000004</v>
          </cell>
          <cell r="AT261" t="str">
            <v>KU37</v>
          </cell>
          <cell r="AU261">
            <v>26</v>
          </cell>
          <cell r="AV261">
            <v>80</v>
          </cell>
          <cell r="AW261">
            <v>38</v>
          </cell>
          <cell r="AX261">
            <v>44</v>
          </cell>
          <cell r="AY261">
            <v>14</v>
          </cell>
          <cell r="AZ261">
            <v>2000</v>
          </cell>
          <cell r="BA261">
            <v>500</v>
          </cell>
          <cell r="BB261">
            <v>87</v>
          </cell>
          <cell r="BC261">
            <v>28</v>
          </cell>
          <cell r="BD261">
            <v>115</v>
          </cell>
          <cell r="BE261">
            <v>63</v>
          </cell>
          <cell r="BF261">
            <v>103</v>
          </cell>
          <cell r="BG261">
            <v>15</v>
          </cell>
          <cell r="BH261">
            <v>63</v>
          </cell>
          <cell r="BI261">
            <v>25</v>
          </cell>
          <cell r="BJ261">
            <v>63</v>
          </cell>
          <cell r="BK261">
            <v>64</v>
          </cell>
          <cell r="BL261">
            <v>9</v>
          </cell>
          <cell r="BM261">
            <v>1</v>
          </cell>
          <cell r="BN261">
            <v>1</v>
          </cell>
          <cell r="BO261">
            <v>1</v>
          </cell>
          <cell r="BP261">
            <v>1</v>
          </cell>
        </row>
        <row r="262">
          <cell r="G262" t="str">
            <v>JS0A4NVC00Y</v>
          </cell>
          <cell r="H262">
            <v>0</v>
          </cell>
          <cell r="I262">
            <v>0</v>
          </cell>
          <cell r="J262" t="str">
            <v>UNION PACK</v>
          </cell>
          <cell r="K262" t="str">
            <v>NEW</v>
          </cell>
          <cell r="L262" t="str">
            <v>00Y</v>
          </cell>
          <cell r="M262" t="str">
            <v>SOFT TAN</v>
          </cell>
          <cell r="N262" t="str">
            <v>Solid</v>
          </cell>
          <cell r="O262" t="str">
            <v>S</v>
          </cell>
          <cell r="P262" t="str">
            <v>100% Polyester</v>
          </cell>
          <cell r="Q262" t="str">
            <v>721415</v>
          </cell>
          <cell r="R262" t="str">
            <v>HORIZON - CAM</v>
          </cell>
          <cell r="S262" t="str">
            <v>Phnom Penh</v>
          </cell>
          <cell r="T262" t="str">
            <v>Cambodia</v>
          </cell>
          <cell r="U262">
            <v>77</v>
          </cell>
          <cell r="V262">
            <v>35</v>
          </cell>
          <cell r="W262">
            <v>25</v>
          </cell>
          <cell r="X262">
            <v>25</v>
          </cell>
          <cell r="Y262">
            <v>45</v>
          </cell>
          <cell r="Z262">
            <v>105</v>
          </cell>
          <cell r="AA262">
            <v>147</v>
          </cell>
          <cell r="AB262" t="str">
            <v>721415</v>
          </cell>
          <cell r="AC262" t="str">
            <v>HORIZON - CAM</v>
          </cell>
          <cell r="AD262" t="str">
            <v>Phnom Penh</v>
          </cell>
          <cell r="AE262" t="str">
            <v>Cambodia</v>
          </cell>
          <cell r="AF262" t="str">
            <v>721415</v>
          </cell>
          <cell r="AG262" t="str">
            <v>HORIZON - CAM</v>
          </cell>
          <cell r="AH262" t="str">
            <v>Phnom Penh</v>
          </cell>
          <cell r="AI262" t="str">
            <v>Cambodia</v>
          </cell>
          <cell r="AJ262" t="str">
            <v>721415</v>
          </cell>
          <cell r="AK262" t="str">
            <v>HORIZON - CAM</v>
          </cell>
          <cell r="AL262" t="str">
            <v>Phnom Penh</v>
          </cell>
          <cell r="AM262" t="str">
            <v>Cambodia</v>
          </cell>
          <cell r="AN262" t="str">
            <v>JFRF</v>
          </cell>
          <cell r="AO262">
            <v>12</v>
          </cell>
          <cell r="AP262">
            <v>21</v>
          </cell>
          <cell r="AQ262">
            <v>16</v>
          </cell>
          <cell r="AR262">
            <v>13</v>
          </cell>
          <cell r="AS262">
            <v>4.9400000000000004</v>
          </cell>
          <cell r="AT262" t="str">
            <v>KU37</v>
          </cell>
          <cell r="AU262">
            <v>26</v>
          </cell>
          <cell r="AV262">
            <v>80</v>
          </cell>
          <cell r="AW262">
            <v>38</v>
          </cell>
          <cell r="AX262">
            <v>44</v>
          </cell>
          <cell r="AY262">
            <v>14</v>
          </cell>
          <cell r="AZ262">
            <v>2000</v>
          </cell>
          <cell r="BA262">
            <v>500</v>
          </cell>
          <cell r="BB262">
            <v>87</v>
          </cell>
          <cell r="BC262">
            <v>28</v>
          </cell>
          <cell r="BD262">
            <v>115</v>
          </cell>
          <cell r="BE262">
            <v>63</v>
          </cell>
          <cell r="BF262">
            <v>103</v>
          </cell>
          <cell r="BG262">
            <v>15</v>
          </cell>
          <cell r="BH262">
            <v>63</v>
          </cell>
          <cell r="BI262">
            <v>25</v>
          </cell>
          <cell r="BJ262">
            <v>63</v>
          </cell>
          <cell r="BK262">
            <v>64</v>
          </cell>
          <cell r="BL262">
            <v>9</v>
          </cell>
          <cell r="BM262">
            <v>1</v>
          </cell>
          <cell r="BN262">
            <v>1</v>
          </cell>
          <cell r="BO262">
            <v>1</v>
          </cell>
          <cell r="BP262">
            <v>1</v>
          </cell>
        </row>
        <row r="263">
          <cell r="G263" t="str">
            <v>JS0A4NVC9RU</v>
          </cell>
          <cell r="H263">
            <v>0</v>
          </cell>
          <cell r="I263">
            <v>0</v>
          </cell>
          <cell r="J263" t="str">
            <v>UNION PACK</v>
          </cell>
          <cell r="K263" t="str">
            <v>NEW</v>
          </cell>
          <cell r="L263" t="str">
            <v>9RU</v>
          </cell>
          <cell r="M263" t="str">
            <v>DESERT BEIGE</v>
          </cell>
          <cell r="N263" t="str">
            <v>Solid</v>
          </cell>
          <cell r="O263" t="str">
            <v>S</v>
          </cell>
          <cell r="P263" t="str">
            <v>100% Polyester</v>
          </cell>
          <cell r="Q263" t="str">
            <v>721415</v>
          </cell>
          <cell r="R263" t="str">
            <v>HORIZON - CAM</v>
          </cell>
          <cell r="S263" t="str">
            <v>Phnom Penh</v>
          </cell>
          <cell r="T263" t="str">
            <v>Cambodia</v>
          </cell>
          <cell r="U263">
            <v>77</v>
          </cell>
          <cell r="V263">
            <v>35</v>
          </cell>
          <cell r="W263">
            <v>25</v>
          </cell>
          <cell r="X263">
            <v>25</v>
          </cell>
          <cell r="Y263">
            <v>45</v>
          </cell>
          <cell r="Z263">
            <v>105</v>
          </cell>
          <cell r="AA263">
            <v>147</v>
          </cell>
          <cell r="AB263" t="str">
            <v>721415</v>
          </cell>
          <cell r="AC263" t="str">
            <v>HORIZON - CAM</v>
          </cell>
          <cell r="AD263" t="str">
            <v>Phnom Penh</v>
          </cell>
          <cell r="AE263" t="str">
            <v>Cambodia</v>
          </cell>
          <cell r="AF263" t="str">
            <v>721415</v>
          </cell>
          <cell r="AG263" t="str">
            <v>HORIZON - CAM</v>
          </cell>
          <cell r="AH263" t="str">
            <v>Phnom Penh</v>
          </cell>
          <cell r="AI263" t="str">
            <v>Cambodia</v>
          </cell>
          <cell r="AJ263" t="str">
            <v>721415</v>
          </cell>
          <cell r="AK263" t="str">
            <v>HORIZON - CAM</v>
          </cell>
          <cell r="AL263" t="str">
            <v>Phnom Penh</v>
          </cell>
          <cell r="AM263" t="str">
            <v>Cambodia</v>
          </cell>
          <cell r="AN263" t="str">
            <v>JFRF</v>
          </cell>
          <cell r="AO263">
            <v>12</v>
          </cell>
          <cell r="AP263">
            <v>21</v>
          </cell>
          <cell r="AQ263">
            <v>16</v>
          </cell>
          <cell r="AR263">
            <v>13</v>
          </cell>
          <cell r="AS263">
            <v>4.9400000000000004</v>
          </cell>
          <cell r="AT263" t="str">
            <v>KU37</v>
          </cell>
          <cell r="AU263">
            <v>26</v>
          </cell>
          <cell r="AV263">
            <v>80</v>
          </cell>
          <cell r="AW263">
            <v>38</v>
          </cell>
          <cell r="AX263">
            <v>44</v>
          </cell>
          <cell r="AY263">
            <v>14</v>
          </cell>
          <cell r="AZ263">
            <v>2000</v>
          </cell>
          <cell r="BA263">
            <v>500</v>
          </cell>
          <cell r="BB263">
            <v>87</v>
          </cell>
          <cell r="BC263">
            <v>28</v>
          </cell>
          <cell r="BD263">
            <v>115</v>
          </cell>
          <cell r="BE263">
            <v>63</v>
          </cell>
          <cell r="BF263">
            <v>103</v>
          </cell>
          <cell r="BG263">
            <v>15</v>
          </cell>
          <cell r="BH263">
            <v>63</v>
          </cell>
          <cell r="BI263">
            <v>25</v>
          </cell>
          <cell r="BJ263">
            <v>63</v>
          </cell>
          <cell r="BK263">
            <v>64</v>
          </cell>
          <cell r="BL263">
            <v>9</v>
          </cell>
          <cell r="BM263">
            <v>1</v>
          </cell>
          <cell r="BN263">
            <v>1</v>
          </cell>
          <cell r="BO263">
            <v>1</v>
          </cell>
          <cell r="BP263">
            <v>1</v>
          </cell>
        </row>
        <row r="264">
          <cell r="G264" t="str">
            <v>JS0A47JK003</v>
          </cell>
          <cell r="H264" t="str">
            <v>EK0A5BAHN54</v>
          </cell>
          <cell r="I264" t="str">
            <v>EK0A5BAH</v>
          </cell>
          <cell r="J264" t="str">
            <v>BIG STUDENT</v>
          </cell>
          <cell r="K264" t="str">
            <v>C/O</v>
          </cell>
          <cell r="L264" t="str">
            <v>003</v>
          </cell>
          <cell r="M264" t="str">
            <v>NAVY</v>
          </cell>
          <cell r="N264" t="str">
            <v>Solid</v>
          </cell>
          <cell r="O264" t="str">
            <v>S</v>
          </cell>
          <cell r="P264" t="str">
            <v>100% Polyester</v>
          </cell>
          <cell r="Q264">
            <v>509061</v>
          </cell>
          <cell r="R264" t="str">
            <v>FORMOSA</v>
          </cell>
          <cell r="S264" t="str">
            <v>Semarang</v>
          </cell>
          <cell r="T264" t="str">
            <v>Indonesia</v>
          </cell>
          <cell r="U264">
            <v>42</v>
          </cell>
          <cell r="V264">
            <v>21</v>
          </cell>
          <cell r="W264">
            <v>30</v>
          </cell>
          <cell r="X264">
            <v>27</v>
          </cell>
          <cell r="Y264">
            <v>40</v>
          </cell>
          <cell r="Z264">
            <v>97</v>
          </cell>
          <cell r="AA264">
            <v>109</v>
          </cell>
          <cell r="AB264">
            <v>509061</v>
          </cell>
          <cell r="AC264" t="str">
            <v>FORMOSA</v>
          </cell>
          <cell r="AD264" t="str">
            <v>Semarang</v>
          </cell>
          <cell r="AE264" t="str">
            <v>Indonesia</v>
          </cell>
          <cell r="AF264">
            <v>509061</v>
          </cell>
          <cell r="AG264" t="str">
            <v>FORMOSA</v>
          </cell>
          <cell r="AH264" t="str">
            <v>Semarang</v>
          </cell>
          <cell r="AI264" t="str">
            <v>Indonesia</v>
          </cell>
          <cell r="AJ264">
            <v>509061</v>
          </cell>
          <cell r="AK264" t="str">
            <v>FORMOSA</v>
          </cell>
          <cell r="AL264" t="str">
            <v>Semarang</v>
          </cell>
          <cell r="AM264" t="str">
            <v>Indonesia</v>
          </cell>
          <cell r="AN264" t="str">
            <v>JFRF</v>
          </cell>
          <cell r="AO264">
            <v>12</v>
          </cell>
          <cell r="AP264">
            <v>21</v>
          </cell>
          <cell r="AQ264">
            <v>16</v>
          </cell>
          <cell r="AR264">
            <v>13</v>
          </cell>
          <cell r="AS264">
            <v>8.52</v>
          </cell>
          <cell r="AT264" t="str">
            <v>KU37</v>
          </cell>
          <cell r="AU264">
            <v>18</v>
          </cell>
          <cell r="AV264">
            <v>80</v>
          </cell>
          <cell r="AW264">
            <v>38</v>
          </cell>
          <cell r="AX264">
            <v>44</v>
          </cell>
          <cell r="AY264">
            <v>12.9</v>
          </cell>
          <cell r="AZ264">
            <v>2000</v>
          </cell>
          <cell r="BA264">
            <v>500</v>
          </cell>
          <cell r="BB264">
            <v>87</v>
          </cell>
          <cell r="BC264">
            <v>28</v>
          </cell>
          <cell r="BD264">
            <v>115</v>
          </cell>
          <cell r="BE264">
            <v>77</v>
          </cell>
          <cell r="BF264">
            <v>98</v>
          </cell>
          <cell r="BG264">
            <v>15</v>
          </cell>
          <cell r="BH264">
            <v>77</v>
          </cell>
          <cell r="BI264">
            <v>25</v>
          </cell>
          <cell r="BJ264">
            <v>63</v>
          </cell>
          <cell r="BK264">
            <v>50</v>
          </cell>
          <cell r="BL264">
            <v>9</v>
          </cell>
          <cell r="BM264">
            <v>1</v>
          </cell>
          <cell r="BN264">
            <v>1</v>
          </cell>
          <cell r="BO264">
            <v>1</v>
          </cell>
          <cell r="BP264">
            <v>1</v>
          </cell>
        </row>
        <row r="265">
          <cell r="G265" t="str">
            <v>JS0A47JK008</v>
          </cell>
          <cell r="H265" t="str">
            <v>EK0A5BAHN55</v>
          </cell>
          <cell r="I265" t="str">
            <v>EK0A5BAH</v>
          </cell>
          <cell r="J265" t="str">
            <v>BIG STUDENT</v>
          </cell>
          <cell r="K265" t="str">
            <v>C/O</v>
          </cell>
          <cell r="L265" t="str">
            <v>008</v>
          </cell>
          <cell r="M265" t="str">
            <v>BLACK</v>
          </cell>
          <cell r="N265" t="str">
            <v>Solid</v>
          </cell>
          <cell r="O265" t="str">
            <v>S</v>
          </cell>
          <cell r="P265" t="str">
            <v>100% Polyester</v>
          </cell>
          <cell r="Q265">
            <v>509061</v>
          </cell>
          <cell r="R265" t="str">
            <v>FORMOSA</v>
          </cell>
          <cell r="S265" t="str">
            <v>Semarang</v>
          </cell>
          <cell r="T265" t="str">
            <v>Indonesia</v>
          </cell>
          <cell r="U265">
            <v>42</v>
          </cell>
          <cell r="V265">
            <v>21</v>
          </cell>
          <cell r="W265">
            <v>30</v>
          </cell>
          <cell r="X265">
            <v>27</v>
          </cell>
          <cell r="Y265">
            <v>40</v>
          </cell>
          <cell r="Z265">
            <v>97</v>
          </cell>
          <cell r="AA265">
            <v>109</v>
          </cell>
          <cell r="AB265">
            <v>509061</v>
          </cell>
          <cell r="AC265" t="str">
            <v>FORMOSA</v>
          </cell>
          <cell r="AD265" t="str">
            <v>Semarang</v>
          </cell>
          <cell r="AE265" t="str">
            <v>Indonesia</v>
          </cell>
          <cell r="AF265">
            <v>509061</v>
          </cell>
          <cell r="AG265" t="str">
            <v>FORMOSA</v>
          </cell>
          <cell r="AH265" t="str">
            <v>Semarang</v>
          </cell>
          <cell r="AI265" t="str">
            <v>Indonesia</v>
          </cell>
          <cell r="AJ265">
            <v>509061</v>
          </cell>
          <cell r="AK265" t="str">
            <v>FORMOSA</v>
          </cell>
          <cell r="AL265" t="str">
            <v>Semarang</v>
          </cell>
          <cell r="AM265" t="str">
            <v>Indonesia</v>
          </cell>
          <cell r="AN265" t="str">
            <v>JFRF</v>
          </cell>
          <cell r="AO265">
            <v>12</v>
          </cell>
          <cell r="AP265">
            <v>21</v>
          </cell>
          <cell r="AQ265">
            <v>16</v>
          </cell>
          <cell r="AR265">
            <v>13</v>
          </cell>
          <cell r="AS265">
            <v>8.52</v>
          </cell>
          <cell r="AT265" t="str">
            <v>KU37</v>
          </cell>
          <cell r="AU265">
            <v>18</v>
          </cell>
          <cell r="AV265">
            <v>80</v>
          </cell>
          <cell r="AW265">
            <v>38</v>
          </cell>
          <cell r="AX265">
            <v>44</v>
          </cell>
          <cell r="AY265">
            <v>12.9</v>
          </cell>
          <cell r="AZ265">
            <v>2000</v>
          </cell>
          <cell r="BA265">
            <v>500</v>
          </cell>
          <cell r="BB265">
            <v>87</v>
          </cell>
          <cell r="BC265">
            <v>28</v>
          </cell>
          <cell r="BD265">
            <v>115</v>
          </cell>
          <cell r="BE265">
            <v>77</v>
          </cell>
          <cell r="BF265">
            <v>98</v>
          </cell>
          <cell r="BG265">
            <v>15</v>
          </cell>
          <cell r="BH265">
            <v>77</v>
          </cell>
          <cell r="BI265">
            <v>25</v>
          </cell>
          <cell r="BJ265">
            <v>63</v>
          </cell>
          <cell r="BK265">
            <v>50</v>
          </cell>
          <cell r="BL265">
            <v>9</v>
          </cell>
          <cell r="BM265">
            <v>1</v>
          </cell>
          <cell r="BN265">
            <v>1</v>
          </cell>
          <cell r="BO265">
            <v>1</v>
          </cell>
          <cell r="BP265">
            <v>1</v>
          </cell>
        </row>
        <row r="266">
          <cell r="G266" t="str">
            <v>JS0A47JK04S</v>
          </cell>
          <cell r="H266" t="str">
            <v>EK0A5BAHN62</v>
          </cell>
          <cell r="I266" t="str">
            <v>EK0A5BAH</v>
          </cell>
          <cell r="J266" t="str">
            <v>BIG STUDENT</v>
          </cell>
          <cell r="K266" t="str">
            <v>C/O</v>
          </cell>
          <cell r="L266" t="str">
            <v>04S</v>
          </cell>
          <cell r="M266" t="str">
            <v>RUSSET RED</v>
          </cell>
          <cell r="N266" t="str">
            <v>Solid</v>
          </cell>
          <cell r="O266" t="str">
            <v>S</v>
          </cell>
          <cell r="P266" t="str">
            <v>100% Polyester</v>
          </cell>
          <cell r="Q266">
            <v>509061</v>
          </cell>
          <cell r="R266" t="str">
            <v>FORMOSA</v>
          </cell>
          <cell r="S266" t="str">
            <v>Semarang</v>
          </cell>
          <cell r="T266" t="str">
            <v>Indonesia</v>
          </cell>
          <cell r="U266">
            <v>42</v>
          </cell>
          <cell r="V266">
            <v>21</v>
          </cell>
          <cell r="W266">
            <v>30</v>
          </cell>
          <cell r="X266">
            <v>27</v>
          </cell>
          <cell r="Y266">
            <v>40</v>
          </cell>
          <cell r="Z266">
            <v>97</v>
          </cell>
          <cell r="AA266">
            <v>109</v>
          </cell>
          <cell r="AB266">
            <v>509061</v>
          </cell>
          <cell r="AC266" t="str">
            <v>FORMOSA</v>
          </cell>
          <cell r="AD266" t="str">
            <v>Semarang</v>
          </cell>
          <cell r="AE266" t="str">
            <v>Indonesia</v>
          </cell>
          <cell r="AF266">
            <v>509061</v>
          </cell>
          <cell r="AG266" t="str">
            <v>FORMOSA</v>
          </cell>
          <cell r="AH266" t="str">
            <v>Semarang</v>
          </cell>
          <cell r="AI266" t="str">
            <v>Indonesia</v>
          </cell>
          <cell r="AJ266">
            <v>509061</v>
          </cell>
          <cell r="AK266" t="str">
            <v>FORMOSA</v>
          </cell>
          <cell r="AL266" t="str">
            <v>Semarang</v>
          </cell>
          <cell r="AM266" t="str">
            <v>Indonesia</v>
          </cell>
          <cell r="AN266" t="str">
            <v>JFRF</v>
          </cell>
          <cell r="AO266">
            <v>12</v>
          </cell>
          <cell r="AP266">
            <v>21</v>
          </cell>
          <cell r="AQ266">
            <v>16</v>
          </cell>
          <cell r="AR266">
            <v>13</v>
          </cell>
          <cell r="AS266">
            <v>8.52</v>
          </cell>
          <cell r="AT266" t="str">
            <v>KU37</v>
          </cell>
          <cell r="AU266">
            <v>18</v>
          </cell>
          <cell r="AV266">
            <v>80</v>
          </cell>
          <cell r="AW266">
            <v>38</v>
          </cell>
          <cell r="AX266">
            <v>44</v>
          </cell>
          <cell r="AY266">
            <v>12.9</v>
          </cell>
          <cell r="AZ266">
            <v>2000</v>
          </cell>
          <cell r="BA266">
            <v>500</v>
          </cell>
          <cell r="BB266">
            <v>87</v>
          </cell>
          <cell r="BC266">
            <v>28</v>
          </cell>
          <cell r="BD266">
            <v>115</v>
          </cell>
          <cell r="BE266">
            <v>77</v>
          </cell>
          <cell r="BF266">
            <v>98</v>
          </cell>
          <cell r="BG266">
            <v>15</v>
          </cell>
          <cell r="BH266">
            <v>77</v>
          </cell>
          <cell r="BI266">
            <v>25</v>
          </cell>
          <cell r="BJ266">
            <v>63</v>
          </cell>
          <cell r="BK266">
            <v>50</v>
          </cell>
          <cell r="BL266">
            <v>9</v>
          </cell>
          <cell r="BM266">
            <v>1</v>
          </cell>
          <cell r="BN266">
            <v>1</v>
          </cell>
          <cell r="BO266">
            <v>1</v>
          </cell>
          <cell r="BP266">
            <v>1</v>
          </cell>
        </row>
        <row r="267">
          <cell r="G267" t="str">
            <v>JS0A47JK5M9</v>
          </cell>
          <cell r="H267" t="str">
            <v>EK0A5BAHW30</v>
          </cell>
          <cell r="I267" t="str">
            <v>EK0A5BAH</v>
          </cell>
          <cell r="J267" t="str">
            <v>BIG STUDENT</v>
          </cell>
          <cell r="K267" t="str">
            <v>C/O</v>
          </cell>
          <cell r="L267" t="str">
            <v>5M9</v>
          </cell>
          <cell r="M267" t="str">
            <v>PASTEL LILAC</v>
          </cell>
          <cell r="N267" t="str">
            <v>Solid</v>
          </cell>
          <cell r="O267" t="str">
            <v>S</v>
          </cell>
          <cell r="P267" t="str">
            <v>100% Polyester</v>
          </cell>
          <cell r="Q267">
            <v>509061</v>
          </cell>
          <cell r="R267" t="str">
            <v>FORMOSA</v>
          </cell>
          <cell r="S267" t="str">
            <v>Semarang</v>
          </cell>
          <cell r="T267" t="str">
            <v>Indonesia</v>
          </cell>
          <cell r="U267">
            <v>42</v>
          </cell>
          <cell r="V267">
            <v>21</v>
          </cell>
          <cell r="W267">
            <v>30</v>
          </cell>
          <cell r="X267">
            <v>27</v>
          </cell>
          <cell r="Y267">
            <v>40</v>
          </cell>
          <cell r="Z267">
            <v>97</v>
          </cell>
          <cell r="AA267">
            <v>109</v>
          </cell>
          <cell r="AB267">
            <v>509061</v>
          </cell>
          <cell r="AC267" t="str">
            <v>FORMOSA</v>
          </cell>
          <cell r="AD267" t="str">
            <v>Semarang</v>
          </cell>
          <cell r="AE267" t="str">
            <v>Indonesia</v>
          </cell>
          <cell r="AF267">
            <v>509061</v>
          </cell>
          <cell r="AG267" t="str">
            <v>FORMOSA</v>
          </cell>
          <cell r="AH267" t="str">
            <v>Semarang</v>
          </cell>
          <cell r="AI267" t="str">
            <v>Indonesia</v>
          </cell>
          <cell r="AJ267">
            <v>509061</v>
          </cell>
          <cell r="AK267" t="str">
            <v>FORMOSA</v>
          </cell>
          <cell r="AL267" t="str">
            <v>Semarang</v>
          </cell>
          <cell r="AM267" t="str">
            <v>Indonesia</v>
          </cell>
          <cell r="AN267" t="str">
            <v>JFRF</v>
          </cell>
          <cell r="AO267">
            <v>12</v>
          </cell>
          <cell r="AP267">
            <v>21</v>
          </cell>
          <cell r="AQ267">
            <v>16</v>
          </cell>
          <cell r="AR267">
            <v>13</v>
          </cell>
          <cell r="AS267">
            <v>8.52</v>
          </cell>
          <cell r="AT267" t="str">
            <v>KU37</v>
          </cell>
          <cell r="AU267">
            <v>18</v>
          </cell>
          <cell r="AV267">
            <v>80</v>
          </cell>
          <cell r="AW267">
            <v>38</v>
          </cell>
          <cell r="AX267">
            <v>44</v>
          </cell>
          <cell r="AY267">
            <v>12.9</v>
          </cell>
          <cell r="AZ267">
            <v>2000</v>
          </cell>
          <cell r="BA267">
            <v>500</v>
          </cell>
          <cell r="BB267">
            <v>87</v>
          </cell>
          <cell r="BC267">
            <v>28</v>
          </cell>
          <cell r="BD267">
            <v>115</v>
          </cell>
          <cell r="BE267">
            <v>77</v>
          </cell>
          <cell r="BF267">
            <v>98</v>
          </cell>
          <cell r="BG267">
            <v>15</v>
          </cell>
          <cell r="BH267">
            <v>77</v>
          </cell>
          <cell r="BI267">
            <v>25</v>
          </cell>
          <cell r="BJ267">
            <v>63</v>
          </cell>
          <cell r="BK267">
            <v>50</v>
          </cell>
          <cell r="BL267">
            <v>9</v>
          </cell>
          <cell r="BM267">
            <v>1</v>
          </cell>
          <cell r="BN267">
            <v>1</v>
          </cell>
          <cell r="BO267">
            <v>1</v>
          </cell>
          <cell r="BP267">
            <v>1</v>
          </cell>
        </row>
        <row r="268">
          <cell r="G268" t="str">
            <v>JS0A47JK5XP</v>
          </cell>
          <cell r="H268" t="str">
            <v>EK0A5BAHN58</v>
          </cell>
          <cell r="I268" t="str">
            <v>EK0A5BAH</v>
          </cell>
          <cell r="J268" t="str">
            <v>BIG STUDENT</v>
          </cell>
          <cell r="K268" t="str">
            <v>C/O</v>
          </cell>
          <cell r="L268" t="str">
            <v>5XP</v>
          </cell>
          <cell r="M268" t="str">
            <v>RED TAPE</v>
          </cell>
          <cell r="N268" t="str">
            <v>Solid</v>
          </cell>
          <cell r="O268" t="str">
            <v>S</v>
          </cell>
          <cell r="P268" t="str">
            <v>100% Polyester</v>
          </cell>
          <cell r="Q268">
            <v>509061</v>
          </cell>
          <cell r="R268" t="str">
            <v>FORMOSA</v>
          </cell>
          <cell r="S268" t="str">
            <v>Semarang</v>
          </cell>
          <cell r="T268" t="str">
            <v>Indonesia</v>
          </cell>
          <cell r="U268">
            <v>42</v>
          </cell>
          <cell r="V268">
            <v>21</v>
          </cell>
          <cell r="W268">
            <v>30</v>
          </cell>
          <cell r="X268">
            <v>27</v>
          </cell>
          <cell r="Y268">
            <v>40</v>
          </cell>
          <cell r="Z268">
            <v>97</v>
          </cell>
          <cell r="AA268">
            <v>109</v>
          </cell>
          <cell r="AB268">
            <v>509061</v>
          </cell>
          <cell r="AC268" t="str">
            <v>FORMOSA</v>
          </cell>
          <cell r="AD268" t="str">
            <v>Semarang</v>
          </cell>
          <cell r="AE268" t="str">
            <v>Indonesia</v>
          </cell>
          <cell r="AF268">
            <v>509061</v>
          </cell>
          <cell r="AG268" t="str">
            <v>FORMOSA</v>
          </cell>
          <cell r="AH268" t="str">
            <v>Semarang</v>
          </cell>
          <cell r="AI268" t="str">
            <v>Indonesia</v>
          </cell>
          <cell r="AJ268">
            <v>509061</v>
          </cell>
          <cell r="AK268" t="str">
            <v>FORMOSA</v>
          </cell>
          <cell r="AL268" t="str">
            <v>Semarang</v>
          </cell>
          <cell r="AM268" t="str">
            <v>Indonesia</v>
          </cell>
          <cell r="AN268" t="str">
            <v>JFRF</v>
          </cell>
          <cell r="AO268">
            <v>12</v>
          </cell>
          <cell r="AP268">
            <v>21</v>
          </cell>
          <cell r="AQ268">
            <v>16</v>
          </cell>
          <cell r="AR268">
            <v>13</v>
          </cell>
          <cell r="AS268">
            <v>8.52</v>
          </cell>
          <cell r="AT268" t="str">
            <v>KU37</v>
          </cell>
          <cell r="AU268">
            <v>18</v>
          </cell>
          <cell r="AV268">
            <v>80</v>
          </cell>
          <cell r="AW268">
            <v>38</v>
          </cell>
          <cell r="AX268">
            <v>44</v>
          </cell>
          <cell r="AY268">
            <v>12.9</v>
          </cell>
          <cell r="AZ268">
            <v>2000</v>
          </cell>
          <cell r="BA268">
            <v>500</v>
          </cell>
          <cell r="BB268">
            <v>87</v>
          </cell>
          <cell r="BC268">
            <v>28</v>
          </cell>
          <cell r="BD268">
            <v>115</v>
          </cell>
          <cell r="BE268">
            <v>77</v>
          </cell>
          <cell r="BF268">
            <v>98</v>
          </cell>
          <cell r="BG268">
            <v>15</v>
          </cell>
          <cell r="BH268">
            <v>77</v>
          </cell>
          <cell r="BI268">
            <v>25</v>
          </cell>
          <cell r="BJ268">
            <v>63</v>
          </cell>
          <cell r="BK268">
            <v>50</v>
          </cell>
          <cell r="BL268">
            <v>9</v>
          </cell>
          <cell r="BM268">
            <v>1</v>
          </cell>
          <cell r="BN268">
            <v>1</v>
          </cell>
          <cell r="BO268">
            <v>1</v>
          </cell>
          <cell r="BP268">
            <v>1</v>
          </cell>
        </row>
        <row r="269">
          <cell r="G269" t="str">
            <v>JS0A47JK7G3</v>
          </cell>
          <cell r="H269" t="str">
            <v>EK0A5BAHZ91</v>
          </cell>
          <cell r="I269" t="str">
            <v>EK0A5BAH</v>
          </cell>
          <cell r="J269" t="str">
            <v>BIG STUDENT</v>
          </cell>
          <cell r="K269" t="str">
            <v>C/O</v>
          </cell>
          <cell r="L269" t="str">
            <v>7G3</v>
          </cell>
          <cell r="M269" t="str">
            <v>ARMY GREEN</v>
          </cell>
          <cell r="N269" t="str">
            <v>Solid</v>
          </cell>
          <cell r="O269" t="str">
            <v>S</v>
          </cell>
          <cell r="P269" t="str">
            <v>100% Polyester</v>
          </cell>
          <cell r="Q269">
            <v>509061</v>
          </cell>
          <cell r="R269" t="str">
            <v>FORMOSA</v>
          </cell>
          <cell r="S269" t="str">
            <v>Semarang</v>
          </cell>
          <cell r="T269" t="str">
            <v>Indonesia</v>
          </cell>
          <cell r="U269">
            <v>42</v>
          </cell>
          <cell r="V269">
            <v>21</v>
          </cell>
          <cell r="W269">
            <v>30</v>
          </cell>
          <cell r="X269">
            <v>27</v>
          </cell>
          <cell r="Y269">
            <v>40</v>
          </cell>
          <cell r="Z269">
            <v>97</v>
          </cell>
          <cell r="AA269">
            <v>109</v>
          </cell>
          <cell r="AB269">
            <v>509061</v>
          </cell>
          <cell r="AC269" t="str">
            <v>FORMOSA</v>
          </cell>
          <cell r="AD269" t="str">
            <v>Semarang</v>
          </cell>
          <cell r="AE269" t="str">
            <v>Indonesia</v>
          </cell>
          <cell r="AF269">
            <v>509061</v>
          </cell>
          <cell r="AG269" t="str">
            <v>FORMOSA</v>
          </cell>
          <cell r="AH269" t="str">
            <v>Semarang</v>
          </cell>
          <cell r="AI269" t="str">
            <v>Indonesia</v>
          </cell>
          <cell r="AJ269">
            <v>509061</v>
          </cell>
          <cell r="AK269" t="str">
            <v>FORMOSA</v>
          </cell>
          <cell r="AL269" t="str">
            <v>Semarang</v>
          </cell>
          <cell r="AM269" t="str">
            <v>Indonesia</v>
          </cell>
          <cell r="AN269" t="str">
            <v>JFRF</v>
          </cell>
          <cell r="AO269">
            <v>12</v>
          </cell>
          <cell r="AP269">
            <v>21</v>
          </cell>
          <cell r="AQ269">
            <v>16</v>
          </cell>
          <cell r="AR269">
            <v>13</v>
          </cell>
          <cell r="AS269">
            <v>8.52</v>
          </cell>
          <cell r="AT269" t="str">
            <v>KU37</v>
          </cell>
          <cell r="AU269">
            <v>18</v>
          </cell>
          <cell r="AV269">
            <v>80</v>
          </cell>
          <cell r="AW269">
            <v>38</v>
          </cell>
          <cell r="AX269">
            <v>44</v>
          </cell>
          <cell r="AY269">
            <v>12.9</v>
          </cell>
          <cell r="AZ269">
            <v>2000</v>
          </cell>
          <cell r="BA269">
            <v>500</v>
          </cell>
          <cell r="BB269">
            <v>87</v>
          </cell>
          <cell r="BC269">
            <v>28</v>
          </cell>
          <cell r="BD269">
            <v>115</v>
          </cell>
          <cell r="BE269">
            <v>77</v>
          </cell>
          <cell r="BF269">
            <v>98</v>
          </cell>
          <cell r="BG269">
            <v>15</v>
          </cell>
          <cell r="BH269">
            <v>77</v>
          </cell>
          <cell r="BI269">
            <v>25</v>
          </cell>
          <cell r="BJ269">
            <v>63</v>
          </cell>
          <cell r="BK269">
            <v>50</v>
          </cell>
          <cell r="BL269">
            <v>9</v>
          </cell>
          <cell r="BM269">
            <v>1</v>
          </cell>
          <cell r="BN269">
            <v>1</v>
          </cell>
          <cell r="BO269">
            <v>1</v>
          </cell>
          <cell r="BP269">
            <v>1</v>
          </cell>
        </row>
        <row r="270">
          <cell r="G270" t="str">
            <v>JS0A47JK7G7</v>
          </cell>
          <cell r="H270" t="str">
            <v>EK0A5BAHN57</v>
          </cell>
          <cell r="I270" t="str">
            <v>EK0A5BAH</v>
          </cell>
          <cell r="J270" t="str">
            <v>BIG STUDENT</v>
          </cell>
          <cell r="K270" t="str">
            <v>C/O</v>
          </cell>
          <cell r="L270" t="str">
            <v>7G7</v>
          </cell>
          <cell r="M270" t="str">
            <v>BLUE DUSK</v>
          </cell>
          <cell r="N270" t="str">
            <v>Solid</v>
          </cell>
          <cell r="O270" t="str">
            <v>S</v>
          </cell>
          <cell r="P270" t="str">
            <v>100% Polyester</v>
          </cell>
          <cell r="Q270">
            <v>508945</v>
          </cell>
          <cell r="R270" t="str">
            <v>PT. Kanindo 2</v>
          </cell>
          <cell r="S270" t="str">
            <v>Semarang</v>
          </cell>
          <cell r="T270" t="str">
            <v>Indonesia</v>
          </cell>
          <cell r="U270">
            <v>42</v>
          </cell>
          <cell r="V270">
            <v>21</v>
          </cell>
          <cell r="W270">
            <v>30</v>
          </cell>
          <cell r="X270">
            <v>27</v>
          </cell>
          <cell r="Y270">
            <v>40</v>
          </cell>
          <cell r="Z270">
            <v>97</v>
          </cell>
          <cell r="AA270">
            <v>109</v>
          </cell>
          <cell r="AB270">
            <v>508945</v>
          </cell>
          <cell r="AC270" t="str">
            <v>PT. Kanindo 2</v>
          </cell>
          <cell r="AD270" t="str">
            <v>Semarang</v>
          </cell>
          <cell r="AE270" t="str">
            <v>Indonesia</v>
          </cell>
          <cell r="AF270">
            <v>508945</v>
          </cell>
          <cell r="AG270" t="str">
            <v>PT. Kanindo 2</v>
          </cell>
          <cell r="AH270" t="str">
            <v>Semarang</v>
          </cell>
          <cell r="AI270" t="str">
            <v>Indonesia</v>
          </cell>
          <cell r="AJ270">
            <v>508945</v>
          </cell>
          <cell r="AK270" t="str">
            <v>PT. Kanindo 2</v>
          </cell>
          <cell r="AL270" t="str">
            <v>Semarang</v>
          </cell>
          <cell r="AM270" t="str">
            <v>Indonesia</v>
          </cell>
          <cell r="AN270" t="str">
            <v>JFRF</v>
          </cell>
          <cell r="AO270">
            <v>12</v>
          </cell>
          <cell r="AP270">
            <v>21</v>
          </cell>
          <cell r="AQ270">
            <v>16</v>
          </cell>
          <cell r="AR270">
            <v>13</v>
          </cell>
          <cell r="AS270">
            <v>8.52</v>
          </cell>
          <cell r="AT270" t="str">
            <v>KU37</v>
          </cell>
          <cell r="AU270">
            <v>18</v>
          </cell>
          <cell r="AV270">
            <v>80</v>
          </cell>
          <cell r="AW270">
            <v>38</v>
          </cell>
          <cell r="AX270">
            <v>44</v>
          </cell>
          <cell r="AY270">
            <v>12.9</v>
          </cell>
          <cell r="AZ270">
            <v>2000</v>
          </cell>
          <cell r="BA270">
            <v>500</v>
          </cell>
          <cell r="BB270">
            <v>87</v>
          </cell>
          <cell r="BC270">
            <v>28</v>
          </cell>
          <cell r="BD270">
            <v>115</v>
          </cell>
          <cell r="BE270">
            <v>77</v>
          </cell>
          <cell r="BF270">
            <v>98</v>
          </cell>
          <cell r="BG270">
            <v>15</v>
          </cell>
          <cell r="BH270">
            <v>77</v>
          </cell>
          <cell r="BI270">
            <v>25</v>
          </cell>
          <cell r="BJ270">
            <v>63</v>
          </cell>
          <cell r="BK270">
            <v>50</v>
          </cell>
          <cell r="BL270">
            <v>9</v>
          </cell>
          <cell r="BM270">
            <v>1</v>
          </cell>
          <cell r="BN270">
            <v>1</v>
          </cell>
          <cell r="BO270">
            <v>1</v>
          </cell>
          <cell r="BP270">
            <v>1</v>
          </cell>
        </row>
        <row r="271">
          <cell r="G271" t="str">
            <v>JS0A47JK7H6</v>
          </cell>
          <cell r="H271" t="str">
            <v>EK0A5BAHN60</v>
          </cell>
          <cell r="I271" t="str">
            <v>EK0A5BAH</v>
          </cell>
          <cell r="J271" t="str">
            <v>BIG STUDENT</v>
          </cell>
          <cell r="K271" t="str">
            <v>C/O</v>
          </cell>
          <cell r="L271" t="str">
            <v>7H6</v>
          </cell>
          <cell r="M271" t="str">
            <v>GRAPHITE GREY</v>
          </cell>
          <cell r="N271" t="str">
            <v>Solid</v>
          </cell>
          <cell r="O271" t="str">
            <v>S</v>
          </cell>
          <cell r="P271" t="str">
            <v>100% Polyester</v>
          </cell>
          <cell r="Q271">
            <v>509061</v>
          </cell>
          <cell r="R271" t="str">
            <v>FORMOSA</v>
          </cell>
          <cell r="S271" t="str">
            <v>Semarang</v>
          </cell>
          <cell r="T271" t="str">
            <v>Indonesia</v>
          </cell>
          <cell r="U271">
            <v>42</v>
          </cell>
          <cell r="V271">
            <v>21</v>
          </cell>
          <cell r="W271">
            <v>30</v>
          </cell>
          <cell r="X271">
            <v>27</v>
          </cell>
          <cell r="Y271">
            <v>40</v>
          </cell>
          <cell r="Z271">
            <v>97</v>
          </cell>
          <cell r="AA271">
            <v>109</v>
          </cell>
          <cell r="AB271">
            <v>509061</v>
          </cell>
          <cell r="AC271" t="str">
            <v>FORMOSA</v>
          </cell>
          <cell r="AD271" t="str">
            <v>Semarang</v>
          </cell>
          <cell r="AE271" t="str">
            <v>Indonesia</v>
          </cell>
          <cell r="AF271">
            <v>509061</v>
          </cell>
          <cell r="AG271" t="str">
            <v>FORMOSA</v>
          </cell>
          <cell r="AH271" t="str">
            <v>Semarang</v>
          </cell>
          <cell r="AI271" t="str">
            <v>Indonesia</v>
          </cell>
          <cell r="AJ271">
            <v>509061</v>
          </cell>
          <cell r="AK271" t="str">
            <v>FORMOSA</v>
          </cell>
          <cell r="AL271" t="str">
            <v>Semarang</v>
          </cell>
          <cell r="AM271" t="str">
            <v>Indonesia</v>
          </cell>
          <cell r="AN271" t="str">
            <v>JFRF</v>
          </cell>
          <cell r="AO271">
            <v>12</v>
          </cell>
          <cell r="AP271">
            <v>21</v>
          </cell>
          <cell r="AQ271">
            <v>16</v>
          </cell>
          <cell r="AR271">
            <v>13</v>
          </cell>
          <cell r="AS271">
            <v>8.52</v>
          </cell>
          <cell r="AT271" t="str">
            <v>KU37</v>
          </cell>
          <cell r="AU271">
            <v>18</v>
          </cell>
          <cell r="AV271">
            <v>80</v>
          </cell>
          <cell r="AW271">
            <v>38</v>
          </cell>
          <cell r="AX271">
            <v>44</v>
          </cell>
          <cell r="AY271">
            <v>12.9</v>
          </cell>
          <cell r="AZ271">
            <v>2000</v>
          </cell>
          <cell r="BA271">
            <v>500</v>
          </cell>
          <cell r="BB271">
            <v>87</v>
          </cell>
          <cell r="BC271">
            <v>28</v>
          </cell>
          <cell r="BD271">
            <v>115</v>
          </cell>
          <cell r="BE271">
            <v>77</v>
          </cell>
          <cell r="BF271">
            <v>98</v>
          </cell>
          <cell r="BG271">
            <v>15</v>
          </cell>
          <cell r="BH271">
            <v>77</v>
          </cell>
          <cell r="BI271">
            <v>25</v>
          </cell>
          <cell r="BJ271">
            <v>63</v>
          </cell>
          <cell r="BK271">
            <v>50</v>
          </cell>
          <cell r="BL271">
            <v>9</v>
          </cell>
          <cell r="BM271">
            <v>1</v>
          </cell>
          <cell r="BN271">
            <v>1</v>
          </cell>
          <cell r="BO271">
            <v>1</v>
          </cell>
          <cell r="BP271">
            <v>1</v>
          </cell>
        </row>
        <row r="272">
          <cell r="G272" t="str">
            <v>JS0A47JK7N8</v>
          </cell>
          <cell r="H272">
            <v>0</v>
          </cell>
          <cell r="I272">
            <v>0</v>
          </cell>
          <cell r="J272" t="str">
            <v>BIG STUDENT</v>
          </cell>
          <cell r="K272" t="str">
            <v>C/O</v>
          </cell>
          <cell r="L272" t="str">
            <v>7N8</v>
          </cell>
          <cell r="M272" t="str">
            <v>MISTY ROSE</v>
          </cell>
          <cell r="N272" t="str">
            <v>Solid</v>
          </cell>
          <cell r="O272" t="str">
            <v>S</v>
          </cell>
          <cell r="P272" t="str">
            <v>100% Polyester</v>
          </cell>
          <cell r="Q272">
            <v>508945</v>
          </cell>
          <cell r="R272" t="str">
            <v>PT. Kanindo 2</v>
          </cell>
          <cell r="S272" t="str">
            <v>Semarang</v>
          </cell>
          <cell r="T272" t="str">
            <v>Indonesia</v>
          </cell>
          <cell r="U272">
            <v>42</v>
          </cell>
          <cell r="V272">
            <v>21</v>
          </cell>
          <cell r="W272">
            <v>30</v>
          </cell>
          <cell r="X272">
            <v>27</v>
          </cell>
          <cell r="Y272">
            <v>40</v>
          </cell>
          <cell r="Z272">
            <v>97</v>
          </cell>
          <cell r="AA272">
            <v>109</v>
          </cell>
          <cell r="AB272">
            <v>508945</v>
          </cell>
          <cell r="AC272" t="str">
            <v>PT. Kanindo 2</v>
          </cell>
          <cell r="AD272" t="str">
            <v>Semarang</v>
          </cell>
          <cell r="AE272" t="str">
            <v>Indonesia</v>
          </cell>
          <cell r="AF272">
            <v>508945</v>
          </cell>
          <cell r="AG272" t="str">
            <v>PT. Kanindo 2</v>
          </cell>
          <cell r="AH272" t="str">
            <v>Semarang</v>
          </cell>
          <cell r="AI272" t="str">
            <v>Indonesia</v>
          </cell>
          <cell r="AJ272">
            <v>508945</v>
          </cell>
          <cell r="AK272" t="str">
            <v>PT. Kanindo 2</v>
          </cell>
          <cell r="AL272" t="str">
            <v>Semarang</v>
          </cell>
          <cell r="AM272" t="str">
            <v>Indonesia</v>
          </cell>
          <cell r="AN272" t="str">
            <v>JFRF</v>
          </cell>
          <cell r="AO272">
            <v>12</v>
          </cell>
          <cell r="AP272">
            <v>21</v>
          </cell>
          <cell r="AQ272">
            <v>16</v>
          </cell>
          <cell r="AR272">
            <v>13</v>
          </cell>
          <cell r="AS272">
            <v>8.52</v>
          </cell>
          <cell r="AT272" t="str">
            <v>KU37</v>
          </cell>
          <cell r="AU272">
            <v>18</v>
          </cell>
          <cell r="AV272">
            <v>80</v>
          </cell>
          <cell r="AW272">
            <v>38</v>
          </cell>
          <cell r="AX272">
            <v>44</v>
          </cell>
          <cell r="AY272">
            <v>12.9</v>
          </cell>
          <cell r="AZ272">
            <v>2000</v>
          </cell>
          <cell r="BA272">
            <v>500</v>
          </cell>
          <cell r="BB272">
            <v>87</v>
          </cell>
          <cell r="BC272">
            <v>28</v>
          </cell>
          <cell r="BD272">
            <v>115</v>
          </cell>
          <cell r="BE272">
            <v>77</v>
          </cell>
          <cell r="BF272">
            <v>98</v>
          </cell>
          <cell r="BG272">
            <v>15</v>
          </cell>
          <cell r="BH272">
            <v>77</v>
          </cell>
          <cell r="BI272">
            <v>25</v>
          </cell>
          <cell r="BJ272">
            <v>63</v>
          </cell>
          <cell r="BK272">
            <v>50</v>
          </cell>
          <cell r="BL272">
            <v>9</v>
          </cell>
          <cell r="BM272">
            <v>1</v>
          </cell>
          <cell r="BN272">
            <v>1</v>
          </cell>
          <cell r="BO272">
            <v>1</v>
          </cell>
          <cell r="BP272">
            <v>1</v>
          </cell>
        </row>
        <row r="273">
          <cell r="G273" t="str">
            <v>JS0A47JK96D</v>
          </cell>
          <cell r="H273">
            <v>0</v>
          </cell>
          <cell r="I273">
            <v>0</v>
          </cell>
          <cell r="J273" t="str">
            <v>BIG STUDENT</v>
          </cell>
          <cell r="K273" t="str">
            <v>NEW</v>
          </cell>
          <cell r="L273" t="str">
            <v>96D</v>
          </cell>
          <cell r="M273" t="str">
            <v>LODEN FROST</v>
          </cell>
          <cell r="N273" t="str">
            <v>Solid</v>
          </cell>
          <cell r="O273" t="str">
            <v>S</v>
          </cell>
          <cell r="P273" t="str">
            <v>100% Polyester</v>
          </cell>
          <cell r="Q273">
            <v>509061</v>
          </cell>
          <cell r="R273" t="str">
            <v>FORMOSA</v>
          </cell>
          <cell r="S273" t="str">
            <v>Semarang</v>
          </cell>
          <cell r="T273" t="str">
            <v>Indonesia</v>
          </cell>
          <cell r="U273">
            <v>42</v>
          </cell>
          <cell r="V273">
            <v>21</v>
          </cell>
          <cell r="W273">
            <v>30</v>
          </cell>
          <cell r="X273">
            <v>27</v>
          </cell>
          <cell r="Y273">
            <v>40</v>
          </cell>
          <cell r="Z273">
            <v>97</v>
          </cell>
          <cell r="AA273">
            <v>109</v>
          </cell>
          <cell r="AB273">
            <v>509061</v>
          </cell>
          <cell r="AC273" t="str">
            <v>FORMOSA</v>
          </cell>
          <cell r="AD273" t="str">
            <v>Semarang</v>
          </cell>
          <cell r="AE273" t="str">
            <v>Indonesia</v>
          </cell>
          <cell r="AF273">
            <v>509061</v>
          </cell>
          <cell r="AG273" t="str">
            <v>FORMOSA</v>
          </cell>
          <cell r="AH273" t="str">
            <v>Semarang</v>
          </cell>
          <cell r="AI273" t="str">
            <v>Indonesia</v>
          </cell>
          <cell r="AJ273">
            <v>509061</v>
          </cell>
          <cell r="AK273" t="str">
            <v>FORMOSA</v>
          </cell>
          <cell r="AL273" t="str">
            <v>Semarang</v>
          </cell>
          <cell r="AM273" t="str">
            <v>Indonesia</v>
          </cell>
          <cell r="AN273" t="str">
            <v>JFRF</v>
          </cell>
          <cell r="AO273">
            <v>12</v>
          </cell>
          <cell r="AP273">
            <v>21</v>
          </cell>
          <cell r="AQ273">
            <v>16</v>
          </cell>
          <cell r="AR273">
            <v>13</v>
          </cell>
          <cell r="AS273">
            <v>8.52</v>
          </cell>
          <cell r="AT273" t="str">
            <v>KU37</v>
          </cell>
          <cell r="AU273">
            <v>18</v>
          </cell>
          <cell r="AV273">
            <v>80</v>
          </cell>
          <cell r="AW273">
            <v>38</v>
          </cell>
          <cell r="AX273">
            <v>44</v>
          </cell>
          <cell r="AY273">
            <v>12.9</v>
          </cell>
          <cell r="AZ273">
            <v>2000</v>
          </cell>
          <cell r="BA273">
            <v>500</v>
          </cell>
          <cell r="BB273">
            <v>87</v>
          </cell>
          <cell r="BC273">
            <v>28</v>
          </cell>
          <cell r="BD273">
            <v>115</v>
          </cell>
          <cell r="BE273">
            <v>77</v>
          </cell>
          <cell r="BF273">
            <v>98</v>
          </cell>
          <cell r="BG273">
            <v>15</v>
          </cell>
          <cell r="BH273">
            <v>77</v>
          </cell>
          <cell r="BI273">
            <v>25</v>
          </cell>
          <cell r="BJ273">
            <v>63</v>
          </cell>
          <cell r="BK273">
            <v>50</v>
          </cell>
          <cell r="BL273">
            <v>9</v>
          </cell>
          <cell r="BM273">
            <v>1</v>
          </cell>
          <cell r="BN273">
            <v>1</v>
          </cell>
          <cell r="BO273">
            <v>1</v>
          </cell>
          <cell r="BP273">
            <v>1</v>
          </cell>
        </row>
        <row r="274">
          <cell r="G274" t="str">
            <v>JS0A47JKZ70</v>
          </cell>
          <cell r="H274" t="str">
            <v>EK0A5BAH5E3</v>
          </cell>
          <cell r="I274" t="str">
            <v>EK0A5BAH</v>
          </cell>
          <cell r="J274" t="str">
            <v>BIG STUDENT</v>
          </cell>
          <cell r="K274" t="str">
            <v>NEW</v>
          </cell>
          <cell r="L274" t="str">
            <v>Z70</v>
          </cell>
          <cell r="M274" t="str">
            <v>BLUE NEON</v>
          </cell>
          <cell r="N274" t="str">
            <v>Solid</v>
          </cell>
          <cell r="O274" t="str">
            <v>S</v>
          </cell>
          <cell r="P274" t="str">
            <v>100% Polyester</v>
          </cell>
          <cell r="Q274">
            <v>509061</v>
          </cell>
          <cell r="R274" t="str">
            <v>FORMOSA</v>
          </cell>
          <cell r="S274" t="str">
            <v>Semarang</v>
          </cell>
          <cell r="T274" t="str">
            <v>Indonesia</v>
          </cell>
          <cell r="U274">
            <v>42</v>
          </cell>
          <cell r="V274">
            <v>21</v>
          </cell>
          <cell r="W274">
            <v>30</v>
          </cell>
          <cell r="X274">
            <v>27</v>
          </cell>
          <cell r="Y274">
            <v>40</v>
          </cell>
          <cell r="Z274">
            <v>97</v>
          </cell>
          <cell r="AA274">
            <v>109</v>
          </cell>
          <cell r="AB274">
            <v>509061</v>
          </cell>
          <cell r="AC274" t="str">
            <v>FORMOSA</v>
          </cell>
          <cell r="AD274" t="str">
            <v>Semarang</v>
          </cell>
          <cell r="AE274" t="str">
            <v>Indonesia</v>
          </cell>
          <cell r="AF274">
            <v>509061</v>
          </cell>
          <cell r="AG274" t="str">
            <v>FORMOSA</v>
          </cell>
          <cell r="AH274" t="str">
            <v>Semarang</v>
          </cell>
          <cell r="AI274" t="str">
            <v>Indonesia</v>
          </cell>
          <cell r="AJ274">
            <v>509061</v>
          </cell>
          <cell r="AK274" t="str">
            <v>FORMOSA</v>
          </cell>
          <cell r="AL274" t="str">
            <v>Semarang</v>
          </cell>
          <cell r="AM274" t="str">
            <v>Indonesia</v>
          </cell>
          <cell r="AN274" t="str">
            <v>JFRF</v>
          </cell>
          <cell r="AO274">
            <v>12</v>
          </cell>
          <cell r="AP274">
            <v>21</v>
          </cell>
          <cell r="AQ274">
            <v>16</v>
          </cell>
          <cell r="AR274">
            <v>13</v>
          </cell>
          <cell r="AS274">
            <v>8.52</v>
          </cell>
          <cell r="AT274" t="str">
            <v>KU37</v>
          </cell>
          <cell r="AU274">
            <v>18</v>
          </cell>
          <cell r="AV274">
            <v>80</v>
          </cell>
          <cell r="AW274">
            <v>38</v>
          </cell>
          <cell r="AX274">
            <v>44</v>
          </cell>
          <cell r="AY274">
            <v>12.9</v>
          </cell>
          <cell r="AZ274">
            <v>2000</v>
          </cell>
          <cell r="BA274">
            <v>500</v>
          </cell>
          <cell r="BB274">
            <v>87</v>
          </cell>
          <cell r="BC274">
            <v>28</v>
          </cell>
          <cell r="BD274">
            <v>115</v>
          </cell>
          <cell r="BE274">
            <v>77</v>
          </cell>
          <cell r="BF274">
            <v>98</v>
          </cell>
          <cell r="BG274">
            <v>15</v>
          </cell>
          <cell r="BH274">
            <v>77</v>
          </cell>
          <cell r="BI274">
            <v>25</v>
          </cell>
          <cell r="BJ274">
            <v>63</v>
          </cell>
          <cell r="BK274">
            <v>50</v>
          </cell>
          <cell r="BL274">
            <v>9</v>
          </cell>
          <cell r="BM274">
            <v>1</v>
          </cell>
          <cell r="BN274">
            <v>1</v>
          </cell>
          <cell r="BO274">
            <v>1</v>
          </cell>
          <cell r="BP274">
            <v>1</v>
          </cell>
        </row>
        <row r="275">
          <cell r="G275" t="str">
            <v>JS0A47JKZ72</v>
          </cell>
          <cell r="H275">
            <v>0</v>
          </cell>
          <cell r="I275">
            <v>0</v>
          </cell>
          <cell r="J275" t="str">
            <v>BIG STUDENT</v>
          </cell>
          <cell r="K275" t="str">
            <v>NEW</v>
          </cell>
          <cell r="L275" t="str">
            <v>Z72</v>
          </cell>
          <cell r="M275" t="str">
            <v>PEACH NEON</v>
          </cell>
          <cell r="N275" t="str">
            <v>Solid</v>
          </cell>
          <cell r="O275" t="str">
            <v>S</v>
          </cell>
          <cell r="P275" t="str">
            <v>100% Polyester</v>
          </cell>
          <cell r="Q275">
            <v>509061</v>
          </cell>
          <cell r="R275" t="str">
            <v>FORMOSA</v>
          </cell>
          <cell r="S275" t="str">
            <v>Semarang</v>
          </cell>
          <cell r="T275" t="str">
            <v>Indonesia</v>
          </cell>
          <cell r="U275">
            <v>42</v>
          </cell>
          <cell r="V275">
            <v>21</v>
          </cell>
          <cell r="W275">
            <v>30</v>
          </cell>
          <cell r="X275">
            <v>27</v>
          </cell>
          <cell r="Y275">
            <v>40</v>
          </cell>
          <cell r="Z275">
            <v>97</v>
          </cell>
          <cell r="AA275">
            <v>109</v>
          </cell>
          <cell r="AB275">
            <v>509061</v>
          </cell>
          <cell r="AC275" t="str">
            <v>FORMOSA</v>
          </cell>
          <cell r="AD275" t="str">
            <v>Semarang</v>
          </cell>
          <cell r="AE275" t="str">
            <v>Indonesia</v>
          </cell>
          <cell r="AF275">
            <v>509061</v>
          </cell>
          <cell r="AG275" t="str">
            <v>FORMOSA</v>
          </cell>
          <cell r="AH275" t="str">
            <v>Semarang</v>
          </cell>
          <cell r="AI275" t="str">
            <v>Indonesia</v>
          </cell>
          <cell r="AJ275">
            <v>509061</v>
          </cell>
          <cell r="AK275" t="str">
            <v>FORMOSA</v>
          </cell>
          <cell r="AL275" t="str">
            <v>Semarang</v>
          </cell>
          <cell r="AM275" t="str">
            <v>Indonesia</v>
          </cell>
          <cell r="AN275" t="str">
            <v>JFRF</v>
          </cell>
          <cell r="AO275">
            <v>12</v>
          </cell>
          <cell r="AP275">
            <v>21</v>
          </cell>
          <cell r="AQ275">
            <v>16</v>
          </cell>
          <cell r="AR275">
            <v>13</v>
          </cell>
          <cell r="AS275">
            <v>8.52</v>
          </cell>
          <cell r="AT275" t="str">
            <v>KU37</v>
          </cell>
          <cell r="AU275">
            <v>18</v>
          </cell>
          <cell r="AV275">
            <v>80</v>
          </cell>
          <cell r="AW275">
            <v>38</v>
          </cell>
          <cell r="AX275">
            <v>44</v>
          </cell>
          <cell r="AY275">
            <v>12.9</v>
          </cell>
          <cell r="AZ275">
            <v>2000</v>
          </cell>
          <cell r="BA275">
            <v>500</v>
          </cell>
          <cell r="BB275">
            <v>87</v>
          </cell>
          <cell r="BC275">
            <v>28</v>
          </cell>
          <cell r="BD275">
            <v>115</v>
          </cell>
          <cell r="BE275">
            <v>77</v>
          </cell>
          <cell r="BF275">
            <v>98</v>
          </cell>
          <cell r="BG275">
            <v>15</v>
          </cell>
          <cell r="BH275">
            <v>77</v>
          </cell>
          <cell r="BI275">
            <v>25</v>
          </cell>
          <cell r="BJ275">
            <v>63</v>
          </cell>
          <cell r="BK275">
            <v>50</v>
          </cell>
          <cell r="BL275">
            <v>9</v>
          </cell>
          <cell r="BM275">
            <v>1</v>
          </cell>
          <cell r="BN275">
            <v>1</v>
          </cell>
          <cell r="BO275">
            <v>1</v>
          </cell>
          <cell r="BP275">
            <v>1</v>
          </cell>
        </row>
        <row r="276">
          <cell r="G276" t="str">
            <v>JS0A47JKAO3</v>
          </cell>
          <cell r="H276" t="str">
            <v>EK0A5BAH6E2</v>
          </cell>
          <cell r="I276" t="str">
            <v>EK0A5BAH</v>
          </cell>
          <cell r="J276" t="str">
            <v>BIG STUDENT</v>
          </cell>
          <cell r="K276" t="str">
            <v>NEW</v>
          </cell>
          <cell r="L276" t="str">
            <v>AO3</v>
          </cell>
          <cell r="M276" t="str">
            <v>CYBERSPACE GALAXY</v>
          </cell>
          <cell r="N276" t="str">
            <v>Print</v>
          </cell>
          <cell r="O276" t="str">
            <v>P</v>
          </cell>
          <cell r="P276" t="str">
            <v>100% Polyester</v>
          </cell>
          <cell r="Q276">
            <v>509061</v>
          </cell>
          <cell r="R276" t="str">
            <v>FORMOSA</v>
          </cell>
          <cell r="S276" t="str">
            <v>Semarang</v>
          </cell>
          <cell r="T276" t="str">
            <v>Indonesia</v>
          </cell>
          <cell r="U276">
            <v>42</v>
          </cell>
          <cell r="V276">
            <v>21</v>
          </cell>
          <cell r="W276">
            <v>30</v>
          </cell>
          <cell r="X276">
            <v>27</v>
          </cell>
          <cell r="Y276">
            <v>40</v>
          </cell>
          <cell r="Z276">
            <v>97</v>
          </cell>
          <cell r="AA276">
            <v>109</v>
          </cell>
          <cell r="AB276">
            <v>509061</v>
          </cell>
          <cell r="AC276" t="str">
            <v>FORMOSA</v>
          </cell>
          <cell r="AD276" t="str">
            <v>Semarang</v>
          </cell>
          <cell r="AE276" t="str">
            <v>Indonesia</v>
          </cell>
          <cell r="AF276">
            <v>509061</v>
          </cell>
          <cell r="AG276" t="str">
            <v>FORMOSA</v>
          </cell>
          <cell r="AH276" t="str">
            <v>Semarang</v>
          </cell>
          <cell r="AI276" t="str">
            <v>Indonesia</v>
          </cell>
          <cell r="AJ276">
            <v>509061</v>
          </cell>
          <cell r="AK276" t="str">
            <v>FORMOSA</v>
          </cell>
          <cell r="AL276" t="str">
            <v>Semarang</v>
          </cell>
          <cell r="AM276" t="str">
            <v>Indonesia</v>
          </cell>
          <cell r="AN276" t="str">
            <v>JFRF</v>
          </cell>
          <cell r="AO276">
            <v>12</v>
          </cell>
          <cell r="AP276">
            <v>21</v>
          </cell>
          <cell r="AQ276">
            <v>16</v>
          </cell>
          <cell r="AR276">
            <v>13</v>
          </cell>
          <cell r="AS276">
            <v>8.52</v>
          </cell>
          <cell r="AT276" t="str">
            <v>KU37</v>
          </cell>
          <cell r="AU276">
            <v>18</v>
          </cell>
          <cell r="AV276">
            <v>80</v>
          </cell>
          <cell r="AW276">
            <v>38</v>
          </cell>
          <cell r="AX276">
            <v>44</v>
          </cell>
          <cell r="AY276">
            <v>12.9</v>
          </cell>
          <cell r="AZ276">
            <v>2000</v>
          </cell>
          <cell r="BA276">
            <v>500</v>
          </cell>
          <cell r="BB276">
            <v>87</v>
          </cell>
          <cell r="BC276">
            <v>28</v>
          </cell>
          <cell r="BD276">
            <v>115</v>
          </cell>
          <cell r="BE276">
            <v>77</v>
          </cell>
          <cell r="BF276">
            <v>98</v>
          </cell>
          <cell r="BG276">
            <v>15</v>
          </cell>
          <cell r="BH276">
            <v>77</v>
          </cell>
          <cell r="BI276">
            <v>25</v>
          </cell>
          <cell r="BJ276">
            <v>63</v>
          </cell>
          <cell r="BK276">
            <v>50</v>
          </cell>
          <cell r="BL276">
            <v>9</v>
          </cell>
          <cell r="BM276">
            <v>1</v>
          </cell>
          <cell r="BN276">
            <v>1</v>
          </cell>
          <cell r="BO276">
            <v>1</v>
          </cell>
          <cell r="BP276">
            <v>1</v>
          </cell>
        </row>
        <row r="277">
          <cell r="G277" t="str">
            <v>JS0A47JK9TC</v>
          </cell>
          <cell r="H277">
            <v>0</v>
          </cell>
          <cell r="I277">
            <v>0</v>
          </cell>
          <cell r="J277" t="str">
            <v>BIG STUDENT</v>
          </cell>
          <cell r="K277" t="str">
            <v>C/O</v>
          </cell>
          <cell r="L277" t="str">
            <v>9TC</v>
          </cell>
          <cell r="M277" t="str">
            <v>RED/MULTI HIPPIE DAYS</v>
          </cell>
          <cell r="N277" t="str">
            <v>Print</v>
          </cell>
          <cell r="O277" t="str">
            <v>P</v>
          </cell>
          <cell r="P277" t="str">
            <v>100% Polyester</v>
          </cell>
          <cell r="Q277">
            <v>508945</v>
          </cell>
          <cell r="R277" t="str">
            <v>PT. Kanindo 2</v>
          </cell>
          <cell r="S277" t="str">
            <v>Semarang</v>
          </cell>
          <cell r="T277" t="str">
            <v>Indonesia</v>
          </cell>
          <cell r="U277">
            <v>42</v>
          </cell>
          <cell r="V277">
            <v>21</v>
          </cell>
          <cell r="W277">
            <v>30</v>
          </cell>
          <cell r="X277">
            <v>27</v>
          </cell>
          <cell r="Y277">
            <v>40</v>
          </cell>
          <cell r="Z277">
            <v>97</v>
          </cell>
          <cell r="AA277">
            <v>109</v>
          </cell>
          <cell r="AB277">
            <v>508945</v>
          </cell>
          <cell r="AC277" t="str">
            <v>PT. Kanindo 2</v>
          </cell>
          <cell r="AD277" t="str">
            <v>Semarang</v>
          </cell>
          <cell r="AE277" t="str">
            <v>Indonesia</v>
          </cell>
          <cell r="AF277">
            <v>508945</v>
          </cell>
          <cell r="AG277" t="str">
            <v>PT. Kanindo 2</v>
          </cell>
          <cell r="AH277" t="str">
            <v>Semarang</v>
          </cell>
          <cell r="AI277" t="str">
            <v>Indonesia</v>
          </cell>
          <cell r="AJ277">
            <v>508945</v>
          </cell>
          <cell r="AK277" t="str">
            <v>PT. Kanindo 2</v>
          </cell>
          <cell r="AL277" t="str">
            <v>Semarang</v>
          </cell>
          <cell r="AM277" t="str">
            <v>Indonesia</v>
          </cell>
          <cell r="AN277" t="str">
            <v>JFRF</v>
          </cell>
          <cell r="AO277">
            <v>12</v>
          </cell>
          <cell r="AP277">
            <v>21</v>
          </cell>
          <cell r="AQ277">
            <v>16</v>
          </cell>
          <cell r="AR277">
            <v>13</v>
          </cell>
          <cell r="AS277">
            <v>8.52</v>
          </cell>
          <cell r="AT277" t="str">
            <v>KU37</v>
          </cell>
          <cell r="AU277">
            <v>18</v>
          </cell>
          <cell r="AV277">
            <v>80</v>
          </cell>
          <cell r="AW277">
            <v>38</v>
          </cell>
          <cell r="AX277">
            <v>44</v>
          </cell>
          <cell r="AY277">
            <v>12.9</v>
          </cell>
          <cell r="AZ277">
            <v>2000</v>
          </cell>
          <cell r="BA277">
            <v>500</v>
          </cell>
          <cell r="BB277">
            <v>87</v>
          </cell>
          <cell r="BC277">
            <v>28</v>
          </cell>
          <cell r="BD277">
            <v>115</v>
          </cell>
          <cell r="BE277">
            <v>77</v>
          </cell>
          <cell r="BF277">
            <v>98</v>
          </cell>
          <cell r="BG277">
            <v>15</v>
          </cell>
          <cell r="BH277">
            <v>77</v>
          </cell>
          <cell r="BI277">
            <v>25</v>
          </cell>
          <cell r="BJ277">
            <v>63</v>
          </cell>
          <cell r="BK277">
            <v>50</v>
          </cell>
          <cell r="BL277">
            <v>9</v>
          </cell>
          <cell r="BM277">
            <v>1</v>
          </cell>
          <cell r="BN277">
            <v>1</v>
          </cell>
          <cell r="BO277">
            <v>1</v>
          </cell>
          <cell r="BP277">
            <v>1</v>
          </cell>
        </row>
        <row r="278">
          <cell r="G278" t="str">
            <v>JS0A47JK7Z7</v>
          </cell>
          <cell r="H278">
            <v>0</v>
          </cell>
          <cell r="I278">
            <v>0</v>
          </cell>
          <cell r="J278" t="str">
            <v>BIG STUDENT</v>
          </cell>
          <cell r="K278" t="str">
            <v>C/O</v>
          </cell>
          <cell r="L278" t="str">
            <v>7Z7</v>
          </cell>
          <cell r="M278" t="str">
            <v>BUCKSHOT CAMO</v>
          </cell>
          <cell r="N278" t="str">
            <v>Print</v>
          </cell>
          <cell r="O278" t="str">
            <v>P</v>
          </cell>
          <cell r="P278" t="str">
            <v>100% Polyester</v>
          </cell>
          <cell r="Q278">
            <v>509061</v>
          </cell>
          <cell r="R278" t="str">
            <v>FORMOSA</v>
          </cell>
          <cell r="S278" t="str">
            <v>Semarang</v>
          </cell>
          <cell r="T278" t="str">
            <v>Indonesia</v>
          </cell>
          <cell r="U278">
            <v>42</v>
          </cell>
          <cell r="V278">
            <v>21</v>
          </cell>
          <cell r="W278">
            <v>30</v>
          </cell>
          <cell r="X278">
            <v>27</v>
          </cell>
          <cell r="Y278">
            <v>40</v>
          </cell>
          <cell r="Z278">
            <v>97</v>
          </cell>
          <cell r="AA278">
            <v>109</v>
          </cell>
          <cell r="AB278">
            <v>509061</v>
          </cell>
          <cell r="AC278" t="str">
            <v>FORMOSA</v>
          </cell>
          <cell r="AD278" t="str">
            <v>Semarang</v>
          </cell>
          <cell r="AE278" t="str">
            <v>Indonesia</v>
          </cell>
          <cell r="AF278">
            <v>509061</v>
          </cell>
          <cell r="AG278" t="str">
            <v>FORMOSA</v>
          </cell>
          <cell r="AH278" t="str">
            <v>Semarang</v>
          </cell>
          <cell r="AI278" t="str">
            <v>Indonesia</v>
          </cell>
          <cell r="AJ278">
            <v>509061</v>
          </cell>
          <cell r="AK278" t="str">
            <v>FORMOSA</v>
          </cell>
          <cell r="AL278" t="str">
            <v>Semarang</v>
          </cell>
          <cell r="AM278" t="str">
            <v>Indonesia</v>
          </cell>
          <cell r="AN278" t="str">
            <v>JFRF</v>
          </cell>
          <cell r="AO278">
            <v>12</v>
          </cell>
          <cell r="AP278">
            <v>21</v>
          </cell>
          <cell r="AQ278">
            <v>16</v>
          </cell>
          <cell r="AR278">
            <v>13</v>
          </cell>
          <cell r="AS278">
            <v>8.52</v>
          </cell>
          <cell r="AT278" t="str">
            <v>KU37</v>
          </cell>
          <cell r="AU278">
            <v>18</v>
          </cell>
          <cell r="AV278">
            <v>80</v>
          </cell>
          <cell r="AW278">
            <v>38</v>
          </cell>
          <cell r="AX278">
            <v>44</v>
          </cell>
          <cell r="AY278">
            <v>12.9</v>
          </cell>
          <cell r="AZ278">
            <v>2000</v>
          </cell>
          <cell r="BA278">
            <v>500</v>
          </cell>
          <cell r="BB278">
            <v>87</v>
          </cell>
          <cell r="BC278">
            <v>28</v>
          </cell>
          <cell r="BD278">
            <v>115</v>
          </cell>
          <cell r="BE278">
            <v>77</v>
          </cell>
          <cell r="BF278">
            <v>98</v>
          </cell>
          <cell r="BG278">
            <v>15</v>
          </cell>
          <cell r="BH278">
            <v>77</v>
          </cell>
          <cell r="BI278">
            <v>25</v>
          </cell>
          <cell r="BJ278">
            <v>63</v>
          </cell>
          <cell r="BK278">
            <v>50</v>
          </cell>
          <cell r="BL278">
            <v>9</v>
          </cell>
          <cell r="BM278">
            <v>1</v>
          </cell>
          <cell r="BN278">
            <v>1</v>
          </cell>
          <cell r="BO278">
            <v>1</v>
          </cell>
          <cell r="BP278">
            <v>1</v>
          </cell>
        </row>
        <row r="279">
          <cell r="G279" t="str">
            <v>JS0A47JK93J</v>
          </cell>
          <cell r="H279">
            <v>0</v>
          </cell>
          <cell r="I279">
            <v>0</v>
          </cell>
          <cell r="J279" t="str">
            <v>BIG STUDENT</v>
          </cell>
          <cell r="K279" t="str">
            <v>C/O</v>
          </cell>
          <cell r="L279" t="str">
            <v>93J</v>
          </cell>
          <cell r="M279" t="str">
            <v>8 BIT CAMO</v>
          </cell>
          <cell r="N279" t="str">
            <v>Print</v>
          </cell>
          <cell r="O279" t="str">
            <v>P</v>
          </cell>
          <cell r="P279" t="str">
            <v>100% Polyester</v>
          </cell>
          <cell r="Q279">
            <v>509061</v>
          </cell>
          <cell r="R279" t="str">
            <v>FORMOSA</v>
          </cell>
          <cell r="S279" t="str">
            <v>Semarang</v>
          </cell>
          <cell r="T279" t="str">
            <v>Indonesia</v>
          </cell>
          <cell r="U279">
            <v>42</v>
          </cell>
          <cell r="V279">
            <v>21</v>
          </cell>
          <cell r="W279">
            <v>30</v>
          </cell>
          <cell r="X279">
            <v>27</v>
          </cell>
          <cell r="Y279">
            <v>40</v>
          </cell>
          <cell r="Z279">
            <v>97</v>
          </cell>
          <cell r="AA279">
            <v>109</v>
          </cell>
          <cell r="AB279">
            <v>509061</v>
          </cell>
          <cell r="AC279" t="str">
            <v>FORMOSA</v>
          </cell>
          <cell r="AD279" t="str">
            <v>Semarang</v>
          </cell>
          <cell r="AE279" t="str">
            <v>Indonesia</v>
          </cell>
          <cell r="AF279">
            <v>509061</v>
          </cell>
          <cell r="AG279" t="str">
            <v>FORMOSA</v>
          </cell>
          <cell r="AH279" t="str">
            <v>Semarang</v>
          </cell>
          <cell r="AI279" t="str">
            <v>Indonesia</v>
          </cell>
          <cell r="AJ279">
            <v>509061</v>
          </cell>
          <cell r="AK279" t="str">
            <v>FORMOSA</v>
          </cell>
          <cell r="AL279" t="str">
            <v>Semarang</v>
          </cell>
          <cell r="AM279" t="str">
            <v>Indonesia</v>
          </cell>
          <cell r="AN279" t="str">
            <v>JFRF</v>
          </cell>
          <cell r="AO279">
            <v>12</v>
          </cell>
          <cell r="AP279">
            <v>21</v>
          </cell>
          <cell r="AQ279">
            <v>16</v>
          </cell>
          <cell r="AR279">
            <v>13</v>
          </cell>
          <cell r="AS279">
            <v>8.52</v>
          </cell>
          <cell r="AT279" t="str">
            <v>KU37</v>
          </cell>
          <cell r="AU279">
            <v>18</v>
          </cell>
          <cell r="AV279">
            <v>80</v>
          </cell>
          <cell r="AW279">
            <v>38</v>
          </cell>
          <cell r="AX279">
            <v>44</v>
          </cell>
          <cell r="AY279">
            <v>12.9</v>
          </cell>
          <cell r="AZ279">
            <v>2000</v>
          </cell>
          <cell r="BA279">
            <v>500</v>
          </cell>
          <cell r="BB279">
            <v>87</v>
          </cell>
          <cell r="BC279">
            <v>28</v>
          </cell>
          <cell r="BD279">
            <v>115</v>
          </cell>
          <cell r="BE279">
            <v>77</v>
          </cell>
          <cell r="BF279">
            <v>98</v>
          </cell>
          <cell r="BG279">
            <v>15</v>
          </cell>
          <cell r="BH279">
            <v>77</v>
          </cell>
          <cell r="BI279">
            <v>25</v>
          </cell>
          <cell r="BJ279">
            <v>63</v>
          </cell>
          <cell r="BK279">
            <v>50</v>
          </cell>
          <cell r="BL279">
            <v>9</v>
          </cell>
          <cell r="BM279">
            <v>1</v>
          </cell>
          <cell r="BN279">
            <v>1</v>
          </cell>
          <cell r="BO279">
            <v>1</v>
          </cell>
          <cell r="BP279">
            <v>1</v>
          </cell>
        </row>
        <row r="280">
          <cell r="G280" t="str">
            <v>JS0A47JKZ78</v>
          </cell>
          <cell r="H280">
            <v>0</v>
          </cell>
          <cell r="I280">
            <v>0</v>
          </cell>
          <cell r="J280" t="str">
            <v>BIG STUDENT</v>
          </cell>
          <cell r="K280" t="str">
            <v>C/O</v>
          </cell>
          <cell r="L280" t="str">
            <v>Z78</v>
          </cell>
          <cell r="M280" t="str">
            <v>MOOD MAP</v>
          </cell>
          <cell r="N280" t="str">
            <v>Print</v>
          </cell>
          <cell r="O280" t="str">
            <v>P</v>
          </cell>
          <cell r="P280" t="str">
            <v>100% Polyester</v>
          </cell>
          <cell r="Q280">
            <v>509061</v>
          </cell>
          <cell r="R280" t="str">
            <v>FORMOSA</v>
          </cell>
          <cell r="S280" t="str">
            <v>Semarang</v>
          </cell>
          <cell r="T280" t="str">
            <v>Indonesia</v>
          </cell>
          <cell r="U280">
            <v>42</v>
          </cell>
          <cell r="V280">
            <v>21</v>
          </cell>
          <cell r="W280">
            <v>30</v>
          </cell>
          <cell r="X280">
            <v>27</v>
          </cell>
          <cell r="Y280">
            <v>40</v>
          </cell>
          <cell r="Z280">
            <v>97</v>
          </cell>
          <cell r="AA280">
            <v>109</v>
          </cell>
          <cell r="AB280">
            <v>509061</v>
          </cell>
          <cell r="AC280" t="str">
            <v>FORMOSA</v>
          </cell>
          <cell r="AD280" t="str">
            <v>Semarang</v>
          </cell>
          <cell r="AE280" t="str">
            <v>Indonesia</v>
          </cell>
          <cell r="AF280">
            <v>509061</v>
          </cell>
          <cell r="AG280" t="str">
            <v>FORMOSA</v>
          </cell>
          <cell r="AH280" t="str">
            <v>Semarang</v>
          </cell>
          <cell r="AI280" t="str">
            <v>Indonesia</v>
          </cell>
          <cell r="AJ280">
            <v>509061</v>
          </cell>
          <cell r="AK280" t="str">
            <v>FORMOSA</v>
          </cell>
          <cell r="AL280" t="str">
            <v>Semarang</v>
          </cell>
          <cell r="AM280" t="str">
            <v>Indonesia</v>
          </cell>
          <cell r="AN280" t="str">
            <v>JFRF</v>
          </cell>
          <cell r="AO280">
            <v>12</v>
          </cell>
          <cell r="AP280">
            <v>21</v>
          </cell>
          <cell r="AQ280">
            <v>16</v>
          </cell>
          <cell r="AR280">
            <v>13</v>
          </cell>
          <cell r="AS280">
            <v>8.52</v>
          </cell>
          <cell r="AT280" t="str">
            <v>KU37</v>
          </cell>
          <cell r="AU280">
            <v>18</v>
          </cell>
          <cell r="AV280">
            <v>80</v>
          </cell>
          <cell r="AW280">
            <v>38</v>
          </cell>
          <cell r="AX280">
            <v>44</v>
          </cell>
          <cell r="AY280">
            <v>12.9</v>
          </cell>
          <cell r="AZ280">
            <v>2000</v>
          </cell>
          <cell r="BA280">
            <v>500</v>
          </cell>
          <cell r="BB280">
            <v>87</v>
          </cell>
          <cell r="BC280">
            <v>28</v>
          </cell>
          <cell r="BD280">
            <v>115</v>
          </cell>
          <cell r="BE280">
            <v>77</v>
          </cell>
          <cell r="BF280">
            <v>98</v>
          </cell>
          <cell r="BG280">
            <v>15</v>
          </cell>
          <cell r="BH280">
            <v>77</v>
          </cell>
          <cell r="BI280">
            <v>25</v>
          </cell>
          <cell r="BJ280">
            <v>63</v>
          </cell>
          <cell r="BK280">
            <v>50</v>
          </cell>
          <cell r="BL280">
            <v>9</v>
          </cell>
          <cell r="BM280">
            <v>1</v>
          </cell>
          <cell r="BN280">
            <v>1</v>
          </cell>
          <cell r="BO280">
            <v>1</v>
          </cell>
          <cell r="BP280">
            <v>1</v>
          </cell>
        </row>
        <row r="281">
          <cell r="G281" t="str">
            <v>JS0A47JKZ79</v>
          </cell>
          <cell r="H281" t="str">
            <v>EK0A5BAH1D9</v>
          </cell>
          <cell r="I281" t="str">
            <v>EK0A5BAH</v>
          </cell>
          <cell r="J281" t="str">
            <v>BIG STUDENT</v>
          </cell>
          <cell r="K281" t="str">
            <v>C/O</v>
          </cell>
          <cell r="L281" t="str">
            <v>Z79</v>
          </cell>
          <cell r="M281" t="str">
            <v>LAGOON LUAU</v>
          </cell>
          <cell r="N281" t="str">
            <v>Print</v>
          </cell>
          <cell r="O281" t="str">
            <v>P</v>
          </cell>
          <cell r="P281" t="str">
            <v>100% Polyester</v>
          </cell>
          <cell r="Q281">
            <v>509061</v>
          </cell>
          <cell r="R281" t="str">
            <v>FORMOSA</v>
          </cell>
          <cell r="S281" t="str">
            <v>Semarang</v>
          </cell>
          <cell r="T281" t="str">
            <v>Indonesia</v>
          </cell>
          <cell r="U281">
            <v>42</v>
          </cell>
          <cell r="V281">
            <v>21</v>
          </cell>
          <cell r="W281">
            <v>30</v>
          </cell>
          <cell r="X281">
            <v>27</v>
          </cell>
          <cell r="Y281">
            <v>40</v>
          </cell>
          <cell r="Z281">
            <v>97</v>
          </cell>
          <cell r="AA281">
            <v>109</v>
          </cell>
          <cell r="AB281">
            <v>509061</v>
          </cell>
          <cell r="AC281" t="str">
            <v>FORMOSA</v>
          </cell>
          <cell r="AD281" t="str">
            <v>Semarang</v>
          </cell>
          <cell r="AE281" t="str">
            <v>Indonesia</v>
          </cell>
          <cell r="AF281">
            <v>509061</v>
          </cell>
          <cell r="AG281" t="str">
            <v>FORMOSA</v>
          </cell>
          <cell r="AH281" t="str">
            <v>Semarang</v>
          </cell>
          <cell r="AI281" t="str">
            <v>Indonesia</v>
          </cell>
          <cell r="AJ281">
            <v>509061</v>
          </cell>
          <cell r="AK281" t="str">
            <v>FORMOSA</v>
          </cell>
          <cell r="AL281" t="str">
            <v>Semarang</v>
          </cell>
          <cell r="AM281" t="str">
            <v>Indonesia</v>
          </cell>
          <cell r="AN281" t="str">
            <v>JFRF</v>
          </cell>
          <cell r="AO281">
            <v>12</v>
          </cell>
          <cell r="AP281">
            <v>21</v>
          </cell>
          <cell r="AQ281">
            <v>16</v>
          </cell>
          <cell r="AR281">
            <v>13</v>
          </cell>
          <cell r="AS281">
            <v>8.52</v>
          </cell>
          <cell r="AT281" t="str">
            <v>KU37</v>
          </cell>
          <cell r="AU281">
            <v>18</v>
          </cell>
          <cell r="AV281">
            <v>80</v>
          </cell>
          <cell r="AW281">
            <v>38</v>
          </cell>
          <cell r="AX281">
            <v>44</v>
          </cell>
          <cell r="AY281">
            <v>12.9</v>
          </cell>
          <cell r="AZ281">
            <v>2000</v>
          </cell>
          <cell r="BA281">
            <v>500</v>
          </cell>
          <cell r="BB281">
            <v>87</v>
          </cell>
          <cell r="BC281">
            <v>28</v>
          </cell>
          <cell r="BD281">
            <v>115</v>
          </cell>
          <cell r="BE281">
            <v>77</v>
          </cell>
          <cell r="BF281">
            <v>98</v>
          </cell>
          <cell r="BG281">
            <v>15</v>
          </cell>
          <cell r="BH281">
            <v>77</v>
          </cell>
          <cell r="BI281">
            <v>25</v>
          </cell>
          <cell r="BJ281">
            <v>63</v>
          </cell>
          <cell r="BK281">
            <v>50</v>
          </cell>
          <cell r="BL281">
            <v>9</v>
          </cell>
          <cell r="BM281">
            <v>1</v>
          </cell>
          <cell r="BN281">
            <v>1</v>
          </cell>
          <cell r="BO281">
            <v>1</v>
          </cell>
          <cell r="BP281">
            <v>1</v>
          </cell>
        </row>
        <row r="282">
          <cell r="G282" t="str">
            <v>JS0A47JKAQ9</v>
          </cell>
          <cell r="H282">
            <v>0</v>
          </cell>
          <cell r="I282">
            <v>0</v>
          </cell>
          <cell r="J282" t="str">
            <v>BIG STUDENT</v>
          </cell>
          <cell r="K282" t="str">
            <v>NEW</v>
          </cell>
          <cell r="L282" t="str">
            <v>AQ9</v>
          </cell>
          <cell r="M282" t="str">
            <v>AUTUMN TAPESTRY HYDRANGEA</v>
          </cell>
          <cell r="N282" t="str">
            <v>Print</v>
          </cell>
          <cell r="O282" t="str">
            <v>P</v>
          </cell>
          <cell r="P282" t="str">
            <v>100% Polyester</v>
          </cell>
          <cell r="Q282">
            <v>509061</v>
          </cell>
          <cell r="R282" t="str">
            <v>FORMOSA</v>
          </cell>
          <cell r="S282" t="str">
            <v>Semarang</v>
          </cell>
          <cell r="T282" t="str">
            <v>Indonesia</v>
          </cell>
          <cell r="U282">
            <v>42</v>
          </cell>
          <cell r="V282">
            <v>21</v>
          </cell>
          <cell r="W282">
            <v>30</v>
          </cell>
          <cell r="X282">
            <v>27</v>
          </cell>
          <cell r="Y282">
            <v>40</v>
          </cell>
          <cell r="Z282">
            <v>97</v>
          </cell>
          <cell r="AA282">
            <v>109</v>
          </cell>
          <cell r="AB282">
            <v>509061</v>
          </cell>
          <cell r="AC282" t="str">
            <v>FORMOSA</v>
          </cell>
          <cell r="AD282" t="str">
            <v>Semarang</v>
          </cell>
          <cell r="AE282" t="str">
            <v>Indonesia</v>
          </cell>
          <cell r="AF282">
            <v>509061</v>
          </cell>
          <cell r="AG282" t="str">
            <v>FORMOSA</v>
          </cell>
          <cell r="AH282" t="str">
            <v>Semarang</v>
          </cell>
          <cell r="AI282" t="str">
            <v>Indonesia</v>
          </cell>
          <cell r="AJ282">
            <v>509061</v>
          </cell>
          <cell r="AK282" t="str">
            <v>FORMOSA</v>
          </cell>
          <cell r="AL282" t="str">
            <v>Semarang</v>
          </cell>
          <cell r="AM282" t="str">
            <v>Indonesia</v>
          </cell>
          <cell r="AN282" t="str">
            <v>JFRF</v>
          </cell>
          <cell r="AO282">
            <v>12</v>
          </cell>
          <cell r="AP282">
            <v>21</v>
          </cell>
          <cell r="AQ282">
            <v>16</v>
          </cell>
          <cell r="AR282">
            <v>13</v>
          </cell>
          <cell r="AS282">
            <v>8.52</v>
          </cell>
          <cell r="AT282" t="str">
            <v>KU37</v>
          </cell>
          <cell r="AU282">
            <v>18</v>
          </cell>
          <cell r="AV282">
            <v>80</v>
          </cell>
          <cell r="AW282">
            <v>38</v>
          </cell>
          <cell r="AX282">
            <v>44</v>
          </cell>
          <cell r="AY282">
            <v>12.9</v>
          </cell>
          <cell r="AZ282">
            <v>2000</v>
          </cell>
          <cell r="BA282">
            <v>500</v>
          </cell>
          <cell r="BB282">
            <v>87</v>
          </cell>
          <cell r="BC282">
            <v>28</v>
          </cell>
          <cell r="BD282">
            <v>115</v>
          </cell>
          <cell r="BE282">
            <v>77</v>
          </cell>
          <cell r="BF282">
            <v>98</v>
          </cell>
          <cell r="BG282">
            <v>15</v>
          </cell>
          <cell r="BH282">
            <v>77</v>
          </cell>
          <cell r="BI282">
            <v>25</v>
          </cell>
          <cell r="BJ282">
            <v>63</v>
          </cell>
          <cell r="BK282">
            <v>50</v>
          </cell>
          <cell r="BL282">
            <v>9</v>
          </cell>
          <cell r="BM282">
            <v>1</v>
          </cell>
          <cell r="BN282">
            <v>1</v>
          </cell>
          <cell r="BO282">
            <v>1</v>
          </cell>
          <cell r="BP282">
            <v>1</v>
          </cell>
        </row>
        <row r="283">
          <cell r="G283" t="str">
            <v>JS0A47JKZ47</v>
          </cell>
          <cell r="H283" t="str">
            <v>EK0A5BAH6E5</v>
          </cell>
          <cell r="I283" t="str">
            <v>EK0A5BAH</v>
          </cell>
          <cell r="J283" t="str">
            <v>BIG STUDENT</v>
          </cell>
          <cell r="K283" t="str">
            <v>NEW</v>
          </cell>
          <cell r="L283" t="str">
            <v>Z47</v>
          </cell>
          <cell r="M283" t="str">
            <v>BATIK WASH</v>
          </cell>
          <cell r="N283" t="str">
            <v>Print</v>
          </cell>
          <cell r="O283" t="str">
            <v>P</v>
          </cell>
          <cell r="P283" t="str">
            <v>100% Polyester</v>
          </cell>
          <cell r="Q283">
            <v>509061</v>
          </cell>
          <cell r="R283" t="str">
            <v>FORMOSA</v>
          </cell>
          <cell r="S283" t="str">
            <v>Semarang</v>
          </cell>
          <cell r="T283" t="str">
            <v>Indonesia</v>
          </cell>
          <cell r="U283">
            <v>42</v>
          </cell>
          <cell r="V283">
            <v>21</v>
          </cell>
          <cell r="W283">
            <v>30</v>
          </cell>
          <cell r="X283">
            <v>27</v>
          </cell>
          <cell r="Y283">
            <v>40</v>
          </cell>
          <cell r="Z283">
            <v>97</v>
          </cell>
          <cell r="AA283">
            <v>109</v>
          </cell>
          <cell r="AB283">
            <v>509061</v>
          </cell>
          <cell r="AC283" t="str">
            <v>FORMOSA</v>
          </cell>
          <cell r="AD283" t="str">
            <v>Semarang</v>
          </cell>
          <cell r="AE283" t="str">
            <v>Indonesia</v>
          </cell>
          <cell r="AF283">
            <v>509061</v>
          </cell>
          <cell r="AG283" t="str">
            <v>FORMOSA</v>
          </cell>
          <cell r="AH283" t="str">
            <v>Semarang</v>
          </cell>
          <cell r="AI283" t="str">
            <v>Indonesia</v>
          </cell>
          <cell r="AJ283">
            <v>509061</v>
          </cell>
          <cell r="AK283" t="str">
            <v>FORMOSA</v>
          </cell>
          <cell r="AL283" t="str">
            <v>Semarang</v>
          </cell>
          <cell r="AM283" t="str">
            <v>Indonesia</v>
          </cell>
          <cell r="AN283" t="str">
            <v>JFRF</v>
          </cell>
          <cell r="AO283">
            <v>12</v>
          </cell>
          <cell r="AP283">
            <v>21</v>
          </cell>
          <cell r="AQ283">
            <v>16</v>
          </cell>
          <cell r="AR283">
            <v>13</v>
          </cell>
          <cell r="AS283">
            <v>8.52</v>
          </cell>
          <cell r="AT283" t="str">
            <v>KU37</v>
          </cell>
          <cell r="AU283">
            <v>18</v>
          </cell>
          <cell r="AV283">
            <v>80</v>
          </cell>
          <cell r="AW283">
            <v>38</v>
          </cell>
          <cell r="AX283">
            <v>44</v>
          </cell>
          <cell r="AY283">
            <v>12.9</v>
          </cell>
          <cell r="AZ283">
            <v>2000</v>
          </cell>
          <cell r="BA283">
            <v>500</v>
          </cell>
          <cell r="BB283">
            <v>87</v>
          </cell>
          <cell r="BC283">
            <v>28</v>
          </cell>
          <cell r="BD283">
            <v>115</v>
          </cell>
          <cell r="BE283">
            <v>77</v>
          </cell>
          <cell r="BF283">
            <v>98</v>
          </cell>
          <cell r="BG283">
            <v>15</v>
          </cell>
          <cell r="BH283">
            <v>77</v>
          </cell>
          <cell r="BI283">
            <v>25</v>
          </cell>
          <cell r="BJ283">
            <v>63</v>
          </cell>
          <cell r="BK283">
            <v>50</v>
          </cell>
          <cell r="BL283">
            <v>9</v>
          </cell>
          <cell r="BM283">
            <v>1</v>
          </cell>
          <cell r="BN283">
            <v>1</v>
          </cell>
          <cell r="BO283">
            <v>1</v>
          </cell>
          <cell r="BP283">
            <v>1</v>
          </cell>
        </row>
        <row r="284">
          <cell r="G284" t="str">
            <v>JS0A47JKAO5</v>
          </cell>
          <cell r="H284" t="str">
            <v>EK0A5BAH5E7</v>
          </cell>
          <cell r="I284" t="str">
            <v>EK0A5BAH</v>
          </cell>
          <cell r="J284" t="str">
            <v>BIG STUDENT</v>
          </cell>
          <cell r="K284" t="str">
            <v>NEW</v>
          </cell>
          <cell r="L284" t="str">
            <v>AO5</v>
          </cell>
          <cell r="M284" t="str">
            <v>NEON DAISY</v>
          </cell>
          <cell r="N284" t="str">
            <v>Print</v>
          </cell>
          <cell r="O284" t="str">
            <v>P</v>
          </cell>
          <cell r="P284" t="str">
            <v>100% Polyester</v>
          </cell>
          <cell r="Q284">
            <v>509061</v>
          </cell>
          <cell r="R284" t="str">
            <v>FORMOSA</v>
          </cell>
          <cell r="S284" t="str">
            <v>Semarang</v>
          </cell>
          <cell r="T284" t="str">
            <v>Indonesia</v>
          </cell>
          <cell r="U284">
            <v>42</v>
          </cell>
          <cell r="V284">
            <v>21</v>
          </cell>
          <cell r="W284">
            <v>30</v>
          </cell>
          <cell r="X284">
            <v>27</v>
          </cell>
          <cell r="Y284">
            <v>40</v>
          </cell>
          <cell r="Z284">
            <v>97</v>
          </cell>
          <cell r="AA284">
            <v>109</v>
          </cell>
          <cell r="AB284">
            <v>509061</v>
          </cell>
          <cell r="AC284" t="str">
            <v>FORMOSA</v>
          </cell>
          <cell r="AD284" t="str">
            <v>Semarang</v>
          </cell>
          <cell r="AE284" t="str">
            <v>Indonesia</v>
          </cell>
          <cell r="AF284">
            <v>509061</v>
          </cell>
          <cell r="AG284" t="str">
            <v>FORMOSA</v>
          </cell>
          <cell r="AH284" t="str">
            <v>Semarang</v>
          </cell>
          <cell r="AI284" t="str">
            <v>Indonesia</v>
          </cell>
          <cell r="AJ284">
            <v>509061</v>
          </cell>
          <cell r="AK284" t="str">
            <v>FORMOSA</v>
          </cell>
          <cell r="AL284" t="str">
            <v>Semarang</v>
          </cell>
          <cell r="AM284" t="str">
            <v>Indonesia</v>
          </cell>
          <cell r="AN284" t="str">
            <v>JFRF</v>
          </cell>
          <cell r="AO284">
            <v>12</v>
          </cell>
          <cell r="AP284">
            <v>21</v>
          </cell>
          <cell r="AQ284">
            <v>16</v>
          </cell>
          <cell r="AR284">
            <v>13</v>
          </cell>
          <cell r="AS284">
            <v>8.52</v>
          </cell>
          <cell r="AT284" t="str">
            <v>KU37</v>
          </cell>
          <cell r="AU284">
            <v>18</v>
          </cell>
          <cell r="AV284">
            <v>80</v>
          </cell>
          <cell r="AW284">
            <v>38</v>
          </cell>
          <cell r="AX284">
            <v>44</v>
          </cell>
          <cell r="AY284">
            <v>12.9</v>
          </cell>
          <cell r="AZ284">
            <v>2000</v>
          </cell>
          <cell r="BA284">
            <v>500</v>
          </cell>
          <cell r="BB284">
            <v>87</v>
          </cell>
          <cell r="BC284">
            <v>28</v>
          </cell>
          <cell r="BD284">
            <v>115</v>
          </cell>
          <cell r="BE284">
            <v>77</v>
          </cell>
          <cell r="BF284">
            <v>98</v>
          </cell>
          <cell r="BG284">
            <v>15</v>
          </cell>
          <cell r="BH284">
            <v>77</v>
          </cell>
          <cell r="BI284">
            <v>25</v>
          </cell>
          <cell r="BJ284">
            <v>63</v>
          </cell>
          <cell r="BK284">
            <v>50</v>
          </cell>
          <cell r="BL284">
            <v>9</v>
          </cell>
          <cell r="BM284">
            <v>1</v>
          </cell>
          <cell r="BN284">
            <v>1</v>
          </cell>
          <cell r="BO284">
            <v>1</v>
          </cell>
          <cell r="BP284">
            <v>1</v>
          </cell>
        </row>
        <row r="285">
          <cell r="G285" t="str">
            <v>JS0A47JKXS6</v>
          </cell>
          <cell r="H285" t="str">
            <v>EK0A5BAH6E3</v>
          </cell>
          <cell r="I285" t="str">
            <v>EK0A5BAH</v>
          </cell>
          <cell r="J285" t="str">
            <v>BIG STUDENT</v>
          </cell>
          <cell r="K285" t="str">
            <v>NEW</v>
          </cell>
          <cell r="L285" t="str">
            <v>XS6</v>
          </cell>
          <cell r="M285" t="str">
            <v>PRECIOUS PETALS</v>
          </cell>
          <cell r="N285" t="str">
            <v>Print</v>
          </cell>
          <cell r="O285" t="str">
            <v>P</v>
          </cell>
          <cell r="P285" t="str">
            <v>100% Polyester</v>
          </cell>
          <cell r="Q285">
            <v>509061</v>
          </cell>
          <cell r="R285" t="str">
            <v>FORMOSA</v>
          </cell>
          <cell r="S285" t="str">
            <v>Semarang</v>
          </cell>
          <cell r="T285" t="str">
            <v>Indonesia</v>
          </cell>
          <cell r="U285">
            <v>42</v>
          </cell>
          <cell r="V285">
            <v>21</v>
          </cell>
          <cell r="W285">
            <v>30</v>
          </cell>
          <cell r="X285">
            <v>27</v>
          </cell>
          <cell r="Y285">
            <v>40</v>
          </cell>
          <cell r="Z285">
            <v>97</v>
          </cell>
          <cell r="AA285">
            <v>109</v>
          </cell>
          <cell r="AB285">
            <v>509061</v>
          </cell>
          <cell r="AC285" t="str">
            <v>FORMOSA</v>
          </cell>
          <cell r="AD285" t="str">
            <v>Semarang</v>
          </cell>
          <cell r="AE285" t="str">
            <v>Indonesia</v>
          </cell>
          <cell r="AF285">
            <v>509061</v>
          </cell>
          <cell r="AG285" t="str">
            <v>FORMOSA</v>
          </cell>
          <cell r="AH285" t="str">
            <v>Semarang</v>
          </cell>
          <cell r="AI285" t="str">
            <v>Indonesia</v>
          </cell>
          <cell r="AJ285">
            <v>509061</v>
          </cell>
          <cell r="AK285" t="str">
            <v>FORMOSA</v>
          </cell>
          <cell r="AL285" t="str">
            <v>Semarang</v>
          </cell>
          <cell r="AM285" t="str">
            <v>Indonesia</v>
          </cell>
          <cell r="AN285" t="str">
            <v>JFRF</v>
          </cell>
          <cell r="AO285">
            <v>12</v>
          </cell>
          <cell r="AP285">
            <v>21</v>
          </cell>
          <cell r="AQ285">
            <v>16</v>
          </cell>
          <cell r="AR285">
            <v>13</v>
          </cell>
          <cell r="AS285">
            <v>8.52</v>
          </cell>
          <cell r="AT285" t="str">
            <v>KU37</v>
          </cell>
          <cell r="AU285">
            <v>18</v>
          </cell>
          <cell r="AV285">
            <v>80</v>
          </cell>
          <cell r="AW285">
            <v>38</v>
          </cell>
          <cell r="AX285">
            <v>44</v>
          </cell>
          <cell r="AY285">
            <v>12.9</v>
          </cell>
          <cell r="AZ285">
            <v>2000</v>
          </cell>
          <cell r="BA285">
            <v>500</v>
          </cell>
          <cell r="BB285">
            <v>87</v>
          </cell>
          <cell r="BC285">
            <v>28</v>
          </cell>
          <cell r="BD285">
            <v>115</v>
          </cell>
          <cell r="BE285">
            <v>77</v>
          </cell>
          <cell r="BF285">
            <v>98</v>
          </cell>
          <cell r="BG285">
            <v>15</v>
          </cell>
          <cell r="BH285">
            <v>77</v>
          </cell>
          <cell r="BI285">
            <v>25</v>
          </cell>
          <cell r="BJ285">
            <v>63</v>
          </cell>
          <cell r="BK285">
            <v>50</v>
          </cell>
          <cell r="BL285">
            <v>9</v>
          </cell>
          <cell r="BM285">
            <v>1</v>
          </cell>
          <cell r="BN285">
            <v>1</v>
          </cell>
          <cell r="BO285">
            <v>1</v>
          </cell>
          <cell r="BP285">
            <v>1</v>
          </cell>
        </row>
        <row r="286">
          <cell r="G286" t="str">
            <v>JS0A47JKAB5</v>
          </cell>
          <cell r="H286">
            <v>0</v>
          </cell>
          <cell r="I286">
            <v>0</v>
          </cell>
          <cell r="J286" t="str">
            <v>BIG STUDENT</v>
          </cell>
          <cell r="K286" t="str">
            <v>NEW</v>
          </cell>
          <cell r="L286" t="str">
            <v>AB5</v>
          </cell>
          <cell r="M286" t="str">
            <v>OMBRE MOTHERBOARD</v>
          </cell>
          <cell r="N286" t="str">
            <v>Print</v>
          </cell>
          <cell r="O286" t="str">
            <v>P</v>
          </cell>
          <cell r="P286" t="str">
            <v>100% Polyester</v>
          </cell>
          <cell r="Q286">
            <v>509061</v>
          </cell>
          <cell r="R286" t="str">
            <v>FORMOSA</v>
          </cell>
          <cell r="S286" t="str">
            <v>Semarang</v>
          </cell>
          <cell r="T286" t="str">
            <v>Indonesia</v>
          </cell>
          <cell r="U286">
            <v>42</v>
          </cell>
          <cell r="V286">
            <v>21</v>
          </cell>
          <cell r="W286">
            <v>30</v>
          </cell>
          <cell r="X286">
            <v>27</v>
          </cell>
          <cell r="Y286">
            <v>40</v>
          </cell>
          <cell r="Z286">
            <v>97</v>
          </cell>
          <cell r="AA286">
            <v>109</v>
          </cell>
          <cell r="AB286">
            <v>509061</v>
          </cell>
          <cell r="AC286" t="str">
            <v>FORMOSA</v>
          </cell>
          <cell r="AD286" t="str">
            <v>Semarang</v>
          </cell>
          <cell r="AE286" t="str">
            <v>Indonesia</v>
          </cell>
          <cell r="AF286">
            <v>509061</v>
          </cell>
          <cell r="AG286" t="str">
            <v>FORMOSA</v>
          </cell>
          <cell r="AH286" t="str">
            <v>Semarang</v>
          </cell>
          <cell r="AI286" t="str">
            <v>Indonesia</v>
          </cell>
          <cell r="AJ286">
            <v>509061</v>
          </cell>
          <cell r="AK286" t="str">
            <v>FORMOSA</v>
          </cell>
          <cell r="AL286" t="str">
            <v>Semarang</v>
          </cell>
          <cell r="AM286" t="str">
            <v>Indonesia</v>
          </cell>
          <cell r="AN286" t="str">
            <v>JFRF</v>
          </cell>
          <cell r="AO286">
            <v>12</v>
          </cell>
          <cell r="AP286">
            <v>21</v>
          </cell>
          <cell r="AQ286">
            <v>16</v>
          </cell>
          <cell r="AR286">
            <v>13</v>
          </cell>
          <cell r="AS286">
            <v>8.52</v>
          </cell>
          <cell r="AT286" t="str">
            <v>KU37</v>
          </cell>
          <cell r="AU286">
            <v>18</v>
          </cell>
          <cell r="AV286">
            <v>80</v>
          </cell>
          <cell r="AW286">
            <v>38</v>
          </cell>
          <cell r="AX286">
            <v>44</v>
          </cell>
          <cell r="AY286">
            <v>12.9</v>
          </cell>
          <cell r="AZ286">
            <v>2000</v>
          </cell>
          <cell r="BA286">
            <v>500</v>
          </cell>
          <cell r="BB286">
            <v>87</v>
          </cell>
          <cell r="BC286">
            <v>28</v>
          </cell>
          <cell r="BD286">
            <v>115</v>
          </cell>
          <cell r="BE286">
            <v>77</v>
          </cell>
          <cell r="BF286">
            <v>98</v>
          </cell>
          <cell r="BG286">
            <v>15</v>
          </cell>
          <cell r="BH286">
            <v>77</v>
          </cell>
          <cell r="BI286">
            <v>25</v>
          </cell>
          <cell r="BJ286">
            <v>63</v>
          </cell>
          <cell r="BK286">
            <v>50</v>
          </cell>
          <cell r="BL286">
            <v>9</v>
          </cell>
          <cell r="BM286">
            <v>1</v>
          </cell>
          <cell r="BN286">
            <v>1</v>
          </cell>
          <cell r="BO286">
            <v>1</v>
          </cell>
          <cell r="BP286">
            <v>1</v>
          </cell>
        </row>
        <row r="287">
          <cell r="G287" t="str">
            <v>JS0A47JKAB6</v>
          </cell>
          <cell r="H287" t="str">
            <v>EK0A5BAH6E4</v>
          </cell>
          <cell r="I287" t="str">
            <v>EK0A5BAH</v>
          </cell>
          <cell r="J287" t="str">
            <v>BIG STUDENT</v>
          </cell>
          <cell r="K287" t="str">
            <v>NEW</v>
          </cell>
          <cell r="L287" t="str">
            <v>AB6</v>
          </cell>
          <cell r="M287" t="str">
            <v>SCREEN STATIC</v>
          </cell>
          <cell r="N287" t="str">
            <v>Print</v>
          </cell>
          <cell r="O287" t="str">
            <v>P</v>
          </cell>
          <cell r="P287" t="str">
            <v>100% Polyester</v>
          </cell>
          <cell r="Q287">
            <v>509061</v>
          </cell>
          <cell r="R287" t="str">
            <v>FORMOSA</v>
          </cell>
          <cell r="S287" t="str">
            <v>Semarang</v>
          </cell>
          <cell r="T287" t="str">
            <v>Indonesia</v>
          </cell>
          <cell r="U287">
            <v>42</v>
          </cell>
          <cell r="V287">
            <v>21</v>
          </cell>
          <cell r="W287">
            <v>30</v>
          </cell>
          <cell r="X287">
            <v>27</v>
          </cell>
          <cell r="Y287">
            <v>40</v>
          </cell>
          <cell r="Z287">
            <v>97</v>
          </cell>
          <cell r="AA287">
            <v>109</v>
          </cell>
          <cell r="AB287">
            <v>509061</v>
          </cell>
          <cell r="AC287" t="str">
            <v>FORMOSA</v>
          </cell>
          <cell r="AD287" t="str">
            <v>Semarang</v>
          </cell>
          <cell r="AE287" t="str">
            <v>Indonesia</v>
          </cell>
          <cell r="AF287">
            <v>509061</v>
          </cell>
          <cell r="AG287" t="str">
            <v>FORMOSA</v>
          </cell>
          <cell r="AH287" t="str">
            <v>Semarang</v>
          </cell>
          <cell r="AI287" t="str">
            <v>Indonesia</v>
          </cell>
          <cell r="AJ287">
            <v>509061</v>
          </cell>
          <cell r="AK287" t="str">
            <v>FORMOSA</v>
          </cell>
          <cell r="AL287" t="str">
            <v>Semarang</v>
          </cell>
          <cell r="AM287" t="str">
            <v>Indonesia</v>
          </cell>
          <cell r="AN287" t="str">
            <v>JFRF</v>
          </cell>
          <cell r="AO287">
            <v>12</v>
          </cell>
          <cell r="AP287">
            <v>21</v>
          </cell>
          <cell r="AQ287">
            <v>16</v>
          </cell>
          <cell r="AR287">
            <v>13</v>
          </cell>
          <cell r="AS287">
            <v>8.52</v>
          </cell>
          <cell r="AT287" t="str">
            <v>KU37</v>
          </cell>
          <cell r="AU287">
            <v>18</v>
          </cell>
          <cell r="AV287">
            <v>80</v>
          </cell>
          <cell r="AW287">
            <v>38</v>
          </cell>
          <cell r="AX287">
            <v>44</v>
          </cell>
          <cell r="AY287">
            <v>12.9</v>
          </cell>
          <cell r="AZ287">
            <v>2000</v>
          </cell>
          <cell r="BA287">
            <v>500</v>
          </cell>
          <cell r="BB287">
            <v>87</v>
          </cell>
          <cell r="BC287">
            <v>28</v>
          </cell>
          <cell r="BD287">
            <v>115</v>
          </cell>
          <cell r="BE287">
            <v>77</v>
          </cell>
          <cell r="BF287">
            <v>98</v>
          </cell>
          <cell r="BG287">
            <v>15</v>
          </cell>
          <cell r="BH287">
            <v>77</v>
          </cell>
          <cell r="BI287">
            <v>25</v>
          </cell>
          <cell r="BJ287">
            <v>63</v>
          </cell>
          <cell r="BK287">
            <v>50</v>
          </cell>
          <cell r="BL287">
            <v>9</v>
          </cell>
          <cell r="BM287">
            <v>1</v>
          </cell>
          <cell r="BN287">
            <v>1</v>
          </cell>
          <cell r="BO287">
            <v>1</v>
          </cell>
          <cell r="BP287">
            <v>1</v>
          </cell>
        </row>
        <row r="288">
          <cell r="G288" t="str">
            <v>JS0A47JKAO4</v>
          </cell>
          <cell r="H288">
            <v>0</v>
          </cell>
          <cell r="I288">
            <v>0</v>
          </cell>
          <cell r="J288" t="str">
            <v>BIG STUDENT</v>
          </cell>
          <cell r="K288" t="str">
            <v>NEW</v>
          </cell>
          <cell r="L288" t="str">
            <v>AO4</v>
          </cell>
          <cell r="M288" t="str">
            <v>FORAGING FINDS</v>
          </cell>
          <cell r="N288" t="str">
            <v>Print</v>
          </cell>
          <cell r="O288" t="str">
            <v>P</v>
          </cell>
          <cell r="P288" t="str">
            <v>100% Polyester</v>
          </cell>
          <cell r="Q288">
            <v>509061</v>
          </cell>
          <cell r="R288" t="str">
            <v>FORMOSA</v>
          </cell>
          <cell r="S288" t="str">
            <v>Semarang</v>
          </cell>
          <cell r="T288" t="str">
            <v>Indonesia</v>
          </cell>
          <cell r="U288">
            <v>42</v>
          </cell>
          <cell r="V288">
            <v>21</v>
          </cell>
          <cell r="W288">
            <v>30</v>
          </cell>
          <cell r="X288">
            <v>27</v>
          </cell>
          <cell r="Y288">
            <v>40</v>
          </cell>
          <cell r="Z288">
            <v>97</v>
          </cell>
          <cell r="AA288">
            <v>109</v>
          </cell>
          <cell r="AB288">
            <v>509061</v>
          </cell>
          <cell r="AC288" t="str">
            <v>FORMOSA</v>
          </cell>
          <cell r="AD288" t="str">
            <v>Semarang</v>
          </cell>
          <cell r="AE288" t="str">
            <v>Indonesia</v>
          </cell>
          <cell r="AF288">
            <v>509061</v>
          </cell>
          <cell r="AG288" t="str">
            <v>FORMOSA</v>
          </cell>
          <cell r="AH288" t="str">
            <v>Semarang</v>
          </cell>
          <cell r="AI288" t="str">
            <v>Indonesia</v>
          </cell>
          <cell r="AJ288">
            <v>509061</v>
          </cell>
          <cell r="AK288" t="str">
            <v>FORMOSA</v>
          </cell>
          <cell r="AL288" t="str">
            <v>Semarang</v>
          </cell>
          <cell r="AM288" t="str">
            <v>Indonesia</v>
          </cell>
          <cell r="AN288" t="str">
            <v>JFRF</v>
          </cell>
          <cell r="AO288">
            <v>12</v>
          </cell>
          <cell r="AP288">
            <v>21</v>
          </cell>
          <cell r="AQ288">
            <v>16</v>
          </cell>
          <cell r="AR288">
            <v>13</v>
          </cell>
          <cell r="AS288">
            <v>8.52</v>
          </cell>
          <cell r="AT288" t="str">
            <v>KU37</v>
          </cell>
          <cell r="AU288">
            <v>18</v>
          </cell>
          <cell r="AV288">
            <v>80</v>
          </cell>
          <cell r="AW288">
            <v>38</v>
          </cell>
          <cell r="AX288">
            <v>44</v>
          </cell>
          <cell r="AY288">
            <v>12.9</v>
          </cell>
          <cell r="AZ288">
            <v>2000</v>
          </cell>
          <cell r="BA288">
            <v>500</v>
          </cell>
          <cell r="BB288">
            <v>87</v>
          </cell>
          <cell r="BC288">
            <v>28</v>
          </cell>
          <cell r="BD288">
            <v>115</v>
          </cell>
          <cell r="BE288">
            <v>77</v>
          </cell>
          <cell r="BF288">
            <v>98</v>
          </cell>
          <cell r="BG288">
            <v>15</v>
          </cell>
          <cell r="BH288">
            <v>77</v>
          </cell>
          <cell r="BI288">
            <v>25</v>
          </cell>
          <cell r="BJ288">
            <v>63</v>
          </cell>
          <cell r="BK288">
            <v>50</v>
          </cell>
          <cell r="BL288">
            <v>9</v>
          </cell>
          <cell r="BM288">
            <v>1</v>
          </cell>
          <cell r="BN288">
            <v>1</v>
          </cell>
          <cell r="BO288">
            <v>1</v>
          </cell>
          <cell r="BP288">
            <v>1</v>
          </cell>
        </row>
        <row r="289">
          <cell r="G289" t="str">
            <v>JS0A47JKAQ0</v>
          </cell>
          <cell r="H289">
            <v>0</v>
          </cell>
          <cell r="I289">
            <v>0</v>
          </cell>
          <cell r="J289" t="str">
            <v>BIG STUDENT</v>
          </cell>
          <cell r="K289" t="str">
            <v>NEW</v>
          </cell>
          <cell r="L289" t="str">
            <v>AQ0</v>
          </cell>
          <cell r="M289" t="str">
            <v>PATCHWORK WAVES</v>
          </cell>
          <cell r="N289" t="str">
            <v>Print</v>
          </cell>
          <cell r="O289" t="str">
            <v>P</v>
          </cell>
          <cell r="P289" t="str">
            <v>100% Polyester</v>
          </cell>
          <cell r="Q289">
            <v>509061</v>
          </cell>
          <cell r="R289" t="str">
            <v>FORMOSA</v>
          </cell>
          <cell r="S289" t="str">
            <v>Semarang</v>
          </cell>
          <cell r="T289" t="str">
            <v>Indonesia</v>
          </cell>
          <cell r="U289">
            <v>42</v>
          </cell>
          <cell r="V289">
            <v>21</v>
          </cell>
          <cell r="W289">
            <v>30</v>
          </cell>
          <cell r="X289">
            <v>27</v>
          </cell>
          <cell r="Y289">
            <v>40</v>
          </cell>
          <cell r="Z289">
            <v>97</v>
          </cell>
          <cell r="AA289">
            <v>109</v>
          </cell>
          <cell r="AB289">
            <v>509061</v>
          </cell>
          <cell r="AC289" t="str">
            <v>FORMOSA</v>
          </cell>
          <cell r="AD289" t="str">
            <v>Semarang</v>
          </cell>
          <cell r="AE289" t="str">
            <v>Indonesia</v>
          </cell>
          <cell r="AF289">
            <v>509061</v>
          </cell>
          <cell r="AG289" t="str">
            <v>FORMOSA</v>
          </cell>
          <cell r="AH289" t="str">
            <v>Semarang</v>
          </cell>
          <cell r="AI289" t="str">
            <v>Indonesia</v>
          </cell>
          <cell r="AJ289">
            <v>509061</v>
          </cell>
          <cell r="AK289" t="str">
            <v>FORMOSA</v>
          </cell>
          <cell r="AL289" t="str">
            <v>Semarang</v>
          </cell>
          <cell r="AM289" t="str">
            <v>Indonesia</v>
          </cell>
          <cell r="AN289" t="str">
            <v>JFRF</v>
          </cell>
          <cell r="AO289">
            <v>12</v>
          </cell>
          <cell r="AP289">
            <v>21</v>
          </cell>
          <cell r="AQ289">
            <v>16</v>
          </cell>
          <cell r="AR289">
            <v>13</v>
          </cell>
          <cell r="AS289">
            <v>8.52</v>
          </cell>
          <cell r="AT289" t="str">
            <v>KU37</v>
          </cell>
          <cell r="AU289">
            <v>18</v>
          </cell>
          <cell r="AV289">
            <v>80</v>
          </cell>
          <cell r="AW289">
            <v>38</v>
          </cell>
          <cell r="AX289">
            <v>44</v>
          </cell>
          <cell r="AY289">
            <v>12.9</v>
          </cell>
          <cell r="AZ289">
            <v>2000</v>
          </cell>
          <cell r="BA289">
            <v>500</v>
          </cell>
          <cell r="BB289">
            <v>87</v>
          </cell>
          <cell r="BC289">
            <v>28</v>
          </cell>
          <cell r="BD289">
            <v>115</v>
          </cell>
          <cell r="BE289">
            <v>77</v>
          </cell>
          <cell r="BF289">
            <v>98</v>
          </cell>
          <cell r="BG289">
            <v>15</v>
          </cell>
          <cell r="BH289">
            <v>77</v>
          </cell>
          <cell r="BI289">
            <v>25</v>
          </cell>
          <cell r="BJ289">
            <v>63</v>
          </cell>
          <cell r="BK289">
            <v>50</v>
          </cell>
          <cell r="BL289">
            <v>9</v>
          </cell>
          <cell r="BM289">
            <v>1</v>
          </cell>
          <cell r="BN289">
            <v>1</v>
          </cell>
          <cell r="BO289">
            <v>1</v>
          </cell>
          <cell r="BP289">
            <v>1</v>
          </cell>
        </row>
        <row r="290">
          <cell r="G290" t="str">
            <v>JS0A47JKAO9</v>
          </cell>
          <cell r="H290">
            <v>0</v>
          </cell>
          <cell r="I290">
            <v>0</v>
          </cell>
          <cell r="J290" t="str">
            <v>BIG STUDENT</v>
          </cell>
          <cell r="K290" t="str">
            <v>NEW</v>
          </cell>
          <cell r="L290" t="str">
            <v>AO9</v>
          </cell>
          <cell r="M290" t="str">
            <v>MEMPHIS MOOD NEON</v>
          </cell>
          <cell r="N290" t="str">
            <v>Print</v>
          </cell>
          <cell r="O290" t="str">
            <v>P</v>
          </cell>
          <cell r="P290" t="str">
            <v>100% Polyester</v>
          </cell>
          <cell r="Q290">
            <v>509061</v>
          </cell>
          <cell r="R290" t="str">
            <v>FORMOSA</v>
          </cell>
          <cell r="S290" t="str">
            <v>Semarang</v>
          </cell>
          <cell r="T290" t="str">
            <v>Indonesia</v>
          </cell>
          <cell r="U290">
            <v>42</v>
          </cell>
          <cell r="V290">
            <v>21</v>
          </cell>
          <cell r="W290">
            <v>30</v>
          </cell>
          <cell r="X290">
            <v>27</v>
          </cell>
          <cell r="Y290">
            <v>40</v>
          </cell>
          <cell r="Z290">
            <v>97</v>
          </cell>
          <cell r="AA290">
            <v>109</v>
          </cell>
          <cell r="AB290">
            <v>509061</v>
          </cell>
          <cell r="AC290" t="str">
            <v>FORMOSA</v>
          </cell>
          <cell r="AD290" t="str">
            <v>Semarang</v>
          </cell>
          <cell r="AE290" t="str">
            <v>Indonesia</v>
          </cell>
          <cell r="AF290">
            <v>509061</v>
          </cell>
          <cell r="AG290" t="str">
            <v>FORMOSA</v>
          </cell>
          <cell r="AH290" t="str">
            <v>Semarang</v>
          </cell>
          <cell r="AI290" t="str">
            <v>Indonesia</v>
          </cell>
          <cell r="AJ290">
            <v>509061</v>
          </cell>
          <cell r="AK290" t="str">
            <v>FORMOSA</v>
          </cell>
          <cell r="AL290" t="str">
            <v>Semarang</v>
          </cell>
          <cell r="AM290" t="str">
            <v>Indonesia</v>
          </cell>
          <cell r="AN290" t="str">
            <v>JFRF</v>
          </cell>
          <cell r="AO290">
            <v>12</v>
          </cell>
          <cell r="AP290">
            <v>21</v>
          </cell>
          <cell r="AQ290">
            <v>16</v>
          </cell>
          <cell r="AR290">
            <v>13</v>
          </cell>
          <cell r="AS290">
            <v>8.52</v>
          </cell>
          <cell r="AT290" t="str">
            <v>KU37</v>
          </cell>
          <cell r="AU290">
            <v>18</v>
          </cell>
          <cell r="AV290">
            <v>80</v>
          </cell>
          <cell r="AW290">
            <v>38</v>
          </cell>
          <cell r="AX290">
            <v>44</v>
          </cell>
          <cell r="AY290">
            <v>12.9</v>
          </cell>
          <cell r="AZ290">
            <v>2000</v>
          </cell>
          <cell r="BA290">
            <v>500</v>
          </cell>
          <cell r="BB290">
            <v>87</v>
          </cell>
          <cell r="BC290">
            <v>28</v>
          </cell>
          <cell r="BD290">
            <v>115</v>
          </cell>
          <cell r="BE290">
            <v>77</v>
          </cell>
          <cell r="BF290">
            <v>98</v>
          </cell>
          <cell r="BG290">
            <v>15</v>
          </cell>
          <cell r="BH290">
            <v>77</v>
          </cell>
          <cell r="BI290">
            <v>25</v>
          </cell>
          <cell r="BJ290">
            <v>63</v>
          </cell>
          <cell r="BK290">
            <v>50</v>
          </cell>
          <cell r="BL290">
            <v>9</v>
          </cell>
          <cell r="BM290">
            <v>1</v>
          </cell>
          <cell r="BN290">
            <v>1</v>
          </cell>
          <cell r="BO290">
            <v>1</v>
          </cell>
          <cell r="BP290">
            <v>1</v>
          </cell>
        </row>
        <row r="291">
          <cell r="G291" t="str">
            <v>JS0A47JKAQ7</v>
          </cell>
          <cell r="H291">
            <v>0</v>
          </cell>
          <cell r="I291">
            <v>0</v>
          </cell>
          <cell r="J291" t="str">
            <v>BIG STUDENT</v>
          </cell>
          <cell r="K291" t="str">
            <v>NEW</v>
          </cell>
          <cell r="L291" t="str">
            <v>AQ7</v>
          </cell>
          <cell r="M291" t="str">
            <v>PRECIOUS PETALS COCONUT</v>
          </cell>
          <cell r="N291" t="str">
            <v>Print</v>
          </cell>
          <cell r="O291" t="str">
            <v>P</v>
          </cell>
          <cell r="P291" t="str">
            <v>100% Polyester</v>
          </cell>
          <cell r="Q291">
            <v>509061</v>
          </cell>
          <cell r="R291" t="str">
            <v>FORMOSA</v>
          </cell>
          <cell r="S291" t="str">
            <v>Semarang</v>
          </cell>
          <cell r="T291" t="str">
            <v>Indonesia</v>
          </cell>
          <cell r="U291">
            <v>42</v>
          </cell>
          <cell r="V291">
            <v>21</v>
          </cell>
          <cell r="W291">
            <v>30</v>
          </cell>
          <cell r="X291">
            <v>27</v>
          </cell>
          <cell r="Y291">
            <v>40</v>
          </cell>
          <cell r="Z291">
            <v>97</v>
          </cell>
          <cell r="AA291">
            <v>109</v>
          </cell>
          <cell r="AB291">
            <v>509061</v>
          </cell>
          <cell r="AC291" t="str">
            <v>FORMOSA</v>
          </cell>
          <cell r="AD291" t="str">
            <v>Semarang</v>
          </cell>
          <cell r="AE291" t="str">
            <v>Indonesia</v>
          </cell>
          <cell r="AF291">
            <v>509061</v>
          </cell>
          <cell r="AG291" t="str">
            <v>FORMOSA</v>
          </cell>
          <cell r="AH291" t="str">
            <v>Semarang</v>
          </cell>
          <cell r="AI291" t="str">
            <v>Indonesia</v>
          </cell>
          <cell r="AJ291">
            <v>509061</v>
          </cell>
          <cell r="AK291" t="str">
            <v>FORMOSA</v>
          </cell>
          <cell r="AL291" t="str">
            <v>Semarang</v>
          </cell>
          <cell r="AM291" t="str">
            <v>Indonesia</v>
          </cell>
          <cell r="AN291" t="str">
            <v>JFRF</v>
          </cell>
          <cell r="AO291">
            <v>12</v>
          </cell>
          <cell r="AP291">
            <v>21</v>
          </cell>
          <cell r="AQ291">
            <v>16</v>
          </cell>
          <cell r="AR291">
            <v>13</v>
          </cell>
          <cell r="AS291">
            <v>8.52</v>
          </cell>
          <cell r="AT291" t="str">
            <v>KU37</v>
          </cell>
          <cell r="AU291">
            <v>18</v>
          </cell>
          <cell r="AV291">
            <v>80</v>
          </cell>
          <cell r="AW291">
            <v>38</v>
          </cell>
          <cell r="AX291">
            <v>44</v>
          </cell>
          <cell r="AY291">
            <v>12.9</v>
          </cell>
          <cell r="AZ291">
            <v>2000</v>
          </cell>
          <cell r="BA291">
            <v>500</v>
          </cell>
          <cell r="BB291">
            <v>87</v>
          </cell>
          <cell r="BC291">
            <v>28</v>
          </cell>
          <cell r="BD291">
            <v>115</v>
          </cell>
          <cell r="BE291">
            <v>77</v>
          </cell>
          <cell r="BF291">
            <v>98</v>
          </cell>
          <cell r="BG291">
            <v>15</v>
          </cell>
          <cell r="BH291">
            <v>77</v>
          </cell>
          <cell r="BI291">
            <v>25</v>
          </cell>
          <cell r="BJ291">
            <v>63</v>
          </cell>
          <cell r="BK291">
            <v>50</v>
          </cell>
          <cell r="BL291">
            <v>9</v>
          </cell>
          <cell r="BM291">
            <v>1</v>
          </cell>
          <cell r="BN291">
            <v>1</v>
          </cell>
          <cell r="BO291">
            <v>1</v>
          </cell>
          <cell r="BP291">
            <v>1</v>
          </cell>
        </row>
        <row r="292">
          <cell r="G292" t="str">
            <v>JS0A47JK85K</v>
          </cell>
          <cell r="H292">
            <v>0</v>
          </cell>
          <cell r="I292">
            <v>0</v>
          </cell>
          <cell r="J292" t="str">
            <v>BIG STUDENT</v>
          </cell>
          <cell r="K292" t="str">
            <v>C/O</v>
          </cell>
          <cell r="L292" t="str">
            <v>85K</v>
          </cell>
          <cell r="M292" t="str">
            <v>ITS ELECTRIC</v>
          </cell>
          <cell r="N292" t="str">
            <v>Print</v>
          </cell>
          <cell r="O292" t="str">
            <v>P</v>
          </cell>
          <cell r="P292" t="str">
            <v>100% Polyester</v>
          </cell>
          <cell r="Q292">
            <v>509061</v>
          </cell>
          <cell r="R292" t="str">
            <v>FORMOSA</v>
          </cell>
          <cell r="S292" t="str">
            <v>Semarang</v>
          </cell>
          <cell r="T292" t="str">
            <v>Indonesia</v>
          </cell>
          <cell r="U292">
            <v>42</v>
          </cell>
          <cell r="V292">
            <v>21</v>
          </cell>
          <cell r="W292">
            <v>30</v>
          </cell>
          <cell r="X292">
            <v>27</v>
          </cell>
          <cell r="Y292">
            <v>40</v>
          </cell>
          <cell r="Z292">
            <v>97</v>
          </cell>
          <cell r="AA292">
            <v>109</v>
          </cell>
          <cell r="AB292">
            <v>509061</v>
          </cell>
          <cell r="AC292" t="str">
            <v>FORMOSA</v>
          </cell>
          <cell r="AD292" t="str">
            <v>Semarang</v>
          </cell>
          <cell r="AE292" t="str">
            <v>Indonesia</v>
          </cell>
          <cell r="AF292">
            <v>509061</v>
          </cell>
          <cell r="AG292" t="str">
            <v>FORMOSA</v>
          </cell>
          <cell r="AH292" t="str">
            <v>Semarang</v>
          </cell>
          <cell r="AI292" t="str">
            <v>Indonesia</v>
          </cell>
          <cell r="AJ292">
            <v>509061</v>
          </cell>
          <cell r="AK292" t="str">
            <v>FORMOSA</v>
          </cell>
          <cell r="AL292" t="str">
            <v>Semarang</v>
          </cell>
          <cell r="AM292" t="str">
            <v>Indonesia</v>
          </cell>
          <cell r="AN292" t="str">
            <v>JFRF</v>
          </cell>
          <cell r="AO292">
            <v>12</v>
          </cell>
          <cell r="AP292">
            <v>21</v>
          </cell>
          <cell r="AQ292">
            <v>16</v>
          </cell>
          <cell r="AR292">
            <v>13</v>
          </cell>
          <cell r="AS292">
            <v>8.52</v>
          </cell>
          <cell r="AT292" t="str">
            <v>KU37</v>
          </cell>
          <cell r="AU292">
            <v>18</v>
          </cell>
          <cell r="AV292">
            <v>80</v>
          </cell>
          <cell r="AW292">
            <v>38</v>
          </cell>
          <cell r="AX292">
            <v>44</v>
          </cell>
          <cell r="AY292">
            <v>12.9</v>
          </cell>
          <cell r="AZ292">
            <v>2000</v>
          </cell>
          <cell r="BA292">
            <v>500</v>
          </cell>
          <cell r="BB292">
            <v>87</v>
          </cell>
          <cell r="BC292">
            <v>28</v>
          </cell>
          <cell r="BD292">
            <v>115</v>
          </cell>
          <cell r="BE292">
            <v>77</v>
          </cell>
          <cell r="BF292">
            <v>98</v>
          </cell>
          <cell r="BG292">
            <v>15</v>
          </cell>
          <cell r="BH292">
            <v>77</v>
          </cell>
          <cell r="BI292">
            <v>25</v>
          </cell>
          <cell r="BJ292">
            <v>63</v>
          </cell>
          <cell r="BK292">
            <v>50</v>
          </cell>
          <cell r="BL292">
            <v>9</v>
          </cell>
          <cell r="BM292">
            <v>1</v>
          </cell>
          <cell r="BN292">
            <v>1</v>
          </cell>
          <cell r="BO292">
            <v>1</v>
          </cell>
          <cell r="BP292">
            <v>1</v>
          </cell>
        </row>
        <row r="293">
          <cell r="G293" t="str">
            <v>JS0A47JK88A</v>
          </cell>
          <cell r="H293">
            <v>0</v>
          </cell>
          <cell r="I293">
            <v>0</v>
          </cell>
          <cell r="J293" t="str">
            <v>BIG STUDENT</v>
          </cell>
          <cell r="K293" t="str">
            <v>C/O</v>
          </cell>
          <cell r="L293" t="str">
            <v>88A</v>
          </cell>
          <cell r="M293" t="str">
            <v>STRAWBERRY SHOWER</v>
          </cell>
          <cell r="N293" t="str">
            <v>Solid</v>
          </cell>
          <cell r="O293" t="str">
            <v>p</v>
          </cell>
          <cell r="P293" t="str">
            <v>100% Polyester</v>
          </cell>
          <cell r="Q293">
            <v>508945</v>
          </cell>
          <cell r="R293" t="str">
            <v>PT. Kanindo 2</v>
          </cell>
          <cell r="S293" t="str">
            <v>Semarang</v>
          </cell>
          <cell r="T293" t="str">
            <v>Indonesia</v>
          </cell>
          <cell r="U293">
            <v>42</v>
          </cell>
          <cell r="V293">
            <v>21</v>
          </cell>
          <cell r="W293">
            <v>30</v>
          </cell>
          <cell r="X293">
            <v>27</v>
          </cell>
          <cell r="Y293">
            <v>35</v>
          </cell>
          <cell r="Z293">
            <v>92</v>
          </cell>
          <cell r="AA293">
            <v>104</v>
          </cell>
          <cell r="AB293">
            <v>508945</v>
          </cell>
          <cell r="AC293" t="str">
            <v>PT. Kanindo 2</v>
          </cell>
          <cell r="AD293" t="str">
            <v>Semarang</v>
          </cell>
          <cell r="AE293" t="str">
            <v>Indonesia</v>
          </cell>
          <cell r="AF293">
            <v>508945</v>
          </cell>
          <cell r="AG293" t="str">
            <v>PT. Kanindo 2</v>
          </cell>
          <cell r="AH293" t="str">
            <v>Semarang</v>
          </cell>
          <cell r="AI293" t="str">
            <v>Indonesia</v>
          </cell>
          <cell r="AJ293">
            <v>508945</v>
          </cell>
          <cell r="AK293" t="str">
            <v>PT. Kanindo 2</v>
          </cell>
          <cell r="AL293" t="str">
            <v>Semarang</v>
          </cell>
          <cell r="AM293" t="str">
            <v>Indonesia</v>
          </cell>
          <cell r="AN293" t="str">
            <v>JFRF</v>
          </cell>
          <cell r="AO293">
            <v>12</v>
          </cell>
          <cell r="AP293">
            <v>21</v>
          </cell>
          <cell r="AQ293">
            <v>16</v>
          </cell>
          <cell r="AR293">
            <v>13</v>
          </cell>
          <cell r="AS293">
            <v>8.52</v>
          </cell>
          <cell r="AT293" t="str">
            <v>KU37</v>
          </cell>
          <cell r="AU293">
            <v>18</v>
          </cell>
          <cell r="AV293">
            <v>80</v>
          </cell>
          <cell r="AW293">
            <v>38</v>
          </cell>
          <cell r="AX293">
            <v>44</v>
          </cell>
          <cell r="AY293">
            <v>12.9</v>
          </cell>
          <cell r="AZ293">
            <v>2000</v>
          </cell>
          <cell r="BA293">
            <v>500</v>
          </cell>
          <cell r="BB293">
            <v>87</v>
          </cell>
          <cell r="BC293">
            <v>28</v>
          </cell>
          <cell r="BD293">
            <v>115</v>
          </cell>
          <cell r="BE293">
            <v>77</v>
          </cell>
          <cell r="BF293">
            <v>98</v>
          </cell>
          <cell r="BG293">
            <v>15</v>
          </cell>
          <cell r="BH293">
            <v>77</v>
          </cell>
          <cell r="BI293">
            <v>25</v>
          </cell>
          <cell r="BJ293">
            <v>63</v>
          </cell>
          <cell r="BK293">
            <v>50</v>
          </cell>
          <cell r="BL293">
            <v>9</v>
          </cell>
          <cell r="BM293">
            <v>1</v>
          </cell>
          <cell r="BN293">
            <v>1</v>
          </cell>
          <cell r="BO293">
            <v>1</v>
          </cell>
          <cell r="BP293">
            <v>1</v>
          </cell>
        </row>
        <row r="294">
          <cell r="G294" t="str">
            <v>JS0A47LW003</v>
          </cell>
          <cell r="H294" t="str">
            <v>EK0A5BAIN54</v>
          </cell>
          <cell r="I294" t="str">
            <v>EK0A5BAI</v>
          </cell>
          <cell r="J294" t="str">
            <v>CROSS TOWN</v>
          </cell>
          <cell r="K294" t="str">
            <v>C/O</v>
          </cell>
          <cell r="L294" t="str">
            <v>003</v>
          </cell>
          <cell r="M294" t="str">
            <v>NAVY</v>
          </cell>
          <cell r="N294" t="str">
            <v>Solid</v>
          </cell>
          <cell r="O294" t="str">
            <v>S</v>
          </cell>
          <cell r="P294" t="str">
            <v>100% Polyester</v>
          </cell>
          <cell r="Q294">
            <v>508945</v>
          </cell>
          <cell r="R294" t="str">
            <v>PT. Kanindo 2</v>
          </cell>
          <cell r="S294" t="str">
            <v>Semarang</v>
          </cell>
          <cell r="T294" t="str">
            <v>Indonesia</v>
          </cell>
          <cell r="U294">
            <v>42</v>
          </cell>
          <cell r="V294">
            <v>21</v>
          </cell>
          <cell r="W294">
            <v>30</v>
          </cell>
          <cell r="X294">
            <v>27</v>
          </cell>
          <cell r="Y294">
            <v>35</v>
          </cell>
          <cell r="Z294">
            <v>92</v>
          </cell>
          <cell r="AA294">
            <v>104</v>
          </cell>
          <cell r="AB294">
            <v>508945</v>
          </cell>
          <cell r="AC294" t="str">
            <v>PT. Kanindo 2</v>
          </cell>
          <cell r="AD294" t="str">
            <v>Semarang</v>
          </cell>
          <cell r="AE294" t="str">
            <v>Indonesia</v>
          </cell>
          <cell r="AF294">
            <v>508945</v>
          </cell>
          <cell r="AG294" t="str">
            <v>PT. Kanindo 2</v>
          </cell>
          <cell r="AH294" t="str">
            <v>Semarang</v>
          </cell>
          <cell r="AI294" t="str">
            <v>Indonesia</v>
          </cell>
          <cell r="AJ294">
            <v>508945</v>
          </cell>
          <cell r="AK294" t="str">
            <v>PT. Kanindo 2</v>
          </cell>
          <cell r="AL294" t="str">
            <v>Semarang</v>
          </cell>
          <cell r="AM294" t="str">
            <v>Indonesia</v>
          </cell>
          <cell r="AN294" t="str">
            <v>R8</v>
          </cell>
          <cell r="AO294">
            <v>28</v>
          </cell>
          <cell r="AP294">
            <v>25.625</v>
          </cell>
          <cell r="AQ294">
            <v>15.625</v>
          </cell>
          <cell r="AR294">
            <v>18</v>
          </cell>
          <cell r="AS294">
            <v>9.8000000000000007</v>
          </cell>
          <cell r="AT294" t="str">
            <v>KU37</v>
          </cell>
          <cell r="AU294">
            <v>36</v>
          </cell>
          <cell r="AV294">
            <v>80</v>
          </cell>
          <cell r="AW294">
            <v>38</v>
          </cell>
          <cell r="AX294">
            <v>44</v>
          </cell>
          <cell r="AY294">
            <v>13.45</v>
          </cell>
          <cell r="AZ294">
            <v>2000</v>
          </cell>
          <cell r="BA294">
            <v>500</v>
          </cell>
          <cell r="BB294">
            <v>87</v>
          </cell>
          <cell r="BC294">
            <v>28</v>
          </cell>
          <cell r="BD294">
            <v>115</v>
          </cell>
          <cell r="BE294">
            <v>77</v>
          </cell>
          <cell r="BF294">
            <v>98</v>
          </cell>
          <cell r="BG294">
            <v>15</v>
          </cell>
          <cell r="BH294">
            <v>77</v>
          </cell>
          <cell r="BI294">
            <v>25</v>
          </cell>
          <cell r="BJ294">
            <v>63</v>
          </cell>
          <cell r="BK294">
            <v>50</v>
          </cell>
          <cell r="BL294">
            <v>9</v>
          </cell>
          <cell r="BM294">
            <v>1</v>
          </cell>
          <cell r="BN294">
            <v>1</v>
          </cell>
          <cell r="BO294">
            <v>1</v>
          </cell>
          <cell r="BP294">
            <v>1</v>
          </cell>
        </row>
        <row r="295">
          <cell r="G295" t="str">
            <v>JS0A47LW008</v>
          </cell>
          <cell r="H295" t="str">
            <v>EK0A5BAIN55</v>
          </cell>
          <cell r="I295" t="str">
            <v>EK0A5BAI</v>
          </cell>
          <cell r="J295" t="str">
            <v>CROSS TOWN</v>
          </cell>
          <cell r="K295" t="str">
            <v>C/O</v>
          </cell>
          <cell r="L295" t="str">
            <v>008</v>
          </cell>
          <cell r="M295" t="str">
            <v>BLACK</v>
          </cell>
          <cell r="N295" t="str">
            <v>Solid</v>
          </cell>
          <cell r="O295" t="str">
            <v>S</v>
          </cell>
          <cell r="P295" t="str">
            <v>100% Polyester</v>
          </cell>
          <cell r="Q295">
            <v>508945</v>
          </cell>
          <cell r="R295" t="str">
            <v>PT. Kanindo 2</v>
          </cell>
          <cell r="S295" t="str">
            <v>Semarang</v>
          </cell>
          <cell r="T295" t="str">
            <v>Indonesia</v>
          </cell>
          <cell r="U295">
            <v>60</v>
          </cell>
          <cell r="V295">
            <v>30</v>
          </cell>
          <cell r="W295">
            <v>0</v>
          </cell>
          <cell r="X295">
            <v>27</v>
          </cell>
          <cell r="Y295">
            <v>35</v>
          </cell>
          <cell r="Z295">
            <v>92</v>
          </cell>
          <cell r="AA295">
            <v>122</v>
          </cell>
          <cell r="AB295">
            <v>508945</v>
          </cell>
          <cell r="AC295" t="str">
            <v>PT. Kanindo 2</v>
          </cell>
          <cell r="AD295" t="str">
            <v>Semarang</v>
          </cell>
          <cell r="AE295" t="str">
            <v>Indonesia</v>
          </cell>
          <cell r="AF295">
            <v>508945</v>
          </cell>
          <cell r="AG295" t="str">
            <v>PT. Kanindo 2</v>
          </cell>
          <cell r="AH295" t="str">
            <v>Semarang</v>
          </cell>
          <cell r="AI295" t="str">
            <v>Indonesia</v>
          </cell>
          <cell r="AJ295">
            <v>508945</v>
          </cell>
          <cell r="AK295" t="str">
            <v>PT. Kanindo 2</v>
          </cell>
          <cell r="AL295" t="str">
            <v>Semarang</v>
          </cell>
          <cell r="AM295" t="str">
            <v>Indonesia</v>
          </cell>
          <cell r="AN295" t="str">
            <v>R8</v>
          </cell>
          <cell r="AO295">
            <v>28</v>
          </cell>
          <cell r="AP295">
            <v>25.625</v>
          </cell>
          <cell r="AQ295">
            <v>15.625</v>
          </cell>
          <cell r="AR295">
            <v>18</v>
          </cell>
          <cell r="AS295">
            <v>9.8000000000000007</v>
          </cell>
          <cell r="AT295" t="str">
            <v>KU37</v>
          </cell>
          <cell r="AU295">
            <v>36</v>
          </cell>
          <cell r="AV295">
            <v>80</v>
          </cell>
          <cell r="AW295">
            <v>38</v>
          </cell>
          <cell r="AX295">
            <v>44</v>
          </cell>
          <cell r="AY295">
            <v>13.45</v>
          </cell>
          <cell r="AZ295">
            <v>2000</v>
          </cell>
          <cell r="BA295">
            <v>500</v>
          </cell>
          <cell r="BB295">
            <v>87</v>
          </cell>
          <cell r="BC295">
            <v>28</v>
          </cell>
          <cell r="BD295">
            <v>115</v>
          </cell>
          <cell r="BE295">
            <v>77</v>
          </cell>
          <cell r="BF295">
            <v>98</v>
          </cell>
          <cell r="BG295">
            <v>15</v>
          </cell>
          <cell r="BH295">
            <v>77</v>
          </cell>
          <cell r="BI295">
            <v>25</v>
          </cell>
          <cell r="BJ295">
            <v>63</v>
          </cell>
          <cell r="BK295">
            <v>50</v>
          </cell>
          <cell r="BL295">
            <v>9</v>
          </cell>
          <cell r="BM295">
            <v>1</v>
          </cell>
          <cell r="BN295">
            <v>1</v>
          </cell>
          <cell r="BO295">
            <v>1</v>
          </cell>
          <cell r="BP295">
            <v>1</v>
          </cell>
        </row>
        <row r="296">
          <cell r="G296" t="str">
            <v>JS0A47LW04S</v>
          </cell>
          <cell r="H296" t="str">
            <v>EK0A5BAIN62</v>
          </cell>
          <cell r="I296" t="str">
            <v>EK0A5BAI</v>
          </cell>
          <cell r="J296" t="str">
            <v>CROSS TOWN</v>
          </cell>
          <cell r="K296" t="str">
            <v>C/O</v>
          </cell>
          <cell r="L296" t="str">
            <v>04S</v>
          </cell>
          <cell r="M296" t="str">
            <v>RUSSET RED</v>
          </cell>
          <cell r="N296" t="str">
            <v>Solid</v>
          </cell>
          <cell r="O296" t="str">
            <v>S</v>
          </cell>
          <cell r="P296" t="str">
            <v>100% Polyester</v>
          </cell>
          <cell r="Q296">
            <v>508945</v>
          </cell>
          <cell r="R296" t="str">
            <v>PT. Kanindo 2</v>
          </cell>
          <cell r="S296" t="str">
            <v>Semarang</v>
          </cell>
          <cell r="T296" t="str">
            <v>Indonesia</v>
          </cell>
          <cell r="U296">
            <v>60</v>
          </cell>
          <cell r="V296">
            <v>30</v>
          </cell>
          <cell r="W296">
            <v>0</v>
          </cell>
          <cell r="X296">
            <v>27</v>
          </cell>
          <cell r="Y296">
            <v>35</v>
          </cell>
          <cell r="Z296">
            <v>92</v>
          </cell>
          <cell r="AA296">
            <v>122</v>
          </cell>
          <cell r="AB296">
            <v>508945</v>
          </cell>
          <cell r="AC296" t="str">
            <v>PT. Kanindo 2</v>
          </cell>
          <cell r="AD296" t="str">
            <v>Semarang</v>
          </cell>
          <cell r="AE296" t="str">
            <v>Indonesia</v>
          </cell>
          <cell r="AF296">
            <v>508945</v>
          </cell>
          <cell r="AG296" t="str">
            <v>PT. Kanindo 2</v>
          </cell>
          <cell r="AH296" t="str">
            <v>Semarang</v>
          </cell>
          <cell r="AI296" t="str">
            <v>Indonesia</v>
          </cell>
          <cell r="AJ296">
            <v>508945</v>
          </cell>
          <cell r="AK296" t="str">
            <v>PT. Kanindo 2</v>
          </cell>
          <cell r="AL296" t="str">
            <v>Semarang</v>
          </cell>
          <cell r="AM296" t="str">
            <v>Indonesia</v>
          </cell>
          <cell r="AN296" t="str">
            <v>R8</v>
          </cell>
          <cell r="AO296">
            <v>28</v>
          </cell>
          <cell r="AP296">
            <v>25.625</v>
          </cell>
          <cell r="AQ296">
            <v>15.625</v>
          </cell>
          <cell r="AR296">
            <v>18</v>
          </cell>
          <cell r="AS296">
            <v>9.8000000000000007</v>
          </cell>
          <cell r="AT296" t="str">
            <v>KU37</v>
          </cell>
          <cell r="AU296">
            <v>36</v>
          </cell>
          <cell r="AV296">
            <v>80</v>
          </cell>
          <cell r="AW296">
            <v>38</v>
          </cell>
          <cell r="AX296">
            <v>44</v>
          </cell>
          <cell r="AY296">
            <v>13.45</v>
          </cell>
          <cell r="AZ296">
            <v>2000</v>
          </cell>
          <cell r="BA296">
            <v>500</v>
          </cell>
          <cell r="BB296">
            <v>87</v>
          </cell>
          <cell r="BC296">
            <v>28</v>
          </cell>
          <cell r="BD296">
            <v>115</v>
          </cell>
          <cell r="BE296">
            <v>77</v>
          </cell>
          <cell r="BF296">
            <v>98</v>
          </cell>
          <cell r="BG296">
            <v>15</v>
          </cell>
          <cell r="BH296">
            <v>77</v>
          </cell>
          <cell r="BI296">
            <v>25</v>
          </cell>
          <cell r="BJ296">
            <v>63</v>
          </cell>
          <cell r="BK296">
            <v>50</v>
          </cell>
          <cell r="BL296">
            <v>9</v>
          </cell>
          <cell r="BM296">
            <v>1</v>
          </cell>
          <cell r="BN296">
            <v>1</v>
          </cell>
          <cell r="BO296">
            <v>1</v>
          </cell>
          <cell r="BP296">
            <v>1</v>
          </cell>
        </row>
        <row r="297">
          <cell r="G297" t="str">
            <v>JS0A47LW5XP</v>
          </cell>
          <cell r="H297" t="str">
            <v>EK0A5BAIN58</v>
          </cell>
          <cell r="I297" t="str">
            <v>EK0A5BAI</v>
          </cell>
          <cell r="J297" t="str">
            <v>CROSS TOWN</v>
          </cell>
          <cell r="K297" t="str">
            <v>C/O</v>
          </cell>
          <cell r="L297" t="str">
            <v>5XP</v>
          </cell>
          <cell r="M297" t="str">
            <v>RED TAPE</v>
          </cell>
          <cell r="N297" t="str">
            <v>Solid</v>
          </cell>
          <cell r="O297" t="str">
            <v>S</v>
          </cell>
          <cell r="P297" t="str">
            <v>100% Polyester</v>
          </cell>
          <cell r="Q297">
            <v>508945</v>
          </cell>
          <cell r="R297" t="str">
            <v>PT. Kanindo 2</v>
          </cell>
          <cell r="S297" t="str">
            <v>Semarang</v>
          </cell>
          <cell r="T297" t="str">
            <v>Indonesia</v>
          </cell>
          <cell r="U297">
            <v>60</v>
          </cell>
          <cell r="V297">
            <v>30</v>
          </cell>
          <cell r="W297">
            <v>0</v>
          </cell>
          <cell r="X297">
            <v>27</v>
          </cell>
          <cell r="Y297">
            <v>35</v>
          </cell>
          <cell r="Z297">
            <v>92</v>
          </cell>
          <cell r="AA297">
            <v>122</v>
          </cell>
          <cell r="AB297">
            <v>508945</v>
          </cell>
          <cell r="AC297" t="str">
            <v>PT. Kanindo 2</v>
          </cell>
          <cell r="AD297" t="str">
            <v>Semarang</v>
          </cell>
          <cell r="AE297" t="str">
            <v>Indonesia</v>
          </cell>
          <cell r="AF297">
            <v>508945</v>
          </cell>
          <cell r="AG297" t="str">
            <v>PT. Kanindo 2</v>
          </cell>
          <cell r="AH297" t="str">
            <v>Semarang</v>
          </cell>
          <cell r="AI297" t="str">
            <v>Indonesia</v>
          </cell>
          <cell r="AJ297">
            <v>508945</v>
          </cell>
          <cell r="AK297" t="str">
            <v>PT. Kanindo 2</v>
          </cell>
          <cell r="AL297" t="str">
            <v>Semarang</v>
          </cell>
          <cell r="AM297" t="str">
            <v>Indonesia</v>
          </cell>
          <cell r="AN297" t="str">
            <v>R8</v>
          </cell>
          <cell r="AO297">
            <v>28</v>
          </cell>
          <cell r="AP297">
            <v>25.625</v>
          </cell>
          <cell r="AQ297">
            <v>15.625</v>
          </cell>
          <cell r="AR297">
            <v>18</v>
          </cell>
          <cell r="AS297">
            <v>9.8000000000000007</v>
          </cell>
          <cell r="AT297" t="str">
            <v>KU37</v>
          </cell>
          <cell r="AU297">
            <v>36</v>
          </cell>
          <cell r="AV297">
            <v>80</v>
          </cell>
          <cell r="AW297">
            <v>38</v>
          </cell>
          <cell r="AX297">
            <v>44</v>
          </cell>
          <cell r="AY297">
            <v>13.45</v>
          </cell>
          <cell r="AZ297">
            <v>2000</v>
          </cell>
          <cell r="BA297">
            <v>500</v>
          </cell>
          <cell r="BB297">
            <v>87</v>
          </cell>
          <cell r="BC297">
            <v>28</v>
          </cell>
          <cell r="BD297">
            <v>115</v>
          </cell>
          <cell r="BE297">
            <v>77</v>
          </cell>
          <cell r="BF297">
            <v>98</v>
          </cell>
          <cell r="BG297">
            <v>15</v>
          </cell>
          <cell r="BH297">
            <v>77</v>
          </cell>
          <cell r="BI297">
            <v>25</v>
          </cell>
          <cell r="BJ297">
            <v>63</v>
          </cell>
          <cell r="BK297">
            <v>50</v>
          </cell>
          <cell r="BL297">
            <v>9</v>
          </cell>
          <cell r="BM297">
            <v>1</v>
          </cell>
          <cell r="BN297">
            <v>1</v>
          </cell>
          <cell r="BO297">
            <v>1</v>
          </cell>
          <cell r="BP297">
            <v>1</v>
          </cell>
        </row>
        <row r="298">
          <cell r="G298" t="str">
            <v>JS0A47LW7F7</v>
          </cell>
          <cell r="H298" t="str">
            <v>EK0A5BAI5J4</v>
          </cell>
          <cell r="I298" t="str">
            <v>EK0A5BAI</v>
          </cell>
          <cell r="J298" t="str">
            <v>CROSS TOWN</v>
          </cell>
          <cell r="K298" t="str">
            <v>C/O</v>
          </cell>
          <cell r="L298" t="str">
            <v>7F7</v>
          </cell>
          <cell r="M298" t="str">
            <v>DEEP JUNIPER</v>
          </cell>
          <cell r="N298" t="str">
            <v>Solid</v>
          </cell>
          <cell r="O298" t="str">
            <v>S</v>
          </cell>
          <cell r="P298" t="str">
            <v>100% Polyester</v>
          </cell>
          <cell r="Q298">
            <v>508945</v>
          </cell>
          <cell r="R298" t="str">
            <v>PT. Kanindo 2</v>
          </cell>
          <cell r="S298" t="str">
            <v>Semarang</v>
          </cell>
          <cell r="T298" t="str">
            <v>Indonesia</v>
          </cell>
          <cell r="U298">
            <v>60</v>
          </cell>
          <cell r="V298">
            <v>30</v>
          </cell>
          <cell r="W298">
            <v>0</v>
          </cell>
          <cell r="X298">
            <v>27</v>
          </cell>
          <cell r="Y298">
            <v>35</v>
          </cell>
          <cell r="Z298">
            <v>92</v>
          </cell>
          <cell r="AA298">
            <v>122</v>
          </cell>
          <cell r="AB298">
            <v>508945</v>
          </cell>
          <cell r="AC298" t="str">
            <v>PT. Kanindo 2</v>
          </cell>
          <cell r="AD298" t="str">
            <v>Semarang</v>
          </cell>
          <cell r="AE298" t="str">
            <v>Indonesia</v>
          </cell>
          <cell r="AF298">
            <v>508945</v>
          </cell>
          <cell r="AG298" t="str">
            <v>PT. Kanindo 2</v>
          </cell>
          <cell r="AH298" t="str">
            <v>Semarang</v>
          </cell>
          <cell r="AI298" t="str">
            <v>Indonesia</v>
          </cell>
          <cell r="AJ298">
            <v>508945</v>
          </cell>
          <cell r="AK298" t="str">
            <v>PT. Kanindo 2</v>
          </cell>
          <cell r="AL298" t="str">
            <v>Semarang</v>
          </cell>
          <cell r="AM298" t="str">
            <v>Indonesia</v>
          </cell>
          <cell r="AN298" t="str">
            <v>R8</v>
          </cell>
          <cell r="AO298">
            <v>28</v>
          </cell>
          <cell r="AP298">
            <v>25.625</v>
          </cell>
          <cell r="AQ298">
            <v>15.625</v>
          </cell>
          <cell r="AR298">
            <v>18</v>
          </cell>
          <cell r="AS298">
            <v>9.8000000000000007</v>
          </cell>
          <cell r="AT298" t="str">
            <v>KU37</v>
          </cell>
          <cell r="AU298">
            <v>36</v>
          </cell>
          <cell r="AV298">
            <v>80</v>
          </cell>
          <cell r="AW298">
            <v>38</v>
          </cell>
          <cell r="AX298">
            <v>44</v>
          </cell>
          <cell r="AY298">
            <v>13.45</v>
          </cell>
          <cell r="AZ298">
            <v>2000</v>
          </cell>
          <cell r="BA298">
            <v>500</v>
          </cell>
          <cell r="BB298">
            <v>87</v>
          </cell>
          <cell r="BC298">
            <v>28</v>
          </cell>
          <cell r="BD298">
            <v>115</v>
          </cell>
          <cell r="BE298">
            <v>77</v>
          </cell>
          <cell r="BF298">
            <v>98</v>
          </cell>
          <cell r="BG298">
            <v>15</v>
          </cell>
          <cell r="BH298">
            <v>77</v>
          </cell>
          <cell r="BI298">
            <v>25</v>
          </cell>
          <cell r="BJ298">
            <v>63</v>
          </cell>
          <cell r="BK298">
            <v>50</v>
          </cell>
          <cell r="BL298">
            <v>9</v>
          </cell>
          <cell r="BM298">
            <v>1</v>
          </cell>
          <cell r="BN298">
            <v>1</v>
          </cell>
          <cell r="BO298">
            <v>1</v>
          </cell>
          <cell r="BP298">
            <v>1</v>
          </cell>
        </row>
        <row r="299">
          <cell r="G299" t="str">
            <v>JS0A47LW7G7</v>
          </cell>
          <cell r="H299" t="str">
            <v>EK0A5BAIN57</v>
          </cell>
          <cell r="I299" t="str">
            <v>EK0A5BAI</v>
          </cell>
          <cell r="J299" t="str">
            <v>CROSS TOWN</v>
          </cell>
          <cell r="K299" t="str">
            <v>C/O</v>
          </cell>
          <cell r="L299" t="str">
            <v>7G7</v>
          </cell>
          <cell r="M299" t="str">
            <v>BLUE DUSK</v>
          </cell>
          <cell r="N299" t="str">
            <v>Solid</v>
          </cell>
          <cell r="O299" t="str">
            <v>S</v>
          </cell>
          <cell r="P299" t="str">
            <v>100% Polyester</v>
          </cell>
          <cell r="Q299">
            <v>508945</v>
          </cell>
          <cell r="R299" t="str">
            <v>PT. Kanindo 2</v>
          </cell>
          <cell r="S299" t="str">
            <v>Semarang</v>
          </cell>
          <cell r="T299" t="str">
            <v>Indonesia</v>
          </cell>
          <cell r="U299">
            <v>42</v>
          </cell>
          <cell r="V299">
            <v>21</v>
          </cell>
          <cell r="W299">
            <v>30</v>
          </cell>
          <cell r="X299">
            <v>27</v>
          </cell>
          <cell r="Y299">
            <v>35</v>
          </cell>
          <cell r="Z299">
            <v>92</v>
          </cell>
          <cell r="AA299">
            <v>104</v>
          </cell>
          <cell r="AB299">
            <v>508945</v>
          </cell>
          <cell r="AC299" t="str">
            <v>PT. Kanindo 2</v>
          </cell>
          <cell r="AD299" t="str">
            <v>Semarang</v>
          </cell>
          <cell r="AE299" t="str">
            <v>Indonesia</v>
          </cell>
          <cell r="AF299">
            <v>508945</v>
          </cell>
          <cell r="AG299" t="str">
            <v>PT. Kanindo 2</v>
          </cell>
          <cell r="AH299" t="str">
            <v>Semarang</v>
          </cell>
          <cell r="AI299" t="str">
            <v>Indonesia</v>
          </cell>
          <cell r="AJ299">
            <v>508945</v>
          </cell>
          <cell r="AK299" t="str">
            <v>PT. Kanindo 2</v>
          </cell>
          <cell r="AL299" t="str">
            <v>Semarang</v>
          </cell>
          <cell r="AM299" t="str">
            <v>Indonesia</v>
          </cell>
          <cell r="AN299" t="str">
            <v>R8</v>
          </cell>
          <cell r="AO299">
            <v>28</v>
          </cell>
          <cell r="AP299">
            <v>25.625</v>
          </cell>
          <cell r="AQ299">
            <v>15.625</v>
          </cell>
          <cell r="AR299">
            <v>18</v>
          </cell>
          <cell r="AS299">
            <v>9.8000000000000007</v>
          </cell>
          <cell r="AT299" t="str">
            <v>KU37</v>
          </cell>
          <cell r="AU299">
            <v>36</v>
          </cell>
          <cell r="AV299">
            <v>80</v>
          </cell>
          <cell r="AW299">
            <v>38</v>
          </cell>
          <cell r="AX299">
            <v>44</v>
          </cell>
          <cell r="AY299">
            <v>13.45</v>
          </cell>
          <cell r="AZ299">
            <v>2000</v>
          </cell>
          <cell r="BA299">
            <v>500</v>
          </cell>
          <cell r="BB299">
            <v>87</v>
          </cell>
          <cell r="BC299">
            <v>28</v>
          </cell>
          <cell r="BD299">
            <v>115</v>
          </cell>
          <cell r="BE299">
            <v>77</v>
          </cell>
          <cell r="BF299">
            <v>98</v>
          </cell>
          <cell r="BG299">
            <v>15</v>
          </cell>
          <cell r="BH299">
            <v>77</v>
          </cell>
          <cell r="BI299">
            <v>25</v>
          </cell>
          <cell r="BJ299">
            <v>63</v>
          </cell>
          <cell r="BK299">
            <v>50</v>
          </cell>
          <cell r="BL299">
            <v>9</v>
          </cell>
          <cell r="BM299">
            <v>1</v>
          </cell>
          <cell r="BN299">
            <v>1</v>
          </cell>
          <cell r="BO299">
            <v>1</v>
          </cell>
          <cell r="BP299">
            <v>1</v>
          </cell>
        </row>
        <row r="300">
          <cell r="G300" t="str">
            <v>JS0A47LW7H6</v>
          </cell>
          <cell r="H300" t="str">
            <v>EK0A5BAIN60</v>
          </cell>
          <cell r="I300" t="str">
            <v>EK0A5BAI</v>
          </cell>
          <cell r="J300" t="str">
            <v>CROSS TOWN</v>
          </cell>
          <cell r="K300" t="str">
            <v>C/O</v>
          </cell>
          <cell r="L300" t="str">
            <v>7H6</v>
          </cell>
          <cell r="M300" t="str">
            <v>GRAPHITE GREY</v>
          </cell>
          <cell r="N300" t="str">
            <v>Solid</v>
          </cell>
          <cell r="O300" t="str">
            <v>S</v>
          </cell>
          <cell r="P300" t="str">
            <v>100% Polyester</v>
          </cell>
          <cell r="Q300">
            <v>508945</v>
          </cell>
          <cell r="R300" t="str">
            <v>PT. Kanindo 2</v>
          </cell>
          <cell r="S300" t="str">
            <v>Semarang</v>
          </cell>
          <cell r="T300" t="str">
            <v>Indonesia</v>
          </cell>
          <cell r="U300">
            <v>60</v>
          </cell>
          <cell r="V300">
            <v>30</v>
          </cell>
          <cell r="W300">
            <v>0</v>
          </cell>
          <cell r="X300">
            <v>27</v>
          </cell>
          <cell r="Y300">
            <v>35</v>
          </cell>
          <cell r="Z300">
            <v>92</v>
          </cell>
          <cell r="AA300">
            <v>122</v>
          </cell>
          <cell r="AB300">
            <v>508945</v>
          </cell>
          <cell r="AC300" t="str">
            <v>PT. Kanindo 2</v>
          </cell>
          <cell r="AD300" t="str">
            <v>Semarang</v>
          </cell>
          <cell r="AE300" t="str">
            <v>Indonesia</v>
          </cell>
          <cell r="AF300">
            <v>508945</v>
          </cell>
          <cell r="AG300" t="str">
            <v>PT. Kanindo 2</v>
          </cell>
          <cell r="AH300" t="str">
            <v>Semarang</v>
          </cell>
          <cell r="AI300" t="str">
            <v>Indonesia</v>
          </cell>
          <cell r="AJ300">
            <v>508945</v>
          </cell>
          <cell r="AK300" t="str">
            <v>PT. Kanindo 2</v>
          </cell>
          <cell r="AL300" t="str">
            <v>Semarang</v>
          </cell>
          <cell r="AM300" t="str">
            <v>Indonesia</v>
          </cell>
          <cell r="AN300" t="str">
            <v>R8</v>
          </cell>
          <cell r="AO300">
            <v>28</v>
          </cell>
          <cell r="AP300">
            <v>25.625</v>
          </cell>
          <cell r="AQ300">
            <v>15.625</v>
          </cell>
          <cell r="AR300">
            <v>18</v>
          </cell>
          <cell r="AS300">
            <v>9.8000000000000007</v>
          </cell>
          <cell r="AT300" t="str">
            <v>KU37</v>
          </cell>
          <cell r="AU300">
            <v>36</v>
          </cell>
          <cell r="AV300">
            <v>80</v>
          </cell>
          <cell r="AW300">
            <v>38</v>
          </cell>
          <cell r="AX300">
            <v>44</v>
          </cell>
          <cell r="AY300">
            <v>13.45</v>
          </cell>
          <cell r="AZ300">
            <v>2000</v>
          </cell>
          <cell r="BA300">
            <v>500</v>
          </cell>
          <cell r="BB300">
            <v>87</v>
          </cell>
          <cell r="BC300">
            <v>28</v>
          </cell>
          <cell r="BD300">
            <v>115</v>
          </cell>
          <cell r="BE300">
            <v>77</v>
          </cell>
          <cell r="BF300">
            <v>98</v>
          </cell>
          <cell r="BG300">
            <v>15</v>
          </cell>
          <cell r="BH300">
            <v>77</v>
          </cell>
          <cell r="BI300">
            <v>25</v>
          </cell>
          <cell r="BJ300">
            <v>63</v>
          </cell>
          <cell r="BK300">
            <v>50</v>
          </cell>
          <cell r="BL300">
            <v>9</v>
          </cell>
          <cell r="BM300">
            <v>1</v>
          </cell>
          <cell r="BN300">
            <v>1</v>
          </cell>
          <cell r="BO300">
            <v>1</v>
          </cell>
          <cell r="BP300">
            <v>1</v>
          </cell>
        </row>
        <row r="301">
          <cell r="G301" t="str">
            <v>JS0A47LW7N8</v>
          </cell>
          <cell r="H301" t="str">
            <v>EK0A5BAIN59</v>
          </cell>
          <cell r="I301" t="str">
            <v>EK0A5BAI</v>
          </cell>
          <cell r="J301" t="str">
            <v>CROSS TOWN</v>
          </cell>
          <cell r="K301" t="str">
            <v>C/O</v>
          </cell>
          <cell r="L301" t="str">
            <v>7N8</v>
          </cell>
          <cell r="M301" t="str">
            <v>MISTY ROSE</v>
          </cell>
          <cell r="N301" t="str">
            <v>Solid</v>
          </cell>
          <cell r="O301" t="str">
            <v>S</v>
          </cell>
          <cell r="P301" t="str">
            <v>100% Polyester</v>
          </cell>
          <cell r="Q301">
            <v>508945</v>
          </cell>
          <cell r="R301" t="str">
            <v>PT. Kanindo 2</v>
          </cell>
          <cell r="S301" t="str">
            <v>Semarang</v>
          </cell>
          <cell r="T301" t="str">
            <v>Indonesia</v>
          </cell>
          <cell r="U301">
            <v>42</v>
          </cell>
          <cell r="V301">
            <v>21</v>
          </cell>
          <cell r="W301">
            <v>30</v>
          </cell>
          <cell r="X301">
            <v>27</v>
          </cell>
          <cell r="Y301">
            <v>35</v>
          </cell>
          <cell r="Z301">
            <v>92</v>
          </cell>
          <cell r="AA301">
            <v>104</v>
          </cell>
          <cell r="AB301">
            <v>508945</v>
          </cell>
          <cell r="AC301" t="str">
            <v>PT. Kanindo 2</v>
          </cell>
          <cell r="AD301" t="str">
            <v>Semarang</v>
          </cell>
          <cell r="AE301" t="str">
            <v>Indonesia</v>
          </cell>
          <cell r="AF301">
            <v>508945</v>
          </cell>
          <cell r="AG301" t="str">
            <v>PT. Kanindo 2</v>
          </cell>
          <cell r="AH301" t="str">
            <v>Semarang</v>
          </cell>
          <cell r="AI301" t="str">
            <v>Indonesia</v>
          </cell>
          <cell r="AJ301">
            <v>508945</v>
          </cell>
          <cell r="AK301" t="str">
            <v>PT. Kanindo 2</v>
          </cell>
          <cell r="AL301" t="str">
            <v>Semarang</v>
          </cell>
          <cell r="AM301" t="str">
            <v>Indonesia</v>
          </cell>
          <cell r="AN301" t="str">
            <v>R8</v>
          </cell>
          <cell r="AO301">
            <v>28</v>
          </cell>
          <cell r="AP301">
            <v>25.625</v>
          </cell>
          <cell r="AQ301">
            <v>15.625</v>
          </cell>
          <cell r="AR301">
            <v>18</v>
          </cell>
          <cell r="AS301">
            <v>9.8000000000000007</v>
          </cell>
          <cell r="AT301" t="str">
            <v>KU37</v>
          </cell>
          <cell r="AU301">
            <v>36</v>
          </cell>
          <cell r="AV301">
            <v>80</v>
          </cell>
          <cell r="AW301">
            <v>38</v>
          </cell>
          <cell r="AX301">
            <v>44</v>
          </cell>
          <cell r="AY301">
            <v>13.45</v>
          </cell>
          <cell r="AZ301">
            <v>2000</v>
          </cell>
          <cell r="BA301">
            <v>500</v>
          </cell>
          <cell r="BB301">
            <v>87</v>
          </cell>
          <cell r="BC301">
            <v>28</v>
          </cell>
          <cell r="BD301">
            <v>115</v>
          </cell>
          <cell r="BE301">
            <v>77</v>
          </cell>
          <cell r="BF301">
            <v>98</v>
          </cell>
          <cell r="BG301">
            <v>15</v>
          </cell>
          <cell r="BH301">
            <v>77</v>
          </cell>
          <cell r="BI301">
            <v>25</v>
          </cell>
          <cell r="BJ301">
            <v>63</v>
          </cell>
          <cell r="BK301">
            <v>50</v>
          </cell>
          <cell r="BL301">
            <v>9</v>
          </cell>
          <cell r="BM301">
            <v>1</v>
          </cell>
          <cell r="BN301">
            <v>1</v>
          </cell>
          <cell r="BO301">
            <v>1</v>
          </cell>
          <cell r="BP301">
            <v>1</v>
          </cell>
        </row>
        <row r="302">
          <cell r="G302" t="str">
            <v>JS0A47LW85X</v>
          </cell>
          <cell r="H302">
            <v>0</v>
          </cell>
          <cell r="I302">
            <v>0</v>
          </cell>
          <cell r="J302" t="str">
            <v>CROSS TOWN</v>
          </cell>
          <cell r="K302" t="str">
            <v>C/O</v>
          </cell>
          <cell r="L302" t="str">
            <v>85X</v>
          </cell>
          <cell r="M302" t="str">
            <v>PALE BANANA</v>
          </cell>
          <cell r="N302" t="str">
            <v>Solid</v>
          </cell>
          <cell r="O302" t="str">
            <v>S</v>
          </cell>
          <cell r="P302" t="str">
            <v>100% Polyester</v>
          </cell>
          <cell r="Q302">
            <v>508945</v>
          </cell>
          <cell r="R302" t="str">
            <v>PT. Kanindo 2</v>
          </cell>
          <cell r="S302" t="str">
            <v>Semarang</v>
          </cell>
          <cell r="T302" t="str">
            <v>Indonesia</v>
          </cell>
          <cell r="U302">
            <v>42</v>
          </cell>
          <cell r="V302">
            <v>21</v>
          </cell>
          <cell r="W302">
            <v>30</v>
          </cell>
          <cell r="X302">
            <v>27</v>
          </cell>
          <cell r="Y302">
            <v>35</v>
          </cell>
          <cell r="Z302">
            <v>92</v>
          </cell>
          <cell r="AA302">
            <v>104</v>
          </cell>
          <cell r="AB302">
            <v>508945</v>
          </cell>
          <cell r="AC302" t="str">
            <v>PT. Kanindo 2</v>
          </cell>
          <cell r="AD302" t="str">
            <v>Semarang</v>
          </cell>
          <cell r="AE302" t="str">
            <v>Indonesia</v>
          </cell>
          <cell r="AF302">
            <v>508945</v>
          </cell>
          <cell r="AG302" t="str">
            <v>PT. Kanindo 2</v>
          </cell>
          <cell r="AH302" t="str">
            <v>Semarang</v>
          </cell>
          <cell r="AI302" t="str">
            <v>Indonesia</v>
          </cell>
          <cell r="AJ302">
            <v>508945</v>
          </cell>
          <cell r="AK302" t="str">
            <v>PT. Kanindo 2</v>
          </cell>
          <cell r="AL302" t="str">
            <v>Semarang</v>
          </cell>
          <cell r="AM302" t="str">
            <v>Indonesia</v>
          </cell>
          <cell r="AN302" t="str">
            <v>R8</v>
          </cell>
          <cell r="AO302">
            <v>28</v>
          </cell>
          <cell r="AP302">
            <v>25.625</v>
          </cell>
          <cell r="AQ302">
            <v>15.625</v>
          </cell>
          <cell r="AR302">
            <v>18</v>
          </cell>
          <cell r="AS302">
            <v>9.8000000000000007</v>
          </cell>
          <cell r="AT302" t="str">
            <v>KU37</v>
          </cell>
          <cell r="AU302">
            <v>36</v>
          </cell>
          <cell r="AV302">
            <v>80</v>
          </cell>
          <cell r="AW302">
            <v>38</v>
          </cell>
          <cell r="AX302">
            <v>44</v>
          </cell>
          <cell r="AY302">
            <v>13.45</v>
          </cell>
          <cell r="AZ302">
            <v>2000</v>
          </cell>
          <cell r="BA302">
            <v>500</v>
          </cell>
          <cell r="BB302">
            <v>87</v>
          </cell>
          <cell r="BC302">
            <v>28</v>
          </cell>
          <cell r="BD302">
            <v>115</v>
          </cell>
          <cell r="BE302">
            <v>77</v>
          </cell>
          <cell r="BF302">
            <v>98</v>
          </cell>
          <cell r="BG302">
            <v>15</v>
          </cell>
          <cell r="BH302">
            <v>77</v>
          </cell>
          <cell r="BI302">
            <v>25</v>
          </cell>
          <cell r="BJ302">
            <v>63</v>
          </cell>
          <cell r="BK302">
            <v>50</v>
          </cell>
          <cell r="BL302">
            <v>9</v>
          </cell>
          <cell r="BM302">
            <v>1</v>
          </cell>
          <cell r="BN302">
            <v>1</v>
          </cell>
          <cell r="BO302">
            <v>1</v>
          </cell>
          <cell r="BP302">
            <v>1</v>
          </cell>
        </row>
        <row r="303">
          <cell r="G303" t="str">
            <v>JS0A47LW96D</v>
          </cell>
          <cell r="H303" t="str">
            <v>EK0A5BAI2D4</v>
          </cell>
          <cell r="I303" t="str">
            <v>EK0A5BAI</v>
          </cell>
          <cell r="J303" t="str">
            <v>CROSS TOWN</v>
          </cell>
          <cell r="K303" t="str">
            <v>NEW</v>
          </cell>
          <cell r="L303" t="str">
            <v>96D</v>
          </cell>
          <cell r="M303" t="str">
            <v>LODEN FROST</v>
          </cell>
          <cell r="N303" t="str">
            <v>Solid</v>
          </cell>
          <cell r="O303" t="str">
            <v>S</v>
          </cell>
          <cell r="P303" t="str">
            <v>100% Polyester</v>
          </cell>
          <cell r="Q303">
            <v>508945</v>
          </cell>
          <cell r="R303" t="str">
            <v>PT. Kanindo 2</v>
          </cell>
          <cell r="S303" t="str">
            <v>Semarang</v>
          </cell>
          <cell r="T303" t="str">
            <v>Indonesia</v>
          </cell>
          <cell r="U303">
            <v>42</v>
          </cell>
          <cell r="V303">
            <v>21</v>
          </cell>
          <cell r="W303">
            <v>30</v>
          </cell>
          <cell r="X303">
            <v>27</v>
          </cell>
          <cell r="Y303">
            <v>35</v>
          </cell>
          <cell r="Z303">
            <v>92</v>
          </cell>
          <cell r="AA303">
            <v>104</v>
          </cell>
          <cell r="AB303">
            <v>508945</v>
          </cell>
          <cell r="AC303" t="str">
            <v>PT. Kanindo 2</v>
          </cell>
          <cell r="AD303" t="str">
            <v>Semarang</v>
          </cell>
          <cell r="AE303" t="str">
            <v>Indonesia</v>
          </cell>
          <cell r="AF303">
            <v>508945</v>
          </cell>
          <cell r="AG303" t="str">
            <v>PT. Kanindo 2</v>
          </cell>
          <cell r="AH303" t="str">
            <v>Semarang</v>
          </cell>
          <cell r="AI303" t="str">
            <v>Indonesia</v>
          </cell>
          <cell r="AJ303">
            <v>508945</v>
          </cell>
          <cell r="AK303" t="str">
            <v>PT. Kanindo 2</v>
          </cell>
          <cell r="AL303" t="str">
            <v>Semarang</v>
          </cell>
          <cell r="AM303" t="str">
            <v>Indonesia</v>
          </cell>
          <cell r="AN303" t="str">
            <v>R8</v>
          </cell>
          <cell r="AO303">
            <v>28</v>
          </cell>
          <cell r="AP303">
            <v>25.625</v>
          </cell>
          <cell r="AQ303">
            <v>15.625</v>
          </cell>
          <cell r="AR303">
            <v>18</v>
          </cell>
          <cell r="AS303">
            <v>9.8000000000000007</v>
          </cell>
          <cell r="AT303" t="str">
            <v>KU37</v>
          </cell>
          <cell r="AU303">
            <v>36</v>
          </cell>
          <cell r="AV303">
            <v>80</v>
          </cell>
          <cell r="AW303">
            <v>38</v>
          </cell>
          <cell r="AX303">
            <v>44</v>
          </cell>
          <cell r="AY303">
            <v>13.45</v>
          </cell>
          <cell r="AZ303">
            <v>2000</v>
          </cell>
          <cell r="BA303">
            <v>500</v>
          </cell>
          <cell r="BB303">
            <v>87</v>
          </cell>
          <cell r="BC303">
            <v>28</v>
          </cell>
          <cell r="BD303">
            <v>115</v>
          </cell>
          <cell r="BE303">
            <v>77</v>
          </cell>
          <cell r="BF303">
            <v>98</v>
          </cell>
          <cell r="BG303">
            <v>15</v>
          </cell>
          <cell r="BH303">
            <v>77</v>
          </cell>
          <cell r="BI303">
            <v>25</v>
          </cell>
          <cell r="BJ303">
            <v>63</v>
          </cell>
          <cell r="BK303">
            <v>50</v>
          </cell>
          <cell r="BL303">
            <v>9</v>
          </cell>
          <cell r="BM303">
            <v>1</v>
          </cell>
          <cell r="BN303">
            <v>1</v>
          </cell>
          <cell r="BO303">
            <v>1</v>
          </cell>
          <cell r="BP303">
            <v>1</v>
          </cell>
        </row>
        <row r="304">
          <cell r="G304" t="str">
            <v>JS0A47LWZ72</v>
          </cell>
          <cell r="H304">
            <v>0</v>
          </cell>
          <cell r="I304">
            <v>0</v>
          </cell>
          <cell r="J304" t="str">
            <v>CROSS TOWN</v>
          </cell>
          <cell r="K304" t="str">
            <v>NEW</v>
          </cell>
          <cell r="L304" t="str">
            <v>Z72</v>
          </cell>
          <cell r="M304" t="str">
            <v>PEACH NEON</v>
          </cell>
          <cell r="N304" t="str">
            <v>Solid</v>
          </cell>
          <cell r="O304" t="str">
            <v>S</v>
          </cell>
          <cell r="P304" t="str">
            <v>100% Polyester</v>
          </cell>
          <cell r="Q304">
            <v>508945</v>
          </cell>
          <cell r="R304" t="str">
            <v>PT. Kanindo 2</v>
          </cell>
          <cell r="S304" t="str">
            <v>Semarang</v>
          </cell>
          <cell r="T304" t="str">
            <v>Indonesia</v>
          </cell>
          <cell r="U304">
            <v>42</v>
          </cell>
          <cell r="V304">
            <v>21</v>
          </cell>
          <cell r="W304">
            <v>30</v>
          </cell>
          <cell r="X304">
            <v>27</v>
          </cell>
          <cell r="Y304">
            <v>35</v>
          </cell>
          <cell r="Z304">
            <v>92</v>
          </cell>
          <cell r="AA304">
            <v>104</v>
          </cell>
          <cell r="AB304">
            <v>508945</v>
          </cell>
          <cell r="AC304" t="str">
            <v>PT. Kanindo 2</v>
          </cell>
          <cell r="AD304" t="str">
            <v>Semarang</v>
          </cell>
          <cell r="AE304" t="str">
            <v>Indonesia</v>
          </cell>
          <cell r="AF304">
            <v>508945</v>
          </cell>
          <cell r="AG304" t="str">
            <v>PT. Kanindo 2</v>
          </cell>
          <cell r="AH304" t="str">
            <v>Semarang</v>
          </cell>
          <cell r="AI304" t="str">
            <v>Indonesia</v>
          </cell>
          <cell r="AJ304">
            <v>508945</v>
          </cell>
          <cell r="AK304" t="str">
            <v>PT. Kanindo 2</v>
          </cell>
          <cell r="AL304" t="str">
            <v>Semarang</v>
          </cell>
          <cell r="AM304" t="str">
            <v>Indonesia</v>
          </cell>
          <cell r="AN304" t="str">
            <v>R8</v>
          </cell>
          <cell r="AO304">
            <v>28</v>
          </cell>
          <cell r="AP304">
            <v>25.625</v>
          </cell>
          <cell r="AQ304">
            <v>15.625</v>
          </cell>
          <cell r="AR304">
            <v>18</v>
          </cell>
          <cell r="AS304">
            <v>9.8000000000000007</v>
          </cell>
          <cell r="AT304" t="str">
            <v>KU37</v>
          </cell>
          <cell r="AU304">
            <v>36</v>
          </cell>
          <cell r="AV304">
            <v>80</v>
          </cell>
          <cell r="AW304">
            <v>38</v>
          </cell>
          <cell r="AX304">
            <v>44</v>
          </cell>
          <cell r="AY304">
            <v>13.45</v>
          </cell>
          <cell r="AZ304">
            <v>2000</v>
          </cell>
          <cell r="BA304">
            <v>500</v>
          </cell>
          <cell r="BB304">
            <v>87</v>
          </cell>
          <cell r="BC304">
            <v>28</v>
          </cell>
          <cell r="BD304">
            <v>115</v>
          </cell>
          <cell r="BE304">
            <v>77</v>
          </cell>
          <cell r="BF304">
            <v>98</v>
          </cell>
          <cell r="BG304">
            <v>15</v>
          </cell>
          <cell r="BH304">
            <v>77</v>
          </cell>
          <cell r="BI304">
            <v>25</v>
          </cell>
          <cell r="BJ304">
            <v>63</v>
          </cell>
          <cell r="BK304">
            <v>50</v>
          </cell>
          <cell r="BL304">
            <v>9</v>
          </cell>
          <cell r="BM304">
            <v>1</v>
          </cell>
          <cell r="BN304">
            <v>1</v>
          </cell>
          <cell r="BO304">
            <v>1</v>
          </cell>
          <cell r="BP304">
            <v>1</v>
          </cell>
        </row>
        <row r="305">
          <cell r="G305" t="str">
            <v>JS0A47LWZ70</v>
          </cell>
          <cell r="H305">
            <v>0</v>
          </cell>
          <cell r="I305">
            <v>0</v>
          </cell>
          <cell r="J305" t="str">
            <v>CROSS TOWN</v>
          </cell>
          <cell r="K305" t="str">
            <v>NEW</v>
          </cell>
          <cell r="L305" t="str">
            <v>Z70</v>
          </cell>
          <cell r="M305" t="str">
            <v>BLUE NEON</v>
          </cell>
          <cell r="N305" t="str">
            <v>Solid</v>
          </cell>
          <cell r="O305" t="str">
            <v>S</v>
          </cell>
          <cell r="P305" t="str">
            <v>100% Polyester</v>
          </cell>
          <cell r="Q305">
            <v>508945</v>
          </cell>
          <cell r="R305" t="str">
            <v>PT. Kanindo 2</v>
          </cell>
          <cell r="S305" t="str">
            <v>Semarang</v>
          </cell>
          <cell r="T305" t="str">
            <v>Indonesia</v>
          </cell>
          <cell r="U305">
            <v>42</v>
          </cell>
          <cell r="V305">
            <v>21</v>
          </cell>
          <cell r="W305">
            <v>30</v>
          </cell>
          <cell r="X305">
            <v>27</v>
          </cell>
          <cell r="Y305">
            <v>35</v>
          </cell>
          <cell r="Z305">
            <v>92</v>
          </cell>
          <cell r="AA305">
            <v>104</v>
          </cell>
          <cell r="AB305">
            <v>508945</v>
          </cell>
          <cell r="AC305" t="str">
            <v>PT. Kanindo 2</v>
          </cell>
          <cell r="AD305" t="str">
            <v>Semarang</v>
          </cell>
          <cell r="AE305" t="str">
            <v>Indonesia</v>
          </cell>
          <cell r="AF305">
            <v>508945</v>
          </cell>
          <cell r="AG305" t="str">
            <v>PT. Kanindo 2</v>
          </cell>
          <cell r="AH305" t="str">
            <v>Semarang</v>
          </cell>
          <cell r="AI305" t="str">
            <v>Indonesia</v>
          </cell>
          <cell r="AJ305">
            <v>508945</v>
          </cell>
          <cell r="AK305" t="str">
            <v>PT. Kanindo 2</v>
          </cell>
          <cell r="AL305" t="str">
            <v>Semarang</v>
          </cell>
          <cell r="AM305" t="str">
            <v>Indonesia</v>
          </cell>
          <cell r="AN305" t="str">
            <v>R8</v>
          </cell>
          <cell r="AO305">
            <v>28</v>
          </cell>
          <cell r="AP305">
            <v>25.625</v>
          </cell>
          <cell r="AQ305">
            <v>15.625</v>
          </cell>
          <cell r="AR305">
            <v>18</v>
          </cell>
          <cell r="AS305">
            <v>9.8000000000000007</v>
          </cell>
          <cell r="AT305" t="str">
            <v>KU37</v>
          </cell>
          <cell r="AU305">
            <v>36</v>
          </cell>
          <cell r="AV305">
            <v>80</v>
          </cell>
          <cell r="AW305">
            <v>38</v>
          </cell>
          <cell r="AX305">
            <v>44</v>
          </cell>
          <cell r="AY305">
            <v>13.45</v>
          </cell>
          <cell r="AZ305">
            <v>2000</v>
          </cell>
          <cell r="BA305">
            <v>500</v>
          </cell>
          <cell r="BB305">
            <v>87</v>
          </cell>
          <cell r="BC305">
            <v>28</v>
          </cell>
          <cell r="BD305">
            <v>115</v>
          </cell>
          <cell r="BE305">
            <v>77</v>
          </cell>
          <cell r="BF305">
            <v>98</v>
          </cell>
          <cell r="BG305">
            <v>15</v>
          </cell>
          <cell r="BH305">
            <v>77</v>
          </cell>
          <cell r="BI305">
            <v>25</v>
          </cell>
          <cell r="BJ305">
            <v>63</v>
          </cell>
          <cell r="BK305">
            <v>50</v>
          </cell>
          <cell r="BL305">
            <v>9</v>
          </cell>
          <cell r="BM305">
            <v>1</v>
          </cell>
          <cell r="BN305">
            <v>1</v>
          </cell>
          <cell r="BO305">
            <v>1</v>
          </cell>
          <cell r="BP305">
            <v>1</v>
          </cell>
        </row>
        <row r="306">
          <cell r="G306" t="str">
            <v>JS0A47LW7Z7</v>
          </cell>
          <cell r="H306">
            <v>0</v>
          </cell>
          <cell r="I306">
            <v>0</v>
          </cell>
          <cell r="J306" t="str">
            <v>CROSS TOWN</v>
          </cell>
          <cell r="K306" t="str">
            <v>C/O</v>
          </cell>
          <cell r="L306" t="str">
            <v>7Z7</v>
          </cell>
          <cell r="M306" t="str">
            <v>BUCKSHOT CAMO</v>
          </cell>
          <cell r="N306" t="str">
            <v>Print</v>
          </cell>
          <cell r="O306" t="str">
            <v>P</v>
          </cell>
          <cell r="P306" t="str">
            <v>100% Polyester</v>
          </cell>
          <cell r="Q306">
            <v>508945</v>
          </cell>
          <cell r="R306" t="str">
            <v>PT. Kanindo 2</v>
          </cell>
          <cell r="S306" t="str">
            <v>Semarang</v>
          </cell>
          <cell r="T306" t="str">
            <v>Indonesia</v>
          </cell>
          <cell r="U306">
            <v>42</v>
          </cell>
          <cell r="V306">
            <v>21</v>
          </cell>
          <cell r="W306">
            <v>30</v>
          </cell>
          <cell r="X306">
            <v>27</v>
          </cell>
          <cell r="Y306">
            <v>35</v>
          </cell>
          <cell r="Z306">
            <v>92</v>
          </cell>
          <cell r="AA306">
            <v>104</v>
          </cell>
          <cell r="AB306">
            <v>508945</v>
          </cell>
          <cell r="AC306" t="str">
            <v>PT. Kanindo 2</v>
          </cell>
          <cell r="AD306" t="str">
            <v>Semarang</v>
          </cell>
          <cell r="AE306" t="str">
            <v>Indonesia</v>
          </cell>
          <cell r="AF306">
            <v>508945</v>
          </cell>
          <cell r="AG306" t="str">
            <v>PT. Kanindo 2</v>
          </cell>
          <cell r="AH306" t="str">
            <v>Semarang</v>
          </cell>
          <cell r="AI306" t="str">
            <v>Indonesia</v>
          </cell>
          <cell r="AJ306">
            <v>508945</v>
          </cell>
          <cell r="AK306" t="str">
            <v>PT. Kanindo 2</v>
          </cell>
          <cell r="AL306" t="str">
            <v>Semarang</v>
          </cell>
          <cell r="AM306" t="str">
            <v>Indonesia</v>
          </cell>
          <cell r="AN306" t="str">
            <v>R8</v>
          </cell>
          <cell r="AO306">
            <v>28</v>
          </cell>
          <cell r="AP306">
            <v>25.625</v>
          </cell>
          <cell r="AQ306">
            <v>15.625</v>
          </cell>
          <cell r="AR306">
            <v>18</v>
          </cell>
          <cell r="AS306">
            <v>9.8000000000000007</v>
          </cell>
          <cell r="AT306" t="str">
            <v>KU37</v>
          </cell>
          <cell r="AU306">
            <v>36</v>
          </cell>
          <cell r="AV306">
            <v>80</v>
          </cell>
          <cell r="AW306">
            <v>38</v>
          </cell>
          <cell r="AX306">
            <v>44</v>
          </cell>
          <cell r="AY306">
            <v>13.45</v>
          </cell>
          <cell r="AZ306">
            <v>2000</v>
          </cell>
          <cell r="BA306">
            <v>500</v>
          </cell>
          <cell r="BB306">
            <v>87</v>
          </cell>
          <cell r="BC306">
            <v>28</v>
          </cell>
          <cell r="BD306">
            <v>115</v>
          </cell>
          <cell r="BE306">
            <v>77</v>
          </cell>
          <cell r="BF306">
            <v>98</v>
          </cell>
          <cell r="BG306">
            <v>15</v>
          </cell>
          <cell r="BH306">
            <v>77</v>
          </cell>
          <cell r="BI306">
            <v>25</v>
          </cell>
          <cell r="BJ306">
            <v>63</v>
          </cell>
          <cell r="BK306">
            <v>50</v>
          </cell>
          <cell r="BL306">
            <v>9</v>
          </cell>
          <cell r="BM306">
            <v>1</v>
          </cell>
          <cell r="BN306">
            <v>1</v>
          </cell>
          <cell r="BO306">
            <v>1</v>
          </cell>
          <cell r="BP306">
            <v>1</v>
          </cell>
        </row>
        <row r="307">
          <cell r="G307" t="str">
            <v>JS0A47LW9TC</v>
          </cell>
          <cell r="H307">
            <v>0</v>
          </cell>
          <cell r="I307">
            <v>0</v>
          </cell>
          <cell r="J307" t="str">
            <v>CROSS TOWN</v>
          </cell>
          <cell r="K307" t="str">
            <v>C/O</v>
          </cell>
          <cell r="L307" t="str">
            <v>9TC</v>
          </cell>
          <cell r="M307" t="str">
            <v>RED/MULTI HIPPIE DAYS</v>
          </cell>
          <cell r="N307" t="str">
            <v>Print</v>
          </cell>
          <cell r="O307" t="str">
            <v>P</v>
          </cell>
          <cell r="P307" t="str">
            <v>100% Polyester</v>
          </cell>
          <cell r="Q307">
            <v>508945</v>
          </cell>
          <cell r="R307" t="str">
            <v>PT. Kanindo 2</v>
          </cell>
          <cell r="S307" t="str">
            <v>Semarang</v>
          </cell>
          <cell r="T307" t="str">
            <v>Indonesia</v>
          </cell>
          <cell r="U307">
            <v>42</v>
          </cell>
          <cell r="V307">
            <v>21</v>
          </cell>
          <cell r="W307">
            <v>30</v>
          </cell>
          <cell r="X307">
            <v>27</v>
          </cell>
          <cell r="Y307">
            <v>35</v>
          </cell>
          <cell r="Z307">
            <v>92</v>
          </cell>
          <cell r="AA307">
            <v>104</v>
          </cell>
          <cell r="AB307">
            <v>508945</v>
          </cell>
          <cell r="AC307" t="str">
            <v>PT. Kanindo 2</v>
          </cell>
          <cell r="AD307" t="str">
            <v>Semarang</v>
          </cell>
          <cell r="AE307" t="str">
            <v>Indonesia</v>
          </cell>
          <cell r="AF307">
            <v>508945</v>
          </cell>
          <cell r="AG307" t="str">
            <v>PT. Kanindo 2</v>
          </cell>
          <cell r="AH307" t="str">
            <v>Semarang</v>
          </cell>
          <cell r="AI307" t="str">
            <v>Indonesia</v>
          </cell>
          <cell r="AJ307">
            <v>508945</v>
          </cell>
          <cell r="AK307" t="str">
            <v>PT. Kanindo 2</v>
          </cell>
          <cell r="AL307" t="str">
            <v>Semarang</v>
          </cell>
          <cell r="AM307" t="str">
            <v>Indonesia</v>
          </cell>
          <cell r="AN307" t="str">
            <v>R8</v>
          </cell>
          <cell r="AO307">
            <v>28</v>
          </cell>
          <cell r="AP307">
            <v>25.625</v>
          </cell>
          <cell r="AQ307">
            <v>15.625</v>
          </cell>
          <cell r="AR307">
            <v>18</v>
          </cell>
          <cell r="AS307">
            <v>9.8000000000000007</v>
          </cell>
          <cell r="AT307" t="str">
            <v>KU37</v>
          </cell>
          <cell r="AU307">
            <v>36</v>
          </cell>
          <cell r="AV307">
            <v>80</v>
          </cell>
          <cell r="AW307">
            <v>38</v>
          </cell>
          <cell r="AX307">
            <v>44</v>
          </cell>
          <cell r="AY307">
            <v>13.45</v>
          </cell>
          <cell r="AZ307">
            <v>2000</v>
          </cell>
          <cell r="BA307">
            <v>500</v>
          </cell>
          <cell r="BB307">
            <v>87</v>
          </cell>
          <cell r="BC307">
            <v>28</v>
          </cell>
          <cell r="BD307">
            <v>115</v>
          </cell>
          <cell r="BE307">
            <v>77</v>
          </cell>
          <cell r="BF307">
            <v>98</v>
          </cell>
          <cell r="BG307">
            <v>15</v>
          </cell>
          <cell r="BH307">
            <v>77</v>
          </cell>
          <cell r="BI307">
            <v>25</v>
          </cell>
          <cell r="BJ307">
            <v>63</v>
          </cell>
          <cell r="BK307">
            <v>50</v>
          </cell>
          <cell r="BL307">
            <v>9</v>
          </cell>
          <cell r="BM307">
            <v>1</v>
          </cell>
          <cell r="BN307">
            <v>1</v>
          </cell>
          <cell r="BO307">
            <v>1</v>
          </cell>
          <cell r="BP307">
            <v>1</v>
          </cell>
        </row>
        <row r="308">
          <cell r="G308" t="str">
            <v>JS0A47LW94B</v>
          </cell>
          <cell r="H308">
            <v>0</v>
          </cell>
          <cell r="I308">
            <v>0</v>
          </cell>
          <cell r="J308" t="str">
            <v>CROSS TOWN</v>
          </cell>
          <cell r="K308" t="str">
            <v>C/O</v>
          </cell>
          <cell r="L308" t="str">
            <v>94B</v>
          </cell>
          <cell r="M308" t="str">
            <v>PURPLE PETALS</v>
          </cell>
          <cell r="N308" t="str">
            <v>Print</v>
          </cell>
          <cell r="O308" t="str">
            <v>P</v>
          </cell>
          <cell r="P308" t="str">
            <v>100% Polyester</v>
          </cell>
          <cell r="Q308">
            <v>508945</v>
          </cell>
          <cell r="R308" t="str">
            <v>PT. Kanindo 2</v>
          </cell>
          <cell r="S308" t="str">
            <v>Semarang</v>
          </cell>
          <cell r="T308" t="str">
            <v>Indonesia</v>
          </cell>
          <cell r="U308">
            <v>42</v>
          </cell>
          <cell r="V308">
            <v>21</v>
          </cell>
          <cell r="W308">
            <v>30</v>
          </cell>
          <cell r="X308">
            <v>27</v>
          </cell>
          <cell r="Y308">
            <v>35</v>
          </cell>
          <cell r="Z308">
            <v>92</v>
          </cell>
          <cell r="AA308">
            <v>104</v>
          </cell>
          <cell r="AB308">
            <v>508945</v>
          </cell>
          <cell r="AC308" t="str">
            <v>PT. Kanindo 2</v>
          </cell>
          <cell r="AD308" t="str">
            <v>Semarang</v>
          </cell>
          <cell r="AE308" t="str">
            <v>Indonesia</v>
          </cell>
          <cell r="AF308">
            <v>508945</v>
          </cell>
          <cell r="AG308" t="str">
            <v>PT. Kanindo 2</v>
          </cell>
          <cell r="AH308" t="str">
            <v>Semarang</v>
          </cell>
          <cell r="AI308" t="str">
            <v>Indonesia</v>
          </cell>
          <cell r="AJ308">
            <v>508945</v>
          </cell>
          <cell r="AK308" t="str">
            <v>PT. Kanindo 2</v>
          </cell>
          <cell r="AL308" t="str">
            <v>Semarang</v>
          </cell>
          <cell r="AM308" t="str">
            <v>Indonesia</v>
          </cell>
          <cell r="AN308" t="str">
            <v>R8</v>
          </cell>
          <cell r="AO308">
            <v>28</v>
          </cell>
          <cell r="AP308">
            <v>25.625</v>
          </cell>
          <cell r="AQ308">
            <v>15.625</v>
          </cell>
          <cell r="AR308">
            <v>18</v>
          </cell>
          <cell r="AS308">
            <v>9.8000000000000007</v>
          </cell>
          <cell r="AT308" t="str">
            <v>KU37</v>
          </cell>
          <cell r="AU308">
            <v>36</v>
          </cell>
          <cell r="AV308">
            <v>80</v>
          </cell>
          <cell r="AW308">
            <v>38</v>
          </cell>
          <cell r="AX308">
            <v>44</v>
          </cell>
          <cell r="AY308">
            <v>13.45</v>
          </cell>
          <cell r="AZ308">
            <v>2000</v>
          </cell>
          <cell r="BA308">
            <v>500</v>
          </cell>
          <cell r="BB308">
            <v>87</v>
          </cell>
          <cell r="BC308">
            <v>28</v>
          </cell>
          <cell r="BD308">
            <v>115</v>
          </cell>
          <cell r="BE308">
            <v>77</v>
          </cell>
          <cell r="BF308">
            <v>98</v>
          </cell>
          <cell r="BG308">
            <v>15</v>
          </cell>
          <cell r="BH308">
            <v>77</v>
          </cell>
          <cell r="BI308">
            <v>25</v>
          </cell>
          <cell r="BJ308">
            <v>63</v>
          </cell>
          <cell r="BK308">
            <v>50</v>
          </cell>
          <cell r="BL308">
            <v>9</v>
          </cell>
          <cell r="BM308">
            <v>1</v>
          </cell>
          <cell r="BN308">
            <v>1</v>
          </cell>
          <cell r="BO308">
            <v>1</v>
          </cell>
          <cell r="BP308">
            <v>1</v>
          </cell>
        </row>
        <row r="309">
          <cell r="G309" t="str">
            <v>JS0A47LWZ78</v>
          </cell>
          <cell r="H309">
            <v>0</v>
          </cell>
          <cell r="I309">
            <v>0</v>
          </cell>
          <cell r="J309" t="str">
            <v>CROSS TOWN</v>
          </cell>
          <cell r="K309" t="str">
            <v>C/O</v>
          </cell>
          <cell r="L309" t="str">
            <v>Z78</v>
          </cell>
          <cell r="M309" t="str">
            <v>MOOD MAP</v>
          </cell>
          <cell r="N309" t="str">
            <v>Print</v>
          </cell>
          <cell r="O309" t="str">
            <v>P</v>
          </cell>
          <cell r="P309" t="str">
            <v>100% Polyester</v>
          </cell>
          <cell r="Q309">
            <v>508945</v>
          </cell>
          <cell r="R309" t="str">
            <v>PT. Kanindo 2</v>
          </cell>
          <cell r="S309" t="str">
            <v>Semarang</v>
          </cell>
          <cell r="T309" t="str">
            <v>Indonesia</v>
          </cell>
          <cell r="U309">
            <v>42</v>
          </cell>
          <cell r="V309">
            <v>21</v>
          </cell>
          <cell r="W309">
            <v>30</v>
          </cell>
          <cell r="X309">
            <v>27</v>
          </cell>
          <cell r="Y309">
            <v>35</v>
          </cell>
          <cell r="Z309">
            <v>92</v>
          </cell>
          <cell r="AA309">
            <v>104</v>
          </cell>
          <cell r="AB309">
            <v>508945</v>
          </cell>
          <cell r="AC309" t="str">
            <v>PT. Kanindo 2</v>
          </cell>
          <cell r="AD309" t="str">
            <v>Semarang</v>
          </cell>
          <cell r="AE309" t="str">
            <v>Indonesia</v>
          </cell>
          <cell r="AF309">
            <v>508945</v>
          </cell>
          <cell r="AG309" t="str">
            <v>PT. Kanindo 2</v>
          </cell>
          <cell r="AH309" t="str">
            <v>Semarang</v>
          </cell>
          <cell r="AI309" t="str">
            <v>Indonesia</v>
          </cell>
          <cell r="AJ309">
            <v>508945</v>
          </cell>
          <cell r="AK309" t="str">
            <v>PT. Kanindo 2</v>
          </cell>
          <cell r="AL309" t="str">
            <v>Semarang</v>
          </cell>
          <cell r="AM309" t="str">
            <v>Indonesia</v>
          </cell>
          <cell r="AN309" t="str">
            <v>R8</v>
          </cell>
          <cell r="AO309">
            <v>28</v>
          </cell>
          <cell r="AP309">
            <v>25.625</v>
          </cell>
          <cell r="AQ309">
            <v>15.625</v>
          </cell>
          <cell r="AR309">
            <v>18</v>
          </cell>
          <cell r="AS309">
            <v>9.8000000000000007</v>
          </cell>
          <cell r="AT309" t="str">
            <v>KU37</v>
          </cell>
          <cell r="AU309">
            <v>36</v>
          </cell>
          <cell r="AV309">
            <v>80</v>
          </cell>
          <cell r="AW309">
            <v>38</v>
          </cell>
          <cell r="AX309">
            <v>44</v>
          </cell>
          <cell r="AY309">
            <v>13.45</v>
          </cell>
          <cell r="AZ309">
            <v>2000</v>
          </cell>
          <cell r="BA309">
            <v>500</v>
          </cell>
          <cell r="BB309">
            <v>87</v>
          </cell>
          <cell r="BC309">
            <v>28</v>
          </cell>
          <cell r="BD309">
            <v>115</v>
          </cell>
          <cell r="BE309">
            <v>77</v>
          </cell>
          <cell r="BF309">
            <v>98</v>
          </cell>
          <cell r="BG309">
            <v>15</v>
          </cell>
          <cell r="BH309">
            <v>77</v>
          </cell>
          <cell r="BI309">
            <v>25</v>
          </cell>
          <cell r="BJ309">
            <v>63</v>
          </cell>
          <cell r="BK309">
            <v>50</v>
          </cell>
          <cell r="BL309">
            <v>9</v>
          </cell>
          <cell r="BM309">
            <v>1</v>
          </cell>
          <cell r="BN309">
            <v>1</v>
          </cell>
          <cell r="BO309">
            <v>1</v>
          </cell>
          <cell r="BP309">
            <v>1</v>
          </cell>
        </row>
        <row r="310">
          <cell r="G310" t="str">
            <v>JS0A47LWZ79</v>
          </cell>
          <cell r="H310">
            <v>0</v>
          </cell>
          <cell r="I310">
            <v>0</v>
          </cell>
          <cell r="J310" t="str">
            <v>CROSS TOWN</v>
          </cell>
          <cell r="K310" t="str">
            <v>C/O</v>
          </cell>
          <cell r="L310" t="str">
            <v>Z79</v>
          </cell>
          <cell r="M310" t="str">
            <v>LAGOON LUAU</v>
          </cell>
          <cell r="N310" t="str">
            <v>Print</v>
          </cell>
          <cell r="O310" t="str">
            <v>P</v>
          </cell>
          <cell r="P310" t="str">
            <v>100% Polyester</v>
          </cell>
          <cell r="Q310">
            <v>508945</v>
          </cell>
          <cell r="R310" t="str">
            <v>PT. Kanindo 2</v>
          </cell>
          <cell r="S310" t="str">
            <v>Semarang</v>
          </cell>
          <cell r="T310" t="str">
            <v>Indonesia</v>
          </cell>
          <cell r="U310">
            <v>42</v>
          </cell>
          <cell r="V310">
            <v>21</v>
          </cell>
          <cell r="W310">
            <v>30</v>
          </cell>
          <cell r="X310">
            <v>27</v>
          </cell>
          <cell r="Y310">
            <v>35</v>
          </cell>
          <cell r="Z310">
            <v>92</v>
          </cell>
          <cell r="AA310">
            <v>104</v>
          </cell>
          <cell r="AB310">
            <v>508945</v>
          </cell>
          <cell r="AC310" t="str">
            <v>PT. Kanindo 2</v>
          </cell>
          <cell r="AD310" t="str">
            <v>Semarang</v>
          </cell>
          <cell r="AE310" t="str">
            <v>Indonesia</v>
          </cell>
          <cell r="AF310">
            <v>508945</v>
          </cell>
          <cell r="AG310" t="str">
            <v>PT. Kanindo 2</v>
          </cell>
          <cell r="AH310" t="str">
            <v>Semarang</v>
          </cell>
          <cell r="AI310" t="str">
            <v>Indonesia</v>
          </cell>
          <cell r="AJ310">
            <v>508945</v>
          </cell>
          <cell r="AK310" t="str">
            <v>PT. Kanindo 2</v>
          </cell>
          <cell r="AL310" t="str">
            <v>Semarang</v>
          </cell>
          <cell r="AM310" t="str">
            <v>Indonesia</v>
          </cell>
          <cell r="AN310" t="str">
            <v>R8</v>
          </cell>
          <cell r="AO310">
            <v>28</v>
          </cell>
          <cell r="AP310">
            <v>25.625</v>
          </cell>
          <cell r="AQ310">
            <v>15.625</v>
          </cell>
          <cell r="AR310">
            <v>18</v>
          </cell>
          <cell r="AS310">
            <v>9.8000000000000007</v>
          </cell>
          <cell r="AT310" t="str">
            <v>KU37</v>
          </cell>
          <cell r="AU310">
            <v>36</v>
          </cell>
          <cell r="AV310">
            <v>80</v>
          </cell>
          <cell r="AW310">
            <v>38</v>
          </cell>
          <cell r="AX310">
            <v>44</v>
          </cell>
          <cell r="AY310">
            <v>13.45</v>
          </cell>
          <cell r="AZ310">
            <v>2000</v>
          </cell>
          <cell r="BA310">
            <v>500</v>
          </cell>
          <cell r="BB310">
            <v>87</v>
          </cell>
          <cell r="BC310">
            <v>28</v>
          </cell>
          <cell r="BD310">
            <v>115</v>
          </cell>
          <cell r="BE310">
            <v>77</v>
          </cell>
          <cell r="BF310">
            <v>98</v>
          </cell>
          <cell r="BG310">
            <v>15</v>
          </cell>
          <cell r="BH310">
            <v>77</v>
          </cell>
          <cell r="BI310">
            <v>25</v>
          </cell>
          <cell r="BJ310">
            <v>63</v>
          </cell>
          <cell r="BK310">
            <v>50</v>
          </cell>
          <cell r="BL310">
            <v>9</v>
          </cell>
          <cell r="BM310">
            <v>1</v>
          </cell>
          <cell r="BN310">
            <v>1</v>
          </cell>
          <cell r="BO310">
            <v>1</v>
          </cell>
          <cell r="BP310">
            <v>1</v>
          </cell>
        </row>
        <row r="311">
          <cell r="G311" t="str">
            <v>JS0A47LWAO3</v>
          </cell>
          <cell r="H311">
            <v>0</v>
          </cell>
          <cell r="I311">
            <v>0</v>
          </cell>
          <cell r="J311" t="str">
            <v>CROSS TOWN</v>
          </cell>
          <cell r="K311" t="str">
            <v>NEW</v>
          </cell>
          <cell r="L311" t="str">
            <v>AO3</v>
          </cell>
          <cell r="M311" t="str">
            <v>CYBERSPACE GALAXY</v>
          </cell>
          <cell r="N311" t="str">
            <v>Print</v>
          </cell>
          <cell r="O311" t="str">
            <v>P</v>
          </cell>
          <cell r="P311" t="str">
            <v>100% Polyester</v>
          </cell>
          <cell r="Q311">
            <v>508945</v>
          </cell>
          <cell r="R311" t="str">
            <v>PT. Kanindo 2</v>
          </cell>
          <cell r="S311" t="str">
            <v>Semarang</v>
          </cell>
          <cell r="T311" t="str">
            <v>Indonesia</v>
          </cell>
          <cell r="U311">
            <v>42</v>
          </cell>
          <cell r="V311">
            <v>21</v>
          </cell>
          <cell r="W311">
            <v>30</v>
          </cell>
          <cell r="X311">
            <v>27</v>
          </cell>
          <cell r="Y311">
            <v>35</v>
          </cell>
          <cell r="Z311">
            <v>92</v>
          </cell>
          <cell r="AA311">
            <v>104</v>
          </cell>
          <cell r="AB311">
            <v>508945</v>
          </cell>
          <cell r="AC311" t="str">
            <v>PT. Kanindo 2</v>
          </cell>
          <cell r="AD311" t="str">
            <v>Semarang</v>
          </cell>
          <cell r="AE311" t="str">
            <v>Indonesia</v>
          </cell>
          <cell r="AF311">
            <v>508945</v>
          </cell>
          <cell r="AG311" t="str">
            <v>PT. Kanindo 2</v>
          </cell>
          <cell r="AH311" t="str">
            <v>Semarang</v>
          </cell>
          <cell r="AI311" t="str">
            <v>Indonesia</v>
          </cell>
          <cell r="AJ311">
            <v>508945</v>
          </cell>
          <cell r="AK311" t="str">
            <v>PT. Kanindo 2</v>
          </cell>
          <cell r="AL311" t="str">
            <v>Semarang</v>
          </cell>
          <cell r="AM311" t="str">
            <v>Indonesia</v>
          </cell>
          <cell r="AN311" t="str">
            <v>R8</v>
          </cell>
          <cell r="AO311">
            <v>28</v>
          </cell>
          <cell r="AP311">
            <v>25.625</v>
          </cell>
          <cell r="AQ311">
            <v>15.625</v>
          </cell>
          <cell r="AR311">
            <v>18</v>
          </cell>
          <cell r="AS311">
            <v>9.8000000000000007</v>
          </cell>
          <cell r="AT311" t="str">
            <v>KU37</v>
          </cell>
          <cell r="AU311">
            <v>36</v>
          </cell>
          <cell r="AV311">
            <v>80</v>
          </cell>
          <cell r="AW311">
            <v>38</v>
          </cell>
          <cell r="AX311">
            <v>44</v>
          </cell>
          <cell r="AY311">
            <v>13.45</v>
          </cell>
          <cell r="AZ311">
            <v>2000</v>
          </cell>
          <cell r="BA311">
            <v>500</v>
          </cell>
          <cell r="BB311">
            <v>87</v>
          </cell>
          <cell r="BC311">
            <v>28</v>
          </cell>
          <cell r="BD311">
            <v>115</v>
          </cell>
          <cell r="BE311">
            <v>77</v>
          </cell>
          <cell r="BF311">
            <v>98</v>
          </cell>
          <cell r="BG311">
            <v>15</v>
          </cell>
          <cell r="BH311">
            <v>77</v>
          </cell>
          <cell r="BI311">
            <v>25</v>
          </cell>
          <cell r="BJ311">
            <v>63</v>
          </cell>
          <cell r="BK311">
            <v>50</v>
          </cell>
          <cell r="BL311">
            <v>9</v>
          </cell>
          <cell r="BM311">
            <v>1</v>
          </cell>
          <cell r="BN311">
            <v>1</v>
          </cell>
          <cell r="BO311">
            <v>1</v>
          </cell>
          <cell r="BP311">
            <v>1</v>
          </cell>
        </row>
        <row r="312">
          <cell r="G312" t="str">
            <v>JS0A47LWAB7</v>
          </cell>
          <cell r="H312" t="str">
            <v>EK0A5BAI5E9</v>
          </cell>
          <cell r="I312" t="str">
            <v>EK0A5BAI</v>
          </cell>
          <cell r="J312" t="str">
            <v>CROSS TOWN</v>
          </cell>
          <cell r="K312" t="str">
            <v>NEW</v>
          </cell>
          <cell r="L312" t="str">
            <v>AB7</v>
          </cell>
          <cell r="M312" t="str">
            <v>ANIME EMOTIONS</v>
          </cell>
          <cell r="N312" t="str">
            <v>Print</v>
          </cell>
          <cell r="O312" t="str">
            <v>P</v>
          </cell>
          <cell r="P312" t="str">
            <v>100% Polyester</v>
          </cell>
          <cell r="Q312">
            <v>508945</v>
          </cell>
          <cell r="R312" t="str">
            <v>PT. Kanindo 2</v>
          </cell>
          <cell r="S312" t="str">
            <v>Semarang</v>
          </cell>
          <cell r="T312" t="str">
            <v>Indonesia</v>
          </cell>
          <cell r="U312">
            <v>42</v>
          </cell>
          <cell r="V312">
            <v>21</v>
          </cell>
          <cell r="W312">
            <v>30</v>
          </cell>
          <cell r="X312">
            <v>27</v>
          </cell>
          <cell r="Y312">
            <v>35</v>
          </cell>
          <cell r="Z312">
            <v>92</v>
          </cell>
          <cell r="AA312">
            <v>104</v>
          </cell>
          <cell r="AB312">
            <v>508945</v>
          </cell>
          <cell r="AC312" t="str">
            <v>PT. Kanindo 2</v>
          </cell>
          <cell r="AD312" t="str">
            <v>Semarang</v>
          </cell>
          <cell r="AE312" t="str">
            <v>Indonesia</v>
          </cell>
          <cell r="AF312">
            <v>508945</v>
          </cell>
          <cell r="AG312" t="str">
            <v>PT. Kanindo 2</v>
          </cell>
          <cell r="AH312" t="str">
            <v>Semarang</v>
          </cell>
          <cell r="AI312" t="str">
            <v>Indonesia</v>
          </cell>
          <cell r="AJ312">
            <v>508945</v>
          </cell>
          <cell r="AK312" t="str">
            <v>PT. Kanindo 2</v>
          </cell>
          <cell r="AL312" t="str">
            <v>Semarang</v>
          </cell>
          <cell r="AM312" t="str">
            <v>Indonesia</v>
          </cell>
          <cell r="AN312" t="str">
            <v>R8</v>
          </cell>
          <cell r="AO312">
            <v>28</v>
          </cell>
          <cell r="AP312">
            <v>25.625</v>
          </cell>
          <cell r="AQ312">
            <v>15.625</v>
          </cell>
          <cell r="AR312">
            <v>18</v>
          </cell>
          <cell r="AS312">
            <v>9.8000000000000007</v>
          </cell>
          <cell r="AT312" t="str">
            <v>KU37</v>
          </cell>
          <cell r="AU312">
            <v>36</v>
          </cell>
          <cell r="AV312">
            <v>80</v>
          </cell>
          <cell r="AW312">
            <v>38</v>
          </cell>
          <cell r="AX312">
            <v>44</v>
          </cell>
          <cell r="AY312">
            <v>13.45</v>
          </cell>
          <cell r="AZ312">
            <v>2000</v>
          </cell>
          <cell r="BA312">
            <v>500</v>
          </cell>
          <cell r="BB312">
            <v>87</v>
          </cell>
          <cell r="BC312">
            <v>28</v>
          </cell>
          <cell r="BD312">
            <v>115</v>
          </cell>
          <cell r="BE312">
            <v>77</v>
          </cell>
          <cell r="BF312">
            <v>98</v>
          </cell>
          <cell r="BG312">
            <v>15</v>
          </cell>
          <cell r="BH312">
            <v>77</v>
          </cell>
          <cell r="BI312">
            <v>25</v>
          </cell>
          <cell r="BJ312">
            <v>63</v>
          </cell>
          <cell r="BK312">
            <v>50</v>
          </cell>
          <cell r="BL312">
            <v>9</v>
          </cell>
          <cell r="BM312">
            <v>1</v>
          </cell>
          <cell r="BN312">
            <v>1</v>
          </cell>
          <cell r="BO312">
            <v>1</v>
          </cell>
          <cell r="BP312">
            <v>1</v>
          </cell>
        </row>
        <row r="313">
          <cell r="G313" t="str">
            <v>JS0A47LWXS6</v>
          </cell>
          <cell r="H313" t="str">
            <v>EK0A5BAI6E3</v>
          </cell>
          <cell r="I313" t="str">
            <v>EK0A5BAI</v>
          </cell>
          <cell r="J313" t="str">
            <v>CROSS TOWN</v>
          </cell>
          <cell r="K313" t="str">
            <v>NEW</v>
          </cell>
          <cell r="L313" t="str">
            <v>XS6</v>
          </cell>
          <cell r="M313" t="str">
            <v>PRECIOUS PETALS</v>
          </cell>
          <cell r="N313" t="str">
            <v>Print</v>
          </cell>
          <cell r="O313" t="str">
            <v>P</v>
          </cell>
          <cell r="P313" t="str">
            <v>100% Polyester</v>
          </cell>
          <cell r="Q313">
            <v>508945</v>
          </cell>
          <cell r="R313" t="str">
            <v>PT. Kanindo 2</v>
          </cell>
          <cell r="S313" t="str">
            <v>Semarang</v>
          </cell>
          <cell r="T313" t="str">
            <v>Indonesia</v>
          </cell>
          <cell r="U313">
            <v>42</v>
          </cell>
          <cell r="V313">
            <v>21</v>
          </cell>
          <cell r="W313">
            <v>30</v>
          </cell>
          <cell r="X313">
            <v>27</v>
          </cell>
          <cell r="Y313">
            <v>35</v>
          </cell>
          <cell r="Z313">
            <v>92</v>
          </cell>
          <cell r="AA313">
            <v>104</v>
          </cell>
          <cell r="AB313">
            <v>508945</v>
          </cell>
          <cell r="AC313" t="str">
            <v>PT. Kanindo 2</v>
          </cell>
          <cell r="AD313" t="str">
            <v>Semarang</v>
          </cell>
          <cell r="AE313" t="str">
            <v>Indonesia</v>
          </cell>
          <cell r="AF313">
            <v>508945</v>
          </cell>
          <cell r="AG313" t="str">
            <v>PT. Kanindo 2</v>
          </cell>
          <cell r="AH313" t="str">
            <v>Semarang</v>
          </cell>
          <cell r="AI313" t="str">
            <v>Indonesia</v>
          </cell>
          <cell r="AJ313">
            <v>508945</v>
          </cell>
          <cell r="AK313" t="str">
            <v>PT. Kanindo 2</v>
          </cell>
          <cell r="AL313" t="str">
            <v>Semarang</v>
          </cell>
          <cell r="AM313" t="str">
            <v>Indonesia</v>
          </cell>
          <cell r="AN313" t="str">
            <v>R8</v>
          </cell>
          <cell r="AO313">
            <v>28</v>
          </cell>
          <cell r="AP313">
            <v>25.625</v>
          </cell>
          <cell r="AQ313">
            <v>15.625</v>
          </cell>
          <cell r="AR313">
            <v>18</v>
          </cell>
          <cell r="AS313">
            <v>9.8000000000000007</v>
          </cell>
          <cell r="AT313" t="str">
            <v>KU37</v>
          </cell>
          <cell r="AU313">
            <v>36</v>
          </cell>
          <cell r="AV313">
            <v>80</v>
          </cell>
          <cell r="AW313">
            <v>38</v>
          </cell>
          <cell r="AX313">
            <v>44</v>
          </cell>
          <cell r="AY313">
            <v>13.45</v>
          </cell>
          <cell r="AZ313">
            <v>2000</v>
          </cell>
          <cell r="BA313">
            <v>500</v>
          </cell>
          <cell r="BB313">
            <v>87</v>
          </cell>
          <cell r="BC313">
            <v>28</v>
          </cell>
          <cell r="BD313">
            <v>115</v>
          </cell>
          <cell r="BE313">
            <v>77</v>
          </cell>
          <cell r="BF313">
            <v>98</v>
          </cell>
          <cell r="BG313">
            <v>15</v>
          </cell>
          <cell r="BH313">
            <v>77</v>
          </cell>
          <cell r="BI313">
            <v>25</v>
          </cell>
          <cell r="BJ313">
            <v>63</v>
          </cell>
          <cell r="BK313">
            <v>50</v>
          </cell>
          <cell r="BL313">
            <v>9</v>
          </cell>
          <cell r="BM313">
            <v>1</v>
          </cell>
          <cell r="BN313">
            <v>1</v>
          </cell>
          <cell r="BO313">
            <v>1</v>
          </cell>
          <cell r="BP313">
            <v>1</v>
          </cell>
        </row>
        <row r="314">
          <cell r="G314" t="str">
            <v>JS0A47LWAB5</v>
          </cell>
          <cell r="H314">
            <v>0</v>
          </cell>
          <cell r="I314">
            <v>0</v>
          </cell>
          <cell r="J314" t="str">
            <v>CROSS TOWN</v>
          </cell>
          <cell r="K314" t="str">
            <v>NEW</v>
          </cell>
          <cell r="L314" t="str">
            <v>AB5</v>
          </cell>
          <cell r="M314" t="str">
            <v>OMBRE MOTHERBOARD</v>
          </cell>
          <cell r="N314" t="str">
            <v>Print</v>
          </cell>
          <cell r="O314" t="str">
            <v>P</v>
          </cell>
          <cell r="P314" t="str">
            <v>100% Polyester</v>
          </cell>
          <cell r="Q314">
            <v>508945</v>
          </cell>
          <cell r="R314" t="str">
            <v>PT. Kanindo 2</v>
          </cell>
          <cell r="S314" t="str">
            <v>Semarang</v>
          </cell>
          <cell r="T314" t="str">
            <v>Indonesia</v>
          </cell>
          <cell r="U314">
            <v>42</v>
          </cell>
          <cell r="V314">
            <v>21</v>
          </cell>
          <cell r="W314">
            <v>30</v>
          </cell>
          <cell r="X314">
            <v>27</v>
          </cell>
          <cell r="Y314">
            <v>35</v>
          </cell>
          <cell r="Z314">
            <v>92</v>
          </cell>
          <cell r="AA314">
            <v>104</v>
          </cell>
          <cell r="AB314">
            <v>508945</v>
          </cell>
          <cell r="AC314" t="str">
            <v>PT. Kanindo 2</v>
          </cell>
          <cell r="AD314" t="str">
            <v>Semarang</v>
          </cell>
          <cell r="AE314" t="str">
            <v>Indonesia</v>
          </cell>
          <cell r="AF314">
            <v>508945</v>
          </cell>
          <cell r="AG314" t="str">
            <v>PT. Kanindo 2</v>
          </cell>
          <cell r="AH314" t="str">
            <v>Semarang</v>
          </cell>
          <cell r="AI314" t="str">
            <v>Indonesia</v>
          </cell>
          <cell r="AJ314">
            <v>508945</v>
          </cell>
          <cell r="AK314" t="str">
            <v>PT. Kanindo 2</v>
          </cell>
          <cell r="AL314" t="str">
            <v>Semarang</v>
          </cell>
          <cell r="AM314" t="str">
            <v>Indonesia</v>
          </cell>
          <cell r="AN314" t="str">
            <v>R8</v>
          </cell>
          <cell r="AO314">
            <v>28</v>
          </cell>
          <cell r="AP314">
            <v>25.625</v>
          </cell>
          <cell r="AQ314">
            <v>15.625</v>
          </cell>
          <cell r="AR314">
            <v>18</v>
          </cell>
          <cell r="AS314">
            <v>9.8000000000000007</v>
          </cell>
          <cell r="AT314" t="str">
            <v>KU37</v>
          </cell>
          <cell r="AU314">
            <v>36</v>
          </cell>
          <cell r="AV314">
            <v>80</v>
          </cell>
          <cell r="AW314">
            <v>38</v>
          </cell>
          <cell r="AX314">
            <v>44</v>
          </cell>
          <cell r="AY314">
            <v>13.45</v>
          </cell>
          <cell r="AZ314">
            <v>2000</v>
          </cell>
          <cell r="BA314">
            <v>500</v>
          </cell>
          <cell r="BB314">
            <v>87</v>
          </cell>
          <cell r="BC314">
            <v>28</v>
          </cell>
          <cell r="BD314">
            <v>115</v>
          </cell>
          <cell r="BE314">
            <v>77</v>
          </cell>
          <cell r="BF314">
            <v>98</v>
          </cell>
          <cell r="BG314">
            <v>15</v>
          </cell>
          <cell r="BH314">
            <v>77</v>
          </cell>
          <cell r="BI314">
            <v>25</v>
          </cell>
          <cell r="BJ314">
            <v>63</v>
          </cell>
          <cell r="BK314">
            <v>50</v>
          </cell>
          <cell r="BL314">
            <v>9</v>
          </cell>
          <cell r="BM314">
            <v>1</v>
          </cell>
          <cell r="BN314">
            <v>1</v>
          </cell>
          <cell r="BO314">
            <v>1</v>
          </cell>
          <cell r="BP314">
            <v>1</v>
          </cell>
        </row>
        <row r="315">
          <cell r="G315" t="str">
            <v>JS0A47LWAO5</v>
          </cell>
          <cell r="H315" t="str">
            <v>EK0A5BAI5E7</v>
          </cell>
          <cell r="I315" t="str">
            <v>EK0A5BAI</v>
          </cell>
          <cell r="J315" t="str">
            <v>CROSS TOWN</v>
          </cell>
          <cell r="K315" t="str">
            <v>NEW</v>
          </cell>
          <cell r="L315" t="str">
            <v>AO5</v>
          </cell>
          <cell r="M315" t="str">
            <v>NEON DAISY</v>
          </cell>
          <cell r="N315" t="str">
            <v>Print</v>
          </cell>
          <cell r="O315" t="str">
            <v>P</v>
          </cell>
          <cell r="P315" t="str">
            <v>100% Polyester</v>
          </cell>
          <cell r="Q315">
            <v>508945</v>
          </cell>
          <cell r="R315" t="str">
            <v>PT. Kanindo 2</v>
          </cell>
          <cell r="S315" t="str">
            <v>Semarang</v>
          </cell>
          <cell r="T315" t="str">
            <v>Indonesia</v>
          </cell>
          <cell r="U315">
            <v>42</v>
          </cell>
          <cell r="V315">
            <v>21</v>
          </cell>
          <cell r="W315">
            <v>30</v>
          </cell>
          <cell r="X315">
            <v>27</v>
          </cell>
          <cell r="Y315">
            <v>35</v>
          </cell>
          <cell r="Z315">
            <v>92</v>
          </cell>
          <cell r="AA315">
            <v>104</v>
          </cell>
          <cell r="AB315">
            <v>508945</v>
          </cell>
          <cell r="AC315" t="str">
            <v>PT. Kanindo 2</v>
          </cell>
          <cell r="AD315" t="str">
            <v>Semarang</v>
          </cell>
          <cell r="AE315" t="str">
            <v>Indonesia</v>
          </cell>
          <cell r="AF315">
            <v>508945</v>
          </cell>
          <cell r="AG315" t="str">
            <v>PT. Kanindo 2</v>
          </cell>
          <cell r="AH315" t="str">
            <v>Semarang</v>
          </cell>
          <cell r="AI315" t="str">
            <v>Indonesia</v>
          </cell>
          <cell r="AJ315">
            <v>508945</v>
          </cell>
          <cell r="AK315" t="str">
            <v>PT. Kanindo 2</v>
          </cell>
          <cell r="AL315" t="str">
            <v>Semarang</v>
          </cell>
          <cell r="AM315" t="str">
            <v>Indonesia</v>
          </cell>
          <cell r="AN315" t="str">
            <v>R8</v>
          </cell>
          <cell r="AO315">
            <v>28</v>
          </cell>
          <cell r="AP315">
            <v>25.625</v>
          </cell>
          <cell r="AQ315">
            <v>15.625</v>
          </cell>
          <cell r="AR315">
            <v>18</v>
          </cell>
          <cell r="AS315">
            <v>9.8000000000000007</v>
          </cell>
          <cell r="AT315" t="str">
            <v>KU37</v>
          </cell>
          <cell r="AU315">
            <v>36</v>
          </cell>
          <cell r="AV315">
            <v>80</v>
          </cell>
          <cell r="AW315">
            <v>38</v>
          </cell>
          <cell r="AX315">
            <v>44</v>
          </cell>
          <cell r="AY315">
            <v>13.45</v>
          </cell>
          <cell r="AZ315">
            <v>2000</v>
          </cell>
          <cell r="BA315">
            <v>500</v>
          </cell>
          <cell r="BB315">
            <v>87</v>
          </cell>
          <cell r="BC315">
            <v>28</v>
          </cell>
          <cell r="BD315">
            <v>115</v>
          </cell>
          <cell r="BE315">
            <v>77</v>
          </cell>
          <cell r="BF315">
            <v>98</v>
          </cell>
          <cell r="BG315">
            <v>15</v>
          </cell>
          <cell r="BH315">
            <v>77</v>
          </cell>
          <cell r="BI315">
            <v>25</v>
          </cell>
          <cell r="BJ315">
            <v>63</v>
          </cell>
          <cell r="BK315">
            <v>50</v>
          </cell>
          <cell r="BL315">
            <v>9</v>
          </cell>
          <cell r="BM315">
            <v>1</v>
          </cell>
          <cell r="BN315">
            <v>1</v>
          </cell>
          <cell r="BO315">
            <v>1</v>
          </cell>
          <cell r="BP315">
            <v>1</v>
          </cell>
        </row>
        <row r="316">
          <cell r="G316" t="str">
            <v>JS0A47LWXS8</v>
          </cell>
          <cell r="H316">
            <v>0</v>
          </cell>
          <cell r="I316">
            <v>0</v>
          </cell>
          <cell r="J316" t="str">
            <v>CROSS TOWN</v>
          </cell>
          <cell r="K316" t="str">
            <v>NEW</v>
          </cell>
          <cell r="L316" t="str">
            <v>XS8</v>
          </cell>
          <cell r="M316" t="str">
            <v>BATIK HOUNDSTOOTH</v>
          </cell>
          <cell r="N316" t="str">
            <v>Print</v>
          </cell>
          <cell r="O316" t="str">
            <v>P</v>
          </cell>
          <cell r="P316" t="str">
            <v>100% Polyester</v>
          </cell>
          <cell r="Q316">
            <v>508945</v>
          </cell>
          <cell r="R316" t="str">
            <v>PT. Kanindo 2</v>
          </cell>
          <cell r="S316" t="str">
            <v>Semarang</v>
          </cell>
          <cell r="T316" t="str">
            <v>Indonesia</v>
          </cell>
          <cell r="U316">
            <v>42</v>
          </cell>
          <cell r="V316">
            <v>21</v>
          </cell>
          <cell r="W316">
            <v>30</v>
          </cell>
          <cell r="X316">
            <v>27</v>
          </cell>
          <cell r="Y316">
            <v>35</v>
          </cell>
          <cell r="Z316">
            <v>92</v>
          </cell>
          <cell r="AA316">
            <v>104</v>
          </cell>
          <cell r="AB316">
            <v>508945</v>
          </cell>
          <cell r="AC316" t="str">
            <v>PT. Kanindo 2</v>
          </cell>
          <cell r="AD316" t="str">
            <v>Semarang</v>
          </cell>
          <cell r="AE316" t="str">
            <v>Indonesia</v>
          </cell>
          <cell r="AF316">
            <v>508945</v>
          </cell>
          <cell r="AG316" t="str">
            <v>PT. Kanindo 2</v>
          </cell>
          <cell r="AH316" t="str">
            <v>Semarang</v>
          </cell>
          <cell r="AI316" t="str">
            <v>Indonesia</v>
          </cell>
          <cell r="AJ316">
            <v>508945</v>
          </cell>
          <cell r="AK316" t="str">
            <v>PT. Kanindo 2</v>
          </cell>
          <cell r="AL316" t="str">
            <v>Semarang</v>
          </cell>
          <cell r="AM316" t="str">
            <v>Indonesia</v>
          </cell>
          <cell r="AN316" t="str">
            <v>R8</v>
          </cell>
          <cell r="AO316">
            <v>28</v>
          </cell>
          <cell r="AP316">
            <v>25.625</v>
          </cell>
          <cell r="AQ316">
            <v>15.625</v>
          </cell>
          <cell r="AR316">
            <v>18</v>
          </cell>
          <cell r="AS316">
            <v>9.8000000000000007</v>
          </cell>
          <cell r="AT316" t="str">
            <v>KU37</v>
          </cell>
          <cell r="AU316">
            <v>36</v>
          </cell>
          <cell r="AV316">
            <v>80</v>
          </cell>
          <cell r="AW316">
            <v>38</v>
          </cell>
          <cell r="AX316">
            <v>44</v>
          </cell>
          <cell r="AY316">
            <v>13.45</v>
          </cell>
          <cell r="AZ316">
            <v>2000</v>
          </cell>
          <cell r="BA316">
            <v>500</v>
          </cell>
          <cell r="BB316">
            <v>87</v>
          </cell>
          <cell r="BC316">
            <v>28</v>
          </cell>
          <cell r="BD316">
            <v>115</v>
          </cell>
          <cell r="BE316">
            <v>77</v>
          </cell>
          <cell r="BF316">
            <v>98</v>
          </cell>
          <cell r="BG316">
            <v>15</v>
          </cell>
          <cell r="BH316">
            <v>77</v>
          </cell>
          <cell r="BI316">
            <v>25</v>
          </cell>
          <cell r="BJ316">
            <v>63</v>
          </cell>
          <cell r="BK316">
            <v>50</v>
          </cell>
          <cell r="BL316">
            <v>9</v>
          </cell>
          <cell r="BM316">
            <v>1</v>
          </cell>
          <cell r="BN316">
            <v>1</v>
          </cell>
          <cell r="BO316">
            <v>1</v>
          </cell>
          <cell r="BP316">
            <v>1</v>
          </cell>
        </row>
        <row r="317">
          <cell r="G317" t="str">
            <v>JS0A47LWAB4</v>
          </cell>
          <cell r="H317" t="str">
            <v>EK0A5BAI5E8</v>
          </cell>
          <cell r="I317" t="str">
            <v>EK0A5BAI</v>
          </cell>
          <cell r="J317" t="str">
            <v>CROSS TOWN</v>
          </cell>
          <cell r="K317" t="str">
            <v>NEW</v>
          </cell>
          <cell r="L317" t="str">
            <v>AB4</v>
          </cell>
          <cell r="M317" t="str">
            <v>LUAU LIFE</v>
          </cell>
          <cell r="N317" t="str">
            <v>Print</v>
          </cell>
          <cell r="O317" t="str">
            <v>P</v>
          </cell>
          <cell r="P317" t="str">
            <v>100% Polyester</v>
          </cell>
          <cell r="Q317">
            <v>508945</v>
          </cell>
          <cell r="R317" t="str">
            <v>PT. Kanindo 2</v>
          </cell>
          <cell r="S317" t="str">
            <v>Semarang</v>
          </cell>
          <cell r="T317" t="str">
            <v>Indonesia</v>
          </cell>
          <cell r="U317">
            <v>42</v>
          </cell>
          <cell r="V317">
            <v>21</v>
          </cell>
          <cell r="W317">
            <v>30</v>
          </cell>
          <cell r="X317">
            <v>27</v>
          </cell>
          <cell r="Y317">
            <v>35</v>
          </cell>
          <cell r="Z317">
            <v>92</v>
          </cell>
          <cell r="AA317">
            <v>104</v>
          </cell>
          <cell r="AB317">
            <v>508945</v>
          </cell>
          <cell r="AC317" t="str">
            <v>PT. Kanindo 2</v>
          </cell>
          <cell r="AD317" t="str">
            <v>Semarang</v>
          </cell>
          <cell r="AE317" t="str">
            <v>Indonesia</v>
          </cell>
          <cell r="AF317">
            <v>508945</v>
          </cell>
          <cell r="AG317" t="str">
            <v>PT. Kanindo 2</v>
          </cell>
          <cell r="AH317" t="str">
            <v>Semarang</v>
          </cell>
          <cell r="AI317" t="str">
            <v>Indonesia</v>
          </cell>
          <cell r="AJ317">
            <v>508945</v>
          </cell>
          <cell r="AK317" t="str">
            <v>PT. Kanindo 2</v>
          </cell>
          <cell r="AL317" t="str">
            <v>Semarang</v>
          </cell>
          <cell r="AM317" t="str">
            <v>Indonesia</v>
          </cell>
          <cell r="AN317" t="str">
            <v>R8</v>
          </cell>
          <cell r="AO317">
            <v>28</v>
          </cell>
          <cell r="AP317">
            <v>25.625</v>
          </cell>
          <cell r="AQ317">
            <v>15.625</v>
          </cell>
          <cell r="AR317">
            <v>18</v>
          </cell>
          <cell r="AS317">
            <v>9.8000000000000007</v>
          </cell>
          <cell r="AT317" t="str">
            <v>KU37</v>
          </cell>
          <cell r="AU317">
            <v>36</v>
          </cell>
          <cell r="AV317">
            <v>80</v>
          </cell>
          <cell r="AW317">
            <v>38</v>
          </cell>
          <cell r="AX317">
            <v>44</v>
          </cell>
          <cell r="AY317">
            <v>13.45</v>
          </cell>
          <cell r="AZ317">
            <v>2000</v>
          </cell>
          <cell r="BA317">
            <v>500</v>
          </cell>
          <cell r="BB317">
            <v>87</v>
          </cell>
          <cell r="BC317">
            <v>28</v>
          </cell>
          <cell r="BD317">
            <v>115</v>
          </cell>
          <cell r="BE317">
            <v>77</v>
          </cell>
          <cell r="BF317">
            <v>98</v>
          </cell>
          <cell r="BG317">
            <v>15</v>
          </cell>
          <cell r="BH317">
            <v>77</v>
          </cell>
          <cell r="BI317">
            <v>25</v>
          </cell>
          <cell r="BJ317">
            <v>63</v>
          </cell>
          <cell r="BK317">
            <v>50</v>
          </cell>
          <cell r="BL317">
            <v>9</v>
          </cell>
          <cell r="BM317">
            <v>1</v>
          </cell>
          <cell r="BN317">
            <v>1</v>
          </cell>
          <cell r="BO317">
            <v>1</v>
          </cell>
          <cell r="BP317">
            <v>1</v>
          </cell>
        </row>
        <row r="318">
          <cell r="G318" t="str">
            <v>JS0A47LWAO9</v>
          </cell>
          <cell r="H318" t="str">
            <v>EK0A5BAI5E6</v>
          </cell>
          <cell r="I318" t="str">
            <v>EK0A5BAI</v>
          </cell>
          <cell r="J318" t="str">
            <v>CROSS TOWN</v>
          </cell>
          <cell r="K318" t="str">
            <v>NEW</v>
          </cell>
          <cell r="L318" t="str">
            <v>AO9</v>
          </cell>
          <cell r="M318" t="str">
            <v>MEMPHIS MOOD NEON</v>
          </cell>
          <cell r="N318" t="str">
            <v>Print</v>
          </cell>
          <cell r="O318" t="str">
            <v>P</v>
          </cell>
          <cell r="P318" t="str">
            <v>100% Polyester</v>
          </cell>
          <cell r="Q318">
            <v>508945</v>
          </cell>
          <cell r="R318" t="str">
            <v>PT. Kanindo 2</v>
          </cell>
          <cell r="S318" t="str">
            <v>Semarang</v>
          </cell>
          <cell r="T318" t="str">
            <v>Indonesia</v>
          </cell>
          <cell r="U318">
            <v>42</v>
          </cell>
          <cell r="V318">
            <v>21</v>
          </cell>
          <cell r="W318">
            <v>30</v>
          </cell>
          <cell r="X318">
            <v>27</v>
          </cell>
          <cell r="Y318">
            <v>35</v>
          </cell>
          <cell r="Z318">
            <v>92</v>
          </cell>
          <cell r="AA318">
            <v>104</v>
          </cell>
          <cell r="AB318">
            <v>508945</v>
          </cell>
          <cell r="AC318" t="str">
            <v>PT. Kanindo 2</v>
          </cell>
          <cell r="AD318" t="str">
            <v>Semarang</v>
          </cell>
          <cell r="AE318" t="str">
            <v>Indonesia</v>
          </cell>
          <cell r="AF318">
            <v>508945</v>
          </cell>
          <cell r="AG318" t="str">
            <v>PT. Kanindo 2</v>
          </cell>
          <cell r="AH318" t="str">
            <v>Semarang</v>
          </cell>
          <cell r="AI318" t="str">
            <v>Indonesia</v>
          </cell>
          <cell r="AJ318">
            <v>508945</v>
          </cell>
          <cell r="AK318" t="str">
            <v>PT. Kanindo 2</v>
          </cell>
          <cell r="AL318" t="str">
            <v>Semarang</v>
          </cell>
          <cell r="AM318" t="str">
            <v>Indonesia</v>
          </cell>
          <cell r="AN318" t="str">
            <v>R8</v>
          </cell>
          <cell r="AO318">
            <v>28</v>
          </cell>
          <cell r="AP318">
            <v>25.625</v>
          </cell>
          <cell r="AQ318">
            <v>15.625</v>
          </cell>
          <cell r="AR318">
            <v>18</v>
          </cell>
          <cell r="AS318">
            <v>9.8000000000000007</v>
          </cell>
          <cell r="AT318" t="str">
            <v>KU37</v>
          </cell>
          <cell r="AU318">
            <v>36</v>
          </cell>
          <cell r="AV318">
            <v>80</v>
          </cell>
          <cell r="AW318">
            <v>38</v>
          </cell>
          <cell r="AX318">
            <v>44</v>
          </cell>
          <cell r="AY318">
            <v>13.45</v>
          </cell>
          <cell r="AZ318">
            <v>2000</v>
          </cell>
          <cell r="BA318">
            <v>500</v>
          </cell>
          <cell r="BB318">
            <v>87</v>
          </cell>
          <cell r="BC318">
            <v>28</v>
          </cell>
          <cell r="BD318">
            <v>115</v>
          </cell>
          <cell r="BE318">
            <v>77</v>
          </cell>
          <cell r="BF318">
            <v>98</v>
          </cell>
          <cell r="BG318">
            <v>15</v>
          </cell>
          <cell r="BH318">
            <v>77</v>
          </cell>
          <cell r="BI318">
            <v>25</v>
          </cell>
          <cell r="BJ318">
            <v>63</v>
          </cell>
          <cell r="BK318">
            <v>50</v>
          </cell>
          <cell r="BL318">
            <v>9</v>
          </cell>
          <cell r="BM318">
            <v>1</v>
          </cell>
          <cell r="BN318">
            <v>1</v>
          </cell>
          <cell r="BO318">
            <v>1</v>
          </cell>
          <cell r="BP318">
            <v>1</v>
          </cell>
        </row>
        <row r="319">
          <cell r="G319" t="str">
            <v>JS0A47LWAQ8</v>
          </cell>
          <cell r="H319">
            <v>0</v>
          </cell>
          <cell r="I319">
            <v>0</v>
          </cell>
          <cell r="J319" t="str">
            <v>CROSS TOWN</v>
          </cell>
          <cell r="K319" t="str">
            <v>NEW</v>
          </cell>
          <cell r="L319" t="str">
            <v>AQ8</v>
          </cell>
          <cell r="M319" t="str">
            <v>LUAU LIFE GREEN</v>
          </cell>
          <cell r="N319" t="str">
            <v>Print</v>
          </cell>
          <cell r="O319" t="str">
            <v>P</v>
          </cell>
          <cell r="P319" t="str">
            <v>100% Polyester</v>
          </cell>
          <cell r="Q319">
            <v>508945</v>
          </cell>
          <cell r="R319" t="str">
            <v>PT. Kanindo 2</v>
          </cell>
          <cell r="S319" t="str">
            <v>Semarang</v>
          </cell>
          <cell r="T319" t="str">
            <v>Indonesia</v>
          </cell>
          <cell r="U319">
            <v>42</v>
          </cell>
          <cell r="V319">
            <v>21</v>
          </cell>
          <cell r="W319">
            <v>30</v>
          </cell>
          <cell r="X319">
            <v>27</v>
          </cell>
          <cell r="Y319">
            <v>35</v>
          </cell>
          <cell r="Z319">
            <v>92</v>
          </cell>
          <cell r="AA319">
            <v>104</v>
          </cell>
          <cell r="AB319">
            <v>508945</v>
          </cell>
          <cell r="AC319" t="str">
            <v>PT. Kanindo 2</v>
          </cell>
          <cell r="AD319" t="str">
            <v>Semarang</v>
          </cell>
          <cell r="AE319" t="str">
            <v>Indonesia</v>
          </cell>
          <cell r="AF319">
            <v>508945</v>
          </cell>
          <cell r="AG319" t="str">
            <v>PT. Kanindo 2</v>
          </cell>
          <cell r="AH319" t="str">
            <v>Semarang</v>
          </cell>
          <cell r="AI319" t="str">
            <v>Indonesia</v>
          </cell>
          <cell r="AJ319">
            <v>508945</v>
          </cell>
          <cell r="AK319" t="str">
            <v>PT. Kanindo 2</v>
          </cell>
          <cell r="AL319" t="str">
            <v>Semarang</v>
          </cell>
          <cell r="AM319" t="str">
            <v>Indonesia</v>
          </cell>
          <cell r="AN319" t="str">
            <v>R8</v>
          </cell>
          <cell r="AO319">
            <v>28</v>
          </cell>
          <cell r="AP319">
            <v>25.625</v>
          </cell>
          <cell r="AQ319">
            <v>15.625</v>
          </cell>
          <cell r="AR319">
            <v>18</v>
          </cell>
          <cell r="AS319">
            <v>9.8000000000000007</v>
          </cell>
          <cell r="AT319" t="str">
            <v>KU37</v>
          </cell>
          <cell r="AU319">
            <v>36</v>
          </cell>
          <cell r="AV319">
            <v>80</v>
          </cell>
          <cell r="AW319">
            <v>38</v>
          </cell>
          <cell r="AX319">
            <v>44</v>
          </cell>
          <cell r="AY319">
            <v>13.45</v>
          </cell>
          <cell r="AZ319">
            <v>2000</v>
          </cell>
          <cell r="BA319">
            <v>500</v>
          </cell>
          <cell r="BB319">
            <v>87</v>
          </cell>
          <cell r="BC319">
            <v>28</v>
          </cell>
          <cell r="BD319">
            <v>115</v>
          </cell>
          <cell r="BE319">
            <v>77</v>
          </cell>
          <cell r="BF319">
            <v>98</v>
          </cell>
          <cell r="BG319">
            <v>15</v>
          </cell>
          <cell r="BH319">
            <v>77</v>
          </cell>
          <cell r="BI319">
            <v>25</v>
          </cell>
          <cell r="BJ319">
            <v>63</v>
          </cell>
          <cell r="BK319">
            <v>50</v>
          </cell>
          <cell r="BL319">
            <v>9</v>
          </cell>
          <cell r="BM319">
            <v>1</v>
          </cell>
          <cell r="BN319">
            <v>1</v>
          </cell>
          <cell r="BO319">
            <v>1</v>
          </cell>
          <cell r="BP319">
            <v>1</v>
          </cell>
        </row>
        <row r="320">
          <cell r="G320" t="str">
            <v>JS0A47LWAQ9</v>
          </cell>
          <cell r="H320">
            <v>0</v>
          </cell>
          <cell r="I320">
            <v>0</v>
          </cell>
          <cell r="J320" t="str">
            <v>CROSS TOWN</v>
          </cell>
          <cell r="K320" t="str">
            <v>NEW</v>
          </cell>
          <cell r="L320" t="str">
            <v>AQ9</v>
          </cell>
          <cell r="M320" t="str">
            <v>AUTUMN TAPESTRY HYDRANGEA</v>
          </cell>
          <cell r="N320" t="str">
            <v>Print</v>
          </cell>
          <cell r="O320" t="str">
            <v>P</v>
          </cell>
          <cell r="P320" t="str">
            <v>100% Polyester</v>
          </cell>
          <cell r="Q320">
            <v>508945</v>
          </cell>
          <cell r="R320" t="str">
            <v>PT. Kanindo 2</v>
          </cell>
          <cell r="S320" t="str">
            <v>Semarang</v>
          </cell>
          <cell r="T320" t="str">
            <v>Indonesia</v>
          </cell>
          <cell r="U320">
            <v>42</v>
          </cell>
          <cell r="V320">
            <v>21</v>
          </cell>
          <cell r="W320">
            <v>30</v>
          </cell>
          <cell r="X320">
            <v>27</v>
          </cell>
          <cell r="Y320">
            <v>35</v>
          </cell>
          <cell r="Z320">
            <v>92</v>
          </cell>
          <cell r="AA320">
            <v>104</v>
          </cell>
          <cell r="AB320">
            <v>508945</v>
          </cell>
          <cell r="AC320" t="str">
            <v>PT. Kanindo 2</v>
          </cell>
          <cell r="AD320" t="str">
            <v>Semarang</v>
          </cell>
          <cell r="AE320" t="str">
            <v>Indonesia</v>
          </cell>
          <cell r="AF320">
            <v>508945</v>
          </cell>
          <cell r="AG320" t="str">
            <v>PT. Kanindo 2</v>
          </cell>
          <cell r="AH320" t="str">
            <v>Semarang</v>
          </cell>
          <cell r="AI320" t="str">
            <v>Indonesia</v>
          </cell>
          <cell r="AJ320">
            <v>508945</v>
          </cell>
          <cell r="AK320" t="str">
            <v>PT. Kanindo 2</v>
          </cell>
          <cell r="AL320" t="str">
            <v>Semarang</v>
          </cell>
          <cell r="AM320" t="str">
            <v>Indonesia</v>
          </cell>
          <cell r="AN320" t="str">
            <v>R8</v>
          </cell>
          <cell r="AO320">
            <v>28</v>
          </cell>
          <cell r="AP320">
            <v>25.625</v>
          </cell>
          <cell r="AQ320">
            <v>15.625</v>
          </cell>
          <cell r="AR320">
            <v>18</v>
          </cell>
          <cell r="AS320">
            <v>9.8000000000000007</v>
          </cell>
          <cell r="AT320" t="str">
            <v>KU37</v>
          </cell>
          <cell r="AU320">
            <v>36</v>
          </cell>
          <cell r="AV320">
            <v>80</v>
          </cell>
          <cell r="AW320">
            <v>38</v>
          </cell>
          <cell r="AX320">
            <v>44</v>
          </cell>
          <cell r="AY320">
            <v>13.45</v>
          </cell>
          <cell r="AZ320">
            <v>2000</v>
          </cell>
          <cell r="BA320">
            <v>500</v>
          </cell>
          <cell r="BB320">
            <v>87</v>
          </cell>
          <cell r="BC320">
            <v>28</v>
          </cell>
          <cell r="BD320">
            <v>115</v>
          </cell>
          <cell r="BE320">
            <v>77</v>
          </cell>
          <cell r="BF320">
            <v>98</v>
          </cell>
          <cell r="BG320">
            <v>15</v>
          </cell>
          <cell r="BH320">
            <v>77</v>
          </cell>
          <cell r="BI320">
            <v>25</v>
          </cell>
          <cell r="BJ320">
            <v>63</v>
          </cell>
          <cell r="BK320">
            <v>50</v>
          </cell>
          <cell r="BL320">
            <v>9</v>
          </cell>
          <cell r="BM320">
            <v>1</v>
          </cell>
          <cell r="BN320">
            <v>1</v>
          </cell>
          <cell r="BO320">
            <v>1</v>
          </cell>
          <cell r="BP320">
            <v>1</v>
          </cell>
        </row>
        <row r="321">
          <cell r="G321" t="str">
            <v>JS0A4NVE008</v>
          </cell>
          <cell r="H321">
            <v>0</v>
          </cell>
          <cell r="I321">
            <v>0</v>
          </cell>
          <cell r="J321" t="str">
            <v>CARGO PACK</v>
          </cell>
          <cell r="K321" t="str">
            <v>C/O</v>
          </cell>
          <cell r="L321" t="str">
            <v>008</v>
          </cell>
          <cell r="M321" t="str">
            <v>BLACK</v>
          </cell>
          <cell r="N321" t="str">
            <v>Solid</v>
          </cell>
          <cell r="O321" t="str">
            <v>S</v>
          </cell>
          <cell r="P321" t="str">
            <v>100% Polyester</v>
          </cell>
          <cell r="Q321" t="str">
            <v>721415</v>
          </cell>
          <cell r="R321" t="str">
            <v>HORIZON - CAM</v>
          </cell>
          <cell r="S321" t="str">
            <v>Phnom Penh</v>
          </cell>
          <cell r="T321" t="str">
            <v>Cambodia</v>
          </cell>
          <cell r="U321">
            <v>56</v>
          </cell>
          <cell r="V321">
            <v>28</v>
          </cell>
          <cell r="W321">
            <v>14</v>
          </cell>
          <cell r="X321">
            <v>14</v>
          </cell>
          <cell r="Y321">
            <v>45</v>
          </cell>
          <cell r="Z321">
            <v>87</v>
          </cell>
          <cell r="AA321">
            <v>115</v>
          </cell>
          <cell r="AB321" t="str">
            <v>721415</v>
          </cell>
          <cell r="AC321" t="str">
            <v>HORIZON - CAM</v>
          </cell>
          <cell r="AD321" t="str">
            <v>Phnom Penh</v>
          </cell>
          <cell r="AE321" t="str">
            <v>Cambodia</v>
          </cell>
          <cell r="AF321" t="str">
            <v>721415</v>
          </cell>
          <cell r="AG321" t="str">
            <v>HORIZON - CAM</v>
          </cell>
          <cell r="AH321" t="str">
            <v>Phnom Penh</v>
          </cell>
          <cell r="AI321" t="str">
            <v>Cambodia</v>
          </cell>
          <cell r="AJ321" t="str">
            <v>721415</v>
          </cell>
          <cell r="AK321" t="str">
            <v>HORIZON - CAM</v>
          </cell>
          <cell r="AL321" t="str">
            <v>Phnom Penh</v>
          </cell>
          <cell r="AM321" t="str">
            <v>Cambodia</v>
          </cell>
          <cell r="AN321" t="str">
            <v>JARH</v>
          </cell>
          <cell r="AO321">
            <v>12</v>
          </cell>
          <cell r="AP321">
            <v>29</v>
          </cell>
          <cell r="AQ321">
            <v>18.75</v>
          </cell>
          <cell r="AR321">
            <v>11.5</v>
          </cell>
          <cell r="AS321">
            <v>7.88</v>
          </cell>
          <cell r="AT321">
            <v>0</v>
          </cell>
          <cell r="AU321">
            <v>0</v>
          </cell>
          <cell r="AV321">
            <v>0</v>
          </cell>
          <cell r="AW321">
            <v>0</v>
          </cell>
          <cell r="AX321">
            <v>0</v>
          </cell>
          <cell r="AY321">
            <v>0</v>
          </cell>
          <cell r="AZ321">
            <v>2000</v>
          </cell>
          <cell r="BA321">
            <v>500</v>
          </cell>
          <cell r="BB321">
            <v>87</v>
          </cell>
          <cell r="BC321">
            <v>28</v>
          </cell>
          <cell r="BD321">
            <v>115</v>
          </cell>
          <cell r="BE321">
            <v>63</v>
          </cell>
          <cell r="BF321">
            <v>103</v>
          </cell>
          <cell r="BG321">
            <v>15</v>
          </cell>
          <cell r="BH321">
            <v>63</v>
          </cell>
          <cell r="BI321">
            <v>25</v>
          </cell>
          <cell r="BJ321">
            <v>63</v>
          </cell>
          <cell r="BK321">
            <v>64</v>
          </cell>
          <cell r="BL321">
            <v>9</v>
          </cell>
          <cell r="BM321">
            <v>1</v>
          </cell>
          <cell r="BN321">
            <v>1</v>
          </cell>
          <cell r="BO321">
            <v>1</v>
          </cell>
          <cell r="BP321">
            <v>1</v>
          </cell>
        </row>
        <row r="322">
          <cell r="G322" t="str">
            <v>JS0A4NVE7G0</v>
          </cell>
          <cell r="H322">
            <v>0</v>
          </cell>
          <cell r="I322">
            <v>0</v>
          </cell>
          <cell r="J322" t="str">
            <v>CARGO PACK</v>
          </cell>
          <cell r="K322" t="str">
            <v>C/O</v>
          </cell>
          <cell r="L322" t="str">
            <v>7G0</v>
          </cell>
          <cell r="M322" t="str">
            <v>SEGO CANYON</v>
          </cell>
          <cell r="N322" t="str">
            <v>Solid</v>
          </cell>
          <cell r="O322" t="str">
            <v>S</v>
          </cell>
          <cell r="P322" t="str">
            <v>100% Polyester</v>
          </cell>
          <cell r="Q322" t="str">
            <v>721415</v>
          </cell>
          <cell r="R322" t="str">
            <v>HORIZON - CAM</v>
          </cell>
          <cell r="S322" t="str">
            <v>Phnom Penh</v>
          </cell>
          <cell r="T322" t="str">
            <v>Cambodia</v>
          </cell>
          <cell r="U322">
            <v>56</v>
          </cell>
          <cell r="V322">
            <v>28</v>
          </cell>
          <cell r="W322">
            <v>14</v>
          </cell>
          <cell r="X322">
            <v>14</v>
          </cell>
          <cell r="Y322">
            <v>45</v>
          </cell>
          <cell r="Z322">
            <v>87</v>
          </cell>
          <cell r="AA322">
            <v>115</v>
          </cell>
          <cell r="AB322" t="str">
            <v>721415</v>
          </cell>
          <cell r="AC322" t="str">
            <v>HORIZON - CAM</v>
          </cell>
          <cell r="AD322" t="str">
            <v>Phnom Penh</v>
          </cell>
          <cell r="AE322" t="str">
            <v>Cambodia</v>
          </cell>
          <cell r="AF322" t="str">
            <v>721415</v>
          </cell>
          <cell r="AG322" t="str">
            <v>HORIZON - CAM</v>
          </cell>
          <cell r="AH322" t="str">
            <v>Phnom Penh</v>
          </cell>
          <cell r="AI322" t="str">
            <v>Cambodia</v>
          </cell>
          <cell r="AJ322" t="str">
            <v>721415</v>
          </cell>
          <cell r="AK322" t="str">
            <v>HORIZON - CAM</v>
          </cell>
          <cell r="AL322" t="str">
            <v>Phnom Penh</v>
          </cell>
          <cell r="AM322" t="str">
            <v>Cambodia</v>
          </cell>
          <cell r="AN322" t="str">
            <v>JARH</v>
          </cell>
          <cell r="AO322">
            <v>12</v>
          </cell>
          <cell r="AP322">
            <v>29</v>
          </cell>
          <cell r="AQ322">
            <v>18.75</v>
          </cell>
          <cell r="AR322">
            <v>11.5</v>
          </cell>
          <cell r="AS322">
            <v>7.88</v>
          </cell>
          <cell r="AT322">
            <v>0</v>
          </cell>
          <cell r="AU322">
            <v>0</v>
          </cell>
          <cell r="AV322">
            <v>0</v>
          </cell>
          <cell r="AW322">
            <v>0</v>
          </cell>
          <cell r="AX322">
            <v>0</v>
          </cell>
          <cell r="AY322">
            <v>0</v>
          </cell>
          <cell r="AZ322">
            <v>2000</v>
          </cell>
          <cell r="BA322">
            <v>500</v>
          </cell>
          <cell r="BB322">
            <v>87</v>
          </cell>
          <cell r="BC322">
            <v>28</v>
          </cell>
          <cell r="BD322">
            <v>115</v>
          </cell>
          <cell r="BE322">
            <v>63</v>
          </cell>
          <cell r="BF322">
            <v>103</v>
          </cell>
          <cell r="BG322">
            <v>15</v>
          </cell>
          <cell r="BH322">
            <v>63</v>
          </cell>
          <cell r="BI322">
            <v>25</v>
          </cell>
          <cell r="BJ322">
            <v>63</v>
          </cell>
          <cell r="BK322">
            <v>64</v>
          </cell>
          <cell r="BL322">
            <v>9</v>
          </cell>
          <cell r="BM322">
            <v>1</v>
          </cell>
          <cell r="BN322">
            <v>1</v>
          </cell>
          <cell r="BO322">
            <v>1</v>
          </cell>
          <cell r="BP322">
            <v>1</v>
          </cell>
        </row>
        <row r="323">
          <cell r="G323" t="str">
            <v>JS0A4QW3008</v>
          </cell>
          <cell r="H323">
            <v>0</v>
          </cell>
          <cell r="I323">
            <v>0</v>
          </cell>
          <cell r="J323" t="str">
            <v>ECO MESH PACK</v>
          </cell>
          <cell r="K323" t="str">
            <v>C/O</v>
          </cell>
          <cell r="L323" t="str">
            <v>008</v>
          </cell>
          <cell r="M323" t="str">
            <v>BLACK</v>
          </cell>
          <cell r="N323" t="str">
            <v>Solid</v>
          </cell>
          <cell r="O323" t="str">
            <v>S</v>
          </cell>
          <cell r="P323" t="str">
            <v>100% Polyester</v>
          </cell>
          <cell r="Q323" t="str">
            <v>721415</v>
          </cell>
          <cell r="R323" t="str">
            <v>HORIZON - CAM</v>
          </cell>
          <cell r="S323" t="str">
            <v>Phnom Penh</v>
          </cell>
          <cell r="T323" t="str">
            <v>Cambodia</v>
          </cell>
          <cell r="U323">
            <v>77</v>
          </cell>
          <cell r="V323">
            <v>42</v>
          </cell>
          <cell r="W323">
            <v>14</v>
          </cell>
          <cell r="X323">
            <v>14</v>
          </cell>
          <cell r="Y323">
            <v>45</v>
          </cell>
          <cell r="Z323">
            <v>101</v>
          </cell>
          <cell r="AA323">
            <v>136</v>
          </cell>
          <cell r="AB323" t="str">
            <v>721415</v>
          </cell>
          <cell r="AC323" t="str">
            <v>HORIZON - CAM</v>
          </cell>
          <cell r="AD323" t="str">
            <v>Phnom Penh</v>
          </cell>
          <cell r="AE323" t="str">
            <v>Cambodia</v>
          </cell>
          <cell r="AF323" t="str">
            <v>721415</v>
          </cell>
          <cell r="AG323" t="str">
            <v>HORIZON - CAM</v>
          </cell>
          <cell r="AH323" t="str">
            <v>Phnom Penh</v>
          </cell>
          <cell r="AI323" t="str">
            <v>Cambodia</v>
          </cell>
          <cell r="AJ323" t="str">
            <v>721415</v>
          </cell>
          <cell r="AK323" t="str">
            <v>HORIZON - CAM</v>
          </cell>
          <cell r="AL323" t="str">
            <v>Phnom Penh</v>
          </cell>
          <cell r="AM323" t="str">
            <v>Cambodia</v>
          </cell>
          <cell r="AN323" t="str">
            <v>JFRG</v>
          </cell>
          <cell r="AO323">
            <v>30</v>
          </cell>
          <cell r="AP323">
            <v>30</v>
          </cell>
          <cell r="AQ323">
            <v>15</v>
          </cell>
          <cell r="AR323">
            <v>13</v>
          </cell>
          <cell r="AS323">
            <v>11.9</v>
          </cell>
          <cell r="AT323" t="str">
            <v>KU37</v>
          </cell>
          <cell r="AU323">
            <v>36</v>
          </cell>
          <cell r="AV323">
            <v>80</v>
          </cell>
          <cell r="AW323">
            <v>38</v>
          </cell>
          <cell r="AX323">
            <v>44</v>
          </cell>
          <cell r="AY323">
            <v>15.9</v>
          </cell>
          <cell r="AZ323">
            <v>2000</v>
          </cell>
          <cell r="BA323">
            <v>500</v>
          </cell>
          <cell r="BB323">
            <v>87</v>
          </cell>
          <cell r="BC323">
            <v>28</v>
          </cell>
          <cell r="BD323">
            <v>115</v>
          </cell>
          <cell r="BE323">
            <v>63</v>
          </cell>
          <cell r="BF323">
            <v>103</v>
          </cell>
          <cell r="BG323">
            <v>15</v>
          </cell>
          <cell r="BH323">
            <v>63</v>
          </cell>
          <cell r="BI323">
            <v>25</v>
          </cell>
          <cell r="BJ323">
            <v>63</v>
          </cell>
          <cell r="BK323">
            <v>64</v>
          </cell>
          <cell r="BL323">
            <v>9</v>
          </cell>
          <cell r="BM323">
            <v>1</v>
          </cell>
          <cell r="BN323">
            <v>1</v>
          </cell>
          <cell r="BO323">
            <v>1</v>
          </cell>
          <cell r="BP323">
            <v>1</v>
          </cell>
        </row>
        <row r="324">
          <cell r="G324" t="str">
            <v>JS0A4QW35M9</v>
          </cell>
          <cell r="H324">
            <v>0</v>
          </cell>
          <cell r="I324">
            <v>0</v>
          </cell>
          <cell r="J324" t="str">
            <v>ECO MESH PACK</v>
          </cell>
          <cell r="K324" t="str">
            <v>C/O</v>
          </cell>
          <cell r="L324" t="str">
            <v>5M9</v>
          </cell>
          <cell r="M324" t="str">
            <v>PASTEL LILAC</v>
          </cell>
          <cell r="N324" t="str">
            <v>Solid</v>
          </cell>
          <cell r="O324" t="str">
            <v>S</v>
          </cell>
          <cell r="P324" t="str">
            <v>100% Polyester</v>
          </cell>
          <cell r="Q324" t="str">
            <v>721415</v>
          </cell>
          <cell r="R324" t="str">
            <v>HORIZON - CAM</v>
          </cell>
          <cell r="S324" t="str">
            <v>Phnom Penh</v>
          </cell>
          <cell r="T324" t="str">
            <v>Cambodia</v>
          </cell>
          <cell r="U324">
            <v>77</v>
          </cell>
          <cell r="V324">
            <v>42</v>
          </cell>
          <cell r="W324">
            <v>14</v>
          </cell>
          <cell r="X324">
            <v>14</v>
          </cell>
          <cell r="Y324">
            <v>45</v>
          </cell>
          <cell r="Z324">
            <v>101</v>
          </cell>
          <cell r="AA324">
            <v>136</v>
          </cell>
          <cell r="AB324" t="str">
            <v>721415</v>
          </cell>
          <cell r="AC324" t="str">
            <v>HORIZON - CAM</v>
          </cell>
          <cell r="AD324" t="str">
            <v>Phnom Penh</v>
          </cell>
          <cell r="AE324" t="str">
            <v>Cambodia</v>
          </cell>
          <cell r="AF324" t="str">
            <v>721415</v>
          </cell>
          <cell r="AG324" t="str">
            <v>HORIZON - CAM</v>
          </cell>
          <cell r="AH324" t="str">
            <v>Phnom Penh</v>
          </cell>
          <cell r="AI324" t="str">
            <v>Cambodia</v>
          </cell>
          <cell r="AJ324" t="str">
            <v>721415</v>
          </cell>
          <cell r="AK324" t="str">
            <v>HORIZON - CAM</v>
          </cell>
          <cell r="AL324" t="str">
            <v>Phnom Penh</v>
          </cell>
          <cell r="AM324" t="str">
            <v>Cambodia</v>
          </cell>
          <cell r="AN324" t="str">
            <v>JFRG</v>
          </cell>
          <cell r="AO324">
            <v>30</v>
          </cell>
          <cell r="AP324">
            <v>30</v>
          </cell>
          <cell r="AQ324">
            <v>15</v>
          </cell>
          <cell r="AR324">
            <v>13</v>
          </cell>
          <cell r="AS324">
            <v>11.9</v>
          </cell>
          <cell r="AT324" t="str">
            <v>KU37</v>
          </cell>
          <cell r="AU324">
            <v>36</v>
          </cell>
          <cell r="AV324">
            <v>80</v>
          </cell>
          <cell r="AW324">
            <v>38</v>
          </cell>
          <cell r="AX324">
            <v>44</v>
          </cell>
          <cell r="AY324">
            <v>15.9</v>
          </cell>
          <cell r="AZ324">
            <v>2000</v>
          </cell>
          <cell r="BA324">
            <v>500</v>
          </cell>
          <cell r="BB324">
            <v>87</v>
          </cell>
          <cell r="BC324">
            <v>28</v>
          </cell>
          <cell r="BD324">
            <v>115</v>
          </cell>
          <cell r="BE324">
            <v>63</v>
          </cell>
          <cell r="BF324">
            <v>103</v>
          </cell>
          <cell r="BG324">
            <v>15</v>
          </cell>
          <cell r="BH324">
            <v>63</v>
          </cell>
          <cell r="BI324">
            <v>25</v>
          </cell>
          <cell r="BJ324">
            <v>63</v>
          </cell>
          <cell r="BK324">
            <v>64</v>
          </cell>
          <cell r="BL324">
            <v>9</v>
          </cell>
          <cell r="BM324">
            <v>1</v>
          </cell>
          <cell r="BN324">
            <v>1</v>
          </cell>
          <cell r="BO324">
            <v>1</v>
          </cell>
          <cell r="BP324">
            <v>1</v>
          </cell>
        </row>
        <row r="325">
          <cell r="G325" t="str">
            <v>JS0A4QW393J</v>
          </cell>
          <cell r="H325">
            <v>0</v>
          </cell>
          <cell r="I325">
            <v>0</v>
          </cell>
          <cell r="J325" t="str">
            <v>ECO MESH PACK</v>
          </cell>
          <cell r="K325" t="str">
            <v>C/O</v>
          </cell>
          <cell r="L325" t="str">
            <v>93J</v>
          </cell>
          <cell r="M325" t="str">
            <v>8 BIT CAMO</v>
          </cell>
          <cell r="N325" t="str">
            <v>Print</v>
          </cell>
          <cell r="O325" t="str">
            <v>P</v>
          </cell>
          <cell r="P325" t="str">
            <v>100% Polyester</v>
          </cell>
          <cell r="Q325" t="str">
            <v>721415</v>
          </cell>
          <cell r="R325" t="str">
            <v>HORIZON - CAM</v>
          </cell>
          <cell r="S325" t="str">
            <v>Phnom Penh</v>
          </cell>
          <cell r="T325" t="str">
            <v>Cambodia</v>
          </cell>
          <cell r="U325">
            <v>77</v>
          </cell>
          <cell r="V325">
            <v>42</v>
          </cell>
          <cell r="W325">
            <v>14</v>
          </cell>
          <cell r="X325">
            <v>14</v>
          </cell>
          <cell r="Y325">
            <v>45</v>
          </cell>
          <cell r="Z325">
            <v>101</v>
          </cell>
          <cell r="AA325">
            <v>136</v>
          </cell>
          <cell r="AB325" t="str">
            <v>721415</v>
          </cell>
          <cell r="AC325" t="str">
            <v>HORIZON - CAM</v>
          </cell>
          <cell r="AD325" t="str">
            <v>Phnom Penh</v>
          </cell>
          <cell r="AE325" t="str">
            <v>Cambodia</v>
          </cell>
          <cell r="AF325" t="str">
            <v>721415</v>
          </cell>
          <cell r="AG325" t="str">
            <v>HORIZON - CAM</v>
          </cell>
          <cell r="AH325" t="str">
            <v>Phnom Penh</v>
          </cell>
          <cell r="AI325" t="str">
            <v>Cambodia</v>
          </cell>
          <cell r="AJ325" t="str">
            <v>721415</v>
          </cell>
          <cell r="AK325" t="str">
            <v>HORIZON - CAM</v>
          </cell>
          <cell r="AL325" t="str">
            <v>Phnom Penh</v>
          </cell>
          <cell r="AM325" t="str">
            <v>Cambodia</v>
          </cell>
          <cell r="AN325" t="str">
            <v>JFRG</v>
          </cell>
          <cell r="AO325">
            <v>30</v>
          </cell>
          <cell r="AP325">
            <v>30</v>
          </cell>
          <cell r="AQ325">
            <v>15</v>
          </cell>
          <cell r="AR325">
            <v>13</v>
          </cell>
          <cell r="AS325">
            <v>11.9</v>
          </cell>
          <cell r="AT325" t="str">
            <v>KU37</v>
          </cell>
          <cell r="AU325">
            <v>36</v>
          </cell>
          <cell r="AV325">
            <v>80</v>
          </cell>
          <cell r="AW325">
            <v>38</v>
          </cell>
          <cell r="AX325">
            <v>44</v>
          </cell>
          <cell r="AY325">
            <v>15.9</v>
          </cell>
          <cell r="AZ325">
            <v>2000</v>
          </cell>
          <cell r="BA325">
            <v>500</v>
          </cell>
          <cell r="BB325">
            <v>87</v>
          </cell>
          <cell r="BC325">
            <v>28</v>
          </cell>
          <cell r="BD325">
            <v>115</v>
          </cell>
          <cell r="BE325">
            <v>63</v>
          </cell>
          <cell r="BF325">
            <v>103</v>
          </cell>
          <cell r="BG325">
            <v>15</v>
          </cell>
          <cell r="BH325">
            <v>63</v>
          </cell>
          <cell r="BI325">
            <v>25</v>
          </cell>
          <cell r="BJ325">
            <v>63</v>
          </cell>
          <cell r="BK325">
            <v>64</v>
          </cell>
          <cell r="BL325">
            <v>9</v>
          </cell>
          <cell r="BM325">
            <v>1</v>
          </cell>
          <cell r="BN325">
            <v>1</v>
          </cell>
          <cell r="BO325">
            <v>1</v>
          </cell>
          <cell r="BP325">
            <v>1</v>
          </cell>
        </row>
        <row r="326">
          <cell r="G326" t="str">
            <v>JS0A4QW396D</v>
          </cell>
          <cell r="H326">
            <v>0</v>
          </cell>
          <cell r="I326">
            <v>0</v>
          </cell>
          <cell r="J326" t="str">
            <v>ECO MESH PACK</v>
          </cell>
          <cell r="K326" t="str">
            <v>NEW</v>
          </cell>
          <cell r="L326" t="str">
            <v>96D</v>
          </cell>
          <cell r="M326" t="str">
            <v>LODEN FROST</v>
          </cell>
          <cell r="N326" t="str">
            <v>Solid</v>
          </cell>
          <cell r="O326" t="str">
            <v>S</v>
          </cell>
          <cell r="P326" t="str">
            <v>100% Polyester</v>
          </cell>
          <cell r="Q326" t="str">
            <v>721415</v>
          </cell>
          <cell r="R326" t="str">
            <v>HORIZON - CAM</v>
          </cell>
          <cell r="S326" t="str">
            <v>Phnom Penh</v>
          </cell>
          <cell r="T326" t="str">
            <v>Cambodia</v>
          </cell>
          <cell r="U326">
            <v>77</v>
          </cell>
          <cell r="V326">
            <v>42</v>
          </cell>
          <cell r="W326">
            <v>14</v>
          </cell>
          <cell r="X326">
            <v>14</v>
          </cell>
          <cell r="Y326">
            <v>45</v>
          </cell>
          <cell r="Z326">
            <v>101</v>
          </cell>
          <cell r="AA326">
            <v>136</v>
          </cell>
          <cell r="AB326" t="str">
            <v>721415</v>
          </cell>
          <cell r="AC326" t="str">
            <v>HORIZON - CAM</v>
          </cell>
          <cell r="AD326" t="str">
            <v>Phnom Penh</v>
          </cell>
          <cell r="AE326" t="str">
            <v>Cambodia</v>
          </cell>
          <cell r="AF326" t="str">
            <v>721415</v>
          </cell>
          <cell r="AG326" t="str">
            <v>HORIZON - CAM</v>
          </cell>
          <cell r="AH326" t="str">
            <v>Phnom Penh</v>
          </cell>
          <cell r="AI326" t="str">
            <v>Cambodia</v>
          </cell>
          <cell r="AJ326" t="str">
            <v>721415</v>
          </cell>
          <cell r="AK326" t="str">
            <v>HORIZON - CAM</v>
          </cell>
          <cell r="AL326" t="str">
            <v>Phnom Penh</v>
          </cell>
          <cell r="AM326" t="str">
            <v>Cambodia</v>
          </cell>
          <cell r="AN326" t="str">
            <v>JFRG</v>
          </cell>
          <cell r="AO326">
            <v>30</v>
          </cell>
          <cell r="AP326">
            <v>30</v>
          </cell>
          <cell r="AQ326">
            <v>15</v>
          </cell>
          <cell r="AR326">
            <v>13</v>
          </cell>
          <cell r="AS326">
            <v>11.9</v>
          </cell>
          <cell r="AT326" t="str">
            <v>KU37</v>
          </cell>
          <cell r="AU326">
            <v>36</v>
          </cell>
          <cell r="AV326">
            <v>80</v>
          </cell>
          <cell r="AW326">
            <v>38</v>
          </cell>
          <cell r="AX326">
            <v>44</v>
          </cell>
          <cell r="AY326">
            <v>15.9</v>
          </cell>
          <cell r="AZ326">
            <v>2000</v>
          </cell>
          <cell r="BA326">
            <v>500</v>
          </cell>
          <cell r="BB326">
            <v>87</v>
          </cell>
          <cell r="BC326">
            <v>28</v>
          </cell>
          <cell r="BD326">
            <v>115</v>
          </cell>
          <cell r="BE326">
            <v>63</v>
          </cell>
          <cell r="BF326">
            <v>103</v>
          </cell>
          <cell r="BG326">
            <v>15</v>
          </cell>
          <cell r="BH326">
            <v>63</v>
          </cell>
          <cell r="BI326">
            <v>25</v>
          </cell>
          <cell r="BJ326">
            <v>63</v>
          </cell>
          <cell r="BK326">
            <v>64</v>
          </cell>
          <cell r="BL326">
            <v>9</v>
          </cell>
          <cell r="BM326">
            <v>1</v>
          </cell>
          <cell r="BN326">
            <v>1</v>
          </cell>
          <cell r="BO326">
            <v>1</v>
          </cell>
          <cell r="BP326">
            <v>1</v>
          </cell>
        </row>
        <row r="327">
          <cell r="G327" t="str">
            <v>JS0A4QW3AO5</v>
          </cell>
          <cell r="H327">
            <v>0</v>
          </cell>
          <cell r="I327">
            <v>0</v>
          </cell>
          <cell r="J327" t="str">
            <v>ECO MESH PACK</v>
          </cell>
          <cell r="K327" t="str">
            <v>NEW</v>
          </cell>
          <cell r="L327" t="str">
            <v>AO5</v>
          </cell>
          <cell r="M327" t="str">
            <v>NEON DAISY</v>
          </cell>
          <cell r="N327" t="str">
            <v>Print</v>
          </cell>
          <cell r="O327" t="str">
            <v>P</v>
          </cell>
          <cell r="P327" t="str">
            <v>100% Polyester</v>
          </cell>
          <cell r="Q327" t="str">
            <v>721415</v>
          </cell>
          <cell r="R327" t="str">
            <v>HORIZON - CAM</v>
          </cell>
          <cell r="S327" t="str">
            <v>Phnom Penh</v>
          </cell>
          <cell r="T327" t="str">
            <v>Cambodia</v>
          </cell>
          <cell r="U327">
            <v>77</v>
          </cell>
          <cell r="V327">
            <v>42</v>
          </cell>
          <cell r="W327">
            <v>14</v>
          </cell>
          <cell r="X327">
            <v>14</v>
          </cell>
          <cell r="Y327">
            <v>45</v>
          </cell>
          <cell r="Z327">
            <v>101</v>
          </cell>
          <cell r="AA327">
            <v>136</v>
          </cell>
          <cell r="AB327" t="str">
            <v>721415</v>
          </cell>
          <cell r="AC327" t="str">
            <v>HORIZON - CAM</v>
          </cell>
          <cell r="AD327" t="str">
            <v>Phnom Penh</v>
          </cell>
          <cell r="AE327" t="str">
            <v>Cambodia</v>
          </cell>
          <cell r="AF327" t="str">
            <v>721415</v>
          </cell>
          <cell r="AG327" t="str">
            <v>HORIZON - CAM</v>
          </cell>
          <cell r="AH327" t="str">
            <v>Phnom Penh</v>
          </cell>
          <cell r="AI327" t="str">
            <v>Cambodia</v>
          </cell>
          <cell r="AJ327" t="str">
            <v>721415</v>
          </cell>
          <cell r="AK327" t="str">
            <v>HORIZON - CAM</v>
          </cell>
          <cell r="AL327" t="str">
            <v>Phnom Penh</v>
          </cell>
          <cell r="AM327" t="str">
            <v>Cambodia</v>
          </cell>
          <cell r="AN327" t="str">
            <v>JFRG</v>
          </cell>
          <cell r="AO327">
            <v>30</v>
          </cell>
          <cell r="AP327">
            <v>30</v>
          </cell>
          <cell r="AQ327">
            <v>15</v>
          </cell>
          <cell r="AR327">
            <v>13</v>
          </cell>
          <cell r="AS327">
            <v>11.9</v>
          </cell>
          <cell r="AT327" t="str">
            <v>KU37</v>
          </cell>
          <cell r="AU327">
            <v>36</v>
          </cell>
          <cell r="AV327">
            <v>80</v>
          </cell>
          <cell r="AW327">
            <v>38</v>
          </cell>
          <cell r="AX327">
            <v>44</v>
          </cell>
          <cell r="AY327">
            <v>15.9</v>
          </cell>
          <cell r="AZ327">
            <v>2000</v>
          </cell>
          <cell r="BA327">
            <v>500</v>
          </cell>
          <cell r="BB327">
            <v>87</v>
          </cell>
          <cell r="BC327">
            <v>28</v>
          </cell>
          <cell r="BD327">
            <v>115</v>
          </cell>
          <cell r="BE327">
            <v>63</v>
          </cell>
          <cell r="BF327">
            <v>103</v>
          </cell>
          <cell r="BG327">
            <v>15</v>
          </cell>
          <cell r="BH327">
            <v>63</v>
          </cell>
          <cell r="BI327">
            <v>25</v>
          </cell>
          <cell r="BJ327">
            <v>63</v>
          </cell>
          <cell r="BK327">
            <v>64</v>
          </cell>
          <cell r="BL327">
            <v>9</v>
          </cell>
          <cell r="BM327">
            <v>1</v>
          </cell>
          <cell r="BN327">
            <v>1</v>
          </cell>
          <cell r="BO327">
            <v>1</v>
          </cell>
          <cell r="BP327">
            <v>1</v>
          </cell>
        </row>
        <row r="328">
          <cell r="G328" t="str">
            <v>JS0A4QW3Z47</v>
          </cell>
          <cell r="H328">
            <v>0</v>
          </cell>
          <cell r="I328">
            <v>0</v>
          </cell>
          <cell r="J328" t="str">
            <v>ECO MESH PACK</v>
          </cell>
          <cell r="K328" t="str">
            <v>NEW</v>
          </cell>
          <cell r="L328" t="str">
            <v>Z47</v>
          </cell>
          <cell r="M328" t="str">
            <v>BATIK WASH</v>
          </cell>
          <cell r="N328" t="str">
            <v>Print</v>
          </cell>
          <cell r="O328" t="str">
            <v>P</v>
          </cell>
          <cell r="P328" t="str">
            <v>100% Polyester</v>
          </cell>
          <cell r="Q328" t="str">
            <v>721415</v>
          </cell>
          <cell r="R328" t="str">
            <v>HORIZON - CAM</v>
          </cell>
          <cell r="S328" t="str">
            <v>Phnom Penh</v>
          </cell>
          <cell r="T328" t="str">
            <v>Cambodia</v>
          </cell>
          <cell r="U328">
            <v>77</v>
          </cell>
          <cell r="V328">
            <v>42</v>
          </cell>
          <cell r="W328">
            <v>14</v>
          </cell>
          <cell r="X328">
            <v>14</v>
          </cell>
          <cell r="Y328">
            <v>45</v>
          </cell>
          <cell r="Z328">
            <v>101</v>
          </cell>
          <cell r="AA328">
            <v>136</v>
          </cell>
          <cell r="AB328" t="str">
            <v>721415</v>
          </cell>
          <cell r="AC328" t="str">
            <v>HORIZON - CAM</v>
          </cell>
          <cell r="AD328" t="str">
            <v>Phnom Penh</v>
          </cell>
          <cell r="AE328" t="str">
            <v>Cambodia</v>
          </cell>
          <cell r="AF328" t="str">
            <v>721415</v>
          </cell>
          <cell r="AG328" t="str">
            <v>HORIZON - CAM</v>
          </cell>
          <cell r="AH328" t="str">
            <v>Phnom Penh</v>
          </cell>
          <cell r="AI328" t="str">
            <v>Cambodia</v>
          </cell>
          <cell r="AJ328" t="str">
            <v>721415</v>
          </cell>
          <cell r="AK328" t="str">
            <v>HORIZON - CAM</v>
          </cell>
          <cell r="AL328" t="str">
            <v>Phnom Penh</v>
          </cell>
          <cell r="AM328" t="str">
            <v>Cambodia</v>
          </cell>
          <cell r="AN328" t="str">
            <v>JFRG</v>
          </cell>
          <cell r="AO328">
            <v>30</v>
          </cell>
          <cell r="AP328">
            <v>30</v>
          </cell>
          <cell r="AQ328">
            <v>15</v>
          </cell>
          <cell r="AR328">
            <v>13</v>
          </cell>
          <cell r="AS328">
            <v>11.9</v>
          </cell>
          <cell r="AT328" t="str">
            <v>KU37</v>
          </cell>
          <cell r="AU328">
            <v>36</v>
          </cell>
          <cell r="AV328">
            <v>80</v>
          </cell>
          <cell r="AW328">
            <v>38</v>
          </cell>
          <cell r="AX328">
            <v>44</v>
          </cell>
          <cell r="AY328">
            <v>15.9</v>
          </cell>
          <cell r="AZ328">
            <v>2000</v>
          </cell>
          <cell r="BA328">
            <v>500</v>
          </cell>
          <cell r="BB328">
            <v>87</v>
          </cell>
          <cell r="BC328">
            <v>28</v>
          </cell>
          <cell r="BD328">
            <v>115</v>
          </cell>
          <cell r="BE328">
            <v>63</v>
          </cell>
          <cell r="BF328">
            <v>103</v>
          </cell>
          <cell r="BG328">
            <v>15</v>
          </cell>
          <cell r="BH328">
            <v>63</v>
          </cell>
          <cell r="BI328">
            <v>25</v>
          </cell>
          <cell r="BJ328">
            <v>63</v>
          </cell>
          <cell r="BK328">
            <v>64</v>
          </cell>
          <cell r="BL328">
            <v>9</v>
          </cell>
          <cell r="BM328">
            <v>1</v>
          </cell>
          <cell r="BN328">
            <v>1</v>
          </cell>
          <cell r="BO328">
            <v>1</v>
          </cell>
          <cell r="BP328">
            <v>1</v>
          </cell>
        </row>
        <row r="329">
          <cell r="G329" t="str">
            <v>JS0A4QW394B</v>
          </cell>
          <cell r="H329">
            <v>0</v>
          </cell>
          <cell r="I329">
            <v>0</v>
          </cell>
          <cell r="J329" t="str">
            <v>ECO MESH PACK</v>
          </cell>
          <cell r="K329" t="str">
            <v>C/O</v>
          </cell>
          <cell r="L329" t="str">
            <v>94B</v>
          </cell>
          <cell r="M329" t="str">
            <v>PURPLE PETALS</v>
          </cell>
          <cell r="N329" t="str">
            <v>Print</v>
          </cell>
          <cell r="O329" t="str">
            <v>P</v>
          </cell>
          <cell r="P329" t="str">
            <v>100% Polyester</v>
          </cell>
          <cell r="Q329" t="str">
            <v>721415</v>
          </cell>
          <cell r="R329" t="str">
            <v>HORIZON - CAM</v>
          </cell>
          <cell r="S329" t="str">
            <v>Phnom Penh</v>
          </cell>
          <cell r="T329" t="str">
            <v>Cambodia</v>
          </cell>
          <cell r="U329">
            <v>77</v>
          </cell>
          <cell r="V329">
            <v>42</v>
          </cell>
          <cell r="W329">
            <v>14</v>
          </cell>
          <cell r="X329">
            <v>14</v>
          </cell>
          <cell r="Y329">
            <v>45</v>
          </cell>
          <cell r="Z329">
            <v>101</v>
          </cell>
          <cell r="AA329">
            <v>136</v>
          </cell>
          <cell r="AB329" t="str">
            <v>721415</v>
          </cell>
          <cell r="AC329" t="str">
            <v>HORIZON - CAM</v>
          </cell>
          <cell r="AD329" t="str">
            <v>Phnom Penh</v>
          </cell>
          <cell r="AE329" t="str">
            <v>Cambodia</v>
          </cell>
          <cell r="AF329" t="str">
            <v>721415</v>
          </cell>
          <cell r="AG329" t="str">
            <v>HORIZON - CAM</v>
          </cell>
          <cell r="AH329" t="str">
            <v>Phnom Penh</v>
          </cell>
          <cell r="AI329" t="str">
            <v>Cambodia</v>
          </cell>
          <cell r="AJ329" t="str">
            <v>721415</v>
          </cell>
          <cell r="AK329" t="str">
            <v>HORIZON - CAM</v>
          </cell>
          <cell r="AL329" t="str">
            <v>Phnom Penh</v>
          </cell>
          <cell r="AM329" t="str">
            <v>Cambodia</v>
          </cell>
          <cell r="AN329" t="str">
            <v>JFRG</v>
          </cell>
          <cell r="AO329">
            <v>30</v>
          </cell>
          <cell r="AP329">
            <v>30</v>
          </cell>
          <cell r="AQ329">
            <v>15</v>
          </cell>
          <cell r="AR329">
            <v>13</v>
          </cell>
          <cell r="AS329">
            <v>11.9</v>
          </cell>
          <cell r="AT329" t="str">
            <v>KU37</v>
          </cell>
          <cell r="AU329">
            <v>36</v>
          </cell>
          <cell r="AV329">
            <v>80</v>
          </cell>
          <cell r="AW329">
            <v>38</v>
          </cell>
          <cell r="AX329">
            <v>44</v>
          </cell>
          <cell r="AY329">
            <v>15.9</v>
          </cell>
          <cell r="AZ329">
            <v>2000</v>
          </cell>
          <cell r="BA329">
            <v>500</v>
          </cell>
          <cell r="BB329">
            <v>87</v>
          </cell>
          <cell r="BC329">
            <v>28</v>
          </cell>
          <cell r="BD329">
            <v>115</v>
          </cell>
          <cell r="BE329">
            <v>63</v>
          </cell>
          <cell r="BF329">
            <v>103</v>
          </cell>
          <cell r="BG329">
            <v>15</v>
          </cell>
          <cell r="BH329">
            <v>63</v>
          </cell>
          <cell r="BI329">
            <v>25</v>
          </cell>
          <cell r="BJ329">
            <v>63</v>
          </cell>
          <cell r="BK329">
            <v>64</v>
          </cell>
          <cell r="BL329">
            <v>9</v>
          </cell>
          <cell r="BM329">
            <v>1</v>
          </cell>
          <cell r="BN329">
            <v>1</v>
          </cell>
          <cell r="BO329">
            <v>1</v>
          </cell>
          <cell r="BP329">
            <v>1</v>
          </cell>
        </row>
        <row r="330">
          <cell r="G330" t="str">
            <v>JS00T501003</v>
          </cell>
          <cell r="H330" t="str">
            <v>EK0A5BAGN54</v>
          </cell>
          <cell r="I330" t="str">
            <v>EK0A5BAG</v>
          </cell>
          <cell r="J330" t="str">
            <v>SUPERBREAK ONE</v>
          </cell>
          <cell r="K330" t="str">
            <v>C/O</v>
          </cell>
          <cell r="L330" t="str">
            <v>003</v>
          </cell>
          <cell r="M330" t="str">
            <v>NAVY</v>
          </cell>
          <cell r="N330" t="str">
            <v>Solid</v>
          </cell>
          <cell r="O330" t="str">
            <v>S</v>
          </cell>
          <cell r="P330" t="str">
            <v>100% Polyester</v>
          </cell>
          <cell r="Q330">
            <v>508945</v>
          </cell>
          <cell r="R330" t="str">
            <v>PT. Kanindo 2</v>
          </cell>
          <cell r="S330" t="str">
            <v>Semarang</v>
          </cell>
          <cell r="T330" t="str">
            <v>Indonesia</v>
          </cell>
          <cell r="U330">
            <v>56</v>
          </cell>
          <cell r="V330">
            <v>28</v>
          </cell>
          <cell r="W330">
            <v>14</v>
          </cell>
          <cell r="X330">
            <v>14</v>
          </cell>
          <cell r="Y330">
            <v>45</v>
          </cell>
          <cell r="Z330">
            <v>87</v>
          </cell>
          <cell r="AA330">
            <v>115</v>
          </cell>
          <cell r="AB330">
            <v>508945</v>
          </cell>
          <cell r="AC330" t="str">
            <v>PT. Kanindo 2</v>
          </cell>
          <cell r="AD330" t="str">
            <v>Semarang</v>
          </cell>
          <cell r="AE330" t="str">
            <v>Indonesia</v>
          </cell>
          <cell r="AF330">
            <v>508945</v>
          </cell>
          <cell r="AG330" t="str">
            <v>PT. Kanindo 2</v>
          </cell>
          <cell r="AH330" t="str">
            <v>Semarang</v>
          </cell>
          <cell r="AI330" t="str">
            <v>Indonesia</v>
          </cell>
          <cell r="AJ330">
            <v>508945</v>
          </cell>
          <cell r="AK330" t="str">
            <v>PT. Kanindo 2</v>
          </cell>
          <cell r="AL330" t="str">
            <v>Semarang</v>
          </cell>
          <cell r="AM330" t="str">
            <v>Indonesia</v>
          </cell>
          <cell r="AN330" t="str">
            <v>R8</v>
          </cell>
          <cell r="AO330">
            <v>26</v>
          </cell>
          <cell r="AP330">
            <v>25.625</v>
          </cell>
          <cell r="AQ330">
            <v>15.625</v>
          </cell>
          <cell r="AR330">
            <v>18</v>
          </cell>
          <cell r="AS330">
            <v>10.5</v>
          </cell>
          <cell r="AT330" t="str">
            <v>KU37</v>
          </cell>
          <cell r="AU330">
            <v>42</v>
          </cell>
          <cell r="AV330">
            <v>80</v>
          </cell>
          <cell r="AW330">
            <v>38</v>
          </cell>
          <cell r="AX330">
            <v>29</v>
          </cell>
          <cell r="AY330">
            <v>15.55</v>
          </cell>
          <cell r="AZ330">
            <v>2000</v>
          </cell>
          <cell r="BA330">
            <v>500</v>
          </cell>
          <cell r="BB330">
            <v>87</v>
          </cell>
          <cell r="BC330">
            <v>28</v>
          </cell>
          <cell r="BD330">
            <v>115</v>
          </cell>
          <cell r="BE330">
            <v>77</v>
          </cell>
          <cell r="BF330">
            <v>98</v>
          </cell>
          <cell r="BG330">
            <v>15</v>
          </cell>
          <cell r="BH330">
            <v>77</v>
          </cell>
          <cell r="BI330">
            <v>25</v>
          </cell>
          <cell r="BJ330">
            <v>63</v>
          </cell>
          <cell r="BK330">
            <v>50</v>
          </cell>
          <cell r="BL330">
            <v>9</v>
          </cell>
          <cell r="BM330">
            <v>1</v>
          </cell>
          <cell r="BN330">
            <v>1</v>
          </cell>
          <cell r="BO330">
            <v>1</v>
          </cell>
          <cell r="BP330">
            <v>1</v>
          </cell>
        </row>
        <row r="331">
          <cell r="G331" t="str">
            <v>JS00T501008</v>
          </cell>
          <cell r="H331" t="str">
            <v>EK0A5BAGN55</v>
          </cell>
          <cell r="I331" t="str">
            <v>EK0A5BAG</v>
          </cell>
          <cell r="J331" t="str">
            <v>SUPERBREAK ONE</v>
          </cell>
          <cell r="K331" t="str">
            <v>C/O</v>
          </cell>
          <cell r="L331" t="str">
            <v>008</v>
          </cell>
          <cell r="M331" t="str">
            <v>BLACK</v>
          </cell>
          <cell r="N331" t="str">
            <v>Solid</v>
          </cell>
          <cell r="O331" t="str">
            <v>S</v>
          </cell>
          <cell r="P331" t="str">
            <v>100% Polyester</v>
          </cell>
          <cell r="Q331">
            <v>508945</v>
          </cell>
          <cell r="R331" t="str">
            <v>PT. Kanindo 2</v>
          </cell>
          <cell r="S331" t="str">
            <v>Semarang</v>
          </cell>
          <cell r="T331" t="str">
            <v>Indonesia</v>
          </cell>
          <cell r="U331">
            <v>56</v>
          </cell>
          <cell r="V331">
            <v>28</v>
          </cell>
          <cell r="W331">
            <v>14</v>
          </cell>
          <cell r="X331">
            <v>14</v>
          </cell>
          <cell r="Y331">
            <v>45</v>
          </cell>
          <cell r="Z331">
            <v>87</v>
          </cell>
          <cell r="AA331">
            <v>115</v>
          </cell>
          <cell r="AB331">
            <v>508945</v>
          </cell>
          <cell r="AC331" t="str">
            <v>PT. Kanindo 2</v>
          </cell>
          <cell r="AD331" t="str">
            <v>Semarang</v>
          </cell>
          <cell r="AE331" t="str">
            <v>Indonesia</v>
          </cell>
          <cell r="AF331">
            <v>508945</v>
          </cell>
          <cell r="AG331" t="str">
            <v>PT. Kanindo 2</v>
          </cell>
          <cell r="AH331" t="str">
            <v>Semarang</v>
          </cell>
          <cell r="AI331" t="str">
            <v>Indonesia</v>
          </cell>
          <cell r="AJ331">
            <v>508945</v>
          </cell>
          <cell r="AK331" t="str">
            <v>PT. Kanindo 2</v>
          </cell>
          <cell r="AL331" t="str">
            <v>Semarang</v>
          </cell>
          <cell r="AM331" t="str">
            <v>Indonesia</v>
          </cell>
          <cell r="AN331" t="str">
            <v>R8</v>
          </cell>
          <cell r="AO331">
            <v>26</v>
          </cell>
          <cell r="AP331">
            <v>25.625</v>
          </cell>
          <cell r="AQ331">
            <v>15.625</v>
          </cell>
          <cell r="AR331">
            <v>18</v>
          </cell>
          <cell r="AS331">
            <v>10.5</v>
          </cell>
          <cell r="AT331" t="str">
            <v>KU37</v>
          </cell>
          <cell r="AU331">
            <v>42</v>
          </cell>
          <cell r="AV331">
            <v>80</v>
          </cell>
          <cell r="AW331">
            <v>38</v>
          </cell>
          <cell r="AX331">
            <v>29</v>
          </cell>
          <cell r="AY331">
            <v>15.55</v>
          </cell>
          <cell r="AZ331">
            <v>2000</v>
          </cell>
          <cell r="BA331">
            <v>500</v>
          </cell>
          <cell r="BB331">
            <v>87</v>
          </cell>
          <cell r="BC331">
            <v>28</v>
          </cell>
          <cell r="BD331">
            <v>115</v>
          </cell>
          <cell r="BE331">
            <v>77</v>
          </cell>
          <cell r="BF331">
            <v>98</v>
          </cell>
          <cell r="BG331">
            <v>15</v>
          </cell>
          <cell r="BH331">
            <v>77</v>
          </cell>
          <cell r="BI331">
            <v>25</v>
          </cell>
          <cell r="BJ331">
            <v>63</v>
          </cell>
          <cell r="BK331">
            <v>50</v>
          </cell>
          <cell r="BL331">
            <v>9</v>
          </cell>
          <cell r="BM331">
            <v>1</v>
          </cell>
          <cell r="BN331">
            <v>1</v>
          </cell>
          <cell r="BO331">
            <v>1</v>
          </cell>
          <cell r="BP331">
            <v>1</v>
          </cell>
        </row>
        <row r="332">
          <cell r="G332" t="str">
            <v>JS00T50104S</v>
          </cell>
          <cell r="H332" t="str">
            <v>EK0A5BAGN62</v>
          </cell>
          <cell r="I332" t="str">
            <v>EK0A5BAG</v>
          </cell>
          <cell r="J332" t="str">
            <v>SUPERBREAK ONE</v>
          </cell>
          <cell r="K332" t="str">
            <v>C/O</v>
          </cell>
          <cell r="L332" t="str">
            <v>04S</v>
          </cell>
          <cell r="M332" t="str">
            <v>RUSSET RED</v>
          </cell>
          <cell r="N332" t="str">
            <v>Solid</v>
          </cell>
          <cell r="O332" t="str">
            <v>S</v>
          </cell>
          <cell r="P332" t="str">
            <v>100% Polyester</v>
          </cell>
          <cell r="Q332" t="str">
            <v>721415</v>
          </cell>
          <cell r="R332" t="str">
            <v>HORIZON - CAM</v>
          </cell>
          <cell r="S332" t="str">
            <v>Phnom Penh</v>
          </cell>
          <cell r="T332" t="str">
            <v>Cambodia</v>
          </cell>
          <cell r="U332">
            <v>56</v>
          </cell>
          <cell r="V332">
            <v>28</v>
          </cell>
          <cell r="W332">
            <v>14</v>
          </cell>
          <cell r="X332">
            <v>14</v>
          </cell>
          <cell r="Y332">
            <v>45</v>
          </cell>
          <cell r="Z332">
            <v>87</v>
          </cell>
          <cell r="AA332">
            <v>115</v>
          </cell>
          <cell r="AB332" t="str">
            <v>721415</v>
          </cell>
          <cell r="AC332" t="str">
            <v>HORIZON - CAM</v>
          </cell>
          <cell r="AD332" t="str">
            <v>Phnom Penh</v>
          </cell>
          <cell r="AE332" t="str">
            <v>Cambodia</v>
          </cell>
          <cell r="AF332" t="str">
            <v>721415</v>
          </cell>
          <cell r="AG332" t="str">
            <v>HORIZON - CAM</v>
          </cell>
          <cell r="AH332" t="str">
            <v>Phnom Penh</v>
          </cell>
          <cell r="AI332" t="str">
            <v>Cambodia</v>
          </cell>
          <cell r="AJ332" t="str">
            <v>721415</v>
          </cell>
          <cell r="AK332" t="str">
            <v>HORIZON - CAM</v>
          </cell>
          <cell r="AL332" t="str">
            <v>Phnom Penh</v>
          </cell>
          <cell r="AM332" t="str">
            <v>Cambodia</v>
          </cell>
          <cell r="AN332" t="str">
            <v>R8</v>
          </cell>
          <cell r="AO332">
            <v>26</v>
          </cell>
          <cell r="AP332">
            <v>25.625</v>
          </cell>
          <cell r="AQ332">
            <v>15.625</v>
          </cell>
          <cell r="AR332">
            <v>18</v>
          </cell>
          <cell r="AS332">
            <v>10.5</v>
          </cell>
          <cell r="AT332" t="str">
            <v>KU37</v>
          </cell>
          <cell r="AU332">
            <v>42</v>
          </cell>
          <cell r="AV332">
            <v>80</v>
          </cell>
          <cell r="AW332">
            <v>38</v>
          </cell>
          <cell r="AX332">
            <v>29</v>
          </cell>
          <cell r="AY332">
            <v>15.55</v>
          </cell>
          <cell r="AZ332">
            <v>2000</v>
          </cell>
          <cell r="BA332">
            <v>500</v>
          </cell>
          <cell r="BB332">
            <v>87</v>
          </cell>
          <cell r="BC332">
            <v>28</v>
          </cell>
          <cell r="BD332">
            <v>115</v>
          </cell>
          <cell r="BE332">
            <v>63</v>
          </cell>
          <cell r="BF332">
            <v>103</v>
          </cell>
          <cell r="BG332">
            <v>15</v>
          </cell>
          <cell r="BH332">
            <v>63</v>
          </cell>
          <cell r="BI332">
            <v>25</v>
          </cell>
          <cell r="BJ332">
            <v>63</v>
          </cell>
          <cell r="BK332">
            <v>64</v>
          </cell>
          <cell r="BL332">
            <v>9</v>
          </cell>
          <cell r="BM332">
            <v>1</v>
          </cell>
          <cell r="BN332">
            <v>1</v>
          </cell>
          <cell r="BO332">
            <v>1</v>
          </cell>
          <cell r="BP332">
            <v>1</v>
          </cell>
        </row>
        <row r="333">
          <cell r="G333" t="str">
            <v>JS00T5015XP</v>
          </cell>
          <cell r="H333" t="str">
            <v>EK0A5BAGN58</v>
          </cell>
          <cell r="I333" t="str">
            <v>EK0A5BAG</v>
          </cell>
          <cell r="J333" t="str">
            <v>SUPERBREAK ONE</v>
          </cell>
          <cell r="K333" t="str">
            <v>C/O</v>
          </cell>
          <cell r="L333" t="str">
            <v>5XP</v>
          </cell>
          <cell r="M333" t="str">
            <v>RED TAPE</v>
          </cell>
          <cell r="N333" t="str">
            <v>Solid</v>
          </cell>
          <cell r="O333" t="str">
            <v>S</v>
          </cell>
          <cell r="P333" t="str">
            <v>100% Polyester</v>
          </cell>
          <cell r="Q333" t="str">
            <v>721415</v>
          </cell>
          <cell r="R333" t="str">
            <v>HORIZON - CAM</v>
          </cell>
          <cell r="S333" t="str">
            <v>Phnom Penh</v>
          </cell>
          <cell r="T333" t="str">
            <v>Cambodia</v>
          </cell>
          <cell r="U333">
            <v>56</v>
          </cell>
          <cell r="V333">
            <v>28</v>
          </cell>
          <cell r="W333">
            <v>14</v>
          </cell>
          <cell r="X333">
            <v>14</v>
          </cell>
          <cell r="Y333">
            <v>45</v>
          </cell>
          <cell r="Z333">
            <v>87</v>
          </cell>
          <cell r="AA333">
            <v>115</v>
          </cell>
          <cell r="AB333" t="str">
            <v>721415</v>
          </cell>
          <cell r="AC333" t="str">
            <v>HORIZON - CAM</v>
          </cell>
          <cell r="AD333" t="str">
            <v>Phnom Penh</v>
          </cell>
          <cell r="AE333" t="str">
            <v>Cambodia</v>
          </cell>
          <cell r="AF333" t="str">
            <v>721415</v>
          </cell>
          <cell r="AG333" t="str">
            <v>HORIZON - CAM</v>
          </cell>
          <cell r="AH333" t="str">
            <v>Phnom Penh</v>
          </cell>
          <cell r="AI333" t="str">
            <v>Cambodia</v>
          </cell>
          <cell r="AJ333" t="str">
            <v>721415</v>
          </cell>
          <cell r="AK333" t="str">
            <v>HORIZON - CAM</v>
          </cell>
          <cell r="AL333" t="str">
            <v>Phnom Penh</v>
          </cell>
          <cell r="AM333" t="str">
            <v>Cambodia</v>
          </cell>
          <cell r="AN333" t="str">
            <v>R8</v>
          </cell>
          <cell r="AO333">
            <v>26</v>
          </cell>
          <cell r="AP333">
            <v>25.625</v>
          </cell>
          <cell r="AQ333">
            <v>15.625</v>
          </cell>
          <cell r="AR333">
            <v>18</v>
          </cell>
          <cell r="AS333">
            <v>10.5</v>
          </cell>
          <cell r="AT333" t="str">
            <v>KU37</v>
          </cell>
          <cell r="AU333">
            <v>42</v>
          </cell>
          <cell r="AV333">
            <v>80</v>
          </cell>
          <cell r="AW333">
            <v>38</v>
          </cell>
          <cell r="AX333">
            <v>29</v>
          </cell>
          <cell r="AY333">
            <v>15.55</v>
          </cell>
          <cell r="AZ333">
            <v>2000</v>
          </cell>
          <cell r="BA333">
            <v>500</v>
          </cell>
          <cell r="BB333">
            <v>87</v>
          </cell>
          <cell r="BC333">
            <v>28</v>
          </cell>
          <cell r="BD333">
            <v>115</v>
          </cell>
          <cell r="BE333">
            <v>63</v>
          </cell>
          <cell r="BF333">
            <v>103</v>
          </cell>
          <cell r="BG333">
            <v>15</v>
          </cell>
          <cell r="BH333">
            <v>63</v>
          </cell>
          <cell r="BI333">
            <v>25</v>
          </cell>
          <cell r="BJ333">
            <v>63</v>
          </cell>
          <cell r="BK333">
            <v>64</v>
          </cell>
          <cell r="BL333">
            <v>9</v>
          </cell>
          <cell r="BM333">
            <v>1</v>
          </cell>
          <cell r="BN333">
            <v>1</v>
          </cell>
          <cell r="BO333">
            <v>1</v>
          </cell>
          <cell r="BP333">
            <v>1</v>
          </cell>
        </row>
        <row r="334">
          <cell r="G334" t="str">
            <v>JS00T5017H6</v>
          </cell>
          <cell r="H334" t="str">
            <v>EK0A5BAGN60</v>
          </cell>
          <cell r="I334" t="str">
            <v>EK0A5BAG</v>
          </cell>
          <cell r="J334" t="str">
            <v>SUPERBREAK ONE</v>
          </cell>
          <cell r="K334" t="str">
            <v>C/O</v>
          </cell>
          <cell r="L334" t="str">
            <v>7H6</v>
          </cell>
          <cell r="M334" t="str">
            <v>GRAPHITE GREY</v>
          </cell>
          <cell r="N334" t="str">
            <v>Solid</v>
          </cell>
          <cell r="O334" t="str">
            <v>S</v>
          </cell>
          <cell r="P334" t="str">
            <v>100% Polyester</v>
          </cell>
          <cell r="Q334" t="str">
            <v>721415</v>
          </cell>
          <cell r="R334" t="str">
            <v>HORIZON - CAM</v>
          </cell>
          <cell r="S334" t="str">
            <v>Phnom Penh</v>
          </cell>
          <cell r="T334" t="str">
            <v>Cambodia</v>
          </cell>
          <cell r="U334">
            <v>56</v>
          </cell>
          <cell r="V334">
            <v>28</v>
          </cell>
          <cell r="W334">
            <v>14</v>
          </cell>
          <cell r="X334">
            <v>14</v>
          </cell>
          <cell r="Y334">
            <v>45</v>
          </cell>
          <cell r="Z334">
            <v>87</v>
          </cell>
          <cell r="AA334">
            <v>115</v>
          </cell>
          <cell r="AB334" t="str">
            <v>721415</v>
          </cell>
          <cell r="AC334" t="str">
            <v>HORIZON - CAM</v>
          </cell>
          <cell r="AD334" t="str">
            <v>Phnom Penh</v>
          </cell>
          <cell r="AE334" t="str">
            <v>Cambodia</v>
          </cell>
          <cell r="AF334" t="str">
            <v>721415</v>
          </cell>
          <cell r="AG334" t="str">
            <v>HORIZON - CAM</v>
          </cell>
          <cell r="AH334" t="str">
            <v>Phnom Penh</v>
          </cell>
          <cell r="AI334" t="str">
            <v>Cambodia</v>
          </cell>
          <cell r="AJ334" t="str">
            <v>721415</v>
          </cell>
          <cell r="AK334" t="str">
            <v>HORIZON - CAM</v>
          </cell>
          <cell r="AL334" t="str">
            <v>Phnom Penh</v>
          </cell>
          <cell r="AM334" t="str">
            <v>Cambodia</v>
          </cell>
          <cell r="AN334" t="str">
            <v>R8</v>
          </cell>
          <cell r="AO334">
            <v>26</v>
          </cell>
          <cell r="AP334">
            <v>25.625</v>
          </cell>
          <cell r="AQ334">
            <v>15.625</v>
          </cell>
          <cell r="AR334">
            <v>18</v>
          </cell>
          <cell r="AS334">
            <v>10.5</v>
          </cell>
          <cell r="AT334" t="str">
            <v>KU37</v>
          </cell>
          <cell r="AU334">
            <v>42</v>
          </cell>
          <cell r="AV334">
            <v>80</v>
          </cell>
          <cell r="AW334">
            <v>38</v>
          </cell>
          <cell r="AX334">
            <v>29</v>
          </cell>
          <cell r="AY334">
            <v>15.55</v>
          </cell>
          <cell r="AZ334">
            <v>2000</v>
          </cell>
          <cell r="BA334">
            <v>500</v>
          </cell>
          <cell r="BB334">
            <v>87</v>
          </cell>
          <cell r="BC334">
            <v>28</v>
          </cell>
          <cell r="BD334">
            <v>115</v>
          </cell>
          <cell r="BE334">
            <v>63</v>
          </cell>
          <cell r="BF334">
            <v>103</v>
          </cell>
          <cell r="BG334">
            <v>15</v>
          </cell>
          <cell r="BH334">
            <v>63</v>
          </cell>
          <cell r="BI334">
            <v>25</v>
          </cell>
          <cell r="BJ334">
            <v>63</v>
          </cell>
          <cell r="BK334">
            <v>64</v>
          </cell>
          <cell r="BL334">
            <v>9</v>
          </cell>
          <cell r="BM334">
            <v>1</v>
          </cell>
          <cell r="BN334">
            <v>1</v>
          </cell>
          <cell r="BO334">
            <v>1</v>
          </cell>
          <cell r="BP334">
            <v>1</v>
          </cell>
        </row>
        <row r="335">
          <cell r="G335" t="str">
            <v>JS00T5015M9</v>
          </cell>
          <cell r="H335" t="str">
            <v>EK0A5BAGW30</v>
          </cell>
          <cell r="I335" t="str">
            <v>EK0A5BAG</v>
          </cell>
          <cell r="J335" t="str">
            <v>SUPERBREAK ONE</v>
          </cell>
          <cell r="K335" t="str">
            <v>NEW</v>
          </cell>
          <cell r="L335" t="str">
            <v>5M9</v>
          </cell>
          <cell r="M335" t="str">
            <v>PASTEL LILAC</v>
          </cell>
          <cell r="N335" t="str">
            <v>Solid</v>
          </cell>
          <cell r="O335" t="str">
            <v>S</v>
          </cell>
          <cell r="P335" t="str">
            <v>100% Polyester</v>
          </cell>
          <cell r="Q335" t="str">
            <v>721415</v>
          </cell>
          <cell r="R335" t="str">
            <v>HORIZON - CAM</v>
          </cell>
          <cell r="S335" t="str">
            <v>Phnom Penh</v>
          </cell>
          <cell r="T335" t="str">
            <v>Cambodia</v>
          </cell>
          <cell r="U335">
            <v>56</v>
          </cell>
          <cell r="V335">
            <v>28</v>
          </cell>
          <cell r="W335">
            <v>14</v>
          </cell>
          <cell r="X335">
            <v>14</v>
          </cell>
          <cell r="Y335">
            <v>45</v>
          </cell>
          <cell r="Z335">
            <v>87</v>
          </cell>
          <cell r="AA335">
            <v>115</v>
          </cell>
          <cell r="AB335" t="str">
            <v>721415</v>
          </cell>
          <cell r="AC335" t="str">
            <v>HORIZON - CAM</v>
          </cell>
          <cell r="AD335" t="str">
            <v>Phnom Penh</v>
          </cell>
          <cell r="AE335" t="str">
            <v>Cambodia</v>
          </cell>
          <cell r="AF335" t="str">
            <v>721415</v>
          </cell>
          <cell r="AG335" t="str">
            <v>HORIZON - CAM</v>
          </cell>
          <cell r="AH335" t="str">
            <v>Phnom Penh</v>
          </cell>
          <cell r="AI335" t="str">
            <v>Cambodia</v>
          </cell>
          <cell r="AJ335" t="str">
            <v>721415</v>
          </cell>
          <cell r="AK335" t="str">
            <v>HORIZON - CAM</v>
          </cell>
          <cell r="AL335" t="str">
            <v>Phnom Penh</v>
          </cell>
          <cell r="AM335" t="str">
            <v>Cambodia</v>
          </cell>
          <cell r="AN335" t="str">
            <v>R8</v>
          </cell>
          <cell r="AO335">
            <v>26</v>
          </cell>
          <cell r="AP335">
            <v>25.625</v>
          </cell>
          <cell r="AQ335">
            <v>15.625</v>
          </cell>
          <cell r="AR335">
            <v>18</v>
          </cell>
          <cell r="AS335">
            <v>10.5</v>
          </cell>
          <cell r="AT335" t="str">
            <v>KU37</v>
          </cell>
          <cell r="AU335">
            <v>42</v>
          </cell>
          <cell r="AV335">
            <v>80</v>
          </cell>
          <cell r="AW335">
            <v>38</v>
          </cell>
          <cell r="AX335">
            <v>29</v>
          </cell>
          <cell r="AY335">
            <v>15.55</v>
          </cell>
          <cell r="AZ335">
            <v>2000</v>
          </cell>
          <cell r="BA335">
            <v>500</v>
          </cell>
          <cell r="BB335">
            <v>87</v>
          </cell>
          <cell r="BC335">
            <v>28</v>
          </cell>
          <cell r="BD335">
            <v>115</v>
          </cell>
          <cell r="BE335">
            <v>63</v>
          </cell>
          <cell r="BF335">
            <v>103</v>
          </cell>
          <cell r="BG335">
            <v>15</v>
          </cell>
          <cell r="BH335">
            <v>63</v>
          </cell>
          <cell r="BI335">
            <v>25</v>
          </cell>
          <cell r="BJ335">
            <v>63</v>
          </cell>
          <cell r="BK335">
            <v>64</v>
          </cell>
          <cell r="BL335">
            <v>9</v>
          </cell>
          <cell r="BM335">
            <v>1</v>
          </cell>
          <cell r="BN335">
            <v>1</v>
          </cell>
          <cell r="BO335">
            <v>1</v>
          </cell>
          <cell r="BP335">
            <v>1</v>
          </cell>
        </row>
        <row r="336">
          <cell r="G336" t="str">
            <v>JS00T501Z70</v>
          </cell>
          <cell r="H336" t="str">
            <v>EK0A5BAG5E3</v>
          </cell>
          <cell r="I336" t="str">
            <v>EK0A5BAG</v>
          </cell>
          <cell r="J336" t="str">
            <v>SUPERBREAK ONE</v>
          </cell>
          <cell r="K336" t="str">
            <v>NEW</v>
          </cell>
          <cell r="L336" t="str">
            <v>Z70</v>
          </cell>
          <cell r="M336" t="str">
            <v>BLUE NEON</v>
          </cell>
          <cell r="N336" t="str">
            <v>Solid</v>
          </cell>
          <cell r="O336" t="str">
            <v>S</v>
          </cell>
          <cell r="P336" t="str">
            <v>100% Polyester</v>
          </cell>
          <cell r="Q336" t="str">
            <v>721415</v>
          </cell>
          <cell r="R336" t="str">
            <v>HORIZON - CAM</v>
          </cell>
          <cell r="S336" t="str">
            <v>Phnom Penh</v>
          </cell>
          <cell r="T336" t="str">
            <v>Cambodia</v>
          </cell>
          <cell r="U336">
            <v>56</v>
          </cell>
          <cell r="V336">
            <v>28</v>
          </cell>
          <cell r="W336">
            <v>14</v>
          </cell>
          <cell r="X336">
            <v>14</v>
          </cell>
          <cell r="Y336">
            <v>45</v>
          </cell>
          <cell r="Z336">
            <v>87</v>
          </cell>
          <cell r="AA336">
            <v>115</v>
          </cell>
          <cell r="AB336" t="str">
            <v>721415</v>
          </cell>
          <cell r="AC336" t="str">
            <v>HORIZON - CAM</v>
          </cell>
          <cell r="AD336" t="str">
            <v>Phnom Penh</v>
          </cell>
          <cell r="AE336" t="str">
            <v>Cambodia</v>
          </cell>
          <cell r="AF336" t="str">
            <v>721415</v>
          </cell>
          <cell r="AG336" t="str">
            <v>HORIZON - CAM</v>
          </cell>
          <cell r="AH336" t="str">
            <v>Phnom Penh</v>
          </cell>
          <cell r="AI336" t="str">
            <v>Cambodia</v>
          </cell>
          <cell r="AJ336" t="str">
            <v>721415</v>
          </cell>
          <cell r="AK336" t="str">
            <v>HORIZON - CAM</v>
          </cell>
          <cell r="AL336" t="str">
            <v>Phnom Penh</v>
          </cell>
          <cell r="AM336" t="str">
            <v>Cambodia</v>
          </cell>
          <cell r="AN336" t="str">
            <v>R8</v>
          </cell>
          <cell r="AO336">
            <v>26</v>
          </cell>
          <cell r="AP336">
            <v>25.625</v>
          </cell>
          <cell r="AQ336">
            <v>15.625</v>
          </cell>
          <cell r="AR336">
            <v>18</v>
          </cell>
          <cell r="AS336">
            <v>10.5</v>
          </cell>
          <cell r="AT336" t="str">
            <v>KU37</v>
          </cell>
          <cell r="AU336">
            <v>42</v>
          </cell>
          <cell r="AV336">
            <v>80</v>
          </cell>
          <cell r="AW336">
            <v>38</v>
          </cell>
          <cell r="AX336">
            <v>29</v>
          </cell>
          <cell r="AY336">
            <v>15.55</v>
          </cell>
          <cell r="AZ336">
            <v>2000</v>
          </cell>
          <cell r="BA336">
            <v>500</v>
          </cell>
          <cell r="BB336">
            <v>87</v>
          </cell>
          <cell r="BC336">
            <v>28</v>
          </cell>
          <cell r="BD336">
            <v>115</v>
          </cell>
          <cell r="BE336">
            <v>63</v>
          </cell>
          <cell r="BF336">
            <v>103</v>
          </cell>
          <cell r="BG336">
            <v>15</v>
          </cell>
          <cell r="BH336">
            <v>63</v>
          </cell>
          <cell r="BI336">
            <v>25</v>
          </cell>
          <cell r="BJ336">
            <v>63</v>
          </cell>
          <cell r="BK336">
            <v>64</v>
          </cell>
          <cell r="BL336">
            <v>9</v>
          </cell>
          <cell r="BM336">
            <v>1</v>
          </cell>
          <cell r="BN336">
            <v>1</v>
          </cell>
          <cell r="BO336">
            <v>1</v>
          </cell>
          <cell r="BP336">
            <v>1</v>
          </cell>
        </row>
        <row r="337">
          <cell r="G337" t="str">
            <v>JS00T501AO5</v>
          </cell>
          <cell r="H337">
            <v>0</v>
          </cell>
          <cell r="I337">
            <v>0</v>
          </cell>
          <cell r="J337" t="str">
            <v>SUPERBREAK ONE</v>
          </cell>
          <cell r="K337" t="str">
            <v>NEW</v>
          </cell>
          <cell r="L337" t="str">
            <v>AO5</v>
          </cell>
          <cell r="M337" t="str">
            <v>NEON DAISY</v>
          </cell>
          <cell r="N337" t="str">
            <v>Print</v>
          </cell>
          <cell r="O337" t="str">
            <v>P</v>
          </cell>
          <cell r="P337" t="str">
            <v>100% Polyester</v>
          </cell>
          <cell r="Q337" t="str">
            <v>721415</v>
          </cell>
          <cell r="R337" t="str">
            <v>HORIZON - CAM</v>
          </cell>
          <cell r="S337" t="str">
            <v>Phnom Penh</v>
          </cell>
          <cell r="T337" t="str">
            <v>Cambodia</v>
          </cell>
          <cell r="U337">
            <v>56</v>
          </cell>
          <cell r="V337">
            <v>28</v>
          </cell>
          <cell r="W337">
            <v>14</v>
          </cell>
          <cell r="X337">
            <v>14</v>
          </cell>
          <cell r="Y337">
            <v>45</v>
          </cell>
          <cell r="Z337">
            <v>87</v>
          </cell>
          <cell r="AA337">
            <v>115</v>
          </cell>
          <cell r="AB337" t="str">
            <v>721415</v>
          </cell>
          <cell r="AC337" t="str">
            <v>HORIZON - CAM</v>
          </cell>
          <cell r="AD337" t="str">
            <v>Phnom Penh</v>
          </cell>
          <cell r="AE337" t="str">
            <v>Cambodia</v>
          </cell>
          <cell r="AF337" t="str">
            <v>721415</v>
          </cell>
          <cell r="AG337" t="str">
            <v>HORIZON - CAM</v>
          </cell>
          <cell r="AH337" t="str">
            <v>Phnom Penh</v>
          </cell>
          <cell r="AI337" t="str">
            <v>Cambodia</v>
          </cell>
          <cell r="AJ337" t="str">
            <v>721415</v>
          </cell>
          <cell r="AK337" t="str">
            <v>HORIZON - CAM</v>
          </cell>
          <cell r="AL337" t="str">
            <v>Phnom Penh</v>
          </cell>
          <cell r="AM337" t="str">
            <v>Cambodia</v>
          </cell>
          <cell r="AN337" t="str">
            <v>R8</v>
          </cell>
          <cell r="AO337">
            <v>26</v>
          </cell>
          <cell r="AP337">
            <v>25.625</v>
          </cell>
          <cell r="AQ337">
            <v>15.625</v>
          </cell>
          <cell r="AR337">
            <v>18</v>
          </cell>
          <cell r="AS337">
            <v>10.5</v>
          </cell>
          <cell r="AT337" t="str">
            <v>KU37</v>
          </cell>
          <cell r="AU337">
            <v>42</v>
          </cell>
          <cell r="AV337">
            <v>80</v>
          </cell>
          <cell r="AW337">
            <v>38</v>
          </cell>
          <cell r="AX337">
            <v>29</v>
          </cell>
          <cell r="AY337">
            <v>15.55</v>
          </cell>
          <cell r="AZ337">
            <v>2000</v>
          </cell>
          <cell r="BA337">
            <v>500</v>
          </cell>
          <cell r="BB337">
            <v>87</v>
          </cell>
          <cell r="BC337">
            <v>28</v>
          </cell>
          <cell r="BD337">
            <v>115</v>
          </cell>
          <cell r="BE337">
            <v>63</v>
          </cell>
          <cell r="BF337">
            <v>103</v>
          </cell>
          <cell r="BG337">
            <v>15</v>
          </cell>
          <cell r="BH337">
            <v>63</v>
          </cell>
          <cell r="BI337">
            <v>25</v>
          </cell>
          <cell r="BJ337">
            <v>63</v>
          </cell>
          <cell r="BK337">
            <v>64</v>
          </cell>
          <cell r="BL337">
            <v>9</v>
          </cell>
          <cell r="BM337">
            <v>1</v>
          </cell>
          <cell r="BN337">
            <v>1</v>
          </cell>
          <cell r="BO337">
            <v>1</v>
          </cell>
          <cell r="BP337">
            <v>1</v>
          </cell>
        </row>
        <row r="338">
          <cell r="G338" t="str">
            <v>JS00T501XS6</v>
          </cell>
          <cell r="H338" t="str">
            <v>EK0A5BAG6E3</v>
          </cell>
          <cell r="I338" t="str">
            <v>EK0A5BAG</v>
          </cell>
          <cell r="J338" t="str">
            <v>SUPERBREAK ONE</v>
          </cell>
          <cell r="K338" t="str">
            <v>NEW</v>
          </cell>
          <cell r="L338" t="str">
            <v>XS6</v>
          </cell>
          <cell r="M338" t="str">
            <v>PRECIOUS PETALS</v>
          </cell>
          <cell r="N338" t="str">
            <v>Print</v>
          </cell>
          <cell r="O338" t="str">
            <v>P</v>
          </cell>
          <cell r="P338" t="str">
            <v>100% Polyester</v>
          </cell>
          <cell r="Q338" t="str">
            <v>721415</v>
          </cell>
          <cell r="R338" t="str">
            <v>HORIZON - CAM</v>
          </cell>
          <cell r="S338" t="str">
            <v>Phnom Penh</v>
          </cell>
          <cell r="T338" t="str">
            <v>Cambodia</v>
          </cell>
          <cell r="U338">
            <v>56</v>
          </cell>
          <cell r="V338">
            <v>28</v>
          </cell>
          <cell r="W338">
            <v>14</v>
          </cell>
          <cell r="X338">
            <v>14</v>
          </cell>
          <cell r="Y338">
            <v>45</v>
          </cell>
          <cell r="Z338">
            <v>87</v>
          </cell>
          <cell r="AA338">
            <v>115</v>
          </cell>
          <cell r="AB338" t="str">
            <v>721415</v>
          </cell>
          <cell r="AC338" t="str">
            <v>HORIZON - CAM</v>
          </cell>
          <cell r="AD338" t="str">
            <v>Phnom Penh</v>
          </cell>
          <cell r="AE338" t="str">
            <v>Cambodia</v>
          </cell>
          <cell r="AF338" t="str">
            <v>721415</v>
          </cell>
          <cell r="AG338" t="str">
            <v>HORIZON - CAM</v>
          </cell>
          <cell r="AH338" t="str">
            <v>Phnom Penh</v>
          </cell>
          <cell r="AI338" t="str">
            <v>Cambodia</v>
          </cell>
          <cell r="AJ338" t="str">
            <v>721415</v>
          </cell>
          <cell r="AK338" t="str">
            <v>HORIZON - CAM</v>
          </cell>
          <cell r="AL338" t="str">
            <v>Phnom Penh</v>
          </cell>
          <cell r="AM338" t="str">
            <v>Cambodia</v>
          </cell>
          <cell r="AN338" t="str">
            <v>R8</v>
          </cell>
          <cell r="AO338">
            <v>26</v>
          </cell>
          <cell r="AP338">
            <v>25.625</v>
          </cell>
          <cell r="AQ338">
            <v>15.625</v>
          </cell>
          <cell r="AR338">
            <v>18</v>
          </cell>
          <cell r="AS338">
            <v>10.5</v>
          </cell>
          <cell r="AT338" t="str">
            <v>KU37</v>
          </cell>
          <cell r="AU338">
            <v>42</v>
          </cell>
          <cell r="AV338">
            <v>80</v>
          </cell>
          <cell r="AW338">
            <v>38</v>
          </cell>
          <cell r="AX338">
            <v>29</v>
          </cell>
          <cell r="AY338">
            <v>15.55</v>
          </cell>
          <cell r="AZ338">
            <v>2000</v>
          </cell>
          <cell r="BA338">
            <v>500</v>
          </cell>
          <cell r="BB338">
            <v>87</v>
          </cell>
          <cell r="BC338">
            <v>28</v>
          </cell>
          <cell r="BD338">
            <v>115</v>
          </cell>
          <cell r="BE338">
            <v>63</v>
          </cell>
          <cell r="BF338">
            <v>103</v>
          </cell>
          <cell r="BG338">
            <v>15</v>
          </cell>
          <cell r="BH338">
            <v>63</v>
          </cell>
          <cell r="BI338">
            <v>25</v>
          </cell>
          <cell r="BJ338">
            <v>63</v>
          </cell>
          <cell r="BK338">
            <v>64</v>
          </cell>
          <cell r="BL338">
            <v>9</v>
          </cell>
          <cell r="BM338">
            <v>1</v>
          </cell>
          <cell r="BN338">
            <v>1</v>
          </cell>
          <cell r="BO338">
            <v>1</v>
          </cell>
          <cell r="BP338">
            <v>1</v>
          </cell>
        </row>
        <row r="339">
          <cell r="G339" t="str">
            <v>JS00T501AO3</v>
          </cell>
          <cell r="H339" t="str">
            <v>EK0A5BAG6E2</v>
          </cell>
          <cell r="I339" t="str">
            <v>EK0A5BAG</v>
          </cell>
          <cell r="J339" t="str">
            <v>SUPERBREAK ONE</v>
          </cell>
          <cell r="K339" t="str">
            <v>NEW</v>
          </cell>
          <cell r="L339" t="str">
            <v>AO3</v>
          </cell>
          <cell r="M339" t="str">
            <v>CYBERSPACE GALAXY</v>
          </cell>
          <cell r="N339" t="str">
            <v>Print</v>
          </cell>
          <cell r="O339" t="str">
            <v>P</v>
          </cell>
          <cell r="P339" t="str">
            <v>100% Polyester</v>
          </cell>
          <cell r="Q339" t="str">
            <v>721415</v>
          </cell>
          <cell r="R339" t="str">
            <v>HORIZON - CAM</v>
          </cell>
          <cell r="S339" t="str">
            <v>Phnom Penh</v>
          </cell>
          <cell r="T339" t="str">
            <v>Cambodia</v>
          </cell>
          <cell r="U339">
            <v>56</v>
          </cell>
          <cell r="V339">
            <v>28</v>
          </cell>
          <cell r="W339">
            <v>14</v>
          </cell>
          <cell r="X339">
            <v>14</v>
          </cell>
          <cell r="Y339">
            <v>45</v>
          </cell>
          <cell r="Z339">
            <v>87</v>
          </cell>
          <cell r="AA339">
            <v>115</v>
          </cell>
          <cell r="AB339" t="str">
            <v>721415</v>
          </cell>
          <cell r="AC339" t="str">
            <v>HORIZON - CAM</v>
          </cell>
          <cell r="AD339" t="str">
            <v>Phnom Penh</v>
          </cell>
          <cell r="AE339" t="str">
            <v>Cambodia</v>
          </cell>
          <cell r="AF339" t="str">
            <v>721415</v>
          </cell>
          <cell r="AG339" t="str">
            <v>HORIZON - CAM</v>
          </cell>
          <cell r="AH339" t="str">
            <v>Phnom Penh</v>
          </cell>
          <cell r="AI339" t="str">
            <v>Cambodia</v>
          </cell>
          <cell r="AJ339" t="str">
            <v>721415</v>
          </cell>
          <cell r="AK339" t="str">
            <v>HORIZON - CAM</v>
          </cell>
          <cell r="AL339" t="str">
            <v>Phnom Penh</v>
          </cell>
          <cell r="AM339" t="str">
            <v>Cambodia</v>
          </cell>
          <cell r="AN339" t="str">
            <v>R8</v>
          </cell>
          <cell r="AO339">
            <v>26</v>
          </cell>
          <cell r="AP339">
            <v>25.625</v>
          </cell>
          <cell r="AQ339">
            <v>15.625</v>
          </cell>
          <cell r="AR339">
            <v>18</v>
          </cell>
          <cell r="AS339">
            <v>10.5</v>
          </cell>
          <cell r="AT339" t="str">
            <v>KU37</v>
          </cell>
          <cell r="AU339">
            <v>42</v>
          </cell>
          <cell r="AV339">
            <v>80</v>
          </cell>
          <cell r="AW339">
            <v>38</v>
          </cell>
          <cell r="AX339">
            <v>29</v>
          </cell>
          <cell r="AY339">
            <v>15.55</v>
          </cell>
          <cell r="AZ339">
            <v>2000</v>
          </cell>
          <cell r="BA339">
            <v>500</v>
          </cell>
          <cell r="BB339">
            <v>87</v>
          </cell>
          <cell r="BC339">
            <v>28</v>
          </cell>
          <cell r="BD339">
            <v>115</v>
          </cell>
          <cell r="BE339">
            <v>63</v>
          </cell>
          <cell r="BF339">
            <v>103</v>
          </cell>
          <cell r="BG339">
            <v>15</v>
          </cell>
          <cell r="BH339">
            <v>63</v>
          </cell>
          <cell r="BI339">
            <v>25</v>
          </cell>
          <cell r="BJ339">
            <v>63</v>
          </cell>
          <cell r="BK339">
            <v>64</v>
          </cell>
          <cell r="BL339">
            <v>9</v>
          </cell>
          <cell r="BM339">
            <v>1</v>
          </cell>
          <cell r="BN339">
            <v>1</v>
          </cell>
          <cell r="BO339">
            <v>1</v>
          </cell>
          <cell r="BP339">
            <v>1</v>
          </cell>
        </row>
        <row r="340">
          <cell r="G340" t="str">
            <v>JS00T501AB6</v>
          </cell>
          <cell r="H340" t="str">
            <v>EK0A5BAG6E4</v>
          </cell>
          <cell r="I340" t="str">
            <v>EK0A5BAG</v>
          </cell>
          <cell r="J340" t="str">
            <v>SUPERBREAK ONE</v>
          </cell>
          <cell r="K340" t="str">
            <v>NEW</v>
          </cell>
          <cell r="L340" t="str">
            <v>AB6</v>
          </cell>
          <cell r="M340" t="str">
            <v>SCREEN STATIC</v>
          </cell>
          <cell r="N340" t="str">
            <v>Print</v>
          </cell>
          <cell r="O340" t="str">
            <v>P</v>
          </cell>
          <cell r="P340" t="str">
            <v>100% Polyester</v>
          </cell>
          <cell r="Q340" t="str">
            <v>721415</v>
          </cell>
          <cell r="R340" t="str">
            <v>HORIZON - CAM</v>
          </cell>
          <cell r="S340" t="str">
            <v>Phnom Penh</v>
          </cell>
          <cell r="T340" t="str">
            <v>Cambodia</v>
          </cell>
          <cell r="U340">
            <v>56</v>
          </cell>
          <cell r="V340">
            <v>28</v>
          </cell>
          <cell r="W340">
            <v>14</v>
          </cell>
          <cell r="X340">
            <v>14</v>
          </cell>
          <cell r="Y340">
            <v>45</v>
          </cell>
          <cell r="Z340">
            <v>87</v>
          </cell>
          <cell r="AA340">
            <v>115</v>
          </cell>
          <cell r="AB340" t="str">
            <v>721415</v>
          </cell>
          <cell r="AC340" t="str">
            <v>HORIZON - CAM</v>
          </cell>
          <cell r="AD340" t="str">
            <v>Phnom Penh</v>
          </cell>
          <cell r="AE340" t="str">
            <v>Cambodia</v>
          </cell>
          <cell r="AF340" t="str">
            <v>721415</v>
          </cell>
          <cell r="AG340" t="str">
            <v>HORIZON - CAM</v>
          </cell>
          <cell r="AH340" t="str">
            <v>Phnom Penh</v>
          </cell>
          <cell r="AI340" t="str">
            <v>Cambodia</v>
          </cell>
          <cell r="AJ340" t="str">
            <v>721415</v>
          </cell>
          <cell r="AK340" t="str">
            <v>HORIZON - CAM</v>
          </cell>
          <cell r="AL340" t="str">
            <v>Phnom Penh</v>
          </cell>
          <cell r="AM340" t="str">
            <v>Cambodia</v>
          </cell>
          <cell r="AN340" t="str">
            <v>R8</v>
          </cell>
          <cell r="AO340">
            <v>26</v>
          </cell>
          <cell r="AP340">
            <v>25.625</v>
          </cell>
          <cell r="AQ340">
            <v>15.625</v>
          </cell>
          <cell r="AR340">
            <v>18</v>
          </cell>
          <cell r="AS340">
            <v>10.5</v>
          </cell>
          <cell r="AT340" t="str">
            <v>KU37</v>
          </cell>
          <cell r="AU340">
            <v>42</v>
          </cell>
          <cell r="AV340">
            <v>80</v>
          </cell>
          <cell r="AW340">
            <v>38</v>
          </cell>
          <cell r="AX340">
            <v>29</v>
          </cell>
          <cell r="AY340">
            <v>15.55</v>
          </cell>
          <cell r="AZ340">
            <v>2000</v>
          </cell>
          <cell r="BA340">
            <v>500</v>
          </cell>
          <cell r="BB340">
            <v>87</v>
          </cell>
          <cell r="BC340">
            <v>28</v>
          </cell>
          <cell r="BD340">
            <v>115</v>
          </cell>
          <cell r="BE340">
            <v>63</v>
          </cell>
          <cell r="BF340">
            <v>103</v>
          </cell>
          <cell r="BG340">
            <v>15</v>
          </cell>
          <cell r="BH340">
            <v>63</v>
          </cell>
          <cell r="BI340">
            <v>25</v>
          </cell>
          <cell r="BJ340">
            <v>63</v>
          </cell>
          <cell r="BK340">
            <v>64</v>
          </cell>
          <cell r="BL340">
            <v>9</v>
          </cell>
          <cell r="BM340">
            <v>1</v>
          </cell>
          <cell r="BN340">
            <v>1</v>
          </cell>
          <cell r="BO340">
            <v>1</v>
          </cell>
          <cell r="BP340">
            <v>1</v>
          </cell>
        </row>
        <row r="341">
          <cell r="G341" t="str">
            <v>JS00T5017Z7</v>
          </cell>
          <cell r="H341">
            <v>0</v>
          </cell>
          <cell r="I341">
            <v>0</v>
          </cell>
          <cell r="J341" t="str">
            <v>SUPERBREAK ONE</v>
          </cell>
          <cell r="K341" t="str">
            <v>C/O</v>
          </cell>
          <cell r="L341" t="str">
            <v>7Z7</v>
          </cell>
          <cell r="M341" t="str">
            <v>BUCKSHOT CAMO</v>
          </cell>
          <cell r="N341" t="str">
            <v>Print</v>
          </cell>
          <cell r="O341" t="str">
            <v>P</v>
          </cell>
          <cell r="P341" t="str">
            <v>100% Polyester</v>
          </cell>
          <cell r="Q341" t="str">
            <v>721415</v>
          </cell>
          <cell r="R341" t="str">
            <v>HORIZON - CAM</v>
          </cell>
          <cell r="S341" t="str">
            <v>Phnom Penh</v>
          </cell>
          <cell r="T341" t="str">
            <v>Cambodia</v>
          </cell>
          <cell r="U341">
            <v>56</v>
          </cell>
          <cell r="V341">
            <v>28</v>
          </cell>
          <cell r="W341">
            <v>14</v>
          </cell>
          <cell r="X341">
            <v>14</v>
          </cell>
          <cell r="Y341">
            <v>45</v>
          </cell>
          <cell r="Z341">
            <v>87</v>
          </cell>
          <cell r="AA341">
            <v>115</v>
          </cell>
          <cell r="AB341" t="str">
            <v>721415</v>
          </cell>
          <cell r="AC341" t="str">
            <v>HORIZON - CAM</v>
          </cell>
          <cell r="AD341" t="str">
            <v>Phnom Penh</v>
          </cell>
          <cell r="AE341" t="str">
            <v>Cambodia</v>
          </cell>
          <cell r="AF341" t="str">
            <v>721415</v>
          </cell>
          <cell r="AG341" t="str">
            <v>HORIZON - CAM</v>
          </cell>
          <cell r="AH341" t="str">
            <v>Phnom Penh</v>
          </cell>
          <cell r="AI341" t="str">
            <v>Cambodia</v>
          </cell>
          <cell r="AJ341" t="str">
            <v>721415</v>
          </cell>
          <cell r="AK341" t="str">
            <v>HORIZON - CAM</v>
          </cell>
          <cell r="AL341" t="str">
            <v>Phnom Penh</v>
          </cell>
          <cell r="AM341" t="str">
            <v>Cambodia</v>
          </cell>
          <cell r="AN341" t="str">
            <v>R8</v>
          </cell>
          <cell r="AO341">
            <v>26</v>
          </cell>
          <cell r="AP341">
            <v>25.625</v>
          </cell>
          <cell r="AQ341">
            <v>15.625</v>
          </cell>
          <cell r="AR341">
            <v>18</v>
          </cell>
          <cell r="AS341">
            <v>10.5</v>
          </cell>
          <cell r="AT341" t="str">
            <v>KU37</v>
          </cell>
          <cell r="AU341">
            <v>42</v>
          </cell>
          <cell r="AV341">
            <v>80</v>
          </cell>
          <cell r="AW341">
            <v>38</v>
          </cell>
          <cell r="AX341">
            <v>29</v>
          </cell>
          <cell r="AY341">
            <v>15.55</v>
          </cell>
          <cell r="AZ341">
            <v>2000</v>
          </cell>
          <cell r="BA341">
            <v>500</v>
          </cell>
          <cell r="BB341">
            <v>87</v>
          </cell>
          <cell r="BC341">
            <v>28</v>
          </cell>
          <cell r="BD341">
            <v>115</v>
          </cell>
          <cell r="BE341">
            <v>63</v>
          </cell>
          <cell r="BF341">
            <v>103</v>
          </cell>
          <cell r="BG341">
            <v>15</v>
          </cell>
          <cell r="BH341">
            <v>63</v>
          </cell>
          <cell r="BI341">
            <v>25</v>
          </cell>
          <cell r="BJ341">
            <v>63</v>
          </cell>
          <cell r="BK341">
            <v>64</v>
          </cell>
          <cell r="BL341">
            <v>9</v>
          </cell>
          <cell r="BM341">
            <v>1</v>
          </cell>
          <cell r="BN341">
            <v>1</v>
          </cell>
          <cell r="BO341">
            <v>1</v>
          </cell>
          <cell r="BP341">
            <v>1</v>
          </cell>
        </row>
        <row r="342">
          <cell r="G342" t="str">
            <v>JS00T5017K5</v>
          </cell>
          <cell r="H342">
            <v>0</v>
          </cell>
          <cell r="I342">
            <v>0</v>
          </cell>
          <cell r="J342" t="str">
            <v>SUPERBREAK ONE</v>
          </cell>
          <cell r="K342" t="str">
            <v>C/O</v>
          </cell>
          <cell r="L342" t="str">
            <v>7K5</v>
          </cell>
          <cell r="M342" t="str">
            <v>NIGHT SKY</v>
          </cell>
          <cell r="N342" t="str">
            <v>Print</v>
          </cell>
          <cell r="O342" t="str">
            <v>P</v>
          </cell>
          <cell r="P342" t="str">
            <v>100% Polyester</v>
          </cell>
          <cell r="Q342" t="str">
            <v>721415</v>
          </cell>
          <cell r="R342" t="str">
            <v>HORIZON - CAM</v>
          </cell>
          <cell r="S342" t="str">
            <v>Phnom Penh</v>
          </cell>
          <cell r="T342" t="str">
            <v>Cambodia</v>
          </cell>
          <cell r="U342">
            <v>56</v>
          </cell>
          <cell r="V342">
            <v>28</v>
          </cell>
          <cell r="W342">
            <v>14</v>
          </cell>
          <cell r="X342">
            <v>14</v>
          </cell>
          <cell r="Y342">
            <v>45</v>
          </cell>
          <cell r="Z342">
            <v>87</v>
          </cell>
          <cell r="AA342">
            <v>115</v>
          </cell>
          <cell r="AB342" t="str">
            <v>721415</v>
          </cell>
          <cell r="AC342" t="str">
            <v>HORIZON - CAM</v>
          </cell>
          <cell r="AD342" t="str">
            <v>Phnom Penh</v>
          </cell>
          <cell r="AE342" t="str">
            <v>Cambodia</v>
          </cell>
          <cell r="AF342" t="str">
            <v>721415</v>
          </cell>
          <cell r="AG342" t="str">
            <v>HORIZON - CAM</v>
          </cell>
          <cell r="AH342" t="str">
            <v>Phnom Penh</v>
          </cell>
          <cell r="AI342" t="str">
            <v>Cambodia</v>
          </cell>
          <cell r="AJ342" t="str">
            <v>721415</v>
          </cell>
          <cell r="AK342" t="str">
            <v>HORIZON - CAM</v>
          </cell>
          <cell r="AL342" t="str">
            <v>Phnom Penh</v>
          </cell>
          <cell r="AM342" t="str">
            <v>Cambodia</v>
          </cell>
          <cell r="AN342" t="str">
            <v>R8</v>
          </cell>
          <cell r="AO342">
            <v>26</v>
          </cell>
          <cell r="AP342">
            <v>25.625</v>
          </cell>
          <cell r="AQ342">
            <v>15.625</v>
          </cell>
          <cell r="AR342">
            <v>18</v>
          </cell>
          <cell r="AS342">
            <v>10.5</v>
          </cell>
          <cell r="AT342" t="str">
            <v>KU37</v>
          </cell>
          <cell r="AU342">
            <v>42</v>
          </cell>
          <cell r="AV342">
            <v>80</v>
          </cell>
          <cell r="AW342">
            <v>38</v>
          </cell>
          <cell r="AX342">
            <v>29</v>
          </cell>
          <cell r="AY342">
            <v>15.55</v>
          </cell>
          <cell r="AZ342">
            <v>2000</v>
          </cell>
          <cell r="BA342">
            <v>500</v>
          </cell>
          <cell r="BB342">
            <v>87</v>
          </cell>
          <cell r="BC342">
            <v>28</v>
          </cell>
          <cell r="BD342">
            <v>115</v>
          </cell>
          <cell r="BE342">
            <v>63</v>
          </cell>
          <cell r="BF342">
            <v>103</v>
          </cell>
          <cell r="BG342">
            <v>15</v>
          </cell>
          <cell r="BH342">
            <v>63</v>
          </cell>
          <cell r="BI342">
            <v>25</v>
          </cell>
          <cell r="BJ342">
            <v>63</v>
          </cell>
          <cell r="BK342">
            <v>64</v>
          </cell>
          <cell r="BL342">
            <v>9</v>
          </cell>
          <cell r="BM342">
            <v>1</v>
          </cell>
          <cell r="BN342">
            <v>1</v>
          </cell>
          <cell r="BO342">
            <v>1</v>
          </cell>
          <cell r="BP342">
            <v>1</v>
          </cell>
        </row>
        <row r="343">
          <cell r="G343" t="str">
            <v>JS00T52R003</v>
          </cell>
          <cell r="H343" t="str">
            <v>EK0A5BBWN54</v>
          </cell>
          <cell r="I343" t="str">
            <v>EK0A5BBW</v>
          </cell>
          <cell r="J343" t="str">
            <v>CORTLANDT</v>
          </cell>
          <cell r="K343" t="str">
            <v>C/O</v>
          </cell>
          <cell r="L343" t="str">
            <v>003</v>
          </cell>
          <cell r="M343" t="str">
            <v>NAVY</v>
          </cell>
          <cell r="N343" t="str">
            <v>Solid</v>
          </cell>
          <cell r="O343" t="str">
            <v>S</v>
          </cell>
          <cell r="P343" t="str">
            <v>100% Polyester</v>
          </cell>
          <cell r="Q343" t="str">
            <v>721415</v>
          </cell>
          <cell r="R343" t="str">
            <v>HORIZON - CAM</v>
          </cell>
          <cell r="S343" t="str">
            <v>Phnom Penh</v>
          </cell>
          <cell r="T343" t="str">
            <v>Cambodia</v>
          </cell>
          <cell r="U343">
            <v>56</v>
          </cell>
          <cell r="V343">
            <v>28</v>
          </cell>
          <cell r="W343">
            <v>14</v>
          </cell>
          <cell r="X343">
            <v>14</v>
          </cell>
          <cell r="Y343">
            <v>45</v>
          </cell>
          <cell r="Z343">
            <v>87</v>
          </cell>
          <cell r="AA343">
            <v>115</v>
          </cell>
          <cell r="AB343" t="str">
            <v>721415</v>
          </cell>
          <cell r="AC343" t="str">
            <v>HORIZON - CAM</v>
          </cell>
          <cell r="AD343" t="str">
            <v>Phnom Penh</v>
          </cell>
          <cell r="AE343" t="str">
            <v>Cambodia</v>
          </cell>
          <cell r="AF343" t="str">
            <v>721415</v>
          </cell>
          <cell r="AG343" t="str">
            <v>HORIZON - CAM</v>
          </cell>
          <cell r="AH343" t="str">
            <v>Phnom Penh</v>
          </cell>
          <cell r="AI343" t="str">
            <v>Cambodia</v>
          </cell>
          <cell r="AJ343" t="str">
            <v>721415</v>
          </cell>
          <cell r="AK343" t="str">
            <v>HORIZON - CAM</v>
          </cell>
          <cell r="AL343" t="str">
            <v>Phnom Penh</v>
          </cell>
          <cell r="AM343" t="str">
            <v>Cambodia</v>
          </cell>
          <cell r="AN343" t="str">
            <v>R8</v>
          </cell>
          <cell r="AO343">
            <v>18</v>
          </cell>
          <cell r="AP343">
            <v>25.625</v>
          </cell>
          <cell r="AQ343">
            <v>15.625</v>
          </cell>
          <cell r="AR343">
            <v>18</v>
          </cell>
          <cell r="AS343">
            <v>13.5</v>
          </cell>
          <cell r="AT343" t="str">
            <v>KU37</v>
          </cell>
          <cell r="AU343">
            <v>20</v>
          </cell>
          <cell r="AV343">
            <v>80</v>
          </cell>
          <cell r="AW343">
            <v>38</v>
          </cell>
          <cell r="AX343">
            <v>29</v>
          </cell>
          <cell r="AY343">
            <v>13.45</v>
          </cell>
          <cell r="AZ343">
            <v>2000</v>
          </cell>
          <cell r="BA343">
            <v>500</v>
          </cell>
          <cell r="BB343">
            <v>97</v>
          </cell>
          <cell r="BC343">
            <v>28</v>
          </cell>
          <cell r="BD343">
            <v>125</v>
          </cell>
          <cell r="BE343">
            <v>63</v>
          </cell>
          <cell r="BF343">
            <v>103</v>
          </cell>
          <cell r="BG343">
            <v>15</v>
          </cell>
          <cell r="BH343">
            <v>63</v>
          </cell>
          <cell r="BI343">
            <v>25</v>
          </cell>
          <cell r="BJ343">
            <v>63</v>
          </cell>
          <cell r="BK343">
            <v>64</v>
          </cell>
          <cell r="BL343">
            <v>9</v>
          </cell>
          <cell r="BM343">
            <v>1</v>
          </cell>
          <cell r="BN343">
            <v>1</v>
          </cell>
          <cell r="BO343">
            <v>1</v>
          </cell>
          <cell r="BP343">
            <v>1</v>
          </cell>
        </row>
        <row r="344">
          <cell r="G344" t="str">
            <v>JS00T52R008</v>
          </cell>
          <cell r="H344" t="str">
            <v>EK0A5BBWN55</v>
          </cell>
          <cell r="I344" t="str">
            <v>EK0A5BBW</v>
          </cell>
          <cell r="J344" t="str">
            <v>CORTLANDT</v>
          </cell>
          <cell r="K344" t="str">
            <v>C/O</v>
          </cell>
          <cell r="L344" t="str">
            <v>008</v>
          </cell>
          <cell r="M344" t="str">
            <v>BLACK</v>
          </cell>
          <cell r="N344" t="str">
            <v>Solid</v>
          </cell>
          <cell r="O344" t="str">
            <v>S</v>
          </cell>
          <cell r="P344" t="str">
            <v>100% Polyester</v>
          </cell>
          <cell r="Q344" t="str">
            <v>721415</v>
          </cell>
          <cell r="R344" t="str">
            <v>HORIZON - CAM</v>
          </cell>
          <cell r="S344" t="str">
            <v>Phnom Penh</v>
          </cell>
          <cell r="T344" t="str">
            <v>Cambodia</v>
          </cell>
          <cell r="U344">
            <v>56</v>
          </cell>
          <cell r="V344">
            <v>28</v>
          </cell>
          <cell r="W344">
            <v>14</v>
          </cell>
          <cell r="X344">
            <v>14</v>
          </cell>
          <cell r="Y344">
            <v>45</v>
          </cell>
          <cell r="Z344">
            <v>87</v>
          </cell>
          <cell r="AA344">
            <v>115</v>
          </cell>
          <cell r="AB344" t="str">
            <v>721415</v>
          </cell>
          <cell r="AC344" t="str">
            <v>HORIZON - CAM</v>
          </cell>
          <cell r="AD344" t="str">
            <v>Phnom Penh</v>
          </cell>
          <cell r="AE344" t="str">
            <v>Cambodia</v>
          </cell>
          <cell r="AF344" t="str">
            <v>721415</v>
          </cell>
          <cell r="AG344" t="str">
            <v>HORIZON - CAM</v>
          </cell>
          <cell r="AH344" t="str">
            <v>Phnom Penh</v>
          </cell>
          <cell r="AI344" t="str">
            <v>Cambodia</v>
          </cell>
          <cell r="AJ344" t="str">
            <v>721415</v>
          </cell>
          <cell r="AK344" t="str">
            <v>HORIZON - CAM</v>
          </cell>
          <cell r="AL344" t="str">
            <v>Phnom Penh</v>
          </cell>
          <cell r="AM344" t="str">
            <v>Cambodia</v>
          </cell>
          <cell r="AN344" t="str">
            <v>R8</v>
          </cell>
          <cell r="AO344">
            <v>18</v>
          </cell>
          <cell r="AP344">
            <v>25.625</v>
          </cell>
          <cell r="AQ344">
            <v>15.625</v>
          </cell>
          <cell r="AR344">
            <v>18</v>
          </cell>
          <cell r="AS344">
            <v>13.5</v>
          </cell>
          <cell r="AT344" t="str">
            <v>KU37</v>
          </cell>
          <cell r="AU344">
            <v>20</v>
          </cell>
          <cell r="AV344">
            <v>80</v>
          </cell>
          <cell r="AW344">
            <v>38</v>
          </cell>
          <cell r="AX344">
            <v>29</v>
          </cell>
          <cell r="AY344">
            <v>13.45</v>
          </cell>
          <cell r="AZ344">
            <v>2000</v>
          </cell>
          <cell r="BA344">
            <v>500</v>
          </cell>
          <cell r="BB344">
            <v>97</v>
          </cell>
          <cell r="BC344">
            <v>28</v>
          </cell>
          <cell r="BD344">
            <v>125</v>
          </cell>
          <cell r="BE344">
            <v>63</v>
          </cell>
          <cell r="BF344">
            <v>103</v>
          </cell>
          <cell r="BG344">
            <v>15</v>
          </cell>
          <cell r="BH344">
            <v>63</v>
          </cell>
          <cell r="BI344">
            <v>25</v>
          </cell>
          <cell r="BJ344">
            <v>63</v>
          </cell>
          <cell r="BK344">
            <v>64</v>
          </cell>
          <cell r="BL344">
            <v>9</v>
          </cell>
          <cell r="BM344">
            <v>1</v>
          </cell>
          <cell r="BN344">
            <v>1</v>
          </cell>
          <cell r="BO344">
            <v>1</v>
          </cell>
          <cell r="BP344">
            <v>1</v>
          </cell>
        </row>
        <row r="345">
          <cell r="G345" t="str">
            <v>JS00T52R04S</v>
          </cell>
          <cell r="H345" t="str">
            <v>EK0A5BBWN62</v>
          </cell>
          <cell r="I345" t="str">
            <v>EK0A5BBW</v>
          </cell>
          <cell r="J345" t="str">
            <v>CORTLANDT</v>
          </cell>
          <cell r="K345" t="str">
            <v>C/O</v>
          </cell>
          <cell r="L345" t="str">
            <v>04S</v>
          </cell>
          <cell r="M345" t="str">
            <v>RUSSET RED</v>
          </cell>
          <cell r="N345" t="str">
            <v>Solid</v>
          </cell>
          <cell r="O345" t="str">
            <v>S</v>
          </cell>
          <cell r="P345" t="str">
            <v>100% Polyester</v>
          </cell>
          <cell r="Q345" t="str">
            <v>721415</v>
          </cell>
          <cell r="R345" t="str">
            <v>HORIZON - CAM</v>
          </cell>
          <cell r="S345" t="str">
            <v>Phnom Penh</v>
          </cell>
          <cell r="T345" t="str">
            <v>Cambodia</v>
          </cell>
          <cell r="U345">
            <v>56</v>
          </cell>
          <cell r="V345">
            <v>28</v>
          </cell>
          <cell r="W345">
            <v>14</v>
          </cell>
          <cell r="X345">
            <v>14</v>
          </cell>
          <cell r="Y345">
            <v>45</v>
          </cell>
          <cell r="Z345">
            <v>87</v>
          </cell>
          <cell r="AA345">
            <v>115</v>
          </cell>
          <cell r="AB345" t="str">
            <v>721415</v>
          </cell>
          <cell r="AC345" t="str">
            <v>HORIZON - CAM</v>
          </cell>
          <cell r="AD345" t="str">
            <v>Phnom Penh</v>
          </cell>
          <cell r="AE345" t="str">
            <v>Cambodia</v>
          </cell>
          <cell r="AF345" t="str">
            <v>721415</v>
          </cell>
          <cell r="AG345" t="str">
            <v>HORIZON - CAM</v>
          </cell>
          <cell r="AH345" t="str">
            <v>Phnom Penh</v>
          </cell>
          <cell r="AI345" t="str">
            <v>Cambodia</v>
          </cell>
          <cell r="AJ345" t="str">
            <v>721415</v>
          </cell>
          <cell r="AK345" t="str">
            <v>HORIZON - CAM</v>
          </cell>
          <cell r="AL345" t="str">
            <v>Phnom Penh</v>
          </cell>
          <cell r="AM345" t="str">
            <v>Cambodia</v>
          </cell>
          <cell r="AN345" t="str">
            <v>R8</v>
          </cell>
          <cell r="AO345">
            <v>18</v>
          </cell>
          <cell r="AP345">
            <v>25.625</v>
          </cell>
          <cell r="AQ345">
            <v>15.625</v>
          </cell>
          <cell r="AR345">
            <v>18</v>
          </cell>
          <cell r="AS345">
            <v>13.5</v>
          </cell>
          <cell r="AT345" t="str">
            <v>KU37</v>
          </cell>
          <cell r="AU345">
            <v>20</v>
          </cell>
          <cell r="AV345">
            <v>80</v>
          </cell>
          <cell r="AW345">
            <v>38</v>
          </cell>
          <cell r="AX345">
            <v>29</v>
          </cell>
          <cell r="AY345">
            <v>13.45</v>
          </cell>
          <cell r="AZ345">
            <v>2000</v>
          </cell>
          <cell r="BA345">
            <v>500</v>
          </cell>
          <cell r="BB345">
            <v>97</v>
          </cell>
          <cell r="BC345">
            <v>28</v>
          </cell>
          <cell r="BD345">
            <v>125</v>
          </cell>
          <cell r="BE345">
            <v>63</v>
          </cell>
          <cell r="BF345">
            <v>103</v>
          </cell>
          <cell r="BG345">
            <v>15</v>
          </cell>
          <cell r="BH345">
            <v>63</v>
          </cell>
          <cell r="BI345">
            <v>25</v>
          </cell>
          <cell r="BJ345">
            <v>63</v>
          </cell>
          <cell r="BK345">
            <v>64</v>
          </cell>
          <cell r="BL345">
            <v>9</v>
          </cell>
          <cell r="BM345">
            <v>1</v>
          </cell>
          <cell r="BN345">
            <v>1</v>
          </cell>
          <cell r="BO345">
            <v>1</v>
          </cell>
          <cell r="BP345">
            <v>1</v>
          </cell>
        </row>
        <row r="346">
          <cell r="G346" t="str">
            <v>JS00T52R7N8</v>
          </cell>
          <cell r="H346">
            <v>0</v>
          </cell>
          <cell r="I346">
            <v>0</v>
          </cell>
          <cell r="J346" t="str">
            <v>CORTLANDT</v>
          </cell>
          <cell r="K346" t="str">
            <v>C/O</v>
          </cell>
          <cell r="L346" t="str">
            <v>7N8</v>
          </cell>
          <cell r="M346" t="str">
            <v>MISTY ROSE</v>
          </cell>
          <cell r="N346" t="str">
            <v>Solid</v>
          </cell>
          <cell r="O346" t="str">
            <v>S</v>
          </cell>
          <cell r="P346" t="str">
            <v>100% Polyester</v>
          </cell>
          <cell r="Q346" t="str">
            <v>721415</v>
          </cell>
          <cell r="R346" t="str">
            <v>HORIZON - CAM</v>
          </cell>
          <cell r="S346" t="str">
            <v>Phnom Penh</v>
          </cell>
          <cell r="T346" t="str">
            <v>Cambodia</v>
          </cell>
          <cell r="U346">
            <v>56</v>
          </cell>
          <cell r="V346">
            <v>28</v>
          </cell>
          <cell r="W346">
            <v>14</v>
          </cell>
          <cell r="X346">
            <v>14</v>
          </cell>
          <cell r="Y346">
            <v>45</v>
          </cell>
          <cell r="Z346">
            <v>87</v>
          </cell>
          <cell r="AA346">
            <v>115</v>
          </cell>
          <cell r="AB346" t="str">
            <v>721415</v>
          </cell>
          <cell r="AC346" t="str">
            <v>HORIZON - CAM</v>
          </cell>
          <cell r="AD346" t="str">
            <v>Phnom Penh</v>
          </cell>
          <cell r="AE346" t="str">
            <v>Cambodia</v>
          </cell>
          <cell r="AF346" t="str">
            <v>721415</v>
          </cell>
          <cell r="AG346" t="str">
            <v>HORIZON - CAM</v>
          </cell>
          <cell r="AH346" t="str">
            <v>Phnom Penh</v>
          </cell>
          <cell r="AI346" t="str">
            <v>Cambodia</v>
          </cell>
          <cell r="AJ346" t="str">
            <v>721415</v>
          </cell>
          <cell r="AK346" t="str">
            <v>HORIZON - CAM</v>
          </cell>
          <cell r="AL346" t="str">
            <v>Phnom Penh</v>
          </cell>
          <cell r="AM346" t="str">
            <v>Cambodia</v>
          </cell>
          <cell r="AN346" t="str">
            <v>R8</v>
          </cell>
          <cell r="AO346">
            <v>18</v>
          </cell>
          <cell r="AP346">
            <v>25.625</v>
          </cell>
          <cell r="AQ346">
            <v>15.625</v>
          </cell>
          <cell r="AR346">
            <v>18</v>
          </cell>
          <cell r="AS346">
            <v>13.5</v>
          </cell>
          <cell r="AT346" t="str">
            <v>KU37</v>
          </cell>
          <cell r="AU346">
            <v>20</v>
          </cell>
          <cell r="AV346">
            <v>80</v>
          </cell>
          <cell r="AW346">
            <v>38</v>
          </cell>
          <cell r="AX346">
            <v>29</v>
          </cell>
          <cell r="AY346">
            <v>13.45</v>
          </cell>
          <cell r="AZ346">
            <v>2000</v>
          </cell>
          <cell r="BA346">
            <v>500</v>
          </cell>
          <cell r="BB346">
            <v>97</v>
          </cell>
          <cell r="BC346">
            <v>28</v>
          </cell>
          <cell r="BD346">
            <v>125</v>
          </cell>
          <cell r="BE346">
            <v>63</v>
          </cell>
          <cell r="BF346">
            <v>103</v>
          </cell>
          <cell r="BG346">
            <v>15</v>
          </cell>
          <cell r="BH346">
            <v>63</v>
          </cell>
          <cell r="BI346">
            <v>25</v>
          </cell>
          <cell r="BJ346">
            <v>63</v>
          </cell>
          <cell r="BK346">
            <v>64</v>
          </cell>
          <cell r="BL346">
            <v>9</v>
          </cell>
          <cell r="BM346">
            <v>1</v>
          </cell>
          <cell r="BN346">
            <v>1</v>
          </cell>
          <cell r="BO346">
            <v>1</v>
          </cell>
          <cell r="BP346">
            <v>1</v>
          </cell>
        </row>
        <row r="347">
          <cell r="G347" t="str">
            <v>JS00T52R7S1</v>
          </cell>
          <cell r="H347">
            <v>0</v>
          </cell>
          <cell r="I347">
            <v>0</v>
          </cell>
          <cell r="J347" t="str">
            <v>CORTLANDT</v>
          </cell>
          <cell r="K347" t="str">
            <v>C/O</v>
          </cell>
          <cell r="L347" t="str">
            <v>7S1</v>
          </cell>
          <cell r="M347" t="str">
            <v>COCONUT</v>
          </cell>
          <cell r="N347" t="str">
            <v>Solid</v>
          </cell>
          <cell r="O347" t="str">
            <v>S</v>
          </cell>
          <cell r="P347" t="str">
            <v>100% Polyester</v>
          </cell>
          <cell r="Q347" t="str">
            <v>721415</v>
          </cell>
          <cell r="R347" t="str">
            <v>HORIZON - CAM</v>
          </cell>
          <cell r="S347" t="str">
            <v>Phnom Penh</v>
          </cell>
          <cell r="T347" t="str">
            <v>Cambodia</v>
          </cell>
          <cell r="U347">
            <v>56</v>
          </cell>
          <cell r="V347">
            <v>28</v>
          </cell>
          <cell r="W347">
            <v>14</v>
          </cell>
          <cell r="X347">
            <v>14</v>
          </cell>
          <cell r="Y347">
            <v>45</v>
          </cell>
          <cell r="Z347">
            <v>87</v>
          </cell>
          <cell r="AA347">
            <v>115</v>
          </cell>
          <cell r="AB347" t="str">
            <v>721415</v>
          </cell>
          <cell r="AC347" t="str">
            <v>HORIZON - CAM</v>
          </cell>
          <cell r="AD347" t="str">
            <v>Phnom Penh</v>
          </cell>
          <cell r="AE347" t="str">
            <v>Cambodia</v>
          </cell>
          <cell r="AF347" t="str">
            <v>721415</v>
          </cell>
          <cell r="AG347" t="str">
            <v>HORIZON - CAM</v>
          </cell>
          <cell r="AH347" t="str">
            <v>Phnom Penh</v>
          </cell>
          <cell r="AI347" t="str">
            <v>Cambodia</v>
          </cell>
          <cell r="AJ347" t="str">
            <v>721415</v>
          </cell>
          <cell r="AK347" t="str">
            <v>HORIZON - CAM</v>
          </cell>
          <cell r="AL347" t="str">
            <v>Phnom Penh</v>
          </cell>
          <cell r="AM347" t="str">
            <v>Cambodia</v>
          </cell>
          <cell r="AN347" t="str">
            <v>R8</v>
          </cell>
          <cell r="AO347">
            <v>18</v>
          </cell>
          <cell r="AP347">
            <v>25.625</v>
          </cell>
          <cell r="AQ347">
            <v>15.625</v>
          </cell>
          <cell r="AR347">
            <v>18</v>
          </cell>
          <cell r="AS347">
            <v>13.5</v>
          </cell>
          <cell r="AT347" t="str">
            <v>KU37</v>
          </cell>
          <cell r="AU347">
            <v>20</v>
          </cell>
          <cell r="AV347">
            <v>80</v>
          </cell>
          <cell r="AW347">
            <v>38</v>
          </cell>
          <cell r="AX347">
            <v>29</v>
          </cell>
          <cell r="AY347">
            <v>13.45</v>
          </cell>
          <cell r="AZ347">
            <v>2000</v>
          </cell>
          <cell r="BA347">
            <v>500</v>
          </cell>
          <cell r="BB347">
            <v>97</v>
          </cell>
          <cell r="BC347">
            <v>28</v>
          </cell>
          <cell r="BD347">
            <v>125</v>
          </cell>
          <cell r="BE347">
            <v>63</v>
          </cell>
          <cell r="BF347">
            <v>103</v>
          </cell>
          <cell r="BG347">
            <v>15</v>
          </cell>
          <cell r="BH347">
            <v>63</v>
          </cell>
          <cell r="BI347">
            <v>25</v>
          </cell>
          <cell r="BJ347">
            <v>63</v>
          </cell>
          <cell r="BK347">
            <v>64</v>
          </cell>
          <cell r="BL347">
            <v>9</v>
          </cell>
          <cell r="BM347">
            <v>1</v>
          </cell>
          <cell r="BN347">
            <v>1</v>
          </cell>
          <cell r="BO347">
            <v>1</v>
          </cell>
          <cell r="BP347">
            <v>1</v>
          </cell>
        </row>
        <row r="348">
          <cell r="G348" t="str">
            <v>JS00T52R96D</v>
          </cell>
          <cell r="H348" t="str">
            <v>EK0A5BBW2D4</v>
          </cell>
          <cell r="I348" t="str">
            <v>EK0A5BBW</v>
          </cell>
          <cell r="J348" t="str">
            <v>CORTLANDT</v>
          </cell>
          <cell r="K348" t="str">
            <v>NEW</v>
          </cell>
          <cell r="L348" t="str">
            <v>96D</v>
          </cell>
          <cell r="M348" t="str">
            <v>LODEN FROST</v>
          </cell>
          <cell r="N348" t="str">
            <v>Solid</v>
          </cell>
          <cell r="O348" t="str">
            <v>S</v>
          </cell>
          <cell r="P348" t="str">
            <v>100% Polyester</v>
          </cell>
          <cell r="Q348" t="str">
            <v>721415</v>
          </cell>
          <cell r="R348" t="str">
            <v>HORIZON - CAM</v>
          </cell>
          <cell r="S348" t="str">
            <v>Phnom Penh</v>
          </cell>
          <cell r="T348" t="str">
            <v>Cambodia</v>
          </cell>
          <cell r="U348">
            <v>56</v>
          </cell>
          <cell r="V348">
            <v>28</v>
          </cell>
          <cell r="W348">
            <v>14</v>
          </cell>
          <cell r="X348">
            <v>14</v>
          </cell>
          <cell r="Y348">
            <v>45</v>
          </cell>
          <cell r="Z348">
            <v>87</v>
          </cell>
          <cell r="AA348">
            <v>115</v>
          </cell>
          <cell r="AB348" t="str">
            <v>721415</v>
          </cell>
          <cell r="AC348" t="str">
            <v>HORIZON - CAM</v>
          </cell>
          <cell r="AD348" t="str">
            <v>Phnom Penh</v>
          </cell>
          <cell r="AE348" t="str">
            <v>Cambodia</v>
          </cell>
          <cell r="AF348" t="str">
            <v>721415</v>
          </cell>
          <cell r="AG348" t="str">
            <v>HORIZON - CAM</v>
          </cell>
          <cell r="AH348" t="str">
            <v>Phnom Penh</v>
          </cell>
          <cell r="AI348" t="str">
            <v>Cambodia</v>
          </cell>
          <cell r="AJ348" t="str">
            <v>721415</v>
          </cell>
          <cell r="AK348" t="str">
            <v>HORIZON - CAM</v>
          </cell>
          <cell r="AL348" t="str">
            <v>Phnom Penh</v>
          </cell>
          <cell r="AM348" t="str">
            <v>Cambodia</v>
          </cell>
          <cell r="AN348" t="str">
            <v>R8</v>
          </cell>
          <cell r="AO348">
            <v>18</v>
          </cell>
          <cell r="AP348">
            <v>25.625</v>
          </cell>
          <cell r="AQ348">
            <v>15.625</v>
          </cell>
          <cell r="AR348">
            <v>18</v>
          </cell>
          <cell r="AS348">
            <v>13.5</v>
          </cell>
          <cell r="AT348" t="str">
            <v>KU37</v>
          </cell>
          <cell r="AU348">
            <v>20</v>
          </cell>
          <cell r="AV348">
            <v>80</v>
          </cell>
          <cell r="AW348">
            <v>38</v>
          </cell>
          <cell r="AX348">
            <v>29</v>
          </cell>
          <cell r="AY348">
            <v>13.45</v>
          </cell>
          <cell r="AZ348">
            <v>2000</v>
          </cell>
          <cell r="BA348">
            <v>500</v>
          </cell>
          <cell r="BB348">
            <v>97</v>
          </cell>
          <cell r="BC348">
            <v>28</v>
          </cell>
          <cell r="BD348">
            <v>125</v>
          </cell>
          <cell r="BE348">
            <v>63</v>
          </cell>
          <cell r="BF348">
            <v>103</v>
          </cell>
          <cell r="BG348">
            <v>15</v>
          </cell>
          <cell r="BH348">
            <v>63</v>
          </cell>
          <cell r="BI348">
            <v>25</v>
          </cell>
          <cell r="BJ348">
            <v>63</v>
          </cell>
          <cell r="BK348">
            <v>64</v>
          </cell>
          <cell r="BL348">
            <v>9</v>
          </cell>
          <cell r="BM348">
            <v>1</v>
          </cell>
          <cell r="BN348">
            <v>1</v>
          </cell>
          <cell r="BO348">
            <v>1</v>
          </cell>
          <cell r="BP348">
            <v>1</v>
          </cell>
        </row>
        <row r="349">
          <cell r="G349" t="str">
            <v>JS00T52RAO4</v>
          </cell>
          <cell r="H349">
            <v>0</v>
          </cell>
          <cell r="I349">
            <v>0</v>
          </cell>
          <cell r="J349" t="str">
            <v>CORTLANDT</v>
          </cell>
          <cell r="K349" t="str">
            <v>NEW</v>
          </cell>
          <cell r="L349" t="str">
            <v>AO4</v>
          </cell>
          <cell r="M349" t="str">
            <v>FORAGING FINDS</v>
          </cell>
          <cell r="N349" t="str">
            <v>Print</v>
          </cell>
          <cell r="O349" t="str">
            <v>P</v>
          </cell>
          <cell r="P349" t="str">
            <v>100% Polyester</v>
          </cell>
          <cell r="Q349" t="str">
            <v>721415</v>
          </cell>
          <cell r="R349" t="str">
            <v>HORIZON - CAM</v>
          </cell>
          <cell r="S349" t="str">
            <v>Phnom Penh</v>
          </cell>
          <cell r="T349" t="str">
            <v>Cambodia</v>
          </cell>
          <cell r="U349">
            <v>56</v>
          </cell>
          <cell r="V349">
            <v>28</v>
          </cell>
          <cell r="W349">
            <v>14</v>
          </cell>
          <cell r="X349">
            <v>14</v>
          </cell>
          <cell r="Y349">
            <v>45</v>
          </cell>
          <cell r="Z349">
            <v>87</v>
          </cell>
          <cell r="AA349">
            <v>115</v>
          </cell>
          <cell r="AB349" t="str">
            <v>721415</v>
          </cell>
          <cell r="AC349" t="str">
            <v>HORIZON - CAM</v>
          </cell>
          <cell r="AD349" t="str">
            <v>Phnom Penh</v>
          </cell>
          <cell r="AE349" t="str">
            <v>Cambodia</v>
          </cell>
          <cell r="AF349" t="str">
            <v>721415</v>
          </cell>
          <cell r="AG349" t="str">
            <v>HORIZON - CAM</v>
          </cell>
          <cell r="AH349" t="str">
            <v>Phnom Penh</v>
          </cell>
          <cell r="AI349" t="str">
            <v>Cambodia</v>
          </cell>
          <cell r="AJ349" t="str">
            <v>721415</v>
          </cell>
          <cell r="AK349" t="str">
            <v>HORIZON - CAM</v>
          </cell>
          <cell r="AL349" t="str">
            <v>Phnom Penh</v>
          </cell>
          <cell r="AM349" t="str">
            <v>Cambodia</v>
          </cell>
          <cell r="AN349" t="str">
            <v>R8</v>
          </cell>
          <cell r="AO349">
            <v>18</v>
          </cell>
          <cell r="AP349">
            <v>25.625</v>
          </cell>
          <cell r="AQ349">
            <v>15.625</v>
          </cell>
          <cell r="AR349">
            <v>18</v>
          </cell>
          <cell r="AS349">
            <v>13.5</v>
          </cell>
          <cell r="AT349" t="str">
            <v>KU37</v>
          </cell>
          <cell r="AU349">
            <v>20</v>
          </cell>
          <cell r="AV349">
            <v>80</v>
          </cell>
          <cell r="AW349">
            <v>38</v>
          </cell>
          <cell r="AX349">
            <v>29</v>
          </cell>
          <cell r="AY349">
            <v>13.45</v>
          </cell>
          <cell r="AZ349">
            <v>2000</v>
          </cell>
          <cell r="BA349">
            <v>500</v>
          </cell>
          <cell r="BB349">
            <v>97</v>
          </cell>
          <cell r="BC349">
            <v>28</v>
          </cell>
          <cell r="BD349">
            <v>125</v>
          </cell>
          <cell r="BE349">
            <v>63</v>
          </cell>
          <cell r="BF349">
            <v>103</v>
          </cell>
          <cell r="BG349">
            <v>15</v>
          </cell>
          <cell r="BH349">
            <v>63</v>
          </cell>
          <cell r="BI349">
            <v>25</v>
          </cell>
          <cell r="BJ349">
            <v>63</v>
          </cell>
          <cell r="BK349">
            <v>64</v>
          </cell>
          <cell r="BL349">
            <v>9</v>
          </cell>
          <cell r="BM349">
            <v>1</v>
          </cell>
          <cell r="BN349">
            <v>1</v>
          </cell>
          <cell r="BO349">
            <v>1</v>
          </cell>
          <cell r="BP349">
            <v>1</v>
          </cell>
        </row>
        <row r="350">
          <cell r="G350" t="str">
            <v>JS00T14G008</v>
          </cell>
          <cell r="H350">
            <v>0</v>
          </cell>
          <cell r="I350">
            <v>0</v>
          </cell>
          <cell r="J350" t="str">
            <v>ODYSSEY</v>
          </cell>
          <cell r="K350" t="str">
            <v>C/O</v>
          </cell>
          <cell r="L350" t="str">
            <v>008</v>
          </cell>
          <cell r="M350" t="str">
            <v>BLACK</v>
          </cell>
          <cell r="N350" t="str">
            <v>Solid</v>
          </cell>
          <cell r="O350" t="str">
            <v>S</v>
          </cell>
          <cell r="P350" t="str">
            <v>80% Polyester, 20% Nylon</v>
          </cell>
          <cell r="Q350">
            <v>508945</v>
          </cell>
          <cell r="R350" t="str">
            <v>PT. Kanindo 2</v>
          </cell>
          <cell r="S350" t="str">
            <v>Semarang</v>
          </cell>
          <cell r="T350" t="str">
            <v>Indonesia</v>
          </cell>
          <cell r="U350">
            <v>42</v>
          </cell>
          <cell r="V350">
            <v>21</v>
          </cell>
          <cell r="W350">
            <v>30</v>
          </cell>
          <cell r="X350">
            <v>27</v>
          </cell>
          <cell r="Y350">
            <v>40</v>
          </cell>
          <cell r="Z350">
            <v>97</v>
          </cell>
          <cell r="AA350">
            <v>109</v>
          </cell>
          <cell r="AB350">
            <v>508945</v>
          </cell>
          <cell r="AC350" t="str">
            <v>PT. Kanindo 2</v>
          </cell>
          <cell r="AD350" t="str">
            <v>Semarang</v>
          </cell>
          <cell r="AE350" t="str">
            <v>Indonesia</v>
          </cell>
          <cell r="AF350">
            <v>508945</v>
          </cell>
          <cell r="AG350" t="str">
            <v>PT. Kanindo 2</v>
          </cell>
          <cell r="AH350" t="str">
            <v>Semarang</v>
          </cell>
          <cell r="AI350" t="str">
            <v>Indonesia</v>
          </cell>
          <cell r="AJ350">
            <v>508945</v>
          </cell>
          <cell r="AK350" t="str">
            <v>PT. Kanindo 2</v>
          </cell>
          <cell r="AL350" t="str">
            <v>Semarang</v>
          </cell>
          <cell r="AM350" t="str">
            <v>Indonesia</v>
          </cell>
          <cell r="AN350" t="str">
            <v>JARH</v>
          </cell>
          <cell r="AO350">
            <v>10</v>
          </cell>
          <cell r="AP350">
            <v>29</v>
          </cell>
          <cell r="AQ350">
            <v>18.75</v>
          </cell>
          <cell r="AR350">
            <v>11.5</v>
          </cell>
          <cell r="AS350">
            <v>12</v>
          </cell>
          <cell r="AT350">
            <v>0</v>
          </cell>
          <cell r="AU350">
            <v>0</v>
          </cell>
          <cell r="AV350">
            <v>0</v>
          </cell>
          <cell r="AW350">
            <v>0</v>
          </cell>
          <cell r="AX350">
            <v>0</v>
          </cell>
          <cell r="AY350">
            <v>0</v>
          </cell>
          <cell r="AZ350">
            <v>2000</v>
          </cell>
          <cell r="BA350">
            <v>500</v>
          </cell>
          <cell r="BB350">
            <v>87</v>
          </cell>
          <cell r="BC350">
            <v>28</v>
          </cell>
          <cell r="BD350">
            <v>115</v>
          </cell>
          <cell r="BE350">
            <v>77</v>
          </cell>
          <cell r="BF350">
            <v>98</v>
          </cell>
          <cell r="BG350">
            <v>15</v>
          </cell>
          <cell r="BH350">
            <v>77</v>
          </cell>
          <cell r="BI350">
            <v>25</v>
          </cell>
          <cell r="BJ350">
            <v>63</v>
          </cell>
          <cell r="BK350">
            <v>50</v>
          </cell>
          <cell r="BL350">
            <v>9</v>
          </cell>
          <cell r="BM350">
            <v>1</v>
          </cell>
          <cell r="BN350">
            <v>1</v>
          </cell>
          <cell r="BO350">
            <v>1</v>
          </cell>
          <cell r="BP350">
            <v>1</v>
          </cell>
        </row>
        <row r="351">
          <cell r="G351" t="str">
            <v>JS00T70L008</v>
          </cell>
          <cell r="H351">
            <v>0</v>
          </cell>
          <cell r="I351">
            <v>0</v>
          </cell>
          <cell r="J351" t="str">
            <v>WOMEN'S AGAVE</v>
          </cell>
          <cell r="K351" t="str">
            <v>C/O</v>
          </cell>
          <cell r="L351" t="str">
            <v>008</v>
          </cell>
          <cell r="M351" t="str">
            <v>BLACK</v>
          </cell>
          <cell r="N351" t="str">
            <v>Solid</v>
          </cell>
          <cell r="O351" t="str">
            <v>S</v>
          </cell>
          <cell r="P351" t="str">
            <v>80% Polyester, 20% Nylon</v>
          </cell>
          <cell r="Q351">
            <v>508945</v>
          </cell>
          <cell r="R351" t="str">
            <v>PT. Kanindo 2</v>
          </cell>
          <cell r="S351" t="str">
            <v>Semarang</v>
          </cell>
          <cell r="T351" t="str">
            <v>Indonesia</v>
          </cell>
          <cell r="U351">
            <v>42</v>
          </cell>
          <cell r="V351">
            <v>21</v>
          </cell>
          <cell r="W351">
            <v>30</v>
          </cell>
          <cell r="X351">
            <v>27</v>
          </cell>
          <cell r="Y351">
            <v>40</v>
          </cell>
          <cell r="Z351">
            <v>97</v>
          </cell>
          <cell r="AA351">
            <v>109</v>
          </cell>
          <cell r="AB351">
            <v>508945</v>
          </cell>
          <cell r="AC351" t="str">
            <v>PT. Kanindo 2</v>
          </cell>
          <cell r="AD351" t="str">
            <v>Semarang</v>
          </cell>
          <cell r="AE351" t="str">
            <v>Indonesia</v>
          </cell>
          <cell r="AF351">
            <v>508945</v>
          </cell>
          <cell r="AG351" t="str">
            <v>PT. Kanindo 2</v>
          </cell>
          <cell r="AH351" t="str">
            <v>Semarang</v>
          </cell>
          <cell r="AI351" t="str">
            <v>Indonesia</v>
          </cell>
          <cell r="AJ351">
            <v>508945</v>
          </cell>
          <cell r="AK351" t="str">
            <v>PT. Kanindo 2</v>
          </cell>
          <cell r="AL351" t="str">
            <v>Semarang</v>
          </cell>
          <cell r="AM351" t="str">
            <v>Indonesia</v>
          </cell>
          <cell r="AN351" t="str">
            <v>JARH</v>
          </cell>
          <cell r="AO351">
            <v>14</v>
          </cell>
          <cell r="AP351">
            <v>29</v>
          </cell>
          <cell r="AQ351">
            <v>18.75</v>
          </cell>
          <cell r="AR351">
            <v>11.5</v>
          </cell>
          <cell r="AS351">
            <v>11.9</v>
          </cell>
          <cell r="AT351">
            <v>0</v>
          </cell>
          <cell r="AU351">
            <v>0</v>
          </cell>
          <cell r="AV351">
            <v>0</v>
          </cell>
          <cell r="AW351">
            <v>0</v>
          </cell>
          <cell r="AX351">
            <v>0</v>
          </cell>
          <cell r="AY351">
            <v>0</v>
          </cell>
          <cell r="AZ351">
            <v>2000</v>
          </cell>
          <cell r="BA351">
            <v>500</v>
          </cell>
          <cell r="BB351">
            <v>87</v>
          </cell>
          <cell r="BC351">
            <v>28</v>
          </cell>
          <cell r="BD351">
            <v>115</v>
          </cell>
          <cell r="BE351">
            <v>77</v>
          </cell>
          <cell r="BF351">
            <v>98</v>
          </cell>
          <cell r="BG351">
            <v>15</v>
          </cell>
          <cell r="BH351">
            <v>77</v>
          </cell>
          <cell r="BI351">
            <v>25</v>
          </cell>
          <cell r="BJ351">
            <v>63</v>
          </cell>
          <cell r="BK351">
            <v>50</v>
          </cell>
          <cell r="BL351">
            <v>9</v>
          </cell>
          <cell r="BM351">
            <v>1</v>
          </cell>
          <cell r="BN351">
            <v>1</v>
          </cell>
          <cell r="BO351">
            <v>1</v>
          </cell>
          <cell r="BP351">
            <v>1</v>
          </cell>
        </row>
        <row r="352">
          <cell r="G352" t="str">
            <v>JS00T14F008</v>
          </cell>
          <cell r="H352">
            <v>0</v>
          </cell>
          <cell r="I352">
            <v>0</v>
          </cell>
          <cell r="J352" t="str">
            <v>AGAVE</v>
          </cell>
          <cell r="K352" t="str">
            <v>C/O</v>
          </cell>
          <cell r="L352" t="str">
            <v>008</v>
          </cell>
          <cell r="M352" t="str">
            <v>BLACK</v>
          </cell>
          <cell r="N352" t="str">
            <v>Solid</v>
          </cell>
          <cell r="O352" t="str">
            <v>S</v>
          </cell>
          <cell r="P352" t="str">
            <v>80% Polyester, 20% Nylon</v>
          </cell>
          <cell r="Q352">
            <v>508945</v>
          </cell>
          <cell r="R352" t="str">
            <v>PT. Kanindo 2</v>
          </cell>
          <cell r="S352" t="str">
            <v>Semarang</v>
          </cell>
          <cell r="T352" t="str">
            <v>Indonesia</v>
          </cell>
          <cell r="U352">
            <v>42</v>
          </cell>
          <cell r="V352">
            <v>21</v>
          </cell>
          <cell r="W352">
            <v>30</v>
          </cell>
          <cell r="X352">
            <v>27</v>
          </cell>
          <cell r="Y352">
            <v>40</v>
          </cell>
          <cell r="Z352">
            <v>97</v>
          </cell>
          <cell r="AA352">
            <v>109</v>
          </cell>
          <cell r="AB352">
            <v>508945</v>
          </cell>
          <cell r="AC352" t="str">
            <v>PT. Kanindo 2</v>
          </cell>
          <cell r="AD352" t="str">
            <v>Semarang</v>
          </cell>
          <cell r="AE352" t="str">
            <v>Indonesia</v>
          </cell>
          <cell r="AF352">
            <v>508945</v>
          </cell>
          <cell r="AG352" t="str">
            <v>PT. Kanindo 2</v>
          </cell>
          <cell r="AH352" t="str">
            <v>Semarang</v>
          </cell>
          <cell r="AI352" t="str">
            <v>Indonesia</v>
          </cell>
          <cell r="AJ352">
            <v>508945</v>
          </cell>
          <cell r="AK352" t="str">
            <v>PT. Kanindo 2</v>
          </cell>
          <cell r="AL352" t="str">
            <v>Semarang</v>
          </cell>
          <cell r="AM352" t="str">
            <v>Indonesia</v>
          </cell>
          <cell r="AN352" t="str">
            <v>JARH</v>
          </cell>
          <cell r="AO352">
            <v>14</v>
          </cell>
          <cell r="AP352">
            <v>29</v>
          </cell>
          <cell r="AQ352">
            <v>18.75</v>
          </cell>
          <cell r="AR352">
            <v>11.5</v>
          </cell>
          <cell r="AS352">
            <v>11.6</v>
          </cell>
          <cell r="AT352">
            <v>0</v>
          </cell>
          <cell r="AU352">
            <v>0</v>
          </cell>
          <cell r="AV352">
            <v>0</v>
          </cell>
          <cell r="AW352">
            <v>0</v>
          </cell>
          <cell r="AX352">
            <v>0</v>
          </cell>
          <cell r="AY352">
            <v>0</v>
          </cell>
          <cell r="AZ352">
            <v>2000</v>
          </cell>
          <cell r="BA352">
            <v>500</v>
          </cell>
          <cell r="BB352">
            <v>87</v>
          </cell>
          <cell r="BC352">
            <v>28</v>
          </cell>
          <cell r="BD352">
            <v>115</v>
          </cell>
          <cell r="BE352">
            <v>77</v>
          </cell>
          <cell r="BF352">
            <v>98</v>
          </cell>
          <cell r="BG352">
            <v>15</v>
          </cell>
          <cell r="BH352">
            <v>77</v>
          </cell>
          <cell r="BI352">
            <v>25</v>
          </cell>
          <cell r="BJ352">
            <v>63</v>
          </cell>
          <cell r="BK352">
            <v>50</v>
          </cell>
          <cell r="BL352">
            <v>9</v>
          </cell>
          <cell r="BM352">
            <v>1</v>
          </cell>
          <cell r="BN352">
            <v>1</v>
          </cell>
          <cell r="BO352">
            <v>1</v>
          </cell>
          <cell r="BP352">
            <v>1</v>
          </cell>
        </row>
        <row r="353">
          <cell r="G353" t="str">
            <v>JS0A7ZOG008</v>
          </cell>
          <cell r="H353">
            <v>0</v>
          </cell>
          <cell r="I353">
            <v>0</v>
          </cell>
          <cell r="J353" t="str">
            <v>GRANBY</v>
          </cell>
          <cell r="K353" t="str">
            <v>NEW</v>
          </cell>
          <cell r="L353" t="str">
            <v>008</v>
          </cell>
          <cell r="M353" t="str">
            <v>BLACK</v>
          </cell>
          <cell r="N353" t="str">
            <v>Solid</v>
          </cell>
          <cell r="O353" t="str">
            <v>S</v>
          </cell>
          <cell r="P353" t="str">
            <v>100% Polyester</v>
          </cell>
          <cell r="Q353" t="str">
            <v>721415</v>
          </cell>
          <cell r="R353" t="str">
            <v>HORIZON - CAM</v>
          </cell>
          <cell r="S353" t="str">
            <v>Phnom Penh</v>
          </cell>
          <cell r="T353" t="str">
            <v>Cambodia</v>
          </cell>
          <cell r="U353">
            <v>77</v>
          </cell>
          <cell r="V353">
            <v>42</v>
          </cell>
          <cell r="W353">
            <v>14</v>
          </cell>
          <cell r="X353">
            <v>14</v>
          </cell>
          <cell r="Y353">
            <v>45</v>
          </cell>
          <cell r="Z353">
            <v>101</v>
          </cell>
          <cell r="AA353">
            <v>136</v>
          </cell>
          <cell r="AB353" t="str">
            <v>721415</v>
          </cell>
          <cell r="AC353" t="str">
            <v>HORIZON - CAM</v>
          </cell>
          <cell r="AD353" t="str">
            <v>Phnom Penh</v>
          </cell>
          <cell r="AE353" t="str">
            <v>Cambodia</v>
          </cell>
          <cell r="AF353" t="str">
            <v>721415</v>
          </cell>
          <cell r="AG353" t="str">
            <v>HORIZON - CAM</v>
          </cell>
          <cell r="AH353" t="str">
            <v>Phnom Penh</v>
          </cell>
          <cell r="AI353" t="str">
            <v>Cambodia</v>
          </cell>
          <cell r="AJ353" t="str">
            <v>721415</v>
          </cell>
          <cell r="AK353" t="str">
            <v>HORIZON - CAM</v>
          </cell>
          <cell r="AL353" t="str">
            <v>Phnom Penh</v>
          </cell>
          <cell r="AM353" t="str">
            <v>Cambodia</v>
          </cell>
          <cell r="AN353" t="str">
            <v>JFRG</v>
          </cell>
          <cell r="AO353">
            <v>12</v>
          </cell>
          <cell r="AP353">
            <v>30</v>
          </cell>
          <cell r="AQ353">
            <v>15</v>
          </cell>
          <cell r="AR353">
            <v>13</v>
          </cell>
          <cell r="AS353">
            <v>7.5</v>
          </cell>
          <cell r="AT353">
            <v>0</v>
          </cell>
          <cell r="AU353">
            <v>0</v>
          </cell>
          <cell r="AV353">
            <v>0</v>
          </cell>
          <cell r="AW353">
            <v>0</v>
          </cell>
          <cell r="AX353">
            <v>0</v>
          </cell>
          <cell r="AY353">
            <v>0</v>
          </cell>
          <cell r="AZ353">
            <v>2000</v>
          </cell>
          <cell r="BA353">
            <v>500</v>
          </cell>
          <cell r="BB353">
            <v>87</v>
          </cell>
          <cell r="BC353">
            <v>28</v>
          </cell>
          <cell r="BD353">
            <v>115</v>
          </cell>
          <cell r="BE353">
            <v>63</v>
          </cell>
          <cell r="BF353">
            <v>103</v>
          </cell>
          <cell r="BG353">
            <v>15</v>
          </cell>
          <cell r="BH353">
            <v>63</v>
          </cell>
          <cell r="BI353">
            <v>25</v>
          </cell>
          <cell r="BJ353">
            <v>63</v>
          </cell>
          <cell r="BK353">
            <v>64</v>
          </cell>
          <cell r="BL353">
            <v>9</v>
          </cell>
          <cell r="BM353">
            <v>1</v>
          </cell>
          <cell r="BN353">
            <v>1</v>
          </cell>
          <cell r="BO353">
            <v>1</v>
          </cell>
          <cell r="BP353">
            <v>1</v>
          </cell>
        </row>
        <row r="354">
          <cell r="G354" t="str">
            <v>JS0A7ZOG003</v>
          </cell>
          <cell r="H354">
            <v>0</v>
          </cell>
          <cell r="I354">
            <v>0</v>
          </cell>
          <cell r="J354" t="str">
            <v>GRANBY</v>
          </cell>
          <cell r="K354" t="str">
            <v>NEW</v>
          </cell>
          <cell r="L354" t="str">
            <v>003</v>
          </cell>
          <cell r="M354" t="str">
            <v>NAVY</v>
          </cell>
          <cell r="N354" t="str">
            <v>Solid</v>
          </cell>
          <cell r="O354" t="str">
            <v>S</v>
          </cell>
          <cell r="P354" t="str">
            <v>100% Polyester</v>
          </cell>
          <cell r="Q354" t="str">
            <v>721415</v>
          </cell>
          <cell r="R354" t="str">
            <v>HORIZON - CAM</v>
          </cell>
          <cell r="S354" t="str">
            <v>Phnom Penh</v>
          </cell>
          <cell r="T354" t="str">
            <v>Cambodia</v>
          </cell>
          <cell r="U354">
            <v>77</v>
          </cell>
          <cell r="V354">
            <v>42</v>
          </cell>
          <cell r="W354">
            <v>14</v>
          </cell>
          <cell r="X354">
            <v>14</v>
          </cell>
          <cell r="Y354">
            <v>45</v>
          </cell>
          <cell r="Z354">
            <v>101</v>
          </cell>
          <cell r="AA354">
            <v>136</v>
          </cell>
          <cell r="AB354" t="str">
            <v>721415</v>
          </cell>
          <cell r="AC354" t="str">
            <v>HORIZON - CAM</v>
          </cell>
          <cell r="AD354" t="str">
            <v>Phnom Penh</v>
          </cell>
          <cell r="AE354" t="str">
            <v>Cambodia</v>
          </cell>
          <cell r="AF354" t="str">
            <v>721415</v>
          </cell>
          <cell r="AG354" t="str">
            <v>HORIZON - CAM</v>
          </cell>
          <cell r="AH354" t="str">
            <v>Phnom Penh</v>
          </cell>
          <cell r="AI354" t="str">
            <v>Cambodia</v>
          </cell>
          <cell r="AJ354" t="str">
            <v>721415</v>
          </cell>
          <cell r="AK354" t="str">
            <v>HORIZON - CAM</v>
          </cell>
          <cell r="AL354" t="str">
            <v>Phnom Penh</v>
          </cell>
          <cell r="AM354" t="str">
            <v>Cambodia</v>
          </cell>
          <cell r="AN354" t="str">
            <v>JFRG</v>
          </cell>
          <cell r="AO354">
            <v>12</v>
          </cell>
          <cell r="AP354">
            <v>30</v>
          </cell>
          <cell r="AQ354">
            <v>15</v>
          </cell>
          <cell r="AR354">
            <v>13</v>
          </cell>
          <cell r="AS354">
            <v>7.5</v>
          </cell>
          <cell r="AT354">
            <v>0</v>
          </cell>
          <cell r="AU354">
            <v>0</v>
          </cell>
          <cell r="AV354">
            <v>0</v>
          </cell>
          <cell r="AW354">
            <v>0</v>
          </cell>
          <cell r="AX354">
            <v>0</v>
          </cell>
          <cell r="AY354">
            <v>0</v>
          </cell>
          <cell r="AZ354">
            <v>2000</v>
          </cell>
          <cell r="BA354">
            <v>500</v>
          </cell>
          <cell r="BB354">
            <v>87</v>
          </cell>
          <cell r="BC354">
            <v>28</v>
          </cell>
          <cell r="BD354">
            <v>115</v>
          </cell>
          <cell r="BE354">
            <v>63</v>
          </cell>
          <cell r="BF354">
            <v>103</v>
          </cell>
          <cell r="BG354">
            <v>15</v>
          </cell>
          <cell r="BH354">
            <v>63</v>
          </cell>
          <cell r="BI354">
            <v>25</v>
          </cell>
          <cell r="BJ354">
            <v>63</v>
          </cell>
          <cell r="BK354">
            <v>64</v>
          </cell>
          <cell r="BL354">
            <v>9</v>
          </cell>
          <cell r="BM354">
            <v>1</v>
          </cell>
          <cell r="BN354">
            <v>1</v>
          </cell>
          <cell r="BO354">
            <v>1</v>
          </cell>
          <cell r="BP354">
            <v>1</v>
          </cell>
        </row>
        <row r="355">
          <cell r="G355" t="str">
            <v>JS0A7ZOG7H6</v>
          </cell>
          <cell r="H355">
            <v>0</v>
          </cell>
          <cell r="I355">
            <v>0</v>
          </cell>
          <cell r="J355" t="str">
            <v>GRANBY</v>
          </cell>
          <cell r="K355" t="str">
            <v>NEW</v>
          </cell>
          <cell r="L355" t="str">
            <v>7H6</v>
          </cell>
          <cell r="M355" t="str">
            <v>GRAPHITE GREY</v>
          </cell>
          <cell r="N355" t="str">
            <v>Solid</v>
          </cell>
          <cell r="O355" t="str">
            <v>S</v>
          </cell>
          <cell r="P355" t="str">
            <v>100% Polyester</v>
          </cell>
          <cell r="Q355" t="str">
            <v>721415</v>
          </cell>
          <cell r="R355" t="str">
            <v>HORIZON - CAM</v>
          </cell>
          <cell r="S355" t="str">
            <v>Phnom Penh</v>
          </cell>
          <cell r="T355" t="str">
            <v>Cambodia</v>
          </cell>
          <cell r="U355">
            <v>77</v>
          </cell>
          <cell r="V355">
            <v>42</v>
          </cell>
          <cell r="W355">
            <v>14</v>
          </cell>
          <cell r="X355">
            <v>14</v>
          </cell>
          <cell r="Y355">
            <v>45</v>
          </cell>
          <cell r="Z355">
            <v>101</v>
          </cell>
          <cell r="AA355">
            <v>136</v>
          </cell>
          <cell r="AB355" t="str">
            <v>721415</v>
          </cell>
          <cell r="AC355" t="str">
            <v>HORIZON - CAM</v>
          </cell>
          <cell r="AD355" t="str">
            <v>Phnom Penh</v>
          </cell>
          <cell r="AE355" t="str">
            <v>Cambodia</v>
          </cell>
          <cell r="AF355" t="str">
            <v>721415</v>
          </cell>
          <cell r="AG355" t="str">
            <v>HORIZON - CAM</v>
          </cell>
          <cell r="AH355" t="str">
            <v>Phnom Penh</v>
          </cell>
          <cell r="AI355" t="str">
            <v>Cambodia</v>
          </cell>
          <cell r="AJ355" t="str">
            <v>721415</v>
          </cell>
          <cell r="AK355" t="str">
            <v>HORIZON - CAM</v>
          </cell>
          <cell r="AL355" t="str">
            <v>Phnom Penh</v>
          </cell>
          <cell r="AM355" t="str">
            <v>Cambodia</v>
          </cell>
          <cell r="AN355" t="str">
            <v>JFRG</v>
          </cell>
          <cell r="AO355">
            <v>12</v>
          </cell>
          <cell r="AP355">
            <v>30</v>
          </cell>
          <cell r="AQ355">
            <v>15</v>
          </cell>
          <cell r="AR355">
            <v>13</v>
          </cell>
          <cell r="AS355">
            <v>7.5</v>
          </cell>
          <cell r="AT355">
            <v>0</v>
          </cell>
          <cell r="AU355">
            <v>0</v>
          </cell>
          <cell r="AV355">
            <v>0</v>
          </cell>
          <cell r="AW355">
            <v>0</v>
          </cell>
          <cell r="AX355">
            <v>0</v>
          </cell>
          <cell r="AY355">
            <v>0</v>
          </cell>
          <cell r="AZ355">
            <v>2000</v>
          </cell>
          <cell r="BA355">
            <v>500</v>
          </cell>
          <cell r="BB355">
            <v>87</v>
          </cell>
          <cell r="BC355">
            <v>28</v>
          </cell>
          <cell r="BD355">
            <v>115</v>
          </cell>
          <cell r="BE355">
            <v>63</v>
          </cell>
          <cell r="BF355">
            <v>103</v>
          </cell>
          <cell r="BG355">
            <v>15</v>
          </cell>
          <cell r="BH355">
            <v>63</v>
          </cell>
          <cell r="BI355">
            <v>25</v>
          </cell>
          <cell r="BJ355">
            <v>63</v>
          </cell>
          <cell r="BK355">
            <v>64</v>
          </cell>
          <cell r="BL355">
            <v>9</v>
          </cell>
          <cell r="BM355">
            <v>1</v>
          </cell>
          <cell r="BN355">
            <v>1</v>
          </cell>
          <cell r="BO355">
            <v>1</v>
          </cell>
          <cell r="BP355">
            <v>1</v>
          </cell>
        </row>
        <row r="356">
          <cell r="G356" t="str">
            <v>JS0A7ZOG7N8</v>
          </cell>
          <cell r="H356">
            <v>0</v>
          </cell>
          <cell r="I356">
            <v>0</v>
          </cell>
          <cell r="J356" t="str">
            <v>GRANBY</v>
          </cell>
          <cell r="K356" t="str">
            <v>NEW</v>
          </cell>
          <cell r="L356" t="str">
            <v>7N8</v>
          </cell>
          <cell r="M356" t="str">
            <v>MISTY ROSE</v>
          </cell>
          <cell r="N356" t="str">
            <v>Solid</v>
          </cell>
          <cell r="O356" t="str">
            <v>S</v>
          </cell>
          <cell r="P356" t="str">
            <v>100% Polyester</v>
          </cell>
          <cell r="Q356" t="str">
            <v>721415</v>
          </cell>
          <cell r="R356" t="str">
            <v>HORIZON - CAM</v>
          </cell>
          <cell r="S356" t="str">
            <v>Phnom Penh</v>
          </cell>
          <cell r="T356" t="str">
            <v>Cambodia</v>
          </cell>
          <cell r="U356">
            <v>77</v>
          </cell>
          <cell r="V356">
            <v>42</v>
          </cell>
          <cell r="W356">
            <v>14</v>
          </cell>
          <cell r="X356">
            <v>14</v>
          </cell>
          <cell r="Y356">
            <v>45</v>
          </cell>
          <cell r="Z356">
            <v>101</v>
          </cell>
          <cell r="AA356">
            <v>136</v>
          </cell>
          <cell r="AB356" t="str">
            <v>721415</v>
          </cell>
          <cell r="AC356" t="str">
            <v>HORIZON - CAM</v>
          </cell>
          <cell r="AD356" t="str">
            <v>Phnom Penh</v>
          </cell>
          <cell r="AE356" t="str">
            <v>Cambodia</v>
          </cell>
          <cell r="AF356" t="str">
            <v>721415</v>
          </cell>
          <cell r="AG356" t="str">
            <v>HORIZON - CAM</v>
          </cell>
          <cell r="AH356" t="str">
            <v>Phnom Penh</v>
          </cell>
          <cell r="AI356" t="str">
            <v>Cambodia</v>
          </cell>
          <cell r="AJ356" t="str">
            <v>721415</v>
          </cell>
          <cell r="AK356" t="str">
            <v>HORIZON - CAM</v>
          </cell>
          <cell r="AL356" t="str">
            <v>Phnom Penh</v>
          </cell>
          <cell r="AM356" t="str">
            <v>Cambodia</v>
          </cell>
          <cell r="AN356" t="str">
            <v>JFRG</v>
          </cell>
          <cell r="AO356">
            <v>12</v>
          </cell>
          <cell r="AP356">
            <v>30</v>
          </cell>
          <cell r="AQ356">
            <v>15</v>
          </cell>
          <cell r="AR356">
            <v>13</v>
          </cell>
          <cell r="AS356">
            <v>7.5</v>
          </cell>
          <cell r="AT356">
            <v>0</v>
          </cell>
          <cell r="AU356">
            <v>0</v>
          </cell>
          <cell r="AV356">
            <v>0</v>
          </cell>
          <cell r="AW356">
            <v>0</v>
          </cell>
          <cell r="AX356">
            <v>0</v>
          </cell>
          <cell r="AY356">
            <v>0</v>
          </cell>
          <cell r="AZ356">
            <v>2000</v>
          </cell>
          <cell r="BA356">
            <v>500</v>
          </cell>
          <cell r="BB356">
            <v>87</v>
          </cell>
          <cell r="BC356">
            <v>28</v>
          </cell>
          <cell r="BD356">
            <v>115</v>
          </cell>
          <cell r="BE356">
            <v>63</v>
          </cell>
          <cell r="BF356">
            <v>103</v>
          </cell>
          <cell r="BG356">
            <v>15</v>
          </cell>
          <cell r="BH356">
            <v>63</v>
          </cell>
          <cell r="BI356">
            <v>25</v>
          </cell>
          <cell r="BJ356">
            <v>63</v>
          </cell>
          <cell r="BK356">
            <v>64</v>
          </cell>
          <cell r="BL356">
            <v>9</v>
          </cell>
          <cell r="BM356">
            <v>1</v>
          </cell>
          <cell r="BN356">
            <v>1</v>
          </cell>
          <cell r="BO356">
            <v>1</v>
          </cell>
          <cell r="BP356">
            <v>1</v>
          </cell>
        </row>
        <row r="357">
          <cell r="G357" t="str">
            <v>JS0A7ZOGZ70</v>
          </cell>
          <cell r="H357">
            <v>0</v>
          </cell>
          <cell r="I357">
            <v>0</v>
          </cell>
          <cell r="J357" t="str">
            <v>GRANBY</v>
          </cell>
          <cell r="K357" t="str">
            <v>NEW</v>
          </cell>
          <cell r="L357" t="str">
            <v>Z70</v>
          </cell>
          <cell r="M357" t="str">
            <v>BLUE NEON</v>
          </cell>
          <cell r="N357" t="str">
            <v>Solid</v>
          </cell>
          <cell r="O357" t="str">
            <v>S</v>
          </cell>
          <cell r="P357" t="str">
            <v>100% Polyester</v>
          </cell>
          <cell r="Q357" t="str">
            <v>721415</v>
          </cell>
          <cell r="R357" t="str">
            <v>HORIZON - CAM</v>
          </cell>
          <cell r="S357" t="str">
            <v>Phnom Penh</v>
          </cell>
          <cell r="T357" t="str">
            <v>Cambodia</v>
          </cell>
          <cell r="U357">
            <v>77</v>
          </cell>
          <cell r="V357">
            <v>42</v>
          </cell>
          <cell r="W357">
            <v>14</v>
          </cell>
          <cell r="X357">
            <v>14</v>
          </cell>
          <cell r="Y357">
            <v>45</v>
          </cell>
          <cell r="Z357">
            <v>101</v>
          </cell>
          <cell r="AA357">
            <v>136</v>
          </cell>
          <cell r="AB357" t="str">
            <v>721415</v>
          </cell>
          <cell r="AC357" t="str">
            <v>HORIZON - CAM</v>
          </cell>
          <cell r="AD357" t="str">
            <v>Phnom Penh</v>
          </cell>
          <cell r="AE357" t="str">
            <v>Cambodia</v>
          </cell>
          <cell r="AF357" t="str">
            <v>721415</v>
          </cell>
          <cell r="AG357" t="str">
            <v>HORIZON - CAM</v>
          </cell>
          <cell r="AH357" t="str">
            <v>Phnom Penh</v>
          </cell>
          <cell r="AI357" t="str">
            <v>Cambodia</v>
          </cell>
          <cell r="AJ357" t="str">
            <v>721415</v>
          </cell>
          <cell r="AK357" t="str">
            <v>HORIZON - CAM</v>
          </cell>
          <cell r="AL357" t="str">
            <v>Phnom Penh</v>
          </cell>
          <cell r="AM357" t="str">
            <v>Cambodia</v>
          </cell>
          <cell r="AN357" t="str">
            <v>JFRG</v>
          </cell>
          <cell r="AO357">
            <v>12</v>
          </cell>
          <cell r="AP357">
            <v>30</v>
          </cell>
          <cell r="AQ357">
            <v>15</v>
          </cell>
          <cell r="AR357">
            <v>13</v>
          </cell>
          <cell r="AS357">
            <v>7.5</v>
          </cell>
          <cell r="AT357">
            <v>0</v>
          </cell>
          <cell r="AU357">
            <v>0</v>
          </cell>
          <cell r="AV357">
            <v>0</v>
          </cell>
          <cell r="AW357">
            <v>0</v>
          </cell>
          <cell r="AX357">
            <v>0</v>
          </cell>
          <cell r="AY357">
            <v>0</v>
          </cell>
          <cell r="AZ357">
            <v>2000</v>
          </cell>
          <cell r="BA357">
            <v>500</v>
          </cell>
          <cell r="BB357">
            <v>87</v>
          </cell>
          <cell r="BC357">
            <v>28</v>
          </cell>
          <cell r="BD357">
            <v>115</v>
          </cell>
          <cell r="BE357">
            <v>63</v>
          </cell>
          <cell r="BF357">
            <v>103</v>
          </cell>
          <cell r="BG357">
            <v>15</v>
          </cell>
          <cell r="BH357">
            <v>63</v>
          </cell>
          <cell r="BI357">
            <v>25</v>
          </cell>
          <cell r="BJ357">
            <v>63</v>
          </cell>
          <cell r="BK357">
            <v>64</v>
          </cell>
          <cell r="BL357">
            <v>9</v>
          </cell>
          <cell r="BM357">
            <v>1</v>
          </cell>
          <cell r="BN357">
            <v>1</v>
          </cell>
          <cell r="BO357">
            <v>1</v>
          </cell>
          <cell r="BP357">
            <v>1</v>
          </cell>
        </row>
        <row r="358">
          <cell r="G358" t="str">
            <v>JS0A7ZOGZ47</v>
          </cell>
          <cell r="H358">
            <v>0</v>
          </cell>
          <cell r="I358">
            <v>0</v>
          </cell>
          <cell r="J358" t="str">
            <v>GRANBY</v>
          </cell>
          <cell r="K358" t="str">
            <v>NEW</v>
          </cell>
          <cell r="L358" t="str">
            <v>Z47</v>
          </cell>
          <cell r="M358" t="str">
            <v>BATIK WASH</v>
          </cell>
          <cell r="N358" t="str">
            <v>Print</v>
          </cell>
          <cell r="O358" t="str">
            <v>P</v>
          </cell>
          <cell r="P358" t="str">
            <v>100% Polyester</v>
          </cell>
          <cell r="Q358" t="str">
            <v>721415</v>
          </cell>
          <cell r="R358" t="str">
            <v>HORIZON - CAM</v>
          </cell>
          <cell r="S358" t="str">
            <v>Phnom Penh</v>
          </cell>
          <cell r="T358" t="str">
            <v>Cambodia</v>
          </cell>
          <cell r="U358">
            <v>77</v>
          </cell>
          <cell r="V358">
            <v>42</v>
          </cell>
          <cell r="W358">
            <v>14</v>
          </cell>
          <cell r="X358">
            <v>14</v>
          </cell>
          <cell r="Y358">
            <v>45</v>
          </cell>
          <cell r="Z358">
            <v>101</v>
          </cell>
          <cell r="AA358">
            <v>136</v>
          </cell>
          <cell r="AB358" t="str">
            <v>721415</v>
          </cell>
          <cell r="AC358" t="str">
            <v>HORIZON - CAM</v>
          </cell>
          <cell r="AD358" t="str">
            <v>Phnom Penh</v>
          </cell>
          <cell r="AE358" t="str">
            <v>Cambodia</v>
          </cell>
          <cell r="AF358" t="str">
            <v>721415</v>
          </cell>
          <cell r="AG358" t="str">
            <v>HORIZON - CAM</v>
          </cell>
          <cell r="AH358" t="str">
            <v>Phnom Penh</v>
          </cell>
          <cell r="AI358" t="str">
            <v>Cambodia</v>
          </cell>
          <cell r="AJ358" t="str">
            <v>721415</v>
          </cell>
          <cell r="AK358" t="str">
            <v>HORIZON - CAM</v>
          </cell>
          <cell r="AL358" t="str">
            <v>Phnom Penh</v>
          </cell>
          <cell r="AM358" t="str">
            <v>Cambodia</v>
          </cell>
          <cell r="AN358" t="str">
            <v>JFRG</v>
          </cell>
          <cell r="AO358">
            <v>12</v>
          </cell>
          <cell r="AP358">
            <v>30</v>
          </cell>
          <cell r="AQ358">
            <v>15</v>
          </cell>
          <cell r="AR358">
            <v>13</v>
          </cell>
          <cell r="AS358">
            <v>7.5</v>
          </cell>
          <cell r="AT358">
            <v>0</v>
          </cell>
          <cell r="AU358">
            <v>0</v>
          </cell>
          <cell r="AV358">
            <v>0</v>
          </cell>
          <cell r="AW358">
            <v>0</v>
          </cell>
          <cell r="AX358">
            <v>0</v>
          </cell>
          <cell r="AY358">
            <v>0</v>
          </cell>
          <cell r="AZ358">
            <v>2000</v>
          </cell>
          <cell r="BA358">
            <v>500</v>
          </cell>
          <cell r="BB358">
            <v>87</v>
          </cell>
          <cell r="BC358">
            <v>28</v>
          </cell>
          <cell r="BD358">
            <v>115</v>
          </cell>
          <cell r="BE358">
            <v>63</v>
          </cell>
          <cell r="BF358">
            <v>103</v>
          </cell>
          <cell r="BG358">
            <v>15</v>
          </cell>
          <cell r="BH358">
            <v>63</v>
          </cell>
          <cell r="BI358">
            <v>25</v>
          </cell>
          <cell r="BJ358">
            <v>63</v>
          </cell>
          <cell r="BK358">
            <v>64</v>
          </cell>
          <cell r="BL358">
            <v>9</v>
          </cell>
          <cell r="BM358">
            <v>1</v>
          </cell>
          <cell r="BN358">
            <v>1</v>
          </cell>
          <cell r="BO358">
            <v>1</v>
          </cell>
          <cell r="BP358">
            <v>1</v>
          </cell>
        </row>
        <row r="359">
          <cell r="G359" t="str">
            <v>JS0A7ZOGAO3</v>
          </cell>
          <cell r="H359">
            <v>0</v>
          </cell>
          <cell r="I359">
            <v>0</v>
          </cell>
          <cell r="J359" t="str">
            <v>GRANBY</v>
          </cell>
          <cell r="K359" t="str">
            <v>NEW</v>
          </cell>
          <cell r="L359" t="str">
            <v>AO3</v>
          </cell>
          <cell r="M359" t="str">
            <v>CYBERSPACE GALAXY</v>
          </cell>
          <cell r="N359" t="str">
            <v>Print</v>
          </cell>
          <cell r="O359" t="str">
            <v>P</v>
          </cell>
          <cell r="P359" t="str">
            <v>100% Polyester</v>
          </cell>
          <cell r="Q359" t="str">
            <v>721415</v>
          </cell>
          <cell r="R359" t="str">
            <v>HORIZON - CAM</v>
          </cell>
          <cell r="S359" t="str">
            <v>Phnom Penh</v>
          </cell>
          <cell r="T359" t="str">
            <v>Cambodia</v>
          </cell>
          <cell r="U359">
            <v>77</v>
          </cell>
          <cell r="V359">
            <v>42</v>
          </cell>
          <cell r="W359">
            <v>14</v>
          </cell>
          <cell r="X359">
            <v>14</v>
          </cell>
          <cell r="Y359">
            <v>45</v>
          </cell>
          <cell r="Z359">
            <v>101</v>
          </cell>
          <cell r="AA359">
            <v>136</v>
          </cell>
          <cell r="AB359" t="str">
            <v>721415</v>
          </cell>
          <cell r="AC359" t="str">
            <v>HORIZON - CAM</v>
          </cell>
          <cell r="AD359" t="str">
            <v>Phnom Penh</v>
          </cell>
          <cell r="AE359" t="str">
            <v>Cambodia</v>
          </cell>
          <cell r="AF359" t="str">
            <v>721415</v>
          </cell>
          <cell r="AG359" t="str">
            <v>HORIZON - CAM</v>
          </cell>
          <cell r="AH359" t="str">
            <v>Phnom Penh</v>
          </cell>
          <cell r="AI359" t="str">
            <v>Cambodia</v>
          </cell>
          <cell r="AJ359" t="str">
            <v>721415</v>
          </cell>
          <cell r="AK359" t="str">
            <v>HORIZON - CAM</v>
          </cell>
          <cell r="AL359" t="str">
            <v>Phnom Penh</v>
          </cell>
          <cell r="AM359" t="str">
            <v>Cambodia</v>
          </cell>
          <cell r="AN359" t="str">
            <v>JFRG</v>
          </cell>
          <cell r="AO359">
            <v>12</v>
          </cell>
          <cell r="AP359">
            <v>30</v>
          </cell>
          <cell r="AQ359">
            <v>15</v>
          </cell>
          <cell r="AR359">
            <v>13</v>
          </cell>
          <cell r="AS359">
            <v>7.5</v>
          </cell>
          <cell r="AT359">
            <v>0</v>
          </cell>
          <cell r="AU359">
            <v>0</v>
          </cell>
          <cell r="AV359">
            <v>0</v>
          </cell>
          <cell r="AW359">
            <v>0</v>
          </cell>
          <cell r="AX359">
            <v>0</v>
          </cell>
          <cell r="AY359">
            <v>0</v>
          </cell>
          <cell r="AZ359">
            <v>2000</v>
          </cell>
          <cell r="BA359">
            <v>500</v>
          </cell>
          <cell r="BB359">
            <v>87</v>
          </cell>
          <cell r="BC359">
            <v>28</v>
          </cell>
          <cell r="BD359">
            <v>115</v>
          </cell>
          <cell r="BE359">
            <v>63</v>
          </cell>
          <cell r="BF359">
            <v>103</v>
          </cell>
          <cell r="BG359">
            <v>15</v>
          </cell>
          <cell r="BH359">
            <v>63</v>
          </cell>
          <cell r="BI359">
            <v>25</v>
          </cell>
          <cell r="BJ359">
            <v>63</v>
          </cell>
          <cell r="BK359">
            <v>64</v>
          </cell>
          <cell r="BL359">
            <v>9</v>
          </cell>
          <cell r="BM359">
            <v>1</v>
          </cell>
          <cell r="BN359">
            <v>1</v>
          </cell>
          <cell r="BO359">
            <v>1</v>
          </cell>
          <cell r="BP359">
            <v>1</v>
          </cell>
        </row>
        <row r="360">
          <cell r="G360" t="str">
            <v>JS0A7ZOGAB4</v>
          </cell>
          <cell r="H360">
            <v>0</v>
          </cell>
          <cell r="I360">
            <v>0</v>
          </cell>
          <cell r="J360" t="str">
            <v>GRANBY</v>
          </cell>
          <cell r="K360" t="str">
            <v>NEW</v>
          </cell>
          <cell r="L360" t="str">
            <v>AB4</v>
          </cell>
          <cell r="M360" t="str">
            <v>LUAU LIFE</v>
          </cell>
          <cell r="N360" t="str">
            <v>Print</v>
          </cell>
          <cell r="O360" t="str">
            <v>P</v>
          </cell>
          <cell r="P360" t="str">
            <v>100% Polyester</v>
          </cell>
          <cell r="Q360" t="str">
            <v>721415</v>
          </cell>
          <cell r="R360" t="str">
            <v>HORIZON - CAM</v>
          </cell>
          <cell r="S360" t="str">
            <v>Phnom Penh</v>
          </cell>
          <cell r="T360" t="str">
            <v>Cambodia</v>
          </cell>
          <cell r="U360">
            <v>77</v>
          </cell>
          <cell r="V360">
            <v>42</v>
          </cell>
          <cell r="W360">
            <v>14</v>
          </cell>
          <cell r="X360">
            <v>14</v>
          </cell>
          <cell r="Y360">
            <v>45</v>
          </cell>
          <cell r="Z360">
            <v>101</v>
          </cell>
          <cell r="AA360">
            <v>136</v>
          </cell>
          <cell r="AB360" t="str">
            <v>721415</v>
          </cell>
          <cell r="AC360" t="str">
            <v>HORIZON - CAM</v>
          </cell>
          <cell r="AD360" t="str">
            <v>Phnom Penh</v>
          </cell>
          <cell r="AE360" t="str">
            <v>Cambodia</v>
          </cell>
          <cell r="AF360" t="str">
            <v>721415</v>
          </cell>
          <cell r="AG360" t="str">
            <v>HORIZON - CAM</v>
          </cell>
          <cell r="AH360" t="str">
            <v>Phnom Penh</v>
          </cell>
          <cell r="AI360" t="str">
            <v>Cambodia</v>
          </cell>
          <cell r="AJ360" t="str">
            <v>721415</v>
          </cell>
          <cell r="AK360" t="str">
            <v>HORIZON - CAM</v>
          </cell>
          <cell r="AL360" t="str">
            <v>Phnom Penh</v>
          </cell>
          <cell r="AM360" t="str">
            <v>Cambodia</v>
          </cell>
          <cell r="AN360" t="str">
            <v>JFRG</v>
          </cell>
          <cell r="AO360">
            <v>12</v>
          </cell>
          <cell r="AP360">
            <v>30</v>
          </cell>
          <cell r="AQ360">
            <v>15</v>
          </cell>
          <cell r="AR360">
            <v>13</v>
          </cell>
          <cell r="AS360">
            <v>7.5</v>
          </cell>
          <cell r="AT360">
            <v>0</v>
          </cell>
          <cell r="AU360">
            <v>0</v>
          </cell>
          <cell r="AV360">
            <v>0</v>
          </cell>
          <cell r="AW360">
            <v>0</v>
          </cell>
          <cell r="AX360">
            <v>0</v>
          </cell>
          <cell r="AY360">
            <v>0</v>
          </cell>
          <cell r="AZ360">
            <v>2000</v>
          </cell>
          <cell r="BA360">
            <v>500</v>
          </cell>
          <cell r="BB360">
            <v>87</v>
          </cell>
          <cell r="BC360">
            <v>28</v>
          </cell>
          <cell r="BD360">
            <v>115</v>
          </cell>
          <cell r="BE360">
            <v>63</v>
          </cell>
          <cell r="BF360">
            <v>103</v>
          </cell>
          <cell r="BG360">
            <v>15</v>
          </cell>
          <cell r="BH360">
            <v>63</v>
          </cell>
          <cell r="BI360">
            <v>25</v>
          </cell>
          <cell r="BJ360">
            <v>63</v>
          </cell>
          <cell r="BK360">
            <v>64</v>
          </cell>
          <cell r="BL360">
            <v>9</v>
          </cell>
          <cell r="BM360">
            <v>1</v>
          </cell>
          <cell r="BN360">
            <v>1</v>
          </cell>
          <cell r="BO360">
            <v>1</v>
          </cell>
          <cell r="BP360">
            <v>1</v>
          </cell>
        </row>
        <row r="361">
          <cell r="G361" t="str">
            <v>JS0A7ZOGAQ0</v>
          </cell>
          <cell r="H361">
            <v>0</v>
          </cell>
          <cell r="I361">
            <v>0</v>
          </cell>
          <cell r="J361" t="str">
            <v>GRANBY</v>
          </cell>
          <cell r="K361" t="str">
            <v>NEW</v>
          </cell>
          <cell r="L361" t="str">
            <v>AQ0</v>
          </cell>
          <cell r="M361" t="str">
            <v>PATCHWORK WAVES</v>
          </cell>
          <cell r="N361" t="str">
            <v>Print</v>
          </cell>
          <cell r="O361" t="str">
            <v>P</v>
          </cell>
          <cell r="P361" t="str">
            <v>100% Polyester</v>
          </cell>
          <cell r="Q361" t="str">
            <v>721415</v>
          </cell>
          <cell r="R361" t="str">
            <v>HORIZON - CAM</v>
          </cell>
          <cell r="S361" t="str">
            <v>Phnom Penh</v>
          </cell>
          <cell r="T361" t="str">
            <v>Cambodia</v>
          </cell>
          <cell r="U361">
            <v>77</v>
          </cell>
          <cell r="V361">
            <v>42</v>
          </cell>
          <cell r="W361">
            <v>14</v>
          </cell>
          <cell r="X361">
            <v>14</v>
          </cell>
          <cell r="Y361">
            <v>45</v>
          </cell>
          <cell r="Z361">
            <v>101</v>
          </cell>
          <cell r="AA361">
            <v>136</v>
          </cell>
          <cell r="AB361" t="str">
            <v>721415</v>
          </cell>
          <cell r="AC361" t="str">
            <v>HORIZON - CAM</v>
          </cell>
          <cell r="AD361" t="str">
            <v>Phnom Penh</v>
          </cell>
          <cell r="AE361" t="str">
            <v>Cambodia</v>
          </cell>
          <cell r="AF361" t="str">
            <v>721415</v>
          </cell>
          <cell r="AG361" t="str">
            <v>HORIZON - CAM</v>
          </cell>
          <cell r="AH361" t="str">
            <v>Phnom Penh</v>
          </cell>
          <cell r="AI361" t="str">
            <v>Cambodia</v>
          </cell>
          <cell r="AJ361" t="str">
            <v>721415</v>
          </cell>
          <cell r="AK361" t="str">
            <v>HORIZON - CAM</v>
          </cell>
          <cell r="AL361" t="str">
            <v>Phnom Penh</v>
          </cell>
          <cell r="AM361" t="str">
            <v>Cambodia</v>
          </cell>
          <cell r="AN361" t="str">
            <v>JFRG</v>
          </cell>
          <cell r="AO361">
            <v>12</v>
          </cell>
          <cell r="AP361">
            <v>30</v>
          </cell>
          <cell r="AQ361">
            <v>15</v>
          </cell>
          <cell r="AR361">
            <v>13</v>
          </cell>
          <cell r="AS361">
            <v>7.5</v>
          </cell>
          <cell r="AT361">
            <v>0</v>
          </cell>
          <cell r="AU361">
            <v>0</v>
          </cell>
          <cell r="AV361">
            <v>0</v>
          </cell>
          <cell r="AW361">
            <v>0</v>
          </cell>
          <cell r="AX361">
            <v>0</v>
          </cell>
          <cell r="AY361">
            <v>0</v>
          </cell>
          <cell r="AZ361">
            <v>2000</v>
          </cell>
          <cell r="BA361">
            <v>500</v>
          </cell>
          <cell r="BB361">
            <v>87</v>
          </cell>
          <cell r="BC361">
            <v>28</v>
          </cell>
          <cell r="BD361">
            <v>115</v>
          </cell>
          <cell r="BE361">
            <v>63</v>
          </cell>
          <cell r="BF361">
            <v>103</v>
          </cell>
          <cell r="BG361">
            <v>15</v>
          </cell>
          <cell r="BH361">
            <v>63</v>
          </cell>
          <cell r="BI361">
            <v>25</v>
          </cell>
          <cell r="BJ361">
            <v>63</v>
          </cell>
          <cell r="BK361">
            <v>64</v>
          </cell>
          <cell r="BL361">
            <v>9</v>
          </cell>
          <cell r="BM361">
            <v>1</v>
          </cell>
          <cell r="BN361">
            <v>1</v>
          </cell>
          <cell r="BO361">
            <v>1</v>
          </cell>
          <cell r="BP361">
            <v>1</v>
          </cell>
        </row>
        <row r="362">
          <cell r="G362" t="str">
            <v>JS0A7ZNY008</v>
          </cell>
          <cell r="H362" t="str">
            <v>EK0A5BFON55</v>
          </cell>
          <cell r="I362" t="str">
            <v>EK0A5BFO</v>
          </cell>
          <cell r="J362" t="str">
            <v>DOUBLETON</v>
          </cell>
          <cell r="K362" t="str">
            <v>NEW</v>
          </cell>
          <cell r="L362" t="str">
            <v>008</v>
          </cell>
          <cell r="M362" t="str">
            <v>BLACK</v>
          </cell>
          <cell r="N362" t="str">
            <v>Solid</v>
          </cell>
          <cell r="O362" t="str">
            <v>S</v>
          </cell>
          <cell r="P362" t="str">
            <v>100% Polyester</v>
          </cell>
          <cell r="Q362" t="str">
            <v>721415</v>
          </cell>
          <cell r="R362" t="str">
            <v>HORIZON - CAM</v>
          </cell>
          <cell r="S362" t="str">
            <v>Phnom Penh</v>
          </cell>
          <cell r="T362" t="str">
            <v>Cambodia</v>
          </cell>
          <cell r="U362">
            <v>77</v>
          </cell>
          <cell r="V362">
            <v>42</v>
          </cell>
          <cell r="W362">
            <v>14</v>
          </cell>
          <cell r="X362">
            <v>14</v>
          </cell>
          <cell r="Y362">
            <v>45</v>
          </cell>
          <cell r="Z362">
            <v>101</v>
          </cell>
          <cell r="AA362">
            <v>136</v>
          </cell>
          <cell r="AB362" t="str">
            <v>721415</v>
          </cell>
          <cell r="AC362" t="str">
            <v>HORIZON - CAM</v>
          </cell>
          <cell r="AD362" t="str">
            <v>Phnom Penh</v>
          </cell>
          <cell r="AE362" t="str">
            <v>Cambodia</v>
          </cell>
          <cell r="AF362" t="str">
            <v>721415</v>
          </cell>
          <cell r="AG362" t="str">
            <v>HORIZON - CAM</v>
          </cell>
          <cell r="AH362" t="str">
            <v>Phnom Penh</v>
          </cell>
          <cell r="AI362" t="str">
            <v>Cambodia</v>
          </cell>
          <cell r="AJ362" t="str">
            <v>721415</v>
          </cell>
          <cell r="AK362" t="str">
            <v>HORIZON - CAM</v>
          </cell>
          <cell r="AL362" t="str">
            <v>Phnom Penh</v>
          </cell>
          <cell r="AM362" t="str">
            <v>Cambodia</v>
          </cell>
          <cell r="AN362" t="str">
            <v>JFRG</v>
          </cell>
          <cell r="AO362">
            <v>18</v>
          </cell>
          <cell r="AP362">
            <v>30</v>
          </cell>
          <cell r="AQ362">
            <v>15</v>
          </cell>
          <cell r="AR362">
            <v>13</v>
          </cell>
          <cell r="AS362">
            <v>10.35</v>
          </cell>
          <cell r="AT362" t="str">
            <v>KU37</v>
          </cell>
          <cell r="AU362">
            <v>30</v>
          </cell>
          <cell r="AV362">
            <v>80</v>
          </cell>
          <cell r="AW362">
            <v>38</v>
          </cell>
          <cell r="AX362">
            <v>44</v>
          </cell>
          <cell r="AY362">
            <v>16.649999999999999</v>
          </cell>
          <cell r="AZ362">
            <v>2000</v>
          </cell>
          <cell r="BA362">
            <v>500</v>
          </cell>
          <cell r="BB362">
            <v>87</v>
          </cell>
          <cell r="BC362">
            <v>28</v>
          </cell>
          <cell r="BD362">
            <v>115</v>
          </cell>
          <cell r="BE362">
            <v>63</v>
          </cell>
          <cell r="BF362">
            <v>103</v>
          </cell>
          <cell r="BG362">
            <v>15</v>
          </cell>
          <cell r="BH362">
            <v>63</v>
          </cell>
          <cell r="BI362">
            <v>25</v>
          </cell>
          <cell r="BJ362">
            <v>63</v>
          </cell>
          <cell r="BK362">
            <v>64</v>
          </cell>
          <cell r="BL362">
            <v>9</v>
          </cell>
          <cell r="BM362">
            <v>1</v>
          </cell>
          <cell r="BN362">
            <v>1</v>
          </cell>
          <cell r="BO362">
            <v>1</v>
          </cell>
          <cell r="BP362">
            <v>1</v>
          </cell>
        </row>
        <row r="363">
          <cell r="G363" t="str">
            <v>JS0A7ZNY003</v>
          </cell>
          <cell r="H363" t="str">
            <v>EK0A5BFON54</v>
          </cell>
          <cell r="I363" t="str">
            <v>EK0A5BFO</v>
          </cell>
          <cell r="J363" t="str">
            <v>DOUBLETON</v>
          </cell>
          <cell r="K363" t="str">
            <v>NEW</v>
          </cell>
          <cell r="L363" t="str">
            <v>003</v>
          </cell>
          <cell r="M363" t="str">
            <v>NAVY</v>
          </cell>
          <cell r="N363" t="str">
            <v>Solid</v>
          </cell>
          <cell r="O363" t="str">
            <v>S</v>
          </cell>
          <cell r="P363" t="str">
            <v>100% Polyester</v>
          </cell>
          <cell r="Q363" t="str">
            <v>721415</v>
          </cell>
          <cell r="R363" t="str">
            <v>HORIZON - CAM</v>
          </cell>
          <cell r="S363" t="str">
            <v>Phnom Penh</v>
          </cell>
          <cell r="T363" t="str">
            <v>Cambodia</v>
          </cell>
          <cell r="U363">
            <v>77</v>
          </cell>
          <cell r="V363">
            <v>42</v>
          </cell>
          <cell r="W363">
            <v>14</v>
          </cell>
          <cell r="X363">
            <v>14</v>
          </cell>
          <cell r="Y363">
            <v>45</v>
          </cell>
          <cell r="Z363">
            <v>101</v>
          </cell>
          <cell r="AA363">
            <v>136</v>
          </cell>
          <cell r="AB363" t="str">
            <v>721415</v>
          </cell>
          <cell r="AC363" t="str">
            <v>HORIZON - CAM</v>
          </cell>
          <cell r="AD363" t="str">
            <v>Phnom Penh</v>
          </cell>
          <cell r="AE363" t="str">
            <v>Cambodia</v>
          </cell>
          <cell r="AF363" t="str">
            <v>721415</v>
          </cell>
          <cell r="AG363" t="str">
            <v>HORIZON - CAM</v>
          </cell>
          <cell r="AH363" t="str">
            <v>Phnom Penh</v>
          </cell>
          <cell r="AI363" t="str">
            <v>Cambodia</v>
          </cell>
          <cell r="AJ363" t="str">
            <v>721415</v>
          </cell>
          <cell r="AK363" t="str">
            <v>HORIZON - CAM</v>
          </cell>
          <cell r="AL363" t="str">
            <v>Phnom Penh</v>
          </cell>
          <cell r="AM363" t="str">
            <v>Cambodia</v>
          </cell>
          <cell r="AN363" t="str">
            <v>JFRG</v>
          </cell>
          <cell r="AO363">
            <v>18</v>
          </cell>
          <cell r="AP363">
            <v>30</v>
          </cell>
          <cell r="AQ363">
            <v>15</v>
          </cell>
          <cell r="AR363">
            <v>13</v>
          </cell>
          <cell r="AS363">
            <v>10.35</v>
          </cell>
          <cell r="AT363" t="str">
            <v>KU37</v>
          </cell>
          <cell r="AU363">
            <v>30</v>
          </cell>
          <cell r="AV363">
            <v>80</v>
          </cell>
          <cell r="AW363">
            <v>38</v>
          </cell>
          <cell r="AX363">
            <v>44</v>
          </cell>
          <cell r="AY363">
            <v>16.649999999999999</v>
          </cell>
          <cell r="AZ363">
            <v>2000</v>
          </cell>
          <cell r="BA363">
            <v>500</v>
          </cell>
          <cell r="BB363">
            <v>87</v>
          </cell>
          <cell r="BC363">
            <v>28</v>
          </cell>
          <cell r="BD363">
            <v>115</v>
          </cell>
          <cell r="BE363">
            <v>63</v>
          </cell>
          <cell r="BF363">
            <v>103</v>
          </cell>
          <cell r="BG363">
            <v>15</v>
          </cell>
          <cell r="BH363">
            <v>63</v>
          </cell>
          <cell r="BI363">
            <v>25</v>
          </cell>
          <cell r="BJ363">
            <v>63</v>
          </cell>
          <cell r="BK363">
            <v>64</v>
          </cell>
          <cell r="BL363">
            <v>9</v>
          </cell>
          <cell r="BM363">
            <v>1</v>
          </cell>
          <cell r="BN363">
            <v>1</v>
          </cell>
          <cell r="BO363">
            <v>1</v>
          </cell>
          <cell r="BP363">
            <v>1</v>
          </cell>
        </row>
        <row r="364">
          <cell r="G364" t="str">
            <v>JS0A7ZNY04S</v>
          </cell>
          <cell r="H364" t="str">
            <v>EK0A5BFON62</v>
          </cell>
          <cell r="I364" t="str">
            <v>EK0A5BFO</v>
          </cell>
          <cell r="J364" t="str">
            <v>DOUBLETON</v>
          </cell>
          <cell r="K364" t="str">
            <v>NEW</v>
          </cell>
          <cell r="L364" t="str">
            <v>04S</v>
          </cell>
          <cell r="M364" t="str">
            <v>RUSSET RED</v>
          </cell>
          <cell r="N364" t="str">
            <v>Solid</v>
          </cell>
          <cell r="O364" t="str">
            <v>S</v>
          </cell>
          <cell r="P364" t="str">
            <v>100% Polyester</v>
          </cell>
          <cell r="Q364" t="str">
            <v>721415</v>
          </cell>
          <cell r="R364" t="str">
            <v>HORIZON - CAM</v>
          </cell>
          <cell r="S364" t="str">
            <v>Phnom Penh</v>
          </cell>
          <cell r="T364" t="str">
            <v>Cambodia</v>
          </cell>
          <cell r="U364">
            <v>77</v>
          </cell>
          <cell r="V364">
            <v>42</v>
          </cell>
          <cell r="W364">
            <v>14</v>
          </cell>
          <cell r="X364">
            <v>14</v>
          </cell>
          <cell r="Y364">
            <v>45</v>
          </cell>
          <cell r="Z364">
            <v>101</v>
          </cell>
          <cell r="AA364">
            <v>136</v>
          </cell>
          <cell r="AB364" t="str">
            <v>721415</v>
          </cell>
          <cell r="AC364" t="str">
            <v>HORIZON - CAM</v>
          </cell>
          <cell r="AD364" t="str">
            <v>Phnom Penh</v>
          </cell>
          <cell r="AE364" t="str">
            <v>Cambodia</v>
          </cell>
          <cell r="AF364" t="str">
            <v>721415</v>
          </cell>
          <cell r="AG364" t="str">
            <v>HORIZON - CAM</v>
          </cell>
          <cell r="AH364" t="str">
            <v>Phnom Penh</v>
          </cell>
          <cell r="AI364" t="str">
            <v>Cambodia</v>
          </cell>
          <cell r="AJ364" t="str">
            <v>721415</v>
          </cell>
          <cell r="AK364" t="str">
            <v>HORIZON - CAM</v>
          </cell>
          <cell r="AL364" t="str">
            <v>Phnom Penh</v>
          </cell>
          <cell r="AM364" t="str">
            <v>Cambodia</v>
          </cell>
          <cell r="AN364" t="str">
            <v>JFRG</v>
          </cell>
          <cell r="AO364">
            <v>18</v>
          </cell>
          <cell r="AP364">
            <v>30</v>
          </cell>
          <cell r="AQ364">
            <v>15</v>
          </cell>
          <cell r="AR364">
            <v>13</v>
          </cell>
          <cell r="AS364">
            <v>10.35</v>
          </cell>
          <cell r="AT364" t="str">
            <v>KU37</v>
          </cell>
          <cell r="AU364">
            <v>30</v>
          </cell>
          <cell r="AV364">
            <v>80</v>
          </cell>
          <cell r="AW364">
            <v>38</v>
          </cell>
          <cell r="AX364">
            <v>44</v>
          </cell>
          <cell r="AY364">
            <v>16.649999999999999</v>
          </cell>
          <cell r="AZ364">
            <v>2000</v>
          </cell>
          <cell r="BA364">
            <v>500</v>
          </cell>
          <cell r="BB364">
            <v>87</v>
          </cell>
          <cell r="BC364">
            <v>28</v>
          </cell>
          <cell r="BD364">
            <v>115</v>
          </cell>
          <cell r="BE364">
            <v>63</v>
          </cell>
          <cell r="BF364">
            <v>103</v>
          </cell>
          <cell r="BG364">
            <v>15</v>
          </cell>
          <cell r="BH364">
            <v>63</v>
          </cell>
          <cell r="BI364">
            <v>25</v>
          </cell>
          <cell r="BJ364">
            <v>63</v>
          </cell>
          <cell r="BK364">
            <v>64</v>
          </cell>
          <cell r="BL364">
            <v>9</v>
          </cell>
          <cell r="BM364">
            <v>1</v>
          </cell>
          <cell r="BN364">
            <v>1</v>
          </cell>
          <cell r="BO364">
            <v>1</v>
          </cell>
          <cell r="BP364">
            <v>1</v>
          </cell>
        </row>
        <row r="365">
          <cell r="G365" t="str">
            <v>JS0A7ZNY7G7</v>
          </cell>
          <cell r="H365" t="str">
            <v>EK0A5BFON57</v>
          </cell>
          <cell r="I365" t="str">
            <v>EK0A5BFO</v>
          </cell>
          <cell r="J365" t="str">
            <v>DOUBLETON</v>
          </cell>
          <cell r="K365" t="str">
            <v>NEW</v>
          </cell>
          <cell r="L365" t="str">
            <v>7G7</v>
          </cell>
          <cell r="M365" t="str">
            <v>BLUE DUSK</v>
          </cell>
          <cell r="N365" t="str">
            <v>Solid</v>
          </cell>
          <cell r="O365" t="str">
            <v>S</v>
          </cell>
          <cell r="P365" t="str">
            <v>100% Polyester</v>
          </cell>
          <cell r="Q365" t="str">
            <v>721415</v>
          </cell>
          <cell r="R365" t="str">
            <v>HORIZON - CAM</v>
          </cell>
          <cell r="S365" t="str">
            <v>Phnom Penh</v>
          </cell>
          <cell r="T365" t="str">
            <v>Cambodia</v>
          </cell>
          <cell r="U365">
            <v>77</v>
          </cell>
          <cell r="V365">
            <v>42</v>
          </cell>
          <cell r="W365">
            <v>14</v>
          </cell>
          <cell r="X365">
            <v>14</v>
          </cell>
          <cell r="Y365">
            <v>45</v>
          </cell>
          <cell r="Z365">
            <v>101</v>
          </cell>
          <cell r="AA365">
            <v>136</v>
          </cell>
          <cell r="AB365" t="str">
            <v>721415</v>
          </cell>
          <cell r="AC365" t="str">
            <v>HORIZON - CAM</v>
          </cell>
          <cell r="AD365" t="str">
            <v>Phnom Penh</v>
          </cell>
          <cell r="AE365" t="str">
            <v>Cambodia</v>
          </cell>
          <cell r="AF365" t="str">
            <v>721415</v>
          </cell>
          <cell r="AG365" t="str">
            <v>HORIZON - CAM</v>
          </cell>
          <cell r="AH365" t="str">
            <v>Phnom Penh</v>
          </cell>
          <cell r="AI365" t="str">
            <v>Cambodia</v>
          </cell>
          <cell r="AJ365" t="str">
            <v>721415</v>
          </cell>
          <cell r="AK365" t="str">
            <v>HORIZON - CAM</v>
          </cell>
          <cell r="AL365" t="str">
            <v>Phnom Penh</v>
          </cell>
          <cell r="AM365" t="str">
            <v>Cambodia</v>
          </cell>
          <cell r="AN365" t="str">
            <v>JFRG</v>
          </cell>
          <cell r="AO365">
            <v>18</v>
          </cell>
          <cell r="AP365">
            <v>30</v>
          </cell>
          <cell r="AQ365">
            <v>15</v>
          </cell>
          <cell r="AR365">
            <v>13</v>
          </cell>
          <cell r="AS365">
            <v>10.35</v>
          </cell>
          <cell r="AT365" t="str">
            <v>KU37</v>
          </cell>
          <cell r="AU365">
            <v>30</v>
          </cell>
          <cell r="AV365">
            <v>80</v>
          </cell>
          <cell r="AW365">
            <v>38</v>
          </cell>
          <cell r="AX365">
            <v>44</v>
          </cell>
          <cell r="AY365">
            <v>16.649999999999999</v>
          </cell>
          <cell r="AZ365">
            <v>2000</v>
          </cell>
          <cell r="BA365">
            <v>500</v>
          </cell>
          <cell r="BB365">
            <v>87</v>
          </cell>
          <cell r="BC365">
            <v>28</v>
          </cell>
          <cell r="BD365">
            <v>115</v>
          </cell>
          <cell r="BE365">
            <v>63</v>
          </cell>
          <cell r="BF365">
            <v>103</v>
          </cell>
          <cell r="BG365">
            <v>15</v>
          </cell>
          <cell r="BH365">
            <v>63</v>
          </cell>
          <cell r="BI365">
            <v>25</v>
          </cell>
          <cell r="BJ365">
            <v>63</v>
          </cell>
          <cell r="BK365">
            <v>64</v>
          </cell>
          <cell r="BL365">
            <v>9</v>
          </cell>
          <cell r="BM365">
            <v>1</v>
          </cell>
          <cell r="BN365">
            <v>1</v>
          </cell>
          <cell r="BO365">
            <v>1</v>
          </cell>
          <cell r="BP365">
            <v>1</v>
          </cell>
        </row>
        <row r="366">
          <cell r="G366" t="str">
            <v>JS0A7ZNYZ72</v>
          </cell>
          <cell r="H366">
            <v>0</v>
          </cell>
          <cell r="I366">
            <v>0</v>
          </cell>
          <cell r="J366" t="str">
            <v>DOUBLETON</v>
          </cell>
          <cell r="K366" t="str">
            <v>NEW</v>
          </cell>
          <cell r="L366" t="str">
            <v>Z72</v>
          </cell>
          <cell r="M366" t="str">
            <v>PEACH NEON</v>
          </cell>
          <cell r="N366" t="str">
            <v>Solid</v>
          </cell>
          <cell r="O366" t="str">
            <v>S</v>
          </cell>
          <cell r="P366" t="str">
            <v>100% Polyester</v>
          </cell>
          <cell r="Q366" t="str">
            <v>721415</v>
          </cell>
          <cell r="R366" t="str">
            <v>HORIZON - CAM</v>
          </cell>
          <cell r="S366" t="str">
            <v>Phnom Penh</v>
          </cell>
          <cell r="T366" t="str">
            <v>Cambodia</v>
          </cell>
          <cell r="U366">
            <v>77</v>
          </cell>
          <cell r="V366">
            <v>42</v>
          </cell>
          <cell r="W366">
            <v>14</v>
          </cell>
          <cell r="X366">
            <v>14</v>
          </cell>
          <cell r="Y366">
            <v>45</v>
          </cell>
          <cell r="Z366">
            <v>101</v>
          </cell>
          <cell r="AA366">
            <v>136</v>
          </cell>
          <cell r="AB366" t="str">
            <v>721415</v>
          </cell>
          <cell r="AC366" t="str">
            <v>HORIZON - CAM</v>
          </cell>
          <cell r="AD366" t="str">
            <v>Phnom Penh</v>
          </cell>
          <cell r="AE366" t="str">
            <v>Cambodia</v>
          </cell>
          <cell r="AF366" t="str">
            <v>721415</v>
          </cell>
          <cell r="AG366" t="str">
            <v>HORIZON - CAM</v>
          </cell>
          <cell r="AH366" t="str">
            <v>Phnom Penh</v>
          </cell>
          <cell r="AI366" t="str">
            <v>Cambodia</v>
          </cell>
          <cell r="AJ366" t="str">
            <v>721415</v>
          </cell>
          <cell r="AK366" t="str">
            <v>HORIZON - CAM</v>
          </cell>
          <cell r="AL366" t="str">
            <v>Phnom Penh</v>
          </cell>
          <cell r="AM366" t="str">
            <v>Cambodia</v>
          </cell>
          <cell r="AN366" t="str">
            <v>JFRG</v>
          </cell>
          <cell r="AO366">
            <v>18</v>
          </cell>
          <cell r="AP366">
            <v>30</v>
          </cell>
          <cell r="AQ366">
            <v>15</v>
          </cell>
          <cell r="AR366">
            <v>13</v>
          </cell>
          <cell r="AS366">
            <v>10.35</v>
          </cell>
          <cell r="AT366" t="str">
            <v>KU37</v>
          </cell>
          <cell r="AU366">
            <v>30</v>
          </cell>
          <cell r="AV366">
            <v>80</v>
          </cell>
          <cell r="AW366">
            <v>38</v>
          </cell>
          <cell r="AX366">
            <v>44</v>
          </cell>
          <cell r="AY366">
            <v>16.649999999999999</v>
          </cell>
          <cell r="AZ366">
            <v>2000</v>
          </cell>
          <cell r="BA366">
            <v>500</v>
          </cell>
          <cell r="BB366">
            <v>87</v>
          </cell>
          <cell r="BC366">
            <v>28</v>
          </cell>
          <cell r="BD366">
            <v>115</v>
          </cell>
          <cell r="BE366">
            <v>63</v>
          </cell>
          <cell r="BF366">
            <v>103</v>
          </cell>
          <cell r="BG366">
            <v>15</v>
          </cell>
          <cell r="BH366">
            <v>63</v>
          </cell>
          <cell r="BI366">
            <v>25</v>
          </cell>
          <cell r="BJ366">
            <v>63</v>
          </cell>
          <cell r="BK366">
            <v>64</v>
          </cell>
          <cell r="BL366">
            <v>9</v>
          </cell>
          <cell r="BM366">
            <v>1</v>
          </cell>
          <cell r="BN366">
            <v>1</v>
          </cell>
          <cell r="BO366">
            <v>1</v>
          </cell>
          <cell r="BP366">
            <v>1</v>
          </cell>
        </row>
        <row r="367">
          <cell r="G367" t="str">
            <v>JS0A7ZNYAQ9</v>
          </cell>
          <cell r="H367">
            <v>0</v>
          </cell>
          <cell r="I367">
            <v>0</v>
          </cell>
          <cell r="J367" t="str">
            <v>DOUBLETON</v>
          </cell>
          <cell r="K367" t="str">
            <v>NEW</v>
          </cell>
          <cell r="L367" t="str">
            <v>AQ9</v>
          </cell>
          <cell r="M367" t="str">
            <v>AUTUMN TAPESTRY HYDRANGEA</v>
          </cell>
          <cell r="N367" t="str">
            <v>Print</v>
          </cell>
          <cell r="O367" t="str">
            <v>P</v>
          </cell>
          <cell r="P367" t="str">
            <v>100% Polyester</v>
          </cell>
          <cell r="Q367" t="str">
            <v>721415</v>
          </cell>
          <cell r="R367" t="str">
            <v>HORIZON - CAM</v>
          </cell>
          <cell r="S367" t="str">
            <v>Phnom Penh</v>
          </cell>
          <cell r="T367" t="str">
            <v>Cambodia</v>
          </cell>
          <cell r="U367">
            <v>77</v>
          </cell>
          <cell r="V367">
            <v>42</v>
          </cell>
          <cell r="W367">
            <v>14</v>
          </cell>
          <cell r="X367">
            <v>14</v>
          </cell>
          <cell r="Y367">
            <v>45</v>
          </cell>
          <cell r="Z367">
            <v>101</v>
          </cell>
          <cell r="AA367">
            <v>136</v>
          </cell>
          <cell r="AB367" t="str">
            <v>721415</v>
          </cell>
          <cell r="AC367" t="str">
            <v>HORIZON - CAM</v>
          </cell>
          <cell r="AD367" t="str">
            <v>Phnom Penh</v>
          </cell>
          <cell r="AE367" t="str">
            <v>Cambodia</v>
          </cell>
          <cell r="AF367" t="str">
            <v>721415</v>
          </cell>
          <cell r="AG367" t="str">
            <v>HORIZON - CAM</v>
          </cell>
          <cell r="AH367" t="str">
            <v>Phnom Penh</v>
          </cell>
          <cell r="AI367" t="str">
            <v>Cambodia</v>
          </cell>
          <cell r="AJ367" t="str">
            <v>721415</v>
          </cell>
          <cell r="AK367" t="str">
            <v>HORIZON - CAM</v>
          </cell>
          <cell r="AL367" t="str">
            <v>Phnom Penh</v>
          </cell>
          <cell r="AM367" t="str">
            <v>Cambodia</v>
          </cell>
          <cell r="AN367" t="str">
            <v>JFRG</v>
          </cell>
          <cell r="AO367">
            <v>18</v>
          </cell>
          <cell r="AP367">
            <v>30</v>
          </cell>
          <cell r="AQ367">
            <v>15</v>
          </cell>
          <cell r="AR367">
            <v>13</v>
          </cell>
          <cell r="AS367">
            <v>10.35</v>
          </cell>
          <cell r="AT367" t="str">
            <v>KU37</v>
          </cell>
          <cell r="AU367">
            <v>30</v>
          </cell>
          <cell r="AV367">
            <v>80</v>
          </cell>
          <cell r="AW367">
            <v>38</v>
          </cell>
          <cell r="AX367">
            <v>44</v>
          </cell>
          <cell r="AY367">
            <v>16.649999999999999</v>
          </cell>
          <cell r="AZ367">
            <v>2000</v>
          </cell>
          <cell r="BA367">
            <v>500</v>
          </cell>
          <cell r="BB367">
            <v>87</v>
          </cell>
          <cell r="BC367">
            <v>28</v>
          </cell>
          <cell r="BD367">
            <v>115</v>
          </cell>
          <cell r="BE367">
            <v>63</v>
          </cell>
          <cell r="BF367">
            <v>103</v>
          </cell>
          <cell r="BG367">
            <v>15</v>
          </cell>
          <cell r="BH367">
            <v>63</v>
          </cell>
          <cell r="BI367">
            <v>25</v>
          </cell>
          <cell r="BJ367">
            <v>63</v>
          </cell>
          <cell r="BK367">
            <v>64</v>
          </cell>
          <cell r="BL367">
            <v>9</v>
          </cell>
          <cell r="BM367">
            <v>1</v>
          </cell>
          <cell r="BN367">
            <v>1</v>
          </cell>
          <cell r="BO367">
            <v>1</v>
          </cell>
          <cell r="BP367">
            <v>1</v>
          </cell>
        </row>
        <row r="368">
          <cell r="G368" t="str">
            <v>JS0A7ZNYAO5</v>
          </cell>
          <cell r="H368">
            <v>0</v>
          </cell>
          <cell r="I368">
            <v>0</v>
          </cell>
          <cell r="J368" t="str">
            <v>DOUBLETON</v>
          </cell>
          <cell r="K368" t="str">
            <v>NEW</v>
          </cell>
          <cell r="L368" t="str">
            <v>AO5</v>
          </cell>
          <cell r="M368" t="str">
            <v>NEON DAISY</v>
          </cell>
          <cell r="N368" t="str">
            <v>Print</v>
          </cell>
          <cell r="O368" t="str">
            <v>P</v>
          </cell>
          <cell r="P368" t="str">
            <v>100% Polyester</v>
          </cell>
          <cell r="Q368" t="str">
            <v>721415</v>
          </cell>
          <cell r="R368" t="str">
            <v>HORIZON - CAM</v>
          </cell>
          <cell r="S368" t="str">
            <v>Phnom Penh</v>
          </cell>
          <cell r="T368" t="str">
            <v>Cambodia</v>
          </cell>
          <cell r="U368">
            <v>77</v>
          </cell>
          <cell r="V368">
            <v>42</v>
          </cell>
          <cell r="W368">
            <v>14</v>
          </cell>
          <cell r="X368">
            <v>14</v>
          </cell>
          <cell r="Y368">
            <v>45</v>
          </cell>
          <cell r="Z368">
            <v>101</v>
          </cell>
          <cell r="AA368">
            <v>136</v>
          </cell>
          <cell r="AB368" t="str">
            <v>721415</v>
          </cell>
          <cell r="AC368" t="str">
            <v>HORIZON - CAM</v>
          </cell>
          <cell r="AD368" t="str">
            <v>Phnom Penh</v>
          </cell>
          <cell r="AE368" t="str">
            <v>Cambodia</v>
          </cell>
          <cell r="AF368" t="str">
            <v>721415</v>
          </cell>
          <cell r="AG368" t="str">
            <v>HORIZON - CAM</v>
          </cell>
          <cell r="AH368" t="str">
            <v>Phnom Penh</v>
          </cell>
          <cell r="AI368" t="str">
            <v>Cambodia</v>
          </cell>
          <cell r="AJ368" t="str">
            <v>721415</v>
          </cell>
          <cell r="AK368" t="str">
            <v>HORIZON - CAM</v>
          </cell>
          <cell r="AL368" t="str">
            <v>Phnom Penh</v>
          </cell>
          <cell r="AM368" t="str">
            <v>Cambodia</v>
          </cell>
          <cell r="AN368" t="str">
            <v>JFRG</v>
          </cell>
          <cell r="AO368">
            <v>18</v>
          </cell>
          <cell r="AP368">
            <v>30</v>
          </cell>
          <cell r="AQ368">
            <v>15</v>
          </cell>
          <cell r="AR368">
            <v>13</v>
          </cell>
          <cell r="AS368">
            <v>10.35</v>
          </cell>
          <cell r="AT368" t="str">
            <v>KU37</v>
          </cell>
          <cell r="AU368">
            <v>30</v>
          </cell>
          <cell r="AV368">
            <v>80</v>
          </cell>
          <cell r="AW368">
            <v>38</v>
          </cell>
          <cell r="AX368">
            <v>44</v>
          </cell>
          <cell r="AY368">
            <v>16.649999999999999</v>
          </cell>
          <cell r="AZ368">
            <v>2000</v>
          </cell>
          <cell r="BA368">
            <v>500</v>
          </cell>
          <cell r="BB368">
            <v>87</v>
          </cell>
          <cell r="BC368">
            <v>28</v>
          </cell>
          <cell r="BD368">
            <v>115</v>
          </cell>
          <cell r="BE368">
            <v>63</v>
          </cell>
          <cell r="BF368">
            <v>103</v>
          </cell>
          <cell r="BG368">
            <v>15</v>
          </cell>
          <cell r="BH368">
            <v>63</v>
          </cell>
          <cell r="BI368">
            <v>25</v>
          </cell>
          <cell r="BJ368">
            <v>63</v>
          </cell>
          <cell r="BK368">
            <v>64</v>
          </cell>
          <cell r="BL368">
            <v>9</v>
          </cell>
          <cell r="BM368">
            <v>1</v>
          </cell>
          <cell r="BN368">
            <v>1</v>
          </cell>
          <cell r="BO368">
            <v>1</v>
          </cell>
          <cell r="BP368">
            <v>1</v>
          </cell>
        </row>
        <row r="369">
          <cell r="G369" t="str">
            <v>JS0A7ZNYAB7</v>
          </cell>
          <cell r="H369">
            <v>0</v>
          </cell>
          <cell r="I369">
            <v>0</v>
          </cell>
          <cell r="J369" t="str">
            <v>DOUBLETON</v>
          </cell>
          <cell r="K369" t="str">
            <v>NEW</v>
          </cell>
          <cell r="L369" t="str">
            <v>AB7</v>
          </cell>
          <cell r="M369" t="str">
            <v>ANIME EMOTIONS</v>
          </cell>
          <cell r="N369" t="str">
            <v>Print</v>
          </cell>
          <cell r="O369" t="str">
            <v>P</v>
          </cell>
          <cell r="P369" t="str">
            <v>100% Polyester</v>
          </cell>
          <cell r="Q369" t="str">
            <v>721415</v>
          </cell>
          <cell r="R369" t="str">
            <v>HORIZON - CAM</v>
          </cell>
          <cell r="S369" t="str">
            <v>Phnom Penh</v>
          </cell>
          <cell r="T369" t="str">
            <v>Cambodia</v>
          </cell>
          <cell r="U369">
            <v>77</v>
          </cell>
          <cell r="V369">
            <v>42</v>
          </cell>
          <cell r="W369">
            <v>14</v>
          </cell>
          <cell r="X369">
            <v>14</v>
          </cell>
          <cell r="Y369">
            <v>45</v>
          </cell>
          <cell r="Z369">
            <v>101</v>
          </cell>
          <cell r="AA369">
            <v>136</v>
          </cell>
          <cell r="AB369" t="str">
            <v>721415</v>
          </cell>
          <cell r="AC369" t="str">
            <v>HORIZON - CAM</v>
          </cell>
          <cell r="AD369" t="str">
            <v>Phnom Penh</v>
          </cell>
          <cell r="AE369" t="str">
            <v>Cambodia</v>
          </cell>
          <cell r="AF369" t="str">
            <v>721415</v>
          </cell>
          <cell r="AG369" t="str">
            <v>HORIZON - CAM</v>
          </cell>
          <cell r="AH369" t="str">
            <v>Phnom Penh</v>
          </cell>
          <cell r="AI369" t="str">
            <v>Cambodia</v>
          </cell>
          <cell r="AJ369" t="str">
            <v>721415</v>
          </cell>
          <cell r="AK369" t="str">
            <v>HORIZON - CAM</v>
          </cell>
          <cell r="AL369" t="str">
            <v>Phnom Penh</v>
          </cell>
          <cell r="AM369" t="str">
            <v>Cambodia</v>
          </cell>
          <cell r="AN369" t="str">
            <v>JFRG</v>
          </cell>
          <cell r="AO369">
            <v>18</v>
          </cell>
          <cell r="AP369">
            <v>30</v>
          </cell>
          <cell r="AQ369">
            <v>15</v>
          </cell>
          <cell r="AR369">
            <v>13</v>
          </cell>
          <cell r="AS369">
            <v>10.35</v>
          </cell>
          <cell r="AT369" t="str">
            <v>KU37</v>
          </cell>
          <cell r="AU369">
            <v>30</v>
          </cell>
          <cell r="AV369">
            <v>80</v>
          </cell>
          <cell r="AW369">
            <v>38</v>
          </cell>
          <cell r="AX369">
            <v>44</v>
          </cell>
          <cell r="AY369">
            <v>16.649999999999999</v>
          </cell>
          <cell r="AZ369">
            <v>2000</v>
          </cell>
          <cell r="BA369">
            <v>500</v>
          </cell>
          <cell r="BB369">
            <v>87</v>
          </cell>
          <cell r="BC369">
            <v>28</v>
          </cell>
          <cell r="BD369">
            <v>115</v>
          </cell>
          <cell r="BE369">
            <v>63</v>
          </cell>
          <cell r="BF369">
            <v>103</v>
          </cell>
          <cell r="BG369">
            <v>15</v>
          </cell>
          <cell r="BH369">
            <v>63</v>
          </cell>
          <cell r="BI369">
            <v>25</v>
          </cell>
          <cell r="BJ369">
            <v>63</v>
          </cell>
          <cell r="BK369">
            <v>64</v>
          </cell>
          <cell r="BL369">
            <v>9</v>
          </cell>
          <cell r="BM369">
            <v>1</v>
          </cell>
          <cell r="BN369">
            <v>1</v>
          </cell>
          <cell r="BO369">
            <v>1</v>
          </cell>
          <cell r="BP369">
            <v>1</v>
          </cell>
        </row>
        <row r="370">
          <cell r="G370" t="str">
            <v>JS0A7ZNYAO3</v>
          </cell>
          <cell r="H370">
            <v>0</v>
          </cell>
          <cell r="I370">
            <v>0</v>
          </cell>
          <cell r="J370" t="str">
            <v>DOUBLETON</v>
          </cell>
          <cell r="K370" t="str">
            <v>NEW</v>
          </cell>
          <cell r="L370" t="str">
            <v>AO3</v>
          </cell>
          <cell r="M370" t="str">
            <v>CYBERSPACE GALAXY</v>
          </cell>
          <cell r="N370" t="str">
            <v>Print</v>
          </cell>
          <cell r="O370" t="str">
            <v>P</v>
          </cell>
          <cell r="P370" t="str">
            <v>100% Polyester</v>
          </cell>
          <cell r="Q370" t="str">
            <v>721415</v>
          </cell>
          <cell r="R370" t="str">
            <v>HORIZON - CAM</v>
          </cell>
          <cell r="S370" t="str">
            <v>Phnom Penh</v>
          </cell>
          <cell r="T370" t="str">
            <v>Cambodia</v>
          </cell>
          <cell r="U370">
            <v>77</v>
          </cell>
          <cell r="V370">
            <v>42</v>
          </cell>
          <cell r="W370">
            <v>14</v>
          </cell>
          <cell r="X370">
            <v>14</v>
          </cell>
          <cell r="Y370">
            <v>45</v>
          </cell>
          <cell r="Z370">
            <v>101</v>
          </cell>
          <cell r="AA370">
            <v>136</v>
          </cell>
          <cell r="AB370" t="str">
            <v>721415</v>
          </cell>
          <cell r="AC370" t="str">
            <v>HORIZON - CAM</v>
          </cell>
          <cell r="AD370" t="str">
            <v>Phnom Penh</v>
          </cell>
          <cell r="AE370" t="str">
            <v>Cambodia</v>
          </cell>
          <cell r="AF370" t="str">
            <v>721415</v>
          </cell>
          <cell r="AG370" t="str">
            <v>HORIZON - CAM</v>
          </cell>
          <cell r="AH370" t="str">
            <v>Phnom Penh</v>
          </cell>
          <cell r="AI370" t="str">
            <v>Cambodia</v>
          </cell>
          <cell r="AJ370" t="str">
            <v>721415</v>
          </cell>
          <cell r="AK370" t="str">
            <v>HORIZON - CAM</v>
          </cell>
          <cell r="AL370" t="str">
            <v>Phnom Penh</v>
          </cell>
          <cell r="AM370" t="str">
            <v>Cambodia</v>
          </cell>
          <cell r="AN370" t="str">
            <v>JFRG</v>
          </cell>
          <cell r="AO370">
            <v>18</v>
          </cell>
          <cell r="AP370">
            <v>30</v>
          </cell>
          <cell r="AQ370">
            <v>15</v>
          </cell>
          <cell r="AR370">
            <v>13</v>
          </cell>
          <cell r="AS370">
            <v>10.35</v>
          </cell>
          <cell r="AT370" t="str">
            <v>KU37</v>
          </cell>
          <cell r="AU370">
            <v>30</v>
          </cell>
          <cell r="AV370">
            <v>80</v>
          </cell>
          <cell r="AW370">
            <v>38</v>
          </cell>
          <cell r="AX370">
            <v>44</v>
          </cell>
          <cell r="AY370">
            <v>16.649999999999999</v>
          </cell>
          <cell r="AZ370">
            <v>2000</v>
          </cell>
          <cell r="BA370">
            <v>500</v>
          </cell>
          <cell r="BB370">
            <v>87</v>
          </cell>
          <cell r="BC370">
            <v>28</v>
          </cell>
          <cell r="BD370">
            <v>115</v>
          </cell>
          <cell r="BE370">
            <v>63</v>
          </cell>
          <cell r="BF370">
            <v>103</v>
          </cell>
          <cell r="BG370">
            <v>15</v>
          </cell>
          <cell r="BH370">
            <v>63</v>
          </cell>
          <cell r="BI370">
            <v>25</v>
          </cell>
          <cell r="BJ370">
            <v>63</v>
          </cell>
          <cell r="BK370">
            <v>64</v>
          </cell>
          <cell r="BL370">
            <v>9</v>
          </cell>
          <cell r="BM370">
            <v>1</v>
          </cell>
          <cell r="BN370">
            <v>1</v>
          </cell>
          <cell r="BO370">
            <v>1</v>
          </cell>
          <cell r="BP370">
            <v>1</v>
          </cell>
        </row>
        <row r="371">
          <cell r="G371" t="str">
            <v>JS0A7ZNYAO9</v>
          </cell>
          <cell r="H371">
            <v>0</v>
          </cell>
          <cell r="I371">
            <v>0</v>
          </cell>
          <cell r="J371" t="str">
            <v>DOUBLETON</v>
          </cell>
          <cell r="K371" t="str">
            <v>NEW</v>
          </cell>
          <cell r="L371" t="str">
            <v>AO9</v>
          </cell>
          <cell r="M371" t="str">
            <v>MEMPHIS MOOD NEON</v>
          </cell>
          <cell r="N371" t="str">
            <v>Print</v>
          </cell>
          <cell r="O371" t="str">
            <v>P</v>
          </cell>
          <cell r="P371" t="str">
            <v>100% Polyester</v>
          </cell>
          <cell r="Q371" t="str">
            <v>721415</v>
          </cell>
          <cell r="R371" t="str">
            <v>HORIZON - CAM</v>
          </cell>
          <cell r="S371" t="str">
            <v>Phnom Penh</v>
          </cell>
          <cell r="T371" t="str">
            <v>Cambodia</v>
          </cell>
          <cell r="U371">
            <v>77</v>
          </cell>
          <cell r="V371">
            <v>42</v>
          </cell>
          <cell r="W371">
            <v>14</v>
          </cell>
          <cell r="X371">
            <v>14</v>
          </cell>
          <cell r="Y371">
            <v>45</v>
          </cell>
          <cell r="Z371">
            <v>101</v>
          </cell>
          <cell r="AA371">
            <v>136</v>
          </cell>
          <cell r="AB371" t="str">
            <v>721415</v>
          </cell>
          <cell r="AC371" t="str">
            <v>HORIZON - CAM</v>
          </cell>
          <cell r="AD371" t="str">
            <v>Phnom Penh</v>
          </cell>
          <cell r="AE371" t="str">
            <v>Cambodia</v>
          </cell>
          <cell r="AF371" t="str">
            <v>721415</v>
          </cell>
          <cell r="AG371" t="str">
            <v>HORIZON - CAM</v>
          </cell>
          <cell r="AH371" t="str">
            <v>Phnom Penh</v>
          </cell>
          <cell r="AI371" t="str">
            <v>Cambodia</v>
          </cell>
          <cell r="AJ371" t="str">
            <v>721415</v>
          </cell>
          <cell r="AK371" t="str">
            <v>HORIZON - CAM</v>
          </cell>
          <cell r="AL371" t="str">
            <v>Phnom Penh</v>
          </cell>
          <cell r="AM371" t="str">
            <v>Cambodia</v>
          </cell>
          <cell r="AN371" t="str">
            <v>JFRG</v>
          </cell>
          <cell r="AO371">
            <v>18</v>
          </cell>
          <cell r="AP371">
            <v>30</v>
          </cell>
          <cell r="AQ371">
            <v>15</v>
          </cell>
          <cell r="AR371">
            <v>13</v>
          </cell>
          <cell r="AS371">
            <v>10.35</v>
          </cell>
          <cell r="AT371" t="str">
            <v>KU37</v>
          </cell>
          <cell r="AU371">
            <v>30</v>
          </cell>
          <cell r="AV371">
            <v>80</v>
          </cell>
          <cell r="AW371">
            <v>38</v>
          </cell>
          <cell r="AX371">
            <v>44</v>
          </cell>
          <cell r="AY371">
            <v>16.649999999999999</v>
          </cell>
          <cell r="AZ371">
            <v>2000</v>
          </cell>
          <cell r="BA371">
            <v>500</v>
          </cell>
          <cell r="BB371">
            <v>87</v>
          </cell>
          <cell r="BC371">
            <v>28</v>
          </cell>
          <cell r="BD371">
            <v>115</v>
          </cell>
          <cell r="BE371">
            <v>63</v>
          </cell>
          <cell r="BF371">
            <v>103</v>
          </cell>
          <cell r="BG371">
            <v>15</v>
          </cell>
          <cell r="BH371">
            <v>63</v>
          </cell>
          <cell r="BI371">
            <v>25</v>
          </cell>
          <cell r="BJ371">
            <v>63</v>
          </cell>
          <cell r="BK371">
            <v>64</v>
          </cell>
          <cell r="BL371">
            <v>9</v>
          </cell>
          <cell r="BM371">
            <v>1</v>
          </cell>
          <cell r="BN371">
            <v>1</v>
          </cell>
          <cell r="BO371">
            <v>1</v>
          </cell>
          <cell r="BP371">
            <v>1</v>
          </cell>
        </row>
        <row r="372">
          <cell r="G372" t="str">
            <v>JS0A7ZNZ008</v>
          </cell>
          <cell r="H372">
            <v>0</v>
          </cell>
          <cell r="I372">
            <v>0</v>
          </cell>
          <cell r="J372" t="str">
            <v>CROSS TOWN PLUS</v>
          </cell>
          <cell r="K372" t="str">
            <v>NEW</v>
          </cell>
          <cell r="L372" t="str">
            <v>008</v>
          </cell>
          <cell r="M372" t="str">
            <v>BLACK</v>
          </cell>
          <cell r="N372" t="str">
            <v>Solid</v>
          </cell>
          <cell r="O372" t="str">
            <v>S</v>
          </cell>
          <cell r="P372" t="str">
            <v>100% Polyester</v>
          </cell>
          <cell r="Q372" t="str">
            <v>721415</v>
          </cell>
          <cell r="R372" t="str">
            <v>HORIZON - CAM</v>
          </cell>
          <cell r="S372" t="str">
            <v>Phnom Penh</v>
          </cell>
          <cell r="T372" t="str">
            <v>Cambodia</v>
          </cell>
          <cell r="U372">
            <v>77</v>
          </cell>
          <cell r="V372">
            <v>42</v>
          </cell>
          <cell r="W372">
            <v>14</v>
          </cell>
          <cell r="X372">
            <v>14</v>
          </cell>
          <cell r="Y372">
            <v>45</v>
          </cell>
          <cell r="Z372">
            <v>101</v>
          </cell>
          <cell r="AA372">
            <v>136</v>
          </cell>
          <cell r="AB372" t="str">
            <v>721415</v>
          </cell>
          <cell r="AC372" t="str">
            <v>HORIZON - CAM</v>
          </cell>
          <cell r="AD372" t="str">
            <v>Phnom Penh</v>
          </cell>
          <cell r="AE372" t="str">
            <v>Cambodia</v>
          </cell>
          <cell r="AF372" t="str">
            <v>721415</v>
          </cell>
          <cell r="AG372" t="str">
            <v>HORIZON - CAM</v>
          </cell>
          <cell r="AH372" t="str">
            <v>Phnom Penh</v>
          </cell>
          <cell r="AI372" t="str">
            <v>Cambodia</v>
          </cell>
          <cell r="AJ372" t="str">
            <v>721415</v>
          </cell>
          <cell r="AK372" t="str">
            <v>HORIZON - CAM</v>
          </cell>
          <cell r="AL372" t="str">
            <v>Phnom Penh</v>
          </cell>
          <cell r="AM372" t="str">
            <v>Cambodia</v>
          </cell>
          <cell r="AN372" t="str">
            <v>JFRG</v>
          </cell>
          <cell r="AO372">
            <v>18</v>
          </cell>
          <cell r="AP372">
            <v>30</v>
          </cell>
          <cell r="AQ372">
            <v>15</v>
          </cell>
          <cell r="AR372">
            <v>13</v>
          </cell>
          <cell r="AS372">
            <v>8.5</v>
          </cell>
          <cell r="AT372">
            <v>0</v>
          </cell>
          <cell r="AU372">
            <v>0</v>
          </cell>
          <cell r="AV372">
            <v>0</v>
          </cell>
          <cell r="AW372">
            <v>0</v>
          </cell>
          <cell r="AX372">
            <v>0</v>
          </cell>
          <cell r="AY372">
            <v>0</v>
          </cell>
          <cell r="AZ372">
            <v>2000</v>
          </cell>
          <cell r="BA372">
            <v>500</v>
          </cell>
          <cell r="BB372">
            <v>87</v>
          </cell>
          <cell r="BC372">
            <v>28</v>
          </cell>
          <cell r="BD372">
            <v>115</v>
          </cell>
          <cell r="BE372">
            <v>63</v>
          </cell>
          <cell r="BF372">
            <v>103</v>
          </cell>
          <cell r="BG372">
            <v>15</v>
          </cell>
          <cell r="BH372">
            <v>63</v>
          </cell>
          <cell r="BI372">
            <v>25</v>
          </cell>
          <cell r="BJ372">
            <v>63</v>
          </cell>
          <cell r="BK372">
            <v>64</v>
          </cell>
          <cell r="BL372">
            <v>9</v>
          </cell>
          <cell r="BM372">
            <v>1</v>
          </cell>
          <cell r="BN372">
            <v>1</v>
          </cell>
          <cell r="BO372">
            <v>1</v>
          </cell>
          <cell r="BP372">
            <v>1</v>
          </cell>
        </row>
        <row r="373">
          <cell r="G373" t="str">
            <v>JS0A7ZNZ003</v>
          </cell>
          <cell r="H373">
            <v>0</v>
          </cell>
          <cell r="I373">
            <v>0</v>
          </cell>
          <cell r="J373" t="str">
            <v>CROSS TOWN PLUS</v>
          </cell>
          <cell r="K373" t="str">
            <v>NEW</v>
          </cell>
          <cell r="L373" t="str">
            <v>003</v>
          </cell>
          <cell r="M373" t="str">
            <v>NAVY</v>
          </cell>
          <cell r="N373" t="str">
            <v>Solid</v>
          </cell>
          <cell r="O373" t="str">
            <v>S</v>
          </cell>
          <cell r="P373" t="str">
            <v>100% Polyester</v>
          </cell>
          <cell r="Q373" t="str">
            <v>721415</v>
          </cell>
          <cell r="R373" t="str">
            <v>HORIZON - CAM</v>
          </cell>
          <cell r="S373" t="str">
            <v>Phnom Penh</v>
          </cell>
          <cell r="T373" t="str">
            <v>Cambodia</v>
          </cell>
          <cell r="U373">
            <v>77</v>
          </cell>
          <cell r="V373">
            <v>42</v>
          </cell>
          <cell r="W373">
            <v>14</v>
          </cell>
          <cell r="X373">
            <v>14</v>
          </cell>
          <cell r="Y373">
            <v>45</v>
          </cell>
          <cell r="Z373">
            <v>101</v>
          </cell>
          <cell r="AA373">
            <v>136</v>
          </cell>
          <cell r="AB373" t="str">
            <v>721415</v>
          </cell>
          <cell r="AC373" t="str">
            <v>HORIZON - CAM</v>
          </cell>
          <cell r="AD373" t="str">
            <v>Phnom Penh</v>
          </cell>
          <cell r="AE373" t="str">
            <v>Cambodia</v>
          </cell>
          <cell r="AF373" t="str">
            <v>721415</v>
          </cell>
          <cell r="AG373" t="str">
            <v>HORIZON - CAM</v>
          </cell>
          <cell r="AH373" t="str">
            <v>Phnom Penh</v>
          </cell>
          <cell r="AI373" t="str">
            <v>Cambodia</v>
          </cell>
          <cell r="AJ373" t="str">
            <v>721415</v>
          </cell>
          <cell r="AK373" t="str">
            <v>HORIZON - CAM</v>
          </cell>
          <cell r="AL373" t="str">
            <v>Phnom Penh</v>
          </cell>
          <cell r="AM373" t="str">
            <v>Cambodia</v>
          </cell>
          <cell r="AN373" t="str">
            <v>JFRG</v>
          </cell>
          <cell r="AO373">
            <v>18</v>
          </cell>
          <cell r="AP373">
            <v>30</v>
          </cell>
          <cell r="AQ373">
            <v>15</v>
          </cell>
          <cell r="AR373">
            <v>13</v>
          </cell>
          <cell r="AS373">
            <v>8.5</v>
          </cell>
          <cell r="AT373">
            <v>0</v>
          </cell>
          <cell r="AU373">
            <v>0</v>
          </cell>
          <cell r="AV373">
            <v>0</v>
          </cell>
          <cell r="AW373">
            <v>0</v>
          </cell>
          <cell r="AX373">
            <v>0</v>
          </cell>
          <cell r="AY373">
            <v>0</v>
          </cell>
          <cell r="AZ373">
            <v>2000</v>
          </cell>
          <cell r="BA373">
            <v>500</v>
          </cell>
          <cell r="BB373">
            <v>87</v>
          </cell>
          <cell r="BC373">
            <v>28</v>
          </cell>
          <cell r="BD373">
            <v>115</v>
          </cell>
          <cell r="BE373">
            <v>63</v>
          </cell>
          <cell r="BF373">
            <v>103</v>
          </cell>
          <cell r="BG373">
            <v>15</v>
          </cell>
          <cell r="BH373">
            <v>63</v>
          </cell>
          <cell r="BI373">
            <v>25</v>
          </cell>
          <cell r="BJ373">
            <v>63</v>
          </cell>
          <cell r="BK373">
            <v>64</v>
          </cell>
          <cell r="BL373">
            <v>9</v>
          </cell>
          <cell r="BM373">
            <v>1</v>
          </cell>
          <cell r="BN373">
            <v>1</v>
          </cell>
          <cell r="BO373">
            <v>1</v>
          </cell>
          <cell r="BP373">
            <v>1</v>
          </cell>
        </row>
        <row r="374">
          <cell r="G374" t="str">
            <v>JS0A7ZNZ7H6</v>
          </cell>
          <cell r="H374">
            <v>0</v>
          </cell>
          <cell r="I374">
            <v>0</v>
          </cell>
          <cell r="J374" t="str">
            <v>CROSS TOWN PLUS</v>
          </cell>
          <cell r="K374" t="str">
            <v>NEW</v>
          </cell>
          <cell r="L374" t="str">
            <v>7H6</v>
          </cell>
          <cell r="M374" t="str">
            <v>GRAPHITE GREY</v>
          </cell>
          <cell r="N374" t="str">
            <v>Solid</v>
          </cell>
          <cell r="O374" t="str">
            <v>S</v>
          </cell>
          <cell r="P374" t="str">
            <v>100% Polyester</v>
          </cell>
          <cell r="Q374" t="str">
            <v>721415</v>
          </cell>
          <cell r="R374" t="str">
            <v>HORIZON - CAM</v>
          </cell>
          <cell r="S374" t="str">
            <v>Phnom Penh</v>
          </cell>
          <cell r="T374" t="str">
            <v>Cambodia</v>
          </cell>
          <cell r="U374">
            <v>77</v>
          </cell>
          <cell r="V374">
            <v>42</v>
          </cell>
          <cell r="W374">
            <v>14</v>
          </cell>
          <cell r="X374">
            <v>14</v>
          </cell>
          <cell r="Y374">
            <v>45</v>
          </cell>
          <cell r="Z374">
            <v>101</v>
          </cell>
          <cell r="AA374">
            <v>136</v>
          </cell>
          <cell r="AB374" t="str">
            <v>721415</v>
          </cell>
          <cell r="AC374" t="str">
            <v>HORIZON - CAM</v>
          </cell>
          <cell r="AD374" t="str">
            <v>Phnom Penh</v>
          </cell>
          <cell r="AE374" t="str">
            <v>Cambodia</v>
          </cell>
          <cell r="AF374" t="str">
            <v>721415</v>
          </cell>
          <cell r="AG374" t="str">
            <v>HORIZON - CAM</v>
          </cell>
          <cell r="AH374" t="str">
            <v>Phnom Penh</v>
          </cell>
          <cell r="AI374" t="str">
            <v>Cambodia</v>
          </cell>
          <cell r="AJ374" t="str">
            <v>721415</v>
          </cell>
          <cell r="AK374" t="str">
            <v>HORIZON - CAM</v>
          </cell>
          <cell r="AL374" t="str">
            <v>Phnom Penh</v>
          </cell>
          <cell r="AM374" t="str">
            <v>Cambodia</v>
          </cell>
          <cell r="AN374" t="str">
            <v>JFRG</v>
          </cell>
          <cell r="AO374">
            <v>18</v>
          </cell>
          <cell r="AP374">
            <v>30</v>
          </cell>
          <cell r="AQ374">
            <v>15</v>
          </cell>
          <cell r="AR374">
            <v>13</v>
          </cell>
          <cell r="AS374">
            <v>8.5</v>
          </cell>
          <cell r="AT374">
            <v>0</v>
          </cell>
          <cell r="AU374">
            <v>0</v>
          </cell>
          <cell r="AV374">
            <v>0</v>
          </cell>
          <cell r="AW374">
            <v>0</v>
          </cell>
          <cell r="AX374">
            <v>0</v>
          </cell>
          <cell r="AY374">
            <v>0</v>
          </cell>
          <cell r="AZ374">
            <v>2000</v>
          </cell>
          <cell r="BA374">
            <v>500</v>
          </cell>
          <cell r="BB374">
            <v>87</v>
          </cell>
          <cell r="BC374">
            <v>28</v>
          </cell>
          <cell r="BD374">
            <v>115</v>
          </cell>
          <cell r="BE374">
            <v>63</v>
          </cell>
          <cell r="BF374">
            <v>103</v>
          </cell>
          <cell r="BG374">
            <v>15</v>
          </cell>
          <cell r="BH374">
            <v>63</v>
          </cell>
          <cell r="BI374">
            <v>25</v>
          </cell>
          <cell r="BJ374">
            <v>63</v>
          </cell>
          <cell r="BK374">
            <v>64</v>
          </cell>
          <cell r="BL374">
            <v>9</v>
          </cell>
          <cell r="BM374">
            <v>1</v>
          </cell>
          <cell r="BN374">
            <v>1</v>
          </cell>
          <cell r="BO374">
            <v>1</v>
          </cell>
          <cell r="BP374">
            <v>1</v>
          </cell>
        </row>
        <row r="375">
          <cell r="G375" t="str">
            <v>JS0A7ZNZ7N8</v>
          </cell>
          <cell r="H375">
            <v>0</v>
          </cell>
          <cell r="I375">
            <v>0</v>
          </cell>
          <cell r="J375" t="str">
            <v>CROSS TOWN PLUS</v>
          </cell>
          <cell r="K375" t="str">
            <v>NEW</v>
          </cell>
          <cell r="L375" t="str">
            <v>7N8</v>
          </cell>
          <cell r="M375" t="str">
            <v>MISTY ROSE</v>
          </cell>
          <cell r="N375" t="str">
            <v>Solid</v>
          </cell>
          <cell r="O375" t="str">
            <v>S</v>
          </cell>
          <cell r="P375" t="str">
            <v>100% Polyester</v>
          </cell>
          <cell r="Q375" t="str">
            <v>721415</v>
          </cell>
          <cell r="R375" t="str">
            <v>HORIZON - CAM</v>
          </cell>
          <cell r="S375" t="str">
            <v>Phnom Penh</v>
          </cell>
          <cell r="T375" t="str">
            <v>Cambodia</v>
          </cell>
          <cell r="U375">
            <v>77</v>
          </cell>
          <cell r="V375">
            <v>42</v>
          </cell>
          <cell r="W375">
            <v>14</v>
          </cell>
          <cell r="X375">
            <v>14</v>
          </cell>
          <cell r="Y375">
            <v>45</v>
          </cell>
          <cell r="Z375">
            <v>101</v>
          </cell>
          <cell r="AA375">
            <v>136</v>
          </cell>
          <cell r="AB375" t="str">
            <v>721415</v>
          </cell>
          <cell r="AC375" t="str">
            <v>HORIZON - CAM</v>
          </cell>
          <cell r="AD375" t="str">
            <v>Phnom Penh</v>
          </cell>
          <cell r="AE375" t="str">
            <v>Cambodia</v>
          </cell>
          <cell r="AF375" t="str">
            <v>721415</v>
          </cell>
          <cell r="AG375" t="str">
            <v>HORIZON - CAM</v>
          </cell>
          <cell r="AH375" t="str">
            <v>Phnom Penh</v>
          </cell>
          <cell r="AI375" t="str">
            <v>Cambodia</v>
          </cell>
          <cell r="AJ375" t="str">
            <v>721415</v>
          </cell>
          <cell r="AK375" t="str">
            <v>HORIZON - CAM</v>
          </cell>
          <cell r="AL375" t="str">
            <v>Phnom Penh</v>
          </cell>
          <cell r="AM375" t="str">
            <v>Cambodia</v>
          </cell>
          <cell r="AN375" t="str">
            <v>JFRG</v>
          </cell>
          <cell r="AO375">
            <v>18</v>
          </cell>
          <cell r="AP375">
            <v>30</v>
          </cell>
          <cell r="AQ375">
            <v>15</v>
          </cell>
          <cell r="AR375">
            <v>13</v>
          </cell>
          <cell r="AS375">
            <v>8.5</v>
          </cell>
          <cell r="AT375">
            <v>0</v>
          </cell>
          <cell r="AU375">
            <v>0</v>
          </cell>
          <cell r="AV375">
            <v>0</v>
          </cell>
          <cell r="AW375">
            <v>0</v>
          </cell>
          <cell r="AX375">
            <v>0</v>
          </cell>
          <cell r="AY375">
            <v>0</v>
          </cell>
          <cell r="AZ375">
            <v>2000</v>
          </cell>
          <cell r="BA375">
            <v>500</v>
          </cell>
          <cell r="BB375">
            <v>87</v>
          </cell>
          <cell r="BC375">
            <v>28</v>
          </cell>
          <cell r="BD375">
            <v>115</v>
          </cell>
          <cell r="BE375">
            <v>63</v>
          </cell>
          <cell r="BF375">
            <v>103</v>
          </cell>
          <cell r="BG375">
            <v>15</v>
          </cell>
          <cell r="BH375">
            <v>63</v>
          </cell>
          <cell r="BI375">
            <v>25</v>
          </cell>
          <cell r="BJ375">
            <v>63</v>
          </cell>
          <cell r="BK375">
            <v>64</v>
          </cell>
          <cell r="BL375">
            <v>9</v>
          </cell>
          <cell r="BM375">
            <v>1</v>
          </cell>
          <cell r="BN375">
            <v>1</v>
          </cell>
          <cell r="BO375">
            <v>1</v>
          </cell>
          <cell r="BP375">
            <v>1</v>
          </cell>
        </row>
        <row r="376">
          <cell r="G376" t="str">
            <v>JS0A7ZNZ7G7</v>
          </cell>
          <cell r="H376">
            <v>0</v>
          </cell>
          <cell r="I376">
            <v>0</v>
          </cell>
          <cell r="J376" t="str">
            <v>CROSS TOWN PLUS</v>
          </cell>
          <cell r="K376" t="str">
            <v>NEW</v>
          </cell>
          <cell r="L376" t="str">
            <v>7G7</v>
          </cell>
          <cell r="M376" t="str">
            <v>BLUE DUSK</v>
          </cell>
          <cell r="N376" t="str">
            <v>Solid</v>
          </cell>
          <cell r="O376" t="str">
            <v>S</v>
          </cell>
          <cell r="P376" t="str">
            <v>100% Polyester</v>
          </cell>
          <cell r="Q376" t="str">
            <v>721415</v>
          </cell>
          <cell r="R376" t="str">
            <v>HORIZON - CAM</v>
          </cell>
          <cell r="S376" t="str">
            <v>Phnom Penh</v>
          </cell>
          <cell r="T376" t="str">
            <v>Cambodia</v>
          </cell>
          <cell r="U376">
            <v>77</v>
          </cell>
          <cell r="V376">
            <v>42</v>
          </cell>
          <cell r="W376">
            <v>14</v>
          </cell>
          <cell r="X376">
            <v>14</v>
          </cell>
          <cell r="Y376">
            <v>45</v>
          </cell>
          <cell r="Z376">
            <v>101</v>
          </cell>
          <cell r="AA376">
            <v>136</v>
          </cell>
          <cell r="AB376" t="str">
            <v>721415</v>
          </cell>
          <cell r="AC376" t="str">
            <v>HORIZON - CAM</v>
          </cell>
          <cell r="AD376" t="str">
            <v>Phnom Penh</v>
          </cell>
          <cell r="AE376" t="str">
            <v>Cambodia</v>
          </cell>
          <cell r="AF376" t="str">
            <v>721415</v>
          </cell>
          <cell r="AG376" t="str">
            <v>HORIZON - CAM</v>
          </cell>
          <cell r="AH376" t="str">
            <v>Phnom Penh</v>
          </cell>
          <cell r="AI376" t="str">
            <v>Cambodia</v>
          </cell>
          <cell r="AJ376" t="str">
            <v>721415</v>
          </cell>
          <cell r="AK376" t="str">
            <v>HORIZON - CAM</v>
          </cell>
          <cell r="AL376" t="str">
            <v>Phnom Penh</v>
          </cell>
          <cell r="AM376" t="str">
            <v>Cambodia</v>
          </cell>
          <cell r="AN376" t="str">
            <v>JFRG</v>
          </cell>
          <cell r="AO376">
            <v>18</v>
          </cell>
          <cell r="AP376">
            <v>30</v>
          </cell>
          <cell r="AQ376">
            <v>15</v>
          </cell>
          <cell r="AR376">
            <v>13</v>
          </cell>
          <cell r="AS376">
            <v>8.5</v>
          </cell>
          <cell r="AT376">
            <v>0</v>
          </cell>
          <cell r="AU376">
            <v>0</v>
          </cell>
          <cell r="AV376">
            <v>0</v>
          </cell>
          <cell r="AW376">
            <v>0</v>
          </cell>
          <cell r="AX376">
            <v>0</v>
          </cell>
          <cell r="AY376">
            <v>0</v>
          </cell>
          <cell r="AZ376">
            <v>2000</v>
          </cell>
          <cell r="BA376">
            <v>500</v>
          </cell>
          <cell r="BB376">
            <v>87</v>
          </cell>
          <cell r="BC376">
            <v>28</v>
          </cell>
          <cell r="BD376">
            <v>115</v>
          </cell>
          <cell r="BE376">
            <v>63</v>
          </cell>
          <cell r="BF376">
            <v>103</v>
          </cell>
          <cell r="BG376">
            <v>15</v>
          </cell>
          <cell r="BH376">
            <v>63</v>
          </cell>
          <cell r="BI376">
            <v>25</v>
          </cell>
          <cell r="BJ376">
            <v>63</v>
          </cell>
          <cell r="BK376">
            <v>64</v>
          </cell>
          <cell r="BL376">
            <v>9</v>
          </cell>
          <cell r="BM376">
            <v>1</v>
          </cell>
          <cell r="BN376">
            <v>1</v>
          </cell>
          <cell r="BO376">
            <v>1</v>
          </cell>
          <cell r="BP376">
            <v>1</v>
          </cell>
        </row>
        <row r="377">
          <cell r="G377" t="str">
            <v>JS0A7ZNZ96D</v>
          </cell>
          <cell r="H377">
            <v>0</v>
          </cell>
          <cell r="I377">
            <v>0</v>
          </cell>
          <cell r="J377" t="str">
            <v>CROSS TOWN PLUS</v>
          </cell>
          <cell r="K377" t="str">
            <v>NEW</v>
          </cell>
          <cell r="L377" t="str">
            <v>96D</v>
          </cell>
          <cell r="M377" t="str">
            <v>LODEN FROST</v>
          </cell>
          <cell r="N377" t="str">
            <v>Solid</v>
          </cell>
          <cell r="O377" t="str">
            <v>S</v>
          </cell>
          <cell r="P377" t="str">
            <v>100% Polyester</v>
          </cell>
          <cell r="Q377" t="str">
            <v>721415</v>
          </cell>
          <cell r="R377" t="str">
            <v>HORIZON - CAM</v>
          </cell>
          <cell r="S377" t="str">
            <v>Phnom Penh</v>
          </cell>
          <cell r="T377" t="str">
            <v>Cambodia</v>
          </cell>
          <cell r="U377">
            <v>77</v>
          </cell>
          <cell r="V377">
            <v>42</v>
          </cell>
          <cell r="W377">
            <v>14</v>
          </cell>
          <cell r="X377">
            <v>14</v>
          </cell>
          <cell r="Y377">
            <v>45</v>
          </cell>
          <cell r="Z377">
            <v>101</v>
          </cell>
          <cell r="AA377">
            <v>136</v>
          </cell>
          <cell r="AB377" t="str">
            <v>721415</v>
          </cell>
          <cell r="AC377" t="str">
            <v>HORIZON - CAM</v>
          </cell>
          <cell r="AD377" t="str">
            <v>Phnom Penh</v>
          </cell>
          <cell r="AE377" t="str">
            <v>Cambodia</v>
          </cell>
          <cell r="AF377" t="str">
            <v>721415</v>
          </cell>
          <cell r="AG377" t="str">
            <v>HORIZON - CAM</v>
          </cell>
          <cell r="AH377" t="str">
            <v>Phnom Penh</v>
          </cell>
          <cell r="AI377" t="str">
            <v>Cambodia</v>
          </cell>
          <cell r="AJ377" t="str">
            <v>721415</v>
          </cell>
          <cell r="AK377" t="str">
            <v>HORIZON - CAM</v>
          </cell>
          <cell r="AL377" t="str">
            <v>Phnom Penh</v>
          </cell>
          <cell r="AM377" t="str">
            <v>Cambodia</v>
          </cell>
          <cell r="AN377" t="str">
            <v>JFRG</v>
          </cell>
          <cell r="AO377">
            <v>18</v>
          </cell>
          <cell r="AP377">
            <v>30</v>
          </cell>
          <cell r="AQ377">
            <v>15</v>
          </cell>
          <cell r="AR377">
            <v>13</v>
          </cell>
          <cell r="AS377">
            <v>8.5</v>
          </cell>
          <cell r="AT377">
            <v>0</v>
          </cell>
          <cell r="AU377">
            <v>0</v>
          </cell>
          <cell r="AV377">
            <v>0</v>
          </cell>
          <cell r="AW377">
            <v>0</v>
          </cell>
          <cell r="AX377">
            <v>0</v>
          </cell>
          <cell r="AY377">
            <v>0</v>
          </cell>
          <cell r="AZ377">
            <v>2000</v>
          </cell>
          <cell r="BA377">
            <v>500</v>
          </cell>
          <cell r="BB377">
            <v>87</v>
          </cell>
          <cell r="BC377">
            <v>28</v>
          </cell>
          <cell r="BD377">
            <v>115</v>
          </cell>
          <cell r="BE377">
            <v>63</v>
          </cell>
          <cell r="BF377">
            <v>103</v>
          </cell>
          <cell r="BG377">
            <v>15</v>
          </cell>
          <cell r="BH377">
            <v>63</v>
          </cell>
          <cell r="BI377">
            <v>25</v>
          </cell>
          <cell r="BJ377">
            <v>63</v>
          </cell>
          <cell r="BK377">
            <v>64</v>
          </cell>
          <cell r="BL377">
            <v>9</v>
          </cell>
          <cell r="BM377">
            <v>1</v>
          </cell>
          <cell r="BN377">
            <v>1</v>
          </cell>
          <cell r="BO377">
            <v>1</v>
          </cell>
          <cell r="BP377">
            <v>1</v>
          </cell>
        </row>
        <row r="378">
          <cell r="G378" t="str">
            <v>JS0A7ZNZZ72</v>
          </cell>
          <cell r="H378">
            <v>0</v>
          </cell>
          <cell r="I378">
            <v>0</v>
          </cell>
          <cell r="J378" t="str">
            <v>CROSS TOWN PLUS</v>
          </cell>
          <cell r="K378" t="str">
            <v>NEW</v>
          </cell>
          <cell r="L378" t="str">
            <v>Z72</v>
          </cell>
          <cell r="M378" t="str">
            <v>PEACH NEON</v>
          </cell>
          <cell r="N378" t="str">
            <v>Solid</v>
          </cell>
          <cell r="O378" t="str">
            <v>S</v>
          </cell>
          <cell r="P378" t="str">
            <v>100% Polyester</v>
          </cell>
          <cell r="Q378" t="str">
            <v>721415</v>
          </cell>
          <cell r="R378" t="str">
            <v>HORIZON - CAM</v>
          </cell>
          <cell r="S378" t="str">
            <v>Phnom Penh</v>
          </cell>
          <cell r="T378" t="str">
            <v>Cambodia</v>
          </cell>
          <cell r="U378">
            <v>77</v>
          </cell>
          <cell r="V378">
            <v>42</v>
          </cell>
          <cell r="W378">
            <v>14</v>
          </cell>
          <cell r="X378">
            <v>14</v>
          </cell>
          <cell r="Y378">
            <v>45</v>
          </cell>
          <cell r="Z378">
            <v>101</v>
          </cell>
          <cell r="AA378">
            <v>136</v>
          </cell>
          <cell r="AB378" t="str">
            <v>721415</v>
          </cell>
          <cell r="AC378" t="str">
            <v>HORIZON - CAM</v>
          </cell>
          <cell r="AD378" t="str">
            <v>Phnom Penh</v>
          </cell>
          <cell r="AE378" t="str">
            <v>Cambodia</v>
          </cell>
          <cell r="AF378" t="str">
            <v>721415</v>
          </cell>
          <cell r="AG378" t="str">
            <v>HORIZON - CAM</v>
          </cell>
          <cell r="AH378" t="str">
            <v>Phnom Penh</v>
          </cell>
          <cell r="AI378" t="str">
            <v>Cambodia</v>
          </cell>
          <cell r="AJ378" t="str">
            <v>721415</v>
          </cell>
          <cell r="AK378" t="str">
            <v>HORIZON - CAM</v>
          </cell>
          <cell r="AL378" t="str">
            <v>Phnom Penh</v>
          </cell>
          <cell r="AM378" t="str">
            <v>Cambodia</v>
          </cell>
          <cell r="AN378" t="str">
            <v>JFRG</v>
          </cell>
          <cell r="AO378">
            <v>18</v>
          </cell>
          <cell r="AP378">
            <v>30</v>
          </cell>
          <cell r="AQ378">
            <v>15</v>
          </cell>
          <cell r="AR378">
            <v>13</v>
          </cell>
          <cell r="AS378">
            <v>8.5</v>
          </cell>
          <cell r="AT378">
            <v>0</v>
          </cell>
          <cell r="AU378">
            <v>0</v>
          </cell>
          <cell r="AV378">
            <v>0</v>
          </cell>
          <cell r="AW378">
            <v>0</v>
          </cell>
          <cell r="AX378">
            <v>0</v>
          </cell>
          <cell r="AY378">
            <v>0</v>
          </cell>
          <cell r="AZ378">
            <v>2000</v>
          </cell>
          <cell r="BA378">
            <v>500</v>
          </cell>
          <cell r="BB378">
            <v>87</v>
          </cell>
          <cell r="BC378">
            <v>28</v>
          </cell>
          <cell r="BD378">
            <v>115</v>
          </cell>
          <cell r="BE378">
            <v>63</v>
          </cell>
          <cell r="BF378">
            <v>103</v>
          </cell>
          <cell r="BG378">
            <v>15</v>
          </cell>
          <cell r="BH378">
            <v>63</v>
          </cell>
          <cell r="BI378">
            <v>25</v>
          </cell>
          <cell r="BJ378">
            <v>63</v>
          </cell>
          <cell r="BK378">
            <v>64</v>
          </cell>
          <cell r="BL378">
            <v>9</v>
          </cell>
          <cell r="BM378">
            <v>1</v>
          </cell>
          <cell r="BN378">
            <v>1</v>
          </cell>
          <cell r="BO378">
            <v>1</v>
          </cell>
          <cell r="BP378">
            <v>1</v>
          </cell>
        </row>
        <row r="379">
          <cell r="G379" t="str">
            <v>JS0A7ZNZAO3</v>
          </cell>
          <cell r="H379">
            <v>0</v>
          </cell>
          <cell r="I379">
            <v>0</v>
          </cell>
          <cell r="J379" t="str">
            <v>CROSS TOWN PLUS</v>
          </cell>
          <cell r="K379" t="str">
            <v>NEW</v>
          </cell>
          <cell r="L379" t="str">
            <v>AO3</v>
          </cell>
          <cell r="M379" t="str">
            <v>CYBERSPACE GALAXY</v>
          </cell>
          <cell r="N379" t="str">
            <v>Print</v>
          </cell>
          <cell r="O379" t="str">
            <v>P</v>
          </cell>
          <cell r="P379" t="str">
            <v>100% Polyester</v>
          </cell>
          <cell r="Q379" t="str">
            <v>721415</v>
          </cell>
          <cell r="R379" t="str">
            <v>HORIZON - CAM</v>
          </cell>
          <cell r="S379" t="str">
            <v>Phnom Penh</v>
          </cell>
          <cell r="T379" t="str">
            <v>Cambodia</v>
          </cell>
          <cell r="U379">
            <v>77</v>
          </cell>
          <cell r="V379">
            <v>42</v>
          </cell>
          <cell r="W379">
            <v>14</v>
          </cell>
          <cell r="X379">
            <v>14</v>
          </cell>
          <cell r="Y379">
            <v>45</v>
          </cell>
          <cell r="Z379">
            <v>101</v>
          </cell>
          <cell r="AA379">
            <v>136</v>
          </cell>
          <cell r="AB379" t="str">
            <v>721415</v>
          </cell>
          <cell r="AC379" t="str">
            <v>HORIZON - CAM</v>
          </cell>
          <cell r="AD379" t="str">
            <v>Phnom Penh</v>
          </cell>
          <cell r="AE379" t="str">
            <v>Cambodia</v>
          </cell>
          <cell r="AF379" t="str">
            <v>721415</v>
          </cell>
          <cell r="AG379" t="str">
            <v>HORIZON - CAM</v>
          </cell>
          <cell r="AH379" t="str">
            <v>Phnom Penh</v>
          </cell>
          <cell r="AI379" t="str">
            <v>Cambodia</v>
          </cell>
          <cell r="AJ379" t="str">
            <v>721415</v>
          </cell>
          <cell r="AK379" t="str">
            <v>HORIZON - CAM</v>
          </cell>
          <cell r="AL379" t="str">
            <v>Phnom Penh</v>
          </cell>
          <cell r="AM379" t="str">
            <v>Cambodia</v>
          </cell>
          <cell r="AN379" t="str">
            <v>JFRG</v>
          </cell>
          <cell r="AO379">
            <v>18</v>
          </cell>
          <cell r="AP379">
            <v>30</v>
          </cell>
          <cell r="AQ379">
            <v>15</v>
          </cell>
          <cell r="AR379">
            <v>13</v>
          </cell>
          <cell r="AS379">
            <v>8.5</v>
          </cell>
          <cell r="AT379">
            <v>0</v>
          </cell>
          <cell r="AU379">
            <v>0</v>
          </cell>
          <cell r="AV379">
            <v>0</v>
          </cell>
          <cell r="AW379">
            <v>0</v>
          </cell>
          <cell r="AX379">
            <v>0</v>
          </cell>
          <cell r="AY379">
            <v>0</v>
          </cell>
          <cell r="AZ379">
            <v>2000</v>
          </cell>
          <cell r="BA379">
            <v>500</v>
          </cell>
          <cell r="BB379">
            <v>87</v>
          </cell>
          <cell r="BC379">
            <v>28</v>
          </cell>
          <cell r="BD379">
            <v>115</v>
          </cell>
          <cell r="BE379">
            <v>63</v>
          </cell>
          <cell r="BF379">
            <v>103</v>
          </cell>
          <cell r="BG379">
            <v>15</v>
          </cell>
          <cell r="BH379">
            <v>63</v>
          </cell>
          <cell r="BI379">
            <v>25</v>
          </cell>
          <cell r="BJ379">
            <v>63</v>
          </cell>
          <cell r="BK379">
            <v>64</v>
          </cell>
          <cell r="BL379">
            <v>9</v>
          </cell>
          <cell r="BM379">
            <v>1</v>
          </cell>
          <cell r="BN379">
            <v>1</v>
          </cell>
          <cell r="BO379">
            <v>1</v>
          </cell>
          <cell r="BP379">
            <v>1</v>
          </cell>
        </row>
        <row r="380">
          <cell r="G380" t="str">
            <v>JS0A7ZNZXS6</v>
          </cell>
          <cell r="H380">
            <v>0</v>
          </cell>
          <cell r="I380">
            <v>0</v>
          </cell>
          <cell r="J380" t="str">
            <v>CROSS TOWN PLUS</v>
          </cell>
          <cell r="K380" t="str">
            <v>NEW</v>
          </cell>
          <cell r="L380" t="str">
            <v>XS6</v>
          </cell>
          <cell r="M380" t="str">
            <v>PRECIOUS PETALS</v>
          </cell>
          <cell r="N380" t="str">
            <v>Print</v>
          </cell>
          <cell r="O380" t="str">
            <v>P</v>
          </cell>
          <cell r="P380" t="str">
            <v>100% Polyester</v>
          </cell>
          <cell r="Q380" t="str">
            <v>721415</v>
          </cell>
          <cell r="R380" t="str">
            <v>HORIZON - CAM</v>
          </cell>
          <cell r="S380" t="str">
            <v>Phnom Penh</v>
          </cell>
          <cell r="T380" t="str">
            <v>Cambodia</v>
          </cell>
          <cell r="U380">
            <v>77</v>
          </cell>
          <cell r="V380">
            <v>42</v>
          </cell>
          <cell r="W380">
            <v>14</v>
          </cell>
          <cell r="X380">
            <v>14</v>
          </cell>
          <cell r="Y380">
            <v>45</v>
          </cell>
          <cell r="Z380">
            <v>101</v>
          </cell>
          <cell r="AA380">
            <v>136</v>
          </cell>
          <cell r="AB380" t="str">
            <v>721415</v>
          </cell>
          <cell r="AC380" t="str">
            <v>HORIZON - CAM</v>
          </cell>
          <cell r="AD380" t="str">
            <v>Phnom Penh</v>
          </cell>
          <cell r="AE380" t="str">
            <v>Cambodia</v>
          </cell>
          <cell r="AF380" t="str">
            <v>721415</v>
          </cell>
          <cell r="AG380" t="str">
            <v>HORIZON - CAM</v>
          </cell>
          <cell r="AH380" t="str">
            <v>Phnom Penh</v>
          </cell>
          <cell r="AI380" t="str">
            <v>Cambodia</v>
          </cell>
          <cell r="AJ380" t="str">
            <v>721415</v>
          </cell>
          <cell r="AK380" t="str">
            <v>HORIZON - CAM</v>
          </cell>
          <cell r="AL380" t="str">
            <v>Phnom Penh</v>
          </cell>
          <cell r="AM380" t="str">
            <v>Cambodia</v>
          </cell>
          <cell r="AN380" t="str">
            <v>JFRG</v>
          </cell>
          <cell r="AO380">
            <v>18</v>
          </cell>
          <cell r="AP380">
            <v>30</v>
          </cell>
          <cell r="AQ380">
            <v>15</v>
          </cell>
          <cell r="AR380">
            <v>13</v>
          </cell>
          <cell r="AS380">
            <v>8.5</v>
          </cell>
          <cell r="AT380">
            <v>0</v>
          </cell>
          <cell r="AU380">
            <v>0</v>
          </cell>
          <cell r="AV380">
            <v>0</v>
          </cell>
          <cell r="AW380">
            <v>0</v>
          </cell>
          <cell r="AX380">
            <v>0</v>
          </cell>
          <cell r="AY380">
            <v>0</v>
          </cell>
          <cell r="AZ380">
            <v>2000</v>
          </cell>
          <cell r="BA380">
            <v>500</v>
          </cell>
          <cell r="BB380">
            <v>87</v>
          </cell>
          <cell r="BC380">
            <v>28</v>
          </cell>
          <cell r="BD380">
            <v>115</v>
          </cell>
          <cell r="BE380">
            <v>63</v>
          </cell>
          <cell r="BF380">
            <v>103</v>
          </cell>
          <cell r="BG380">
            <v>15</v>
          </cell>
          <cell r="BH380">
            <v>63</v>
          </cell>
          <cell r="BI380">
            <v>25</v>
          </cell>
          <cell r="BJ380">
            <v>63</v>
          </cell>
          <cell r="BK380">
            <v>64</v>
          </cell>
          <cell r="BL380">
            <v>9</v>
          </cell>
          <cell r="BM380">
            <v>1</v>
          </cell>
          <cell r="BN380">
            <v>1</v>
          </cell>
          <cell r="BO380">
            <v>1</v>
          </cell>
          <cell r="BP380">
            <v>1</v>
          </cell>
        </row>
        <row r="381">
          <cell r="G381" t="str">
            <v>JS0A7ZNZAB6</v>
          </cell>
          <cell r="H381">
            <v>0</v>
          </cell>
          <cell r="I381">
            <v>0</v>
          </cell>
          <cell r="J381" t="str">
            <v>CROSS TOWN PLUS</v>
          </cell>
          <cell r="K381" t="str">
            <v>NEW</v>
          </cell>
          <cell r="L381" t="str">
            <v>AB6</v>
          </cell>
          <cell r="M381" t="str">
            <v>SCREEN STATIC</v>
          </cell>
          <cell r="N381" t="str">
            <v>Print</v>
          </cell>
          <cell r="O381" t="str">
            <v>P</v>
          </cell>
          <cell r="P381" t="str">
            <v>100% Polyester</v>
          </cell>
          <cell r="Q381" t="str">
            <v>721415</v>
          </cell>
          <cell r="R381" t="str">
            <v>HORIZON - CAM</v>
          </cell>
          <cell r="S381" t="str">
            <v>Phnom Penh</v>
          </cell>
          <cell r="T381" t="str">
            <v>Cambodia</v>
          </cell>
          <cell r="U381">
            <v>77</v>
          </cell>
          <cell r="V381">
            <v>42</v>
          </cell>
          <cell r="W381">
            <v>14</v>
          </cell>
          <cell r="X381">
            <v>14</v>
          </cell>
          <cell r="Y381">
            <v>45</v>
          </cell>
          <cell r="Z381">
            <v>101</v>
          </cell>
          <cell r="AA381">
            <v>136</v>
          </cell>
          <cell r="AB381" t="str">
            <v>721415</v>
          </cell>
          <cell r="AC381" t="str">
            <v>HORIZON - CAM</v>
          </cell>
          <cell r="AD381" t="str">
            <v>Phnom Penh</v>
          </cell>
          <cell r="AE381" t="str">
            <v>Cambodia</v>
          </cell>
          <cell r="AF381" t="str">
            <v>721415</v>
          </cell>
          <cell r="AG381" t="str">
            <v>HORIZON - CAM</v>
          </cell>
          <cell r="AH381" t="str">
            <v>Phnom Penh</v>
          </cell>
          <cell r="AI381" t="str">
            <v>Cambodia</v>
          </cell>
          <cell r="AJ381" t="str">
            <v>721415</v>
          </cell>
          <cell r="AK381" t="str">
            <v>HORIZON - CAM</v>
          </cell>
          <cell r="AL381" t="str">
            <v>Phnom Penh</v>
          </cell>
          <cell r="AM381" t="str">
            <v>Cambodia</v>
          </cell>
          <cell r="AN381" t="str">
            <v>JFRG</v>
          </cell>
          <cell r="AO381">
            <v>18</v>
          </cell>
          <cell r="AP381">
            <v>30</v>
          </cell>
          <cell r="AQ381">
            <v>15</v>
          </cell>
          <cell r="AR381">
            <v>13</v>
          </cell>
          <cell r="AS381">
            <v>8.5</v>
          </cell>
          <cell r="AT381">
            <v>0</v>
          </cell>
          <cell r="AU381">
            <v>0</v>
          </cell>
          <cell r="AV381">
            <v>0</v>
          </cell>
          <cell r="AW381">
            <v>0</v>
          </cell>
          <cell r="AX381">
            <v>0</v>
          </cell>
          <cell r="AY381">
            <v>0</v>
          </cell>
          <cell r="AZ381">
            <v>2000</v>
          </cell>
          <cell r="BA381">
            <v>500</v>
          </cell>
          <cell r="BB381">
            <v>87</v>
          </cell>
          <cell r="BC381">
            <v>28</v>
          </cell>
          <cell r="BD381">
            <v>115</v>
          </cell>
          <cell r="BE381">
            <v>63</v>
          </cell>
          <cell r="BF381">
            <v>103</v>
          </cell>
          <cell r="BG381">
            <v>15</v>
          </cell>
          <cell r="BH381">
            <v>63</v>
          </cell>
          <cell r="BI381">
            <v>25</v>
          </cell>
          <cell r="BJ381">
            <v>63</v>
          </cell>
          <cell r="BK381">
            <v>64</v>
          </cell>
          <cell r="BL381">
            <v>9</v>
          </cell>
          <cell r="BM381">
            <v>1</v>
          </cell>
          <cell r="BN381">
            <v>1</v>
          </cell>
          <cell r="BO381">
            <v>1</v>
          </cell>
          <cell r="BP381">
            <v>1</v>
          </cell>
        </row>
        <row r="382">
          <cell r="G382" t="str">
            <v>JS0A7ZNZAQ0</v>
          </cell>
          <cell r="H382">
            <v>0</v>
          </cell>
          <cell r="I382">
            <v>0</v>
          </cell>
          <cell r="J382" t="str">
            <v>CROSS TOWN PLUS</v>
          </cell>
          <cell r="K382" t="str">
            <v>NEW</v>
          </cell>
          <cell r="L382" t="str">
            <v>AQ0</v>
          </cell>
          <cell r="M382" t="str">
            <v>PATCHWORK WAVES</v>
          </cell>
          <cell r="N382" t="str">
            <v>Print</v>
          </cell>
          <cell r="O382" t="str">
            <v>P</v>
          </cell>
          <cell r="P382" t="str">
            <v>100% Polyester</v>
          </cell>
          <cell r="Q382" t="str">
            <v>721415</v>
          </cell>
          <cell r="R382" t="str">
            <v>HORIZON - CAM</v>
          </cell>
          <cell r="S382" t="str">
            <v>Phnom Penh</v>
          </cell>
          <cell r="T382" t="str">
            <v>Cambodia</v>
          </cell>
          <cell r="U382">
            <v>77</v>
          </cell>
          <cell r="V382">
            <v>42</v>
          </cell>
          <cell r="W382">
            <v>14</v>
          </cell>
          <cell r="X382">
            <v>14</v>
          </cell>
          <cell r="Y382">
            <v>45</v>
          </cell>
          <cell r="Z382">
            <v>101</v>
          </cell>
          <cell r="AA382">
            <v>136</v>
          </cell>
          <cell r="AB382" t="str">
            <v>721415</v>
          </cell>
          <cell r="AC382" t="str">
            <v>HORIZON - CAM</v>
          </cell>
          <cell r="AD382" t="str">
            <v>Phnom Penh</v>
          </cell>
          <cell r="AE382" t="str">
            <v>Cambodia</v>
          </cell>
          <cell r="AF382" t="str">
            <v>721415</v>
          </cell>
          <cell r="AG382" t="str">
            <v>HORIZON - CAM</v>
          </cell>
          <cell r="AH382" t="str">
            <v>Phnom Penh</v>
          </cell>
          <cell r="AI382" t="str">
            <v>Cambodia</v>
          </cell>
          <cell r="AJ382" t="str">
            <v>721415</v>
          </cell>
          <cell r="AK382" t="str">
            <v>HORIZON - CAM</v>
          </cell>
          <cell r="AL382" t="str">
            <v>Phnom Penh</v>
          </cell>
          <cell r="AM382" t="str">
            <v>Cambodia</v>
          </cell>
          <cell r="AN382" t="str">
            <v>JFRG</v>
          </cell>
          <cell r="AO382">
            <v>18</v>
          </cell>
          <cell r="AP382">
            <v>30</v>
          </cell>
          <cell r="AQ382">
            <v>15</v>
          </cell>
          <cell r="AR382">
            <v>13</v>
          </cell>
          <cell r="AS382">
            <v>8.5</v>
          </cell>
          <cell r="AT382">
            <v>0</v>
          </cell>
          <cell r="AU382">
            <v>0</v>
          </cell>
          <cell r="AV382">
            <v>0</v>
          </cell>
          <cell r="AW382">
            <v>0</v>
          </cell>
          <cell r="AX382">
            <v>0</v>
          </cell>
          <cell r="AY382">
            <v>0</v>
          </cell>
          <cell r="AZ382">
            <v>2000</v>
          </cell>
          <cell r="BA382">
            <v>500</v>
          </cell>
          <cell r="BB382">
            <v>87</v>
          </cell>
          <cell r="BC382">
            <v>28</v>
          </cell>
          <cell r="BD382">
            <v>115</v>
          </cell>
          <cell r="BE382">
            <v>63</v>
          </cell>
          <cell r="BF382">
            <v>103</v>
          </cell>
          <cell r="BG382">
            <v>15</v>
          </cell>
          <cell r="BH382">
            <v>63</v>
          </cell>
          <cell r="BI382">
            <v>25</v>
          </cell>
          <cell r="BJ382">
            <v>63</v>
          </cell>
          <cell r="BK382">
            <v>64</v>
          </cell>
          <cell r="BL382">
            <v>9</v>
          </cell>
          <cell r="BM382">
            <v>1</v>
          </cell>
          <cell r="BN382">
            <v>1</v>
          </cell>
          <cell r="BO382">
            <v>1</v>
          </cell>
          <cell r="BP382">
            <v>1</v>
          </cell>
        </row>
        <row r="383">
          <cell r="G383" t="str">
            <v>JS0A7ZNZAQ9</v>
          </cell>
          <cell r="H383">
            <v>0</v>
          </cell>
          <cell r="I383">
            <v>0</v>
          </cell>
          <cell r="J383" t="str">
            <v>CROSS TOWN PLUS</v>
          </cell>
          <cell r="K383" t="str">
            <v>NEW</v>
          </cell>
          <cell r="L383" t="str">
            <v>AQ9</v>
          </cell>
          <cell r="M383" t="str">
            <v>AUTUMN TAPESTRY HYDRANGEA</v>
          </cell>
          <cell r="N383" t="str">
            <v>Print</v>
          </cell>
          <cell r="O383" t="str">
            <v>P</v>
          </cell>
          <cell r="P383" t="str">
            <v>100% Polyester</v>
          </cell>
          <cell r="Q383" t="str">
            <v>721415</v>
          </cell>
          <cell r="R383" t="str">
            <v>HORIZON - CAM</v>
          </cell>
          <cell r="S383" t="str">
            <v>Phnom Penh</v>
          </cell>
          <cell r="T383" t="str">
            <v>Cambodia</v>
          </cell>
          <cell r="U383">
            <v>77</v>
          </cell>
          <cell r="V383">
            <v>42</v>
          </cell>
          <cell r="W383">
            <v>14</v>
          </cell>
          <cell r="X383">
            <v>14</v>
          </cell>
          <cell r="Y383">
            <v>45</v>
          </cell>
          <cell r="Z383">
            <v>101</v>
          </cell>
          <cell r="AA383">
            <v>136</v>
          </cell>
          <cell r="AB383" t="str">
            <v>721415</v>
          </cell>
          <cell r="AC383" t="str">
            <v>HORIZON - CAM</v>
          </cell>
          <cell r="AD383" t="str">
            <v>Phnom Penh</v>
          </cell>
          <cell r="AE383" t="str">
            <v>Cambodia</v>
          </cell>
          <cell r="AF383" t="str">
            <v>721415</v>
          </cell>
          <cell r="AG383" t="str">
            <v>HORIZON - CAM</v>
          </cell>
          <cell r="AH383" t="str">
            <v>Phnom Penh</v>
          </cell>
          <cell r="AI383" t="str">
            <v>Cambodia</v>
          </cell>
          <cell r="AJ383" t="str">
            <v>721415</v>
          </cell>
          <cell r="AK383" t="str">
            <v>HORIZON - CAM</v>
          </cell>
          <cell r="AL383" t="str">
            <v>Phnom Penh</v>
          </cell>
          <cell r="AM383" t="str">
            <v>Cambodia</v>
          </cell>
          <cell r="AN383" t="str">
            <v>JFRG</v>
          </cell>
          <cell r="AO383">
            <v>18</v>
          </cell>
          <cell r="AP383">
            <v>30</v>
          </cell>
          <cell r="AQ383">
            <v>15</v>
          </cell>
          <cell r="AR383">
            <v>13</v>
          </cell>
          <cell r="AS383">
            <v>8.5</v>
          </cell>
          <cell r="AT383">
            <v>0</v>
          </cell>
          <cell r="AU383">
            <v>0</v>
          </cell>
          <cell r="AV383">
            <v>0</v>
          </cell>
          <cell r="AW383">
            <v>0</v>
          </cell>
          <cell r="AX383">
            <v>0</v>
          </cell>
          <cell r="AY383">
            <v>0</v>
          </cell>
          <cell r="AZ383">
            <v>2000</v>
          </cell>
          <cell r="BA383">
            <v>500</v>
          </cell>
          <cell r="BB383">
            <v>87</v>
          </cell>
          <cell r="BC383">
            <v>28</v>
          </cell>
          <cell r="BD383">
            <v>115</v>
          </cell>
          <cell r="BE383">
            <v>63</v>
          </cell>
          <cell r="BF383">
            <v>103</v>
          </cell>
          <cell r="BG383">
            <v>15</v>
          </cell>
          <cell r="BH383">
            <v>63</v>
          </cell>
          <cell r="BI383">
            <v>25</v>
          </cell>
          <cell r="BJ383">
            <v>63</v>
          </cell>
          <cell r="BK383">
            <v>64</v>
          </cell>
          <cell r="BL383">
            <v>9</v>
          </cell>
          <cell r="BM383">
            <v>1</v>
          </cell>
          <cell r="BN383">
            <v>1</v>
          </cell>
          <cell r="BO383">
            <v>1</v>
          </cell>
          <cell r="BP383">
            <v>1</v>
          </cell>
        </row>
        <row r="384">
          <cell r="G384" t="str">
            <v>JS00T81B81M</v>
          </cell>
          <cell r="H384">
            <v>0</v>
          </cell>
          <cell r="I384">
            <v>0</v>
          </cell>
          <cell r="J384" t="str">
            <v>WAISTED</v>
          </cell>
          <cell r="K384" t="str">
            <v>C/O</v>
          </cell>
          <cell r="L384" t="str">
            <v>81M</v>
          </cell>
          <cell r="M384" t="str">
            <v>CORD WEAVE BLACK</v>
          </cell>
          <cell r="N384">
            <v>0</v>
          </cell>
          <cell r="O384" t="str">
            <v>M</v>
          </cell>
          <cell r="P384" t="str">
            <v>100% Polyester</v>
          </cell>
          <cell r="Q384">
            <v>508083</v>
          </cell>
          <cell r="R384" t="str">
            <v>STARITE - CAM</v>
          </cell>
          <cell r="S384" t="str">
            <v>Phnom Penh</v>
          </cell>
          <cell r="T384" t="str">
            <v>Cambodia</v>
          </cell>
          <cell r="U384">
            <v>60</v>
          </cell>
          <cell r="V384">
            <v>30</v>
          </cell>
          <cell r="W384">
            <v>30</v>
          </cell>
          <cell r="X384">
            <v>17</v>
          </cell>
          <cell r="Y384">
            <v>30</v>
          </cell>
          <cell r="Z384">
            <v>77</v>
          </cell>
          <cell r="AA384">
            <v>107</v>
          </cell>
          <cell r="AB384">
            <v>751459</v>
          </cell>
          <cell r="AC384" t="str">
            <v>STARITE - VN</v>
          </cell>
          <cell r="AD384" t="str">
            <v>Ho Chi Minh</v>
          </cell>
          <cell r="AE384" t="str">
            <v>Vietnam</v>
          </cell>
          <cell r="AF384">
            <v>751459</v>
          </cell>
          <cell r="AG384" t="str">
            <v>STARITE - VN</v>
          </cell>
          <cell r="AH384" t="str">
            <v>Ho Chi Minh</v>
          </cell>
          <cell r="AI384" t="str">
            <v>Vietnam</v>
          </cell>
          <cell r="AJ384">
            <v>751459</v>
          </cell>
          <cell r="AK384" t="str">
            <v>STARITE - VN</v>
          </cell>
          <cell r="AL384" t="str">
            <v>Ho Chi Minh</v>
          </cell>
          <cell r="AM384" t="str">
            <v>Vietnam</v>
          </cell>
          <cell r="AN384" t="str">
            <v>JM54</v>
          </cell>
          <cell r="AO384">
            <v>70</v>
          </cell>
          <cell r="AP384">
            <v>24</v>
          </cell>
          <cell r="AQ384">
            <v>15.499999999999998</v>
          </cell>
          <cell r="AR384">
            <v>11</v>
          </cell>
          <cell r="AS384">
            <v>9.6999999999999993</v>
          </cell>
          <cell r="AT384">
            <v>0</v>
          </cell>
          <cell r="AU384">
            <v>0</v>
          </cell>
          <cell r="AV384">
            <v>0</v>
          </cell>
          <cell r="AW384">
            <v>0</v>
          </cell>
          <cell r="AX384">
            <v>0</v>
          </cell>
          <cell r="AY384">
            <v>0</v>
          </cell>
          <cell r="AZ384">
            <v>2000</v>
          </cell>
          <cell r="BA384">
            <v>500</v>
          </cell>
          <cell r="BB384">
            <v>87</v>
          </cell>
          <cell r="BC384">
            <v>28</v>
          </cell>
          <cell r="BD384">
            <v>115</v>
          </cell>
          <cell r="BE384">
            <v>63</v>
          </cell>
          <cell r="BF384">
            <v>103</v>
          </cell>
          <cell r="BG384">
            <v>15</v>
          </cell>
          <cell r="BH384">
            <v>63</v>
          </cell>
          <cell r="BI384">
            <v>25</v>
          </cell>
          <cell r="BJ384">
            <v>60</v>
          </cell>
          <cell r="BK384">
            <v>50</v>
          </cell>
          <cell r="BL384">
            <v>9</v>
          </cell>
          <cell r="BM384">
            <v>1</v>
          </cell>
          <cell r="BN384">
            <v>1</v>
          </cell>
          <cell r="BO384">
            <v>1</v>
          </cell>
          <cell r="BP384">
            <v>1</v>
          </cell>
        </row>
        <row r="385">
          <cell r="G385" t="str">
            <v>JS00T81B81N</v>
          </cell>
          <cell r="H385">
            <v>0</v>
          </cell>
          <cell r="I385">
            <v>0</v>
          </cell>
          <cell r="J385" t="str">
            <v>WAISTED</v>
          </cell>
          <cell r="K385" t="str">
            <v>C/O</v>
          </cell>
          <cell r="L385" t="str">
            <v>81N</v>
          </cell>
          <cell r="M385" t="str">
            <v>CORD WEAVE ARMY GREEN</v>
          </cell>
          <cell r="N385">
            <v>0</v>
          </cell>
          <cell r="O385" t="str">
            <v>M</v>
          </cell>
          <cell r="P385" t="str">
            <v>100% Polyester</v>
          </cell>
          <cell r="Q385">
            <v>508083</v>
          </cell>
          <cell r="R385" t="str">
            <v>STARITE - CAM</v>
          </cell>
          <cell r="S385" t="str">
            <v>Phnom Penh</v>
          </cell>
          <cell r="T385" t="str">
            <v>Cambodia</v>
          </cell>
          <cell r="U385">
            <v>60</v>
          </cell>
          <cell r="V385">
            <v>30</v>
          </cell>
          <cell r="W385">
            <v>30</v>
          </cell>
          <cell r="X385">
            <v>17</v>
          </cell>
          <cell r="Y385">
            <v>30</v>
          </cell>
          <cell r="Z385">
            <v>77</v>
          </cell>
          <cell r="AA385">
            <v>107</v>
          </cell>
          <cell r="AB385">
            <v>751459</v>
          </cell>
          <cell r="AC385" t="str">
            <v>STARITE - VN</v>
          </cell>
          <cell r="AD385" t="str">
            <v>Ho Chi Minh</v>
          </cell>
          <cell r="AE385" t="str">
            <v>Vietnam</v>
          </cell>
          <cell r="AF385">
            <v>751459</v>
          </cell>
          <cell r="AG385" t="str">
            <v>STARITE - VN</v>
          </cell>
          <cell r="AH385" t="str">
            <v>Ho Chi Minh</v>
          </cell>
          <cell r="AI385" t="str">
            <v>Vietnam</v>
          </cell>
          <cell r="AJ385">
            <v>751459</v>
          </cell>
          <cell r="AK385" t="str">
            <v>STARITE - VN</v>
          </cell>
          <cell r="AL385" t="str">
            <v>Ho Chi Minh</v>
          </cell>
          <cell r="AM385" t="str">
            <v>Vietnam</v>
          </cell>
          <cell r="AN385" t="str">
            <v>JM54</v>
          </cell>
          <cell r="AO385">
            <v>70</v>
          </cell>
          <cell r="AP385">
            <v>24</v>
          </cell>
          <cell r="AQ385">
            <v>15.499999999999998</v>
          </cell>
          <cell r="AR385">
            <v>11</v>
          </cell>
          <cell r="AS385">
            <v>9.6999999999999993</v>
          </cell>
          <cell r="AT385">
            <v>0</v>
          </cell>
          <cell r="AU385">
            <v>0</v>
          </cell>
          <cell r="AV385">
            <v>0</v>
          </cell>
          <cell r="AW385">
            <v>0</v>
          </cell>
          <cell r="AX385">
            <v>0</v>
          </cell>
          <cell r="AY385">
            <v>0</v>
          </cell>
          <cell r="AZ385">
            <v>2000</v>
          </cell>
          <cell r="BA385">
            <v>500</v>
          </cell>
          <cell r="BB385">
            <v>87</v>
          </cell>
          <cell r="BC385">
            <v>28</v>
          </cell>
          <cell r="BD385">
            <v>115</v>
          </cell>
          <cell r="BE385">
            <v>63</v>
          </cell>
          <cell r="BF385">
            <v>103</v>
          </cell>
          <cell r="BG385">
            <v>15</v>
          </cell>
          <cell r="BH385">
            <v>63</v>
          </cell>
          <cell r="BI385">
            <v>25</v>
          </cell>
          <cell r="BJ385">
            <v>60</v>
          </cell>
          <cell r="BK385">
            <v>50</v>
          </cell>
          <cell r="BL385">
            <v>9</v>
          </cell>
          <cell r="BM385">
            <v>1</v>
          </cell>
          <cell r="BN385">
            <v>1</v>
          </cell>
          <cell r="BO385">
            <v>1</v>
          </cell>
          <cell r="BP385">
            <v>1</v>
          </cell>
        </row>
        <row r="386">
          <cell r="G386" t="str">
            <v>JS00TAN15M9</v>
          </cell>
          <cell r="H386" t="str">
            <v>EK0A5BDKW30</v>
          </cell>
          <cell r="I386" t="str">
            <v>EK0A5BDK</v>
          </cell>
          <cell r="J386" t="str">
            <v>FIFTH AVENUE</v>
          </cell>
          <cell r="K386" t="str">
            <v>C/O</v>
          </cell>
          <cell r="L386" t="str">
            <v>5M9</v>
          </cell>
          <cell r="M386" t="str">
            <v>PASTEL LILAC</v>
          </cell>
          <cell r="N386" t="str">
            <v>Solid</v>
          </cell>
          <cell r="O386" t="str">
            <v>S</v>
          </cell>
          <cell r="P386" t="str">
            <v>100% Polyester</v>
          </cell>
          <cell r="Q386">
            <v>508083</v>
          </cell>
          <cell r="R386" t="str">
            <v>STARITE - CAM</v>
          </cell>
          <cell r="S386" t="str">
            <v>Phnom Penh</v>
          </cell>
          <cell r="T386" t="str">
            <v>Cambodia</v>
          </cell>
          <cell r="U386">
            <v>60</v>
          </cell>
          <cell r="V386">
            <v>30</v>
          </cell>
          <cell r="W386">
            <v>30</v>
          </cell>
          <cell r="X386">
            <v>17</v>
          </cell>
          <cell r="Y386">
            <v>30</v>
          </cell>
          <cell r="Z386">
            <v>77</v>
          </cell>
          <cell r="AA386">
            <v>107</v>
          </cell>
          <cell r="AB386">
            <v>508083</v>
          </cell>
          <cell r="AC386" t="str">
            <v>STARITE - CAM</v>
          </cell>
          <cell r="AD386" t="str">
            <v>Phnom Penh</v>
          </cell>
          <cell r="AE386" t="str">
            <v>Cambodia</v>
          </cell>
          <cell r="AF386">
            <v>508083</v>
          </cell>
          <cell r="AG386" t="str">
            <v>STARITE - CAM</v>
          </cell>
          <cell r="AH386" t="str">
            <v>Phnom Penh</v>
          </cell>
          <cell r="AI386" t="str">
            <v>Cambodia</v>
          </cell>
          <cell r="AJ386">
            <v>508083</v>
          </cell>
          <cell r="AK386" t="str">
            <v>STARITE - CAM</v>
          </cell>
          <cell r="AL386" t="str">
            <v>Phnom Penh</v>
          </cell>
          <cell r="AM386" t="str">
            <v>Cambodia</v>
          </cell>
          <cell r="AN386" t="str">
            <v>JFRF</v>
          </cell>
          <cell r="AO386">
            <v>80</v>
          </cell>
          <cell r="AP386">
            <v>21</v>
          </cell>
          <cell r="AQ386">
            <v>16</v>
          </cell>
          <cell r="AR386">
            <v>13</v>
          </cell>
          <cell r="AS386">
            <v>12.12</v>
          </cell>
          <cell r="AT386" t="str">
            <v>KU38</v>
          </cell>
          <cell r="AU386">
            <v>78</v>
          </cell>
          <cell r="AV386">
            <v>80</v>
          </cell>
          <cell r="AW386">
            <v>38</v>
          </cell>
          <cell r="AX386">
            <v>29</v>
          </cell>
          <cell r="AY386">
            <v>11.78</v>
          </cell>
          <cell r="AZ386">
            <v>2000</v>
          </cell>
          <cell r="BA386">
            <v>500</v>
          </cell>
          <cell r="BB386">
            <v>87</v>
          </cell>
          <cell r="BC386">
            <v>28</v>
          </cell>
          <cell r="BD386">
            <v>115</v>
          </cell>
          <cell r="BE386">
            <v>63</v>
          </cell>
          <cell r="BF386">
            <v>103</v>
          </cell>
          <cell r="BG386">
            <v>15</v>
          </cell>
          <cell r="BH386">
            <v>63</v>
          </cell>
          <cell r="BI386">
            <v>25</v>
          </cell>
          <cell r="BJ386">
            <v>63</v>
          </cell>
          <cell r="BK386">
            <v>64</v>
          </cell>
          <cell r="BL386">
            <v>9</v>
          </cell>
          <cell r="BM386">
            <v>1</v>
          </cell>
          <cell r="BN386">
            <v>1</v>
          </cell>
          <cell r="BO386">
            <v>1</v>
          </cell>
          <cell r="BP386">
            <v>1</v>
          </cell>
        </row>
        <row r="387">
          <cell r="G387" t="str">
            <v>JS00TAN17G3</v>
          </cell>
          <cell r="H387" t="str">
            <v>EK0A5BDKZ91</v>
          </cell>
          <cell r="I387" t="str">
            <v>EK0A5BDK</v>
          </cell>
          <cell r="J387" t="str">
            <v>FIFTH AVENUE</v>
          </cell>
          <cell r="K387" t="str">
            <v>C/O</v>
          </cell>
          <cell r="L387" t="str">
            <v>7G3</v>
          </cell>
          <cell r="M387" t="str">
            <v>ARMY GREEN</v>
          </cell>
          <cell r="N387" t="str">
            <v>Solid</v>
          </cell>
          <cell r="O387" t="str">
            <v>S</v>
          </cell>
          <cell r="P387" t="str">
            <v>100% Polyester</v>
          </cell>
          <cell r="Q387">
            <v>508083</v>
          </cell>
          <cell r="R387" t="str">
            <v>STARITE - CAM</v>
          </cell>
          <cell r="S387" t="str">
            <v>Phnom Penh</v>
          </cell>
          <cell r="T387" t="str">
            <v>Cambodia</v>
          </cell>
          <cell r="U387">
            <v>60</v>
          </cell>
          <cell r="V387">
            <v>30</v>
          </cell>
          <cell r="W387">
            <v>30</v>
          </cell>
          <cell r="X387">
            <v>17</v>
          </cell>
          <cell r="Y387">
            <v>30</v>
          </cell>
          <cell r="Z387">
            <v>77</v>
          </cell>
          <cell r="AA387">
            <v>107</v>
          </cell>
          <cell r="AB387">
            <v>508083</v>
          </cell>
          <cell r="AC387" t="str">
            <v>STARITE - CAM</v>
          </cell>
          <cell r="AD387" t="str">
            <v>Phnom Penh</v>
          </cell>
          <cell r="AE387" t="str">
            <v>Cambodia</v>
          </cell>
          <cell r="AF387">
            <v>508083</v>
          </cell>
          <cell r="AG387" t="str">
            <v>STARITE - CAM</v>
          </cell>
          <cell r="AH387" t="str">
            <v>Phnom Penh</v>
          </cell>
          <cell r="AI387" t="str">
            <v>Cambodia</v>
          </cell>
          <cell r="AJ387">
            <v>508083</v>
          </cell>
          <cell r="AK387" t="str">
            <v>STARITE - CAM</v>
          </cell>
          <cell r="AL387" t="str">
            <v>Phnom Penh</v>
          </cell>
          <cell r="AM387" t="str">
            <v>Cambodia</v>
          </cell>
          <cell r="AN387" t="str">
            <v>JFRF</v>
          </cell>
          <cell r="AO387">
            <v>80</v>
          </cell>
          <cell r="AP387">
            <v>21</v>
          </cell>
          <cell r="AQ387">
            <v>16</v>
          </cell>
          <cell r="AR387">
            <v>13</v>
          </cell>
          <cell r="AS387">
            <v>12.12</v>
          </cell>
          <cell r="AT387" t="str">
            <v>KU38</v>
          </cell>
          <cell r="AU387">
            <v>78</v>
          </cell>
          <cell r="AV387">
            <v>80</v>
          </cell>
          <cell r="AW387">
            <v>38</v>
          </cell>
          <cell r="AX387">
            <v>29</v>
          </cell>
          <cell r="AY387">
            <v>11.78</v>
          </cell>
          <cell r="AZ387">
            <v>2000</v>
          </cell>
          <cell r="BA387">
            <v>500</v>
          </cell>
          <cell r="BB387">
            <v>87</v>
          </cell>
          <cell r="BC387">
            <v>28</v>
          </cell>
          <cell r="BD387">
            <v>115</v>
          </cell>
          <cell r="BE387">
            <v>63</v>
          </cell>
          <cell r="BF387">
            <v>103</v>
          </cell>
          <cell r="BG387">
            <v>15</v>
          </cell>
          <cell r="BH387">
            <v>63</v>
          </cell>
          <cell r="BI387">
            <v>25</v>
          </cell>
          <cell r="BJ387">
            <v>63</v>
          </cell>
          <cell r="BK387">
            <v>64</v>
          </cell>
          <cell r="BL387">
            <v>9</v>
          </cell>
          <cell r="BM387">
            <v>1</v>
          </cell>
          <cell r="BN387">
            <v>1</v>
          </cell>
          <cell r="BO387">
            <v>1</v>
          </cell>
          <cell r="BP387">
            <v>1</v>
          </cell>
        </row>
        <row r="388">
          <cell r="G388" t="str">
            <v>JS00TAN17Z7</v>
          </cell>
          <cell r="H388">
            <v>0</v>
          </cell>
          <cell r="I388">
            <v>0</v>
          </cell>
          <cell r="J388" t="str">
            <v>FIFTH AVENUE</v>
          </cell>
          <cell r="K388" t="str">
            <v>C/O</v>
          </cell>
          <cell r="L388" t="str">
            <v>7Z7</v>
          </cell>
          <cell r="M388" t="str">
            <v>BUCKSHOT CAMO</v>
          </cell>
          <cell r="N388" t="str">
            <v>Print</v>
          </cell>
          <cell r="O388" t="str">
            <v>P</v>
          </cell>
          <cell r="P388" t="str">
            <v>100% Polyester</v>
          </cell>
          <cell r="Q388">
            <v>508083</v>
          </cell>
          <cell r="R388" t="str">
            <v>STARITE - CAM</v>
          </cell>
          <cell r="S388" t="str">
            <v>Phnom Penh</v>
          </cell>
          <cell r="T388" t="str">
            <v>Cambodia</v>
          </cell>
          <cell r="U388">
            <v>60</v>
          </cell>
          <cell r="V388">
            <v>30</v>
          </cell>
          <cell r="W388">
            <v>30</v>
          </cell>
          <cell r="X388">
            <v>17</v>
          </cell>
          <cell r="Y388">
            <v>30</v>
          </cell>
          <cell r="Z388">
            <v>77</v>
          </cell>
          <cell r="AA388">
            <v>107</v>
          </cell>
          <cell r="AB388">
            <v>508083</v>
          </cell>
          <cell r="AC388" t="str">
            <v>STARITE - CAM</v>
          </cell>
          <cell r="AD388" t="str">
            <v>Phnom Penh</v>
          </cell>
          <cell r="AE388" t="str">
            <v>Cambodia</v>
          </cell>
          <cell r="AF388">
            <v>508083</v>
          </cell>
          <cell r="AG388" t="str">
            <v>STARITE - CAM</v>
          </cell>
          <cell r="AH388" t="str">
            <v>Phnom Penh</v>
          </cell>
          <cell r="AI388" t="str">
            <v>Cambodia</v>
          </cell>
          <cell r="AJ388">
            <v>508083</v>
          </cell>
          <cell r="AK388" t="str">
            <v>STARITE - CAM</v>
          </cell>
          <cell r="AL388" t="str">
            <v>Phnom Penh</v>
          </cell>
          <cell r="AM388" t="str">
            <v>Cambodia</v>
          </cell>
          <cell r="AN388" t="str">
            <v>JFRF</v>
          </cell>
          <cell r="AO388">
            <v>80</v>
          </cell>
          <cell r="AP388">
            <v>21</v>
          </cell>
          <cell r="AQ388">
            <v>16</v>
          </cell>
          <cell r="AR388">
            <v>13</v>
          </cell>
          <cell r="AS388">
            <v>12.12</v>
          </cell>
          <cell r="AT388" t="str">
            <v>KU38</v>
          </cell>
          <cell r="AU388">
            <v>78</v>
          </cell>
          <cell r="AV388">
            <v>80</v>
          </cell>
          <cell r="AW388">
            <v>38</v>
          </cell>
          <cell r="AX388">
            <v>29</v>
          </cell>
          <cell r="AY388">
            <v>11.78</v>
          </cell>
          <cell r="AZ388">
            <v>2000</v>
          </cell>
          <cell r="BA388">
            <v>500</v>
          </cell>
          <cell r="BB388">
            <v>87</v>
          </cell>
          <cell r="BC388">
            <v>28</v>
          </cell>
          <cell r="BD388">
            <v>115</v>
          </cell>
          <cell r="BE388">
            <v>63</v>
          </cell>
          <cell r="BF388">
            <v>103</v>
          </cell>
          <cell r="BG388">
            <v>15</v>
          </cell>
          <cell r="BH388">
            <v>63</v>
          </cell>
          <cell r="BI388">
            <v>25</v>
          </cell>
          <cell r="BJ388">
            <v>63</v>
          </cell>
          <cell r="BK388">
            <v>64</v>
          </cell>
          <cell r="BL388">
            <v>9</v>
          </cell>
          <cell r="BM388">
            <v>1</v>
          </cell>
          <cell r="BN388">
            <v>1</v>
          </cell>
          <cell r="BO388">
            <v>1</v>
          </cell>
          <cell r="BP388">
            <v>1</v>
          </cell>
        </row>
        <row r="389">
          <cell r="G389" t="str">
            <v>JS00TAN1Z78</v>
          </cell>
          <cell r="H389">
            <v>0</v>
          </cell>
          <cell r="I389">
            <v>0</v>
          </cell>
          <cell r="J389" t="str">
            <v>FIFTH AVENUE</v>
          </cell>
          <cell r="K389" t="str">
            <v>C/O</v>
          </cell>
          <cell r="L389" t="str">
            <v>Z78</v>
          </cell>
          <cell r="M389" t="str">
            <v>MOOD MAP</v>
          </cell>
          <cell r="N389" t="str">
            <v>Print</v>
          </cell>
          <cell r="O389">
            <v>0</v>
          </cell>
          <cell r="P389" t="str">
            <v>100% Polyester</v>
          </cell>
          <cell r="Q389">
            <v>508083</v>
          </cell>
          <cell r="R389" t="str">
            <v>STARITE - CAM</v>
          </cell>
          <cell r="S389" t="str">
            <v>Phnom Penh</v>
          </cell>
          <cell r="T389" t="str">
            <v>Cambodia</v>
          </cell>
          <cell r="U389">
            <v>60</v>
          </cell>
          <cell r="V389">
            <v>30</v>
          </cell>
          <cell r="W389">
            <v>30</v>
          </cell>
          <cell r="X389">
            <v>17</v>
          </cell>
          <cell r="Y389">
            <v>30</v>
          </cell>
          <cell r="Z389">
            <v>77</v>
          </cell>
          <cell r="AA389">
            <v>107</v>
          </cell>
          <cell r="AB389">
            <v>508083</v>
          </cell>
          <cell r="AC389" t="str">
            <v>STARITE - CAM</v>
          </cell>
          <cell r="AD389" t="str">
            <v>Phnom Penh</v>
          </cell>
          <cell r="AE389" t="str">
            <v>Cambodia</v>
          </cell>
          <cell r="AF389">
            <v>508083</v>
          </cell>
          <cell r="AG389" t="str">
            <v>STARITE - CAM</v>
          </cell>
          <cell r="AH389" t="str">
            <v>Phnom Penh</v>
          </cell>
          <cell r="AI389" t="str">
            <v>Cambodia</v>
          </cell>
          <cell r="AJ389">
            <v>508083</v>
          </cell>
          <cell r="AK389" t="str">
            <v>STARITE - CAM</v>
          </cell>
          <cell r="AL389" t="str">
            <v>Phnom Penh</v>
          </cell>
          <cell r="AM389" t="str">
            <v>Cambodia</v>
          </cell>
          <cell r="AN389" t="str">
            <v>JFRF</v>
          </cell>
          <cell r="AO389">
            <v>80</v>
          </cell>
          <cell r="AP389">
            <v>21</v>
          </cell>
          <cell r="AQ389">
            <v>16</v>
          </cell>
          <cell r="AR389">
            <v>13</v>
          </cell>
          <cell r="AS389">
            <v>12.12</v>
          </cell>
          <cell r="AT389" t="str">
            <v>KU38</v>
          </cell>
          <cell r="AU389">
            <v>78</v>
          </cell>
          <cell r="AV389">
            <v>80</v>
          </cell>
          <cell r="AW389">
            <v>38</v>
          </cell>
          <cell r="AX389">
            <v>29</v>
          </cell>
          <cell r="AY389">
            <v>11.78</v>
          </cell>
          <cell r="AZ389">
            <v>2000</v>
          </cell>
          <cell r="BA389">
            <v>500</v>
          </cell>
          <cell r="BB389">
            <v>87</v>
          </cell>
          <cell r="BC389">
            <v>28</v>
          </cell>
          <cell r="BD389">
            <v>115</v>
          </cell>
          <cell r="BE389">
            <v>63</v>
          </cell>
          <cell r="BF389">
            <v>103</v>
          </cell>
          <cell r="BG389">
            <v>15</v>
          </cell>
          <cell r="BH389">
            <v>63</v>
          </cell>
          <cell r="BI389">
            <v>25</v>
          </cell>
          <cell r="BJ389">
            <v>63</v>
          </cell>
          <cell r="BK389">
            <v>64</v>
          </cell>
          <cell r="BL389">
            <v>9</v>
          </cell>
          <cell r="BM389">
            <v>1</v>
          </cell>
          <cell r="BN389">
            <v>1</v>
          </cell>
          <cell r="BO389">
            <v>1</v>
          </cell>
          <cell r="BP389">
            <v>1</v>
          </cell>
        </row>
        <row r="390">
          <cell r="G390" t="str">
            <v>JS0A47M5008</v>
          </cell>
          <cell r="H390">
            <v>0</v>
          </cell>
          <cell r="I390">
            <v>0</v>
          </cell>
          <cell r="J390" t="str">
            <v>COLFAX CROSS BODY</v>
          </cell>
          <cell r="K390" t="str">
            <v>C/O</v>
          </cell>
          <cell r="L390" t="str">
            <v>008</v>
          </cell>
          <cell r="M390" t="str">
            <v>BLACK</v>
          </cell>
          <cell r="N390" t="str">
            <v>Solid</v>
          </cell>
          <cell r="O390" t="str">
            <v>S</v>
          </cell>
          <cell r="P390" t="str">
            <v>100% Polyester</v>
          </cell>
          <cell r="Q390" t="str">
            <v>721415</v>
          </cell>
          <cell r="R390" t="str">
            <v>HORIZON - CAM</v>
          </cell>
          <cell r="S390" t="str">
            <v>Phnom Penh</v>
          </cell>
          <cell r="T390" t="str">
            <v>Cambodia</v>
          </cell>
          <cell r="U390">
            <v>56</v>
          </cell>
          <cell r="V390">
            <v>28</v>
          </cell>
          <cell r="W390">
            <v>14</v>
          </cell>
          <cell r="X390">
            <v>14</v>
          </cell>
          <cell r="Y390">
            <v>45</v>
          </cell>
          <cell r="Z390">
            <v>87</v>
          </cell>
          <cell r="AA390">
            <v>115</v>
          </cell>
          <cell r="AB390" t="str">
            <v>721415</v>
          </cell>
          <cell r="AC390" t="str">
            <v>HORIZON - CAM</v>
          </cell>
          <cell r="AD390" t="str">
            <v>Phnom Penh</v>
          </cell>
          <cell r="AE390" t="str">
            <v>Cambodia</v>
          </cell>
          <cell r="AF390" t="str">
            <v>721415</v>
          </cell>
          <cell r="AG390" t="str">
            <v>HORIZON - CAM</v>
          </cell>
          <cell r="AH390" t="str">
            <v>Phnom Penh</v>
          </cell>
          <cell r="AI390" t="str">
            <v>Cambodia</v>
          </cell>
          <cell r="AJ390" t="str">
            <v>721415</v>
          </cell>
          <cell r="AK390" t="str">
            <v>HORIZON - CAM</v>
          </cell>
          <cell r="AL390" t="str">
            <v>Phnom Penh</v>
          </cell>
          <cell r="AM390" t="str">
            <v>Cambodia</v>
          </cell>
          <cell r="AN390" t="str">
            <v>JFRF</v>
          </cell>
          <cell r="AO390">
            <v>40</v>
          </cell>
          <cell r="AP390">
            <v>21</v>
          </cell>
          <cell r="AQ390">
            <v>16</v>
          </cell>
          <cell r="AR390">
            <v>13</v>
          </cell>
          <cell r="AS390">
            <v>12.06</v>
          </cell>
          <cell r="AT390">
            <v>0</v>
          </cell>
          <cell r="AU390">
            <v>0</v>
          </cell>
          <cell r="AV390">
            <v>0</v>
          </cell>
          <cell r="AW390">
            <v>0</v>
          </cell>
          <cell r="AX390">
            <v>0</v>
          </cell>
          <cell r="AY390">
            <v>0</v>
          </cell>
          <cell r="AZ390">
            <v>2000</v>
          </cell>
          <cell r="BA390">
            <v>500</v>
          </cell>
          <cell r="BB390">
            <v>87</v>
          </cell>
          <cell r="BC390">
            <v>28</v>
          </cell>
          <cell r="BD390">
            <v>115</v>
          </cell>
          <cell r="BE390">
            <v>63</v>
          </cell>
          <cell r="BF390">
            <v>103</v>
          </cell>
          <cell r="BG390">
            <v>15</v>
          </cell>
          <cell r="BH390">
            <v>63</v>
          </cell>
          <cell r="BI390">
            <v>25</v>
          </cell>
          <cell r="BJ390">
            <v>63</v>
          </cell>
          <cell r="BK390">
            <v>64</v>
          </cell>
          <cell r="BL390">
            <v>9</v>
          </cell>
          <cell r="BM390">
            <v>1</v>
          </cell>
          <cell r="BN390">
            <v>1</v>
          </cell>
          <cell r="BO390">
            <v>1</v>
          </cell>
          <cell r="BP390">
            <v>1</v>
          </cell>
        </row>
        <row r="391">
          <cell r="G391" t="str">
            <v>JS0A47M57G7</v>
          </cell>
          <cell r="H391">
            <v>0</v>
          </cell>
          <cell r="I391">
            <v>0</v>
          </cell>
          <cell r="J391" t="str">
            <v>COLFAX CROSS BODY</v>
          </cell>
          <cell r="K391" t="str">
            <v>C/O</v>
          </cell>
          <cell r="L391" t="str">
            <v>7G7</v>
          </cell>
          <cell r="M391" t="str">
            <v>BLUE DUSK</v>
          </cell>
          <cell r="N391" t="str">
            <v>Solid</v>
          </cell>
          <cell r="O391" t="str">
            <v>S</v>
          </cell>
          <cell r="P391" t="str">
            <v>100% Polyester</v>
          </cell>
          <cell r="Q391" t="str">
            <v>721415</v>
          </cell>
          <cell r="R391" t="str">
            <v>HORIZON - CAM</v>
          </cell>
          <cell r="S391" t="str">
            <v>Phnom Penh</v>
          </cell>
          <cell r="T391" t="str">
            <v>Cambodia</v>
          </cell>
          <cell r="U391">
            <v>56</v>
          </cell>
          <cell r="V391">
            <v>28</v>
          </cell>
          <cell r="W391">
            <v>14</v>
          </cell>
          <cell r="X391">
            <v>14</v>
          </cell>
          <cell r="Y391">
            <v>45</v>
          </cell>
          <cell r="Z391">
            <v>87</v>
          </cell>
          <cell r="AA391">
            <v>115</v>
          </cell>
          <cell r="AB391" t="str">
            <v>721415</v>
          </cell>
          <cell r="AC391" t="str">
            <v>HORIZON - CAM</v>
          </cell>
          <cell r="AD391" t="str">
            <v>Phnom Penh</v>
          </cell>
          <cell r="AE391" t="str">
            <v>Cambodia</v>
          </cell>
          <cell r="AF391" t="str">
            <v>721415</v>
          </cell>
          <cell r="AG391" t="str">
            <v>HORIZON - CAM</v>
          </cell>
          <cell r="AH391" t="str">
            <v>Phnom Penh</v>
          </cell>
          <cell r="AI391" t="str">
            <v>Cambodia</v>
          </cell>
          <cell r="AJ391" t="str">
            <v>721415</v>
          </cell>
          <cell r="AK391" t="str">
            <v>HORIZON - CAM</v>
          </cell>
          <cell r="AL391" t="str">
            <v>Phnom Penh</v>
          </cell>
          <cell r="AM391" t="str">
            <v>Cambodia</v>
          </cell>
          <cell r="AN391" t="str">
            <v>JFRF</v>
          </cell>
          <cell r="AO391">
            <v>40</v>
          </cell>
          <cell r="AP391">
            <v>21</v>
          </cell>
          <cell r="AQ391">
            <v>16</v>
          </cell>
          <cell r="AR391">
            <v>13</v>
          </cell>
          <cell r="AS391">
            <v>12.06</v>
          </cell>
          <cell r="AT391">
            <v>0</v>
          </cell>
          <cell r="AU391">
            <v>0</v>
          </cell>
          <cell r="AV391">
            <v>0</v>
          </cell>
          <cell r="AW391">
            <v>0</v>
          </cell>
          <cell r="AX391">
            <v>0</v>
          </cell>
          <cell r="AY391">
            <v>0</v>
          </cell>
          <cell r="AZ391">
            <v>2000</v>
          </cell>
          <cell r="BA391">
            <v>500</v>
          </cell>
          <cell r="BB391">
            <v>87</v>
          </cell>
          <cell r="BC391">
            <v>28</v>
          </cell>
          <cell r="BD391">
            <v>115</v>
          </cell>
          <cell r="BE391">
            <v>63</v>
          </cell>
          <cell r="BF391">
            <v>103</v>
          </cell>
          <cell r="BG391">
            <v>15</v>
          </cell>
          <cell r="BH391">
            <v>63</v>
          </cell>
          <cell r="BI391">
            <v>25</v>
          </cell>
          <cell r="BJ391">
            <v>63</v>
          </cell>
          <cell r="BK391">
            <v>64</v>
          </cell>
          <cell r="BL391">
            <v>9</v>
          </cell>
          <cell r="BM391">
            <v>1</v>
          </cell>
          <cell r="BN391">
            <v>1</v>
          </cell>
          <cell r="BO391">
            <v>1</v>
          </cell>
          <cell r="BP391">
            <v>1</v>
          </cell>
        </row>
        <row r="392">
          <cell r="G392" t="str">
            <v>JS0A4QV97R1</v>
          </cell>
          <cell r="H392" t="str">
            <v>EK0A5BDMZ88</v>
          </cell>
          <cell r="I392" t="str">
            <v>EK0A5BDM</v>
          </cell>
          <cell r="J392" t="str">
            <v>SHOPPER TOTE X</v>
          </cell>
          <cell r="K392" t="str">
            <v>C/O</v>
          </cell>
          <cell r="L392" t="str">
            <v>7R1</v>
          </cell>
          <cell r="M392" t="str">
            <v>BLACK MINI RIPSTOP</v>
          </cell>
          <cell r="N392">
            <v>0</v>
          </cell>
          <cell r="O392" t="str">
            <v>M</v>
          </cell>
          <cell r="P392" t="str">
            <v>100% Polyester</v>
          </cell>
          <cell r="Q392" t="str">
            <v>721415</v>
          </cell>
          <cell r="R392" t="str">
            <v>HORIZON - CAM</v>
          </cell>
          <cell r="S392" t="str">
            <v>Phnom Penh</v>
          </cell>
          <cell r="T392" t="str">
            <v>Cambodia</v>
          </cell>
          <cell r="U392">
            <v>77</v>
          </cell>
          <cell r="V392">
            <v>28</v>
          </cell>
          <cell r="W392">
            <v>14</v>
          </cell>
          <cell r="X392">
            <v>14</v>
          </cell>
          <cell r="Y392">
            <v>45</v>
          </cell>
          <cell r="Z392">
            <v>87</v>
          </cell>
          <cell r="AA392">
            <v>136</v>
          </cell>
          <cell r="AB392" t="str">
            <v>721415</v>
          </cell>
          <cell r="AC392" t="str">
            <v>HORIZON - CAM</v>
          </cell>
          <cell r="AD392" t="str">
            <v>Phnom Penh</v>
          </cell>
          <cell r="AE392" t="str">
            <v>Cambodia</v>
          </cell>
          <cell r="AF392" t="str">
            <v>721415</v>
          </cell>
          <cell r="AG392" t="str">
            <v>HORIZON - CAM</v>
          </cell>
          <cell r="AH392" t="str">
            <v>Phnom Penh</v>
          </cell>
          <cell r="AI392" t="str">
            <v>Cambodia</v>
          </cell>
          <cell r="AJ392" t="str">
            <v>721415</v>
          </cell>
          <cell r="AK392" t="str">
            <v>HORIZON - CAM</v>
          </cell>
          <cell r="AL392" t="str">
            <v>Phnom Penh</v>
          </cell>
          <cell r="AM392" t="str">
            <v>Cambodia</v>
          </cell>
          <cell r="AN392" t="str">
            <v>JFRG</v>
          </cell>
          <cell r="AO392">
            <v>16</v>
          </cell>
          <cell r="AP392">
            <v>30</v>
          </cell>
          <cell r="AQ392">
            <v>15</v>
          </cell>
          <cell r="AR392">
            <v>13</v>
          </cell>
          <cell r="AS392">
            <v>4.7</v>
          </cell>
          <cell r="AT392" t="str">
            <v>KU38</v>
          </cell>
          <cell r="AU392">
            <v>40</v>
          </cell>
          <cell r="AV392">
            <v>80</v>
          </cell>
          <cell r="AW392">
            <v>38</v>
          </cell>
          <cell r="AX392">
            <v>29</v>
          </cell>
          <cell r="AY392">
            <v>10.75</v>
          </cell>
          <cell r="AZ392">
            <v>2000</v>
          </cell>
          <cell r="BA392">
            <v>500</v>
          </cell>
          <cell r="BB392">
            <v>87</v>
          </cell>
          <cell r="BC392">
            <v>28</v>
          </cell>
          <cell r="BD392">
            <v>115</v>
          </cell>
          <cell r="BE392">
            <v>63</v>
          </cell>
          <cell r="BF392">
            <v>103</v>
          </cell>
          <cell r="BG392">
            <v>15</v>
          </cell>
          <cell r="BH392">
            <v>63</v>
          </cell>
          <cell r="BI392">
            <v>25</v>
          </cell>
          <cell r="BJ392">
            <v>63</v>
          </cell>
          <cell r="BK392">
            <v>64</v>
          </cell>
          <cell r="BL392">
            <v>9</v>
          </cell>
          <cell r="BM392">
            <v>1</v>
          </cell>
          <cell r="BN392">
            <v>1</v>
          </cell>
          <cell r="BO392">
            <v>1</v>
          </cell>
          <cell r="BP392">
            <v>1</v>
          </cell>
        </row>
        <row r="393">
          <cell r="G393" t="str">
            <v>JS0A4QV988F</v>
          </cell>
          <cell r="H393" t="str">
            <v>EK0A5BDMZ89</v>
          </cell>
          <cell r="I393" t="str">
            <v>EK0A5BDM</v>
          </cell>
          <cell r="J393" t="str">
            <v>SHOPPER TOTE X</v>
          </cell>
          <cell r="K393" t="str">
            <v>C/O</v>
          </cell>
          <cell r="L393" t="str">
            <v>88F</v>
          </cell>
          <cell r="M393" t="str">
            <v>ARMY GREEN MINI RIPSTOP</v>
          </cell>
          <cell r="N393">
            <v>0</v>
          </cell>
          <cell r="O393" t="str">
            <v>M</v>
          </cell>
          <cell r="P393" t="str">
            <v>100% Polyester</v>
          </cell>
          <cell r="Q393" t="str">
            <v>721415</v>
          </cell>
          <cell r="R393" t="str">
            <v>HORIZON - CAM</v>
          </cell>
          <cell r="S393" t="str">
            <v>Phnom Penh</v>
          </cell>
          <cell r="T393" t="str">
            <v>Cambodia</v>
          </cell>
          <cell r="U393">
            <v>77</v>
          </cell>
          <cell r="V393">
            <v>28</v>
          </cell>
          <cell r="W393">
            <v>14</v>
          </cell>
          <cell r="X393">
            <v>14</v>
          </cell>
          <cell r="Y393">
            <v>45</v>
          </cell>
          <cell r="Z393">
            <v>87</v>
          </cell>
          <cell r="AA393">
            <v>136</v>
          </cell>
          <cell r="AB393" t="str">
            <v>721415</v>
          </cell>
          <cell r="AC393" t="str">
            <v>HORIZON - CAM</v>
          </cell>
          <cell r="AD393" t="str">
            <v>Phnom Penh</v>
          </cell>
          <cell r="AE393" t="str">
            <v>Cambodia</v>
          </cell>
          <cell r="AF393" t="str">
            <v>721415</v>
          </cell>
          <cell r="AG393" t="str">
            <v>HORIZON - CAM</v>
          </cell>
          <cell r="AH393" t="str">
            <v>Phnom Penh</v>
          </cell>
          <cell r="AI393" t="str">
            <v>Cambodia</v>
          </cell>
          <cell r="AJ393" t="str">
            <v>721415</v>
          </cell>
          <cell r="AK393" t="str">
            <v>HORIZON - CAM</v>
          </cell>
          <cell r="AL393" t="str">
            <v>Phnom Penh</v>
          </cell>
          <cell r="AM393" t="str">
            <v>Cambodia</v>
          </cell>
          <cell r="AN393" t="str">
            <v>JFRG</v>
          </cell>
          <cell r="AO393">
            <v>16</v>
          </cell>
          <cell r="AP393">
            <v>30</v>
          </cell>
          <cell r="AQ393">
            <v>15</v>
          </cell>
          <cell r="AR393">
            <v>13</v>
          </cell>
          <cell r="AS393">
            <v>4.7</v>
          </cell>
          <cell r="AT393" t="str">
            <v>KU38</v>
          </cell>
          <cell r="AU393">
            <v>40</v>
          </cell>
          <cell r="AV393">
            <v>80</v>
          </cell>
          <cell r="AW393">
            <v>38</v>
          </cell>
          <cell r="AX393">
            <v>29</v>
          </cell>
          <cell r="AY393">
            <v>10.75</v>
          </cell>
          <cell r="AZ393">
            <v>2000</v>
          </cell>
          <cell r="BA393">
            <v>500</v>
          </cell>
          <cell r="BB393">
            <v>87</v>
          </cell>
          <cell r="BC393">
            <v>28</v>
          </cell>
          <cell r="BD393">
            <v>115</v>
          </cell>
          <cell r="BE393">
            <v>63</v>
          </cell>
          <cell r="BF393">
            <v>103</v>
          </cell>
          <cell r="BG393">
            <v>15</v>
          </cell>
          <cell r="BH393">
            <v>63</v>
          </cell>
          <cell r="BI393">
            <v>25</v>
          </cell>
          <cell r="BJ393">
            <v>63</v>
          </cell>
          <cell r="BK393">
            <v>64</v>
          </cell>
          <cell r="BL393">
            <v>9</v>
          </cell>
          <cell r="BM393">
            <v>1</v>
          </cell>
          <cell r="BN393">
            <v>1</v>
          </cell>
          <cell r="BO393">
            <v>1</v>
          </cell>
          <cell r="BP393">
            <v>1</v>
          </cell>
        </row>
        <row r="394">
          <cell r="G394" t="str">
            <v>JS00TDH65M9</v>
          </cell>
          <cell r="H394">
            <v>0</v>
          </cell>
          <cell r="I394">
            <v>0</v>
          </cell>
          <cell r="J394" t="str">
            <v>HALF PINT</v>
          </cell>
          <cell r="K394" t="str">
            <v>C/O</v>
          </cell>
          <cell r="L394" t="str">
            <v>5M9</v>
          </cell>
          <cell r="M394" t="str">
            <v>PASTEL LILAC</v>
          </cell>
          <cell r="N394" t="str">
            <v>Solid</v>
          </cell>
          <cell r="O394" t="str">
            <v>S</v>
          </cell>
          <cell r="P394" t="str">
            <v>100% Polyester</v>
          </cell>
          <cell r="Q394">
            <v>508083</v>
          </cell>
          <cell r="R394" t="str">
            <v>STARITE - CAM</v>
          </cell>
          <cell r="S394" t="str">
            <v>Phnom Penh</v>
          </cell>
          <cell r="T394" t="str">
            <v>Cambodia</v>
          </cell>
          <cell r="U394">
            <v>60</v>
          </cell>
          <cell r="V394">
            <v>30</v>
          </cell>
          <cell r="W394">
            <v>30</v>
          </cell>
          <cell r="X394">
            <v>17</v>
          </cell>
          <cell r="Y394">
            <v>30</v>
          </cell>
          <cell r="Z394">
            <v>77</v>
          </cell>
          <cell r="AA394">
            <v>107</v>
          </cell>
          <cell r="AB394">
            <v>508083</v>
          </cell>
          <cell r="AC394" t="str">
            <v>STARITE - CAM</v>
          </cell>
          <cell r="AD394" t="str">
            <v>Phnom Penh</v>
          </cell>
          <cell r="AE394" t="str">
            <v>Cambodia</v>
          </cell>
          <cell r="AF394">
            <v>508083</v>
          </cell>
          <cell r="AG394" t="str">
            <v>STARITE - CAM</v>
          </cell>
          <cell r="AH394" t="str">
            <v>Phnom Penh</v>
          </cell>
          <cell r="AI394" t="str">
            <v>Cambodia</v>
          </cell>
          <cell r="AJ394">
            <v>508083</v>
          </cell>
          <cell r="AK394" t="str">
            <v>STARITE - CAM</v>
          </cell>
          <cell r="AL394" t="str">
            <v>Phnom Penh</v>
          </cell>
          <cell r="AM394" t="str">
            <v>Cambodia</v>
          </cell>
          <cell r="AN394" t="str">
            <v>R8</v>
          </cell>
          <cell r="AO394">
            <v>72</v>
          </cell>
          <cell r="AP394">
            <v>25.625</v>
          </cell>
          <cell r="AQ394">
            <v>15.625</v>
          </cell>
          <cell r="AR394">
            <v>18</v>
          </cell>
          <cell r="AS394">
            <v>14.8</v>
          </cell>
          <cell r="AT394" t="str">
            <v>KU37</v>
          </cell>
          <cell r="AU394">
            <v>84</v>
          </cell>
          <cell r="AV394">
            <v>80</v>
          </cell>
          <cell r="AW394">
            <v>38</v>
          </cell>
          <cell r="AX394">
            <v>44</v>
          </cell>
          <cell r="AY394">
            <v>17.420000000000002</v>
          </cell>
          <cell r="AZ394">
            <v>2000</v>
          </cell>
          <cell r="BA394">
            <v>500</v>
          </cell>
          <cell r="BB394">
            <v>87</v>
          </cell>
          <cell r="BC394">
            <v>28</v>
          </cell>
          <cell r="BD394">
            <v>115</v>
          </cell>
          <cell r="BE394">
            <v>63</v>
          </cell>
          <cell r="BF394">
            <v>103</v>
          </cell>
          <cell r="BG394">
            <v>15</v>
          </cell>
          <cell r="BH394">
            <v>63</v>
          </cell>
          <cell r="BI394">
            <v>25</v>
          </cell>
          <cell r="BJ394">
            <v>63</v>
          </cell>
          <cell r="BK394">
            <v>64</v>
          </cell>
          <cell r="BL394">
            <v>9</v>
          </cell>
          <cell r="BM394">
            <v>1</v>
          </cell>
          <cell r="BN394">
            <v>1</v>
          </cell>
          <cell r="BO394">
            <v>1</v>
          </cell>
          <cell r="BP394">
            <v>1</v>
          </cell>
        </row>
        <row r="395">
          <cell r="G395" t="str">
            <v>JS00TDH67G7</v>
          </cell>
          <cell r="H395" t="str">
            <v>EK0A5BBIN57</v>
          </cell>
          <cell r="I395" t="str">
            <v>EK0A5BBI</v>
          </cell>
          <cell r="J395" t="str">
            <v>HALF PINT</v>
          </cell>
          <cell r="K395" t="str">
            <v>C/O</v>
          </cell>
          <cell r="L395" t="str">
            <v>7G7</v>
          </cell>
          <cell r="M395" t="str">
            <v>BLUE DUSK</v>
          </cell>
          <cell r="N395" t="str">
            <v>Solid</v>
          </cell>
          <cell r="O395" t="str">
            <v>S</v>
          </cell>
          <cell r="P395" t="str">
            <v>100% Polyester</v>
          </cell>
          <cell r="Q395">
            <v>508083</v>
          </cell>
          <cell r="R395" t="str">
            <v>STARITE - CAM</v>
          </cell>
          <cell r="S395" t="str">
            <v>Phnom Penh</v>
          </cell>
          <cell r="T395" t="str">
            <v>Cambodia</v>
          </cell>
          <cell r="U395">
            <v>60</v>
          </cell>
          <cell r="V395">
            <v>30</v>
          </cell>
          <cell r="W395">
            <v>30</v>
          </cell>
          <cell r="X395">
            <v>17</v>
          </cell>
          <cell r="Y395">
            <v>30</v>
          </cell>
          <cell r="Z395">
            <v>77</v>
          </cell>
          <cell r="AA395">
            <v>107</v>
          </cell>
          <cell r="AB395">
            <v>508083</v>
          </cell>
          <cell r="AC395" t="str">
            <v>STARITE - CAM</v>
          </cell>
          <cell r="AD395" t="str">
            <v>Phnom Penh</v>
          </cell>
          <cell r="AE395" t="str">
            <v>Cambodia</v>
          </cell>
          <cell r="AF395">
            <v>508083</v>
          </cell>
          <cell r="AG395" t="str">
            <v>STARITE - CAM</v>
          </cell>
          <cell r="AH395" t="str">
            <v>Phnom Penh</v>
          </cell>
          <cell r="AI395" t="str">
            <v>Cambodia</v>
          </cell>
          <cell r="AJ395">
            <v>508083</v>
          </cell>
          <cell r="AK395" t="str">
            <v>STARITE - CAM</v>
          </cell>
          <cell r="AL395" t="str">
            <v>Phnom Penh</v>
          </cell>
          <cell r="AM395" t="str">
            <v>Cambodia</v>
          </cell>
          <cell r="AN395" t="str">
            <v>R8</v>
          </cell>
          <cell r="AO395">
            <v>72</v>
          </cell>
          <cell r="AP395">
            <v>25.625</v>
          </cell>
          <cell r="AQ395">
            <v>15.625</v>
          </cell>
          <cell r="AR395">
            <v>18</v>
          </cell>
          <cell r="AS395">
            <v>14.8</v>
          </cell>
          <cell r="AT395" t="str">
            <v>KU37</v>
          </cell>
          <cell r="AU395">
            <v>84</v>
          </cell>
          <cell r="AV395">
            <v>80</v>
          </cell>
          <cell r="AW395">
            <v>38</v>
          </cell>
          <cell r="AX395">
            <v>44</v>
          </cell>
          <cell r="AY395">
            <v>17.420000000000002</v>
          </cell>
          <cell r="AZ395">
            <v>2000</v>
          </cell>
          <cell r="BA395">
            <v>500</v>
          </cell>
          <cell r="BB395">
            <v>87</v>
          </cell>
          <cell r="BC395">
            <v>28</v>
          </cell>
          <cell r="BD395">
            <v>115</v>
          </cell>
          <cell r="BE395">
            <v>63</v>
          </cell>
          <cell r="BF395">
            <v>103</v>
          </cell>
          <cell r="BG395">
            <v>15</v>
          </cell>
          <cell r="BH395">
            <v>63</v>
          </cell>
          <cell r="BI395">
            <v>25</v>
          </cell>
          <cell r="BJ395">
            <v>63</v>
          </cell>
          <cell r="BK395">
            <v>64</v>
          </cell>
          <cell r="BL395">
            <v>9</v>
          </cell>
          <cell r="BM395">
            <v>1</v>
          </cell>
          <cell r="BN395">
            <v>1</v>
          </cell>
          <cell r="BO395">
            <v>1</v>
          </cell>
          <cell r="BP395">
            <v>1</v>
          </cell>
        </row>
        <row r="396">
          <cell r="G396" t="str">
            <v>JS00TDH6Z78</v>
          </cell>
          <cell r="H396">
            <v>0</v>
          </cell>
          <cell r="I396">
            <v>0</v>
          </cell>
          <cell r="J396" t="str">
            <v>HALF PINT</v>
          </cell>
          <cell r="K396" t="str">
            <v>C/O</v>
          </cell>
          <cell r="L396" t="str">
            <v>Z78</v>
          </cell>
          <cell r="M396" t="str">
            <v>MOOD MAP</v>
          </cell>
          <cell r="N396" t="str">
            <v>Print</v>
          </cell>
          <cell r="O396" t="str">
            <v>P</v>
          </cell>
          <cell r="P396" t="str">
            <v>100% Polyester</v>
          </cell>
          <cell r="Q396">
            <v>508083</v>
          </cell>
          <cell r="R396" t="str">
            <v>STARITE - CAM</v>
          </cell>
          <cell r="S396" t="str">
            <v>Phnom Penh</v>
          </cell>
          <cell r="T396" t="str">
            <v>Cambodia</v>
          </cell>
          <cell r="U396">
            <v>60</v>
          </cell>
          <cell r="V396">
            <v>30</v>
          </cell>
          <cell r="W396">
            <v>30</v>
          </cell>
          <cell r="X396">
            <v>17</v>
          </cell>
          <cell r="Y396">
            <v>30</v>
          </cell>
          <cell r="Z396">
            <v>77</v>
          </cell>
          <cell r="AA396">
            <v>107</v>
          </cell>
          <cell r="AB396">
            <v>508083</v>
          </cell>
          <cell r="AC396" t="str">
            <v>STARITE - CAM</v>
          </cell>
          <cell r="AD396" t="str">
            <v>Phnom Penh</v>
          </cell>
          <cell r="AE396" t="str">
            <v>Cambodia</v>
          </cell>
          <cell r="AF396">
            <v>508083</v>
          </cell>
          <cell r="AG396" t="str">
            <v>STARITE - CAM</v>
          </cell>
          <cell r="AH396" t="str">
            <v>Phnom Penh</v>
          </cell>
          <cell r="AI396" t="str">
            <v>Cambodia</v>
          </cell>
          <cell r="AJ396">
            <v>508083</v>
          </cell>
          <cell r="AK396" t="str">
            <v>STARITE - CAM</v>
          </cell>
          <cell r="AL396" t="str">
            <v>Phnom Penh</v>
          </cell>
          <cell r="AM396" t="str">
            <v>Cambodia</v>
          </cell>
          <cell r="AN396" t="str">
            <v>R8</v>
          </cell>
          <cell r="AO396">
            <v>72</v>
          </cell>
          <cell r="AP396">
            <v>25.625</v>
          </cell>
          <cell r="AQ396">
            <v>15.625</v>
          </cell>
          <cell r="AR396">
            <v>18</v>
          </cell>
          <cell r="AS396">
            <v>14.8</v>
          </cell>
          <cell r="AT396" t="str">
            <v>KU37</v>
          </cell>
          <cell r="AU396">
            <v>84</v>
          </cell>
          <cell r="AV396">
            <v>80</v>
          </cell>
          <cell r="AW396">
            <v>38</v>
          </cell>
          <cell r="AX396">
            <v>44</v>
          </cell>
          <cell r="AY396">
            <v>17.420000000000002</v>
          </cell>
          <cell r="AZ396">
            <v>2000</v>
          </cell>
          <cell r="BA396">
            <v>500</v>
          </cell>
          <cell r="BB396">
            <v>87</v>
          </cell>
          <cell r="BC396">
            <v>28</v>
          </cell>
          <cell r="BD396">
            <v>115</v>
          </cell>
          <cell r="BE396">
            <v>63</v>
          </cell>
          <cell r="BF396">
            <v>103</v>
          </cell>
          <cell r="BG396">
            <v>15</v>
          </cell>
          <cell r="BH396">
            <v>63</v>
          </cell>
          <cell r="BI396">
            <v>25</v>
          </cell>
          <cell r="BJ396">
            <v>63</v>
          </cell>
          <cell r="BK396">
            <v>64</v>
          </cell>
          <cell r="BL396">
            <v>9</v>
          </cell>
          <cell r="BM396">
            <v>1</v>
          </cell>
          <cell r="BN396">
            <v>1</v>
          </cell>
          <cell r="BO396">
            <v>1</v>
          </cell>
          <cell r="BP396">
            <v>1</v>
          </cell>
        </row>
        <row r="397">
          <cell r="G397" t="str">
            <v>JS00TDH6AB7</v>
          </cell>
          <cell r="H397">
            <v>0</v>
          </cell>
          <cell r="I397">
            <v>0</v>
          </cell>
          <cell r="J397" t="str">
            <v>HALF PINT</v>
          </cell>
          <cell r="K397" t="str">
            <v>NEW</v>
          </cell>
          <cell r="L397" t="str">
            <v>AB7</v>
          </cell>
          <cell r="M397" t="str">
            <v>ANIME EMOTIONS</v>
          </cell>
          <cell r="N397" t="str">
            <v>Print</v>
          </cell>
          <cell r="O397" t="str">
            <v>P</v>
          </cell>
          <cell r="P397" t="str">
            <v>100% Polyester</v>
          </cell>
          <cell r="Q397">
            <v>508083</v>
          </cell>
          <cell r="R397" t="str">
            <v>STARITE - CAM</v>
          </cell>
          <cell r="S397" t="str">
            <v>Phnom Penh</v>
          </cell>
          <cell r="T397" t="str">
            <v>Cambodia</v>
          </cell>
          <cell r="U397">
            <v>60</v>
          </cell>
          <cell r="V397">
            <v>30</v>
          </cell>
          <cell r="W397">
            <v>30</v>
          </cell>
          <cell r="X397">
            <v>17</v>
          </cell>
          <cell r="Y397">
            <v>30</v>
          </cell>
          <cell r="Z397">
            <v>77</v>
          </cell>
          <cell r="AA397">
            <v>107</v>
          </cell>
          <cell r="AB397">
            <v>508083</v>
          </cell>
          <cell r="AC397" t="str">
            <v>STARITE - CAM</v>
          </cell>
          <cell r="AD397" t="str">
            <v>Phnom Penh</v>
          </cell>
          <cell r="AE397" t="str">
            <v>Cambodia</v>
          </cell>
          <cell r="AF397">
            <v>508083</v>
          </cell>
          <cell r="AG397" t="str">
            <v>STARITE - CAM</v>
          </cell>
          <cell r="AH397" t="str">
            <v>Phnom Penh</v>
          </cell>
          <cell r="AI397" t="str">
            <v>Cambodia</v>
          </cell>
          <cell r="AJ397">
            <v>508083</v>
          </cell>
          <cell r="AK397" t="str">
            <v>STARITE - CAM</v>
          </cell>
          <cell r="AL397" t="str">
            <v>Phnom Penh</v>
          </cell>
          <cell r="AM397" t="str">
            <v>Cambodia</v>
          </cell>
          <cell r="AN397" t="str">
            <v>R8</v>
          </cell>
          <cell r="AO397">
            <v>72</v>
          </cell>
          <cell r="AP397">
            <v>25.625</v>
          </cell>
          <cell r="AQ397">
            <v>15.625</v>
          </cell>
          <cell r="AR397">
            <v>18</v>
          </cell>
          <cell r="AS397">
            <v>14.8</v>
          </cell>
          <cell r="AT397" t="str">
            <v>KU37</v>
          </cell>
          <cell r="AU397">
            <v>84</v>
          </cell>
          <cell r="AV397">
            <v>80</v>
          </cell>
          <cell r="AW397">
            <v>38</v>
          </cell>
          <cell r="AX397">
            <v>44</v>
          </cell>
          <cell r="AY397">
            <v>17.420000000000002</v>
          </cell>
          <cell r="AZ397">
            <v>2000</v>
          </cell>
          <cell r="BA397">
            <v>500</v>
          </cell>
          <cell r="BB397">
            <v>87</v>
          </cell>
          <cell r="BC397">
            <v>28</v>
          </cell>
          <cell r="BD397">
            <v>115</v>
          </cell>
          <cell r="BE397">
            <v>63</v>
          </cell>
          <cell r="BF397">
            <v>103</v>
          </cell>
          <cell r="BG397">
            <v>15</v>
          </cell>
          <cell r="BH397">
            <v>63</v>
          </cell>
          <cell r="BI397">
            <v>25</v>
          </cell>
          <cell r="BJ397">
            <v>63</v>
          </cell>
          <cell r="BK397">
            <v>64</v>
          </cell>
          <cell r="BL397">
            <v>9</v>
          </cell>
          <cell r="BM397">
            <v>1</v>
          </cell>
          <cell r="BN397">
            <v>1</v>
          </cell>
          <cell r="BO397">
            <v>1</v>
          </cell>
          <cell r="BP397">
            <v>1</v>
          </cell>
        </row>
        <row r="398">
          <cell r="G398" t="str">
            <v>JS0A2WJX003</v>
          </cell>
          <cell r="H398" t="str">
            <v>EK0A5BDLN54</v>
          </cell>
          <cell r="I398" t="str">
            <v>EK0A5BDL</v>
          </cell>
          <cell r="J398" t="str">
            <v>LUNCH BREAK</v>
          </cell>
          <cell r="K398" t="str">
            <v>C/O</v>
          </cell>
          <cell r="L398" t="str">
            <v>003</v>
          </cell>
          <cell r="M398" t="str">
            <v>NAVY</v>
          </cell>
          <cell r="N398" t="str">
            <v>Solid</v>
          </cell>
          <cell r="O398" t="str">
            <v>S</v>
          </cell>
          <cell r="P398" t="str">
            <v>100% Polyester</v>
          </cell>
          <cell r="Q398">
            <v>751459</v>
          </cell>
          <cell r="R398" t="str">
            <v>STARITE - VN</v>
          </cell>
          <cell r="S398" t="str">
            <v>Ho Chi Minh</v>
          </cell>
          <cell r="T398" t="str">
            <v>Vietnam</v>
          </cell>
          <cell r="U398">
            <v>60</v>
          </cell>
          <cell r="V398">
            <v>30</v>
          </cell>
          <cell r="W398">
            <v>30</v>
          </cell>
          <cell r="X398">
            <v>17</v>
          </cell>
          <cell r="Y398">
            <v>30</v>
          </cell>
          <cell r="Z398">
            <v>77</v>
          </cell>
          <cell r="AA398">
            <v>107</v>
          </cell>
          <cell r="AB398">
            <v>751459</v>
          </cell>
          <cell r="AC398" t="str">
            <v>STARITE - VN</v>
          </cell>
          <cell r="AD398" t="str">
            <v>Ho Chi Minh</v>
          </cell>
          <cell r="AE398" t="str">
            <v>Vietnam</v>
          </cell>
          <cell r="AF398">
            <v>751459</v>
          </cell>
          <cell r="AG398" t="str">
            <v>STARITE - VN</v>
          </cell>
          <cell r="AH398" t="str">
            <v>Ho Chi Minh</v>
          </cell>
          <cell r="AI398" t="str">
            <v>Vietnam</v>
          </cell>
          <cell r="AJ398">
            <v>751459</v>
          </cell>
          <cell r="AK398" t="str">
            <v>STARITE - VN</v>
          </cell>
          <cell r="AL398" t="str">
            <v>Ho Chi Minh</v>
          </cell>
          <cell r="AM398" t="str">
            <v>Vietnam</v>
          </cell>
          <cell r="AN398" t="str">
            <v>JARH</v>
          </cell>
          <cell r="AO398">
            <v>18</v>
          </cell>
          <cell r="AP398">
            <v>29</v>
          </cell>
          <cell r="AQ398">
            <v>18.75</v>
          </cell>
          <cell r="AR398">
            <v>11.5</v>
          </cell>
          <cell r="AS398">
            <v>5.6</v>
          </cell>
          <cell r="AT398" t="str">
            <v>KU37</v>
          </cell>
          <cell r="AU398">
            <v>26</v>
          </cell>
          <cell r="AV398">
            <v>80</v>
          </cell>
          <cell r="AW398">
            <v>38</v>
          </cell>
          <cell r="AX398">
            <v>29</v>
          </cell>
          <cell r="AY398">
            <v>7.65</v>
          </cell>
          <cell r="AZ398">
            <v>2000</v>
          </cell>
          <cell r="BA398">
            <v>500</v>
          </cell>
          <cell r="BB398">
            <v>87</v>
          </cell>
          <cell r="BC398">
            <v>28</v>
          </cell>
          <cell r="BD398">
            <v>115</v>
          </cell>
          <cell r="BE398">
            <v>55</v>
          </cell>
          <cell r="BF398">
            <v>55</v>
          </cell>
          <cell r="BG398">
            <v>15</v>
          </cell>
          <cell r="BH398">
            <v>55</v>
          </cell>
          <cell r="BI398">
            <v>25</v>
          </cell>
          <cell r="BJ398">
            <v>60</v>
          </cell>
          <cell r="BK398">
            <v>50</v>
          </cell>
          <cell r="BL398">
            <v>9</v>
          </cell>
          <cell r="BM398">
            <v>1</v>
          </cell>
          <cell r="BN398">
            <v>1</v>
          </cell>
          <cell r="BO398">
            <v>1</v>
          </cell>
          <cell r="BP398">
            <v>1</v>
          </cell>
        </row>
        <row r="399">
          <cell r="G399" t="str">
            <v>JS0A2WJX7Z7</v>
          </cell>
          <cell r="H399">
            <v>0</v>
          </cell>
          <cell r="I399">
            <v>0</v>
          </cell>
          <cell r="J399" t="str">
            <v>LUNCH BREAK</v>
          </cell>
          <cell r="K399" t="str">
            <v>C/O</v>
          </cell>
          <cell r="L399" t="str">
            <v>7Z7</v>
          </cell>
          <cell r="M399" t="str">
            <v>BUCKSHOT CAMO</v>
          </cell>
          <cell r="N399" t="str">
            <v>Print</v>
          </cell>
          <cell r="O399" t="str">
            <v>P</v>
          </cell>
          <cell r="P399" t="str">
            <v>100% Polyester</v>
          </cell>
          <cell r="Q399">
            <v>751459</v>
          </cell>
          <cell r="R399" t="str">
            <v>STARITE - VN</v>
          </cell>
          <cell r="S399" t="str">
            <v>Ho Chi Minh</v>
          </cell>
          <cell r="T399" t="str">
            <v>Vietnam</v>
          </cell>
          <cell r="U399">
            <v>60</v>
          </cell>
          <cell r="V399">
            <v>30</v>
          </cell>
          <cell r="W399">
            <v>30</v>
          </cell>
          <cell r="X399">
            <v>17</v>
          </cell>
          <cell r="Y399">
            <v>30</v>
          </cell>
          <cell r="Z399">
            <v>77</v>
          </cell>
          <cell r="AA399">
            <v>107</v>
          </cell>
          <cell r="AB399">
            <v>751459</v>
          </cell>
          <cell r="AC399" t="str">
            <v>STARITE - VN</v>
          </cell>
          <cell r="AD399" t="str">
            <v>Ho Chi Minh</v>
          </cell>
          <cell r="AE399" t="str">
            <v>Vietnam</v>
          </cell>
          <cell r="AF399">
            <v>751459</v>
          </cell>
          <cell r="AG399" t="str">
            <v>STARITE - VN</v>
          </cell>
          <cell r="AH399" t="str">
            <v>Ho Chi Minh</v>
          </cell>
          <cell r="AI399" t="str">
            <v>Vietnam</v>
          </cell>
          <cell r="AJ399">
            <v>751459</v>
          </cell>
          <cell r="AK399" t="str">
            <v>STARITE - VN</v>
          </cell>
          <cell r="AL399" t="str">
            <v>Ho Chi Minh</v>
          </cell>
          <cell r="AM399" t="str">
            <v>Vietnam</v>
          </cell>
          <cell r="AN399" t="str">
            <v>JARH</v>
          </cell>
          <cell r="AO399">
            <v>18</v>
          </cell>
          <cell r="AP399">
            <v>29</v>
          </cell>
          <cell r="AQ399">
            <v>18.75</v>
          </cell>
          <cell r="AR399">
            <v>11.5</v>
          </cell>
          <cell r="AS399">
            <v>5.6</v>
          </cell>
          <cell r="AT399" t="str">
            <v>KU37</v>
          </cell>
          <cell r="AU399">
            <v>26</v>
          </cell>
          <cell r="AV399">
            <v>80</v>
          </cell>
          <cell r="AW399">
            <v>38</v>
          </cell>
          <cell r="AX399">
            <v>29</v>
          </cell>
          <cell r="AY399">
            <v>7.65</v>
          </cell>
          <cell r="AZ399">
            <v>2000</v>
          </cell>
          <cell r="BA399">
            <v>500</v>
          </cell>
          <cell r="BB399">
            <v>87</v>
          </cell>
          <cell r="BC399">
            <v>28</v>
          </cell>
          <cell r="BD399">
            <v>115</v>
          </cell>
          <cell r="BE399">
            <v>55</v>
          </cell>
          <cell r="BF399">
            <v>55</v>
          </cell>
          <cell r="BG399">
            <v>15</v>
          </cell>
          <cell r="BH399">
            <v>55</v>
          </cell>
          <cell r="BI399">
            <v>25</v>
          </cell>
          <cell r="BJ399">
            <v>60</v>
          </cell>
          <cell r="BK399">
            <v>50</v>
          </cell>
          <cell r="BL399">
            <v>9</v>
          </cell>
          <cell r="BM399">
            <v>1</v>
          </cell>
          <cell r="BN399">
            <v>1</v>
          </cell>
          <cell r="BO399">
            <v>1</v>
          </cell>
          <cell r="BP399">
            <v>1</v>
          </cell>
        </row>
        <row r="400">
          <cell r="G400" t="str">
            <v>JS0A2WJX94B</v>
          </cell>
          <cell r="H400">
            <v>0</v>
          </cell>
          <cell r="I400">
            <v>0</v>
          </cell>
          <cell r="J400" t="str">
            <v>LUNCH BREAK</v>
          </cell>
          <cell r="K400" t="str">
            <v>C/O</v>
          </cell>
          <cell r="L400" t="str">
            <v>94B</v>
          </cell>
          <cell r="M400" t="str">
            <v>PURPLE PETALS</v>
          </cell>
          <cell r="N400" t="str">
            <v>Print</v>
          </cell>
          <cell r="O400" t="str">
            <v>P</v>
          </cell>
          <cell r="P400" t="str">
            <v>100% Polyester</v>
          </cell>
          <cell r="Q400">
            <v>751459</v>
          </cell>
          <cell r="R400" t="str">
            <v>STARITE - VN</v>
          </cell>
          <cell r="S400" t="str">
            <v>Ho Chi Minh</v>
          </cell>
          <cell r="T400" t="str">
            <v>Vietnam</v>
          </cell>
          <cell r="U400">
            <v>60</v>
          </cell>
          <cell r="V400">
            <v>30</v>
          </cell>
          <cell r="W400">
            <v>30</v>
          </cell>
          <cell r="X400">
            <v>17</v>
          </cell>
          <cell r="Y400">
            <v>30</v>
          </cell>
          <cell r="Z400">
            <v>77</v>
          </cell>
          <cell r="AA400">
            <v>107</v>
          </cell>
          <cell r="AB400">
            <v>751459</v>
          </cell>
          <cell r="AC400" t="str">
            <v>STARITE - VN</v>
          </cell>
          <cell r="AD400" t="str">
            <v>Ho Chi Minh</v>
          </cell>
          <cell r="AE400" t="str">
            <v>Vietnam</v>
          </cell>
          <cell r="AF400">
            <v>751459</v>
          </cell>
          <cell r="AG400" t="str">
            <v>STARITE - VN</v>
          </cell>
          <cell r="AH400" t="str">
            <v>Ho Chi Minh</v>
          </cell>
          <cell r="AI400" t="str">
            <v>Vietnam</v>
          </cell>
          <cell r="AJ400">
            <v>751459</v>
          </cell>
          <cell r="AK400" t="str">
            <v>STARITE - VN</v>
          </cell>
          <cell r="AL400" t="str">
            <v>Ho Chi Minh</v>
          </cell>
          <cell r="AM400" t="str">
            <v>Vietnam</v>
          </cell>
          <cell r="AN400" t="str">
            <v>JARH</v>
          </cell>
          <cell r="AO400">
            <v>18</v>
          </cell>
          <cell r="AP400">
            <v>29</v>
          </cell>
          <cell r="AQ400">
            <v>18.75</v>
          </cell>
          <cell r="AR400">
            <v>11.5</v>
          </cell>
          <cell r="AS400">
            <v>5.6</v>
          </cell>
          <cell r="AT400" t="str">
            <v>KU37</v>
          </cell>
          <cell r="AU400">
            <v>26</v>
          </cell>
          <cell r="AV400">
            <v>80</v>
          </cell>
          <cell r="AW400">
            <v>38</v>
          </cell>
          <cell r="AX400">
            <v>29</v>
          </cell>
          <cell r="AY400">
            <v>7.65</v>
          </cell>
          <cell r="AZ400">
            <v>2000</v>
          </cell>
          <cell r="BA400">
            <v>500</v>
          </cell>
          <cell r="BB400">
            <v>87</v>
          </cell>
          <cell r="BC400">
            <v>28</v>
          </cell>
          <cell r="BD400">
            <v>115</v>
          </cell>
          <cell r="BE400">
            <v>55</v>
          </cell>
          <cell r="BF400">
            <v>55</v>
          </cell>
          <cell r="BG400">
            <v>15</v>
          </cell>
          <cell r="BH400">
            <v>55</v>
          </cell>
          <cell r="BI400">
            <v>25</v>
          </cell>
          <cell r="BJ400">
            <v>60</v>
          </cell>
          <cell r="BK400">
            <v>50</v>
          </cell>
          <cell r="BL400">
            <v>9</v>
          </cell>
          <cell r="BM400">
            <v>1</v>
          </cell>
          <cell r="BN400">
            <v>1</v>
          </cell>
          <cell r="BO400">
            <v>1</v>
          </cell>
          <cell r="BP400">
            <v>1</v>
          </cell>
        </row>
        <row r="401">
          <cell r="G401" t="str">
            <v>JS0A2WJXAO3</v>
          </cell>
          <cell r="H401">
            <v>0</v>
          </cell>
          <cell r="I401">
            <v>0</v>
          </cell>
          <cell r="J401" t="str">
            <v>LUNCH BREAK</v>
          </cell>
          <cell r="K401" t="str">
            <v>NEW</v>
          </cell>
          <cell r="L401" t="str">
            <v>AO3</v>
          </cell>
          <cell r="M401" t="str">
            <v>CYBERSPACE GALAXY</v>
          </cell>
          <cell r="N401" t="str">
            <v>Print</v>
          </cell>
          <cell r="O401" t="str">
            <v>P</v>
          </cell>
          <cell r="P401" t="str">
            <v>100% Polyester</v>
          </cell>
          <cell r="Q401">
            <v>751459</v>
          </cell>
          <cell r="R401" t="str">
            <v>STARITE - VN</v>
          </cell>
          <cell r="S401" t="str">
            <v>Ho Chi Minh</v>
          </cell>
          <cell r="T401" t="str">
            <v>Vietnam</v>
          </cell>
          <cell r="U401">
            <v>60</v>
          </cell>
          <cell r="V401">
            <v>30</v>
          </cell>
          <cell r="W401">
            <v>30</v>
          </cell>
          <cell r="X401">
            <v>17</v>
          </cell>
          <cell r="Y401">
            <v>30</v>
          </cell>
          <cell r="Z401">
            <v>77</v>
          </cell>
          <cell r="AA401">
            <v>107</v>
          </cell>
          <cell r="AB401">
            <v>751459</v>
          </cell>
          <cell r="AC401" t="str">
            <v>STARITE - VN</v>
          </cell>
          <cell r="AD401" t="str">
            <v>Ho Chi Minh</v>
          </cell>
          <cell r="AE401" t="str">
            <v>Vietnam</v>
          </cell>
          <cell r="AF401">
            <v>751459</v>
          </cell>
          <cell r="AG401" t="str">
            <v>STARITE - VN</v>
          </cell>
          <cell r="AH401" t="str">
            <v>Ho Chi Minh</v>
          </cell>
          <cell r="AI401" t="str">
            <v>Vietnam</v>
          </cell>
          <cell r="AJ401">
            <v>751459</v>
          </cell>
          <cell r="AK401" t="str">
            <v>STARITE - VN</v>
          </cell>
          <cell r="AL401" t="str">
            <v>Ho Chi Minh</v>
          </cell>
          <cell r="AM401" t="str">
            <v>Vietnam</v>
          </cell>
          <cell r="AN401" t="str">
            <v>JARH</v>
          </cell>
          <cell r="AO401">
            <v>18</v>
          </cell>
          <cell r="AP401">
            <v>29</v>
          </cell>
          <cell r="AQ401">
            <v>18.75</v>
          </cell>
          <cell r="AR401">
            <v>11.5</v>
          </cell>
          <cell r="AS401">
            <v>5.6</v>
          </cell>
          <cell r="AT401" t="str">
            <v>KU37</v>
          </cell>
          <cell r="AU401">
            <v>26</v>
          </cell>
          <cell r="AV401">
            <v>80</v>
          </cell>
          <cell r="AW401">
            <v>38</v>
          </cell>
          <cell r="AX401">
            <v>29</v>
          </cell>
          <cell r="AY401">
            <v>7.65</v>
          </cell>
          <cell r="AZ401">
            <v>2000</v>
          </cell>
          <cell r="BA401">
            <v>500</v>
          </cell>
          <cell r="BB401">
            <v>87</v>
          </cell>
          <cell r="BC401">
            <v>28</v>
          </cell>
          <cell r="BD401">
            <v>115</v>
          </cell>
          <cell r="BE401">
            <v>55</v>
          </cell>
          <cell r="BF401">
            <v>55</v>
          </cell>
          <cell r="BG401">
            <v>15</v>
          </cell>
          <cell r="BH401">
            <v>55</v>
          </cell>
          <cell r="BI401">
            <v>25</v>
          </cell>
          <cell r="BJ401">
            <v>60</v>
          </cell>
          <cell r="BK401">
            <v>50</v>
          </cell>
          <cell r="BL401">
            <v>9</v>
          </cell>
          <cell r="BM401">
            <v>1</v>
          </cell>
          <cell r="BN401">
            <v>1</v>
          </cell>
          <cell r="BO401">
            <v>1</v>
          </cell>
          <cell r="BP401">
            <v>1</v>
          </cell>
        </row>
        <row r="402">
          <cell r="G402" t="str">
            <v>JS0A2WJXAO4</v>
          </cell>
          <cell r="H402">
            <v>0</v>
          </cell>
          <cell r="I402">
            <v>0</v>
          </cell>
          <cell r="J402" t="str">
            <v>LUNCH BREAK</v>
          </cell>
          <cell r="K402" t="str">
            <v>NEW</v>
          </cell>
          <cell r="L402" t="str">
            <v>AO4</v>
          </cell>
          <cell r="M402" t="str">
            <v>FORAGING FINDS</v>
          </cell>
          <cell r="N402" t="str">
            <v>Print</v>
          </cell>
          <cell r="O402" t="str">
            <v>P</v>
          </cell>
          <cell r="P402" t="str">
            <v>100% Polyester</v>
          </cell>
          <cell r="Q402">
            <v>751459</v>
          </cell>
          <cell r="R402" t="str">
            <v>STARITE - VN</v>
          </cell>
          <cell r="S402" t="str">
            <v>Ho Chi Minh</v>
          </cell>
          <cell r="T402" t="str">
            <v>Vietnam</v>
          </cell>
          <cell r="U402">
            <v>60</v>
          </cell>
          <cell r="V402">
            <v>30</v>
          </cell>
          <cell r="W402">
            <v>30</v>
          </cell>
          <cell r="X402">
            <v>17</v>
          </cell>
          <cell r="Y402">
            <v>30</v>
          </cell>
          <cell r="Z402">
            <v>77</v>
          </cell>
          <cell r="AA402">
            <v>107</v>
          </cell>
          <cell r="AB402">
            <v>751459</v>
          </cell>
          <cell r="AC402" t="str">
            <v>STARITE - VN</v>
          </cell>
          <cell r="AD402" t="str">
            <v>Ho Chi Minh</v>
          </cell>
          <cell r="AE402" t="str">
            <v>Vietnam</v>
          </cell>
          <cell r="AF402">
            <v>751459</v>
          </cell>
          <cell r="AG402" t="str">
            <v>STARITE - VN</v>
          </cell>
          <cell r="AH402" t="str">
            <v>Ho Chi Minh</v>
          </cell>
          <cell r="AI402" t="str">
            <v>Vietnam</v>
          </cell>
          <cell r="AJ402">
            <v>751459</v>
          </cell>
          <cell r="AK402" t="str">
            <v>STARITE - VN</v>
          </cell>
          <cell r="AL402" t="str">
            <v>Ho Chi Minh</v>
          </cell>
          <cell r="AM402" t="str">
            <v>Vietnam</v>
          </cell>
          <cell r="AN402" t="str">
            <v>JARH</v>
          </cell>
          <cell r="AO402">
            <v>18</v>
          </cell>
          <cell r="AP402">
            <v>29</v>
          </cell>
          <cell r="AQ402">
            <v>18.75</v>
          </cell>
          <cell r="AR402">
            <v>11.5</v>
          </cell>
          <cell r="AS402">
            <v>5.6</v>
          </cell>
          <cell r="AT402" t="str">
            <v>KU37</v>
          </cell>
          <cell r="AU402">
            <v>26</v>
          </cell>
          <cell r="AV402">
            <v>80</v>
          </cell>
          <cell r="AW402">
            <v>38</v>
          </cell>
          <cell r="AX402">
            <v>29</v>
          </cell>
          <cell r="AY402">
            <v>7.65</v>
          </cell>
          <cell r="AZ402">
            <v>2000</v>
          </cell>
          <cell r="BA402">
            <v>500</v>
          </cell>
          <cell r="BB402">
            <v>87</v>
          </cell>
          <cell r="BC402">
            <v>28</v>
          </cell>
          <cell r="BD402">
            <v>115</v>
          </cell>
          <cell r="BE402">
            <v>55</v>
          </cell>
          <cell r="BF402">
            <v>55</v>
          </cell>
          <cell r="BG402">
            <v>15</v>
          </cell>
          <cell r="BH402">
            <v>55</v>
          </cell>
          <cell r="BI402">
            <v>25</v>
          </cell>
          <cell r="BJ402">
            <v>60</v>
          </cell>
          <cell r="BK402">
            <v>50</v>
          </cell>
          <cell r="BL402">
            <v>9</v>
          </cell>
          <cell r="BM402">
            <v>1</v>
          </cell>
          <cell r="BN402">
            <v>1</v>
          </cell>
          <cell r="BO402">
            <v>1</v>
          </cell>
          <cell r="BP402">
            <v>1</v>
          </cell>
        </row>
        <row r="403">
          <cell r="G403" t="str">
            <v>JS0A2WJXZ47</v>
          </cell>
          <cell r="H403">
            <v>0</v>
          </cell>
          <cell r="I403">
            <v>0</v>
          </cell>
          <cell r="J403" t="str">
            <v>LUNCH BREAK</v>
          </cell>
          <cell r="K403" t="str">
            <v>NEW</v>
          </cell>
          <cell r="L403" t="str">
            <v>Z47</v>
          </cell>
          <cell r="M403" t="str">
            <v>BATIK WASH</v>
          </cell>
          <cell r="N403" t="str">
            <v>Print</v>
          </cell>
          <cell r="O403" t="str">
            <v>P</v>
          </cell>
          <cell r="P403" t="str">
            <v>100% Polyester</v>
          </cell>
          <cell r="Q403">
            <v>751459</v>
          </cell>
          <cell r="R403" t="str">
            <v>STARITE - VN</v>
          </cell>
          <cell r="S403" t="str">
            <v>Ho Chi Minh</v>
          </cell>
          <cell r="T403" t="str">
            <v>Vietnam</v>
          </cell>
          <cell r="U403">
            <v>60</v>
          </cell>
          <cell r="V403">
            <v>30</v>
          </cell>
          <cell r="W403">
            <v>30</v>
          </cell>
          <cell r="X403">
            <v>17</v>
          </cell>
          <cell r="Y403">
            <v>30</v>
          </cell>
          <cell r="Z403">
            <v>77</v>
          </cell>
          <cell r="AA403">
            <v>107</v>
          </cell>
          <cell r="AB403">
            <v>751459</v>
          </cell>
          <cell r="AC403" t="str">
            <v>STARITE - VN</v>
          </cell>
          <cell r="AD403" t="str">
            <v>Ho Chi Minh</v>
          </cell>
          <cell r="AE403" t="str">
            <v>Vietnam</v>
          </cell>
          <cell r="AF403">
            <v>751459</v>
          </cell>
          <cell r="AG403" t="str">
            <v>STARITE - VN</v>
          </cell>
          <cell r="AH403" t="str">
            <v>Ho Chi Minh</v>
          </cell>
          <cell r="AI403" t="str">
            <v>Vietnam</v>
          </cell>
          <cell r="AJ403">
            <v>751459</v>
          </cell>
          <cell r="AK403" t="str">
            <v>STARITE - VN</v>
          </cell>
          <cell r="AL403" t="str">
            <v>Ho Chi Minh</v>
          </cell>
          <cell r="AM403" t="str">
            <v>Vietnam</v>
          </cell>
          <cell r="AN403" t="str">
            <v>JARH</v>
          </cell>
          <cell r="AO403">
            <v>18</v>
          </cell>
          <cell r="AP403">
            <v>29</v>
          </cell>
          <cell r="AQ403">
            <v>18.75</v>
          </cell>
          <cell r="AR403">
            <v>11.5</v>
          </cell>
          <cell r="AS403">
            <v>5.6</v>
          </cell>
          <cell r="AT403" t="str">
            <v>KU37</v>
          </cell>
          <cell r="AU403">
            <v>26</v>
          </cell>
          <cell r="AV403">
            <v>80</v>
          </cell>
          <cell r="AW403">
            <v>38</v>
          </cell>
          <cell r="AX403">
            <v>29</v>
          </cell>
          <cell r="AY403">
            <v>7.65</v>
          </cell>
          <cell r="AZ403">
            <v>2000</v>
          </cell>
          <cell r="BA403">
            <v>500</v>
          </cell>
          <cell r="BB403">
            <v>87</v>
          </cell>
          <cell r="BC403">
            <v>28</v>
          </cell>
          <cell r="BD403">
            <v>115</v>
          </cell>
          <cell r="BE403">
            <v>55</v>
          </cell>
          <cell r="BF403">
            <v>55</v>
          </cell>
          <cell r="BG403">
            <v>15</v>
          </cell>
          <cell r="BH403">
            <v>55</v>
          </cell>
          <cell r="BI403">
            <v>25</v>
          </cell>
          <cell r="BJ403">
            <v>60</v>
          </cell>
          <cell r="BK403">
            <v>50</v>
          </cell>
          <cell r="BL403">
            <v>9</v>
          </cell>
          <cell r="BM403">
            <v>1</v>
          </cell>
          <cell r="BN403">
            <v>1</v>
          </cell>
          <cell r="BO403">
            <v>1</v>
          </cell>
          <cell r="BP403">
            <v>1</v>
          </cell>
        </row>
        <row r="404">
          <cell r="G404" t="str">
            <v>JS0A2WJXAB6</v>
          </cell>
          <cell r="H404">
            <v>0</v>
          </cell>
          <cell r="I404">
            <v>0</v>
          </cell>
          <cell r="J404" t="str">
            <v>LUNCH BREAK</v>
          </cell>
          <cell r="K404" t="str">
            <v>NEW</v>
          </cell>
          <cell r="L404" t="str">
            <v>AB6</v>
          </cell>
          <cell r="M404" t="str">
            <v>SCREEN STATIC</v>
          </cell>
          <cell r="N404" t="str">
            <v>Print</v>
          </cell>
          <cell r="O404" t="str">
            <v>P</v>
          </cell>
          <cell r="P404" t="str">
            <v>100% Polyester</v>
          </cell>
          <cell r="Q404">
            <v>751459</v>
          </cell>
          <cell r="R404" t="str">
            <v>STARITE - VN</v>
          </cell>
          <cell r="S404" t="str">
            <v>Ho Chi Minh</v>
          </cell>
          <cell r="T404" t="str">
            <v>Vietnam</v>
          </cell>
          <cell r="U404">
            <v>60</v>
          </cell>
          <cell r="V404">
            <v>30</v>
          </cell>
          <cell r="W404">
            <v>30</v>
          </cell>
          <cell r="X404">
            <v>17</v>
          </cell>
          <cell r="Y404">
            <v>30</v>
          </cell>
          <cell r="Z404">
            <v>77</v>
          </cell>
          <cell r="AA404">
            <v>107</v>
          </cell>
          <cell r="AB404">
            <v>751459</v>
          </cell>
          <cell r="AC404" t="str">
            <v>STARITE - VN</v>
          </cell>
          <cell r="AD404" t="str">
            <v>Ho Chi Minh</v>
          </cell>
          <cell r="AE404" t="str">
            <v>Vietnam</v>
          </cell>
          <cell r="AF404">
            <v>751459</v>
          </cell>
          <cell r="AG404" t="str">
            <v>STARITE - VN</v>
          </cell>
          <cell r="AH404" t="str">
            <v>Ho Chi Minh</v>
          </cell>
          <cell r="AI404" t="str">
            <v>Vietnam</v>
          </cell>
          <cell r="AJ404">
            <v>751459</v>
          </cell>
          <cell r="AK404" t="str">
            <v>STARITE - VN</v>
          </cell>
          <cell r="AL404" t="str">
            <v>Ho Chi Minh</v>
          </cell>
          <cell r="AM404" t="str">
            <v>Vietnam</v>
          </cell>
          <cell r="AN404" t="str">
            <v>JARH</v>
          </cell>
          <cell r="AO404">
            <v>18</v>
          </cell>
          <cell r="AP404">
            <v>29</v>
          </cell>
          <cell r="AQ404">
            <v>18.75</v>
          </cell>
          <cell r="AR404">
            <v>11.5</v>
          </cell>
          <cell r="AS404">
            <v>5.6</v>
          </cell>
          <cell r="AT404" t="str">
            <v>KU37</v>
          </cell>
          <cell r="AU404">
            <v>26</v>
          </cell>
          <cell r="AV404">
            <v>80</v>
          </cell>
          <cell r="AW404">
            <v>38</v>
          </cell>
          <cell r="AX404">
            <v>29</v>
          </cell>
          <cell r="AY404">
            <v>7.65</v>
          </cell>
          <cell r="AZ404">
            <v>2000</v>
          </cell>
          <cell r="BA404">
            <v>500</v>
          </cell>
          <cell r="BB404">
            <v>87</v>
          </cell>
          <cell r="BC404">
            <v>28</v>
          </cell>
          <cell r="BD404">
            <v>115</v>
          </cell>
          <cell r="BE404">
            <v>55</v>
          </cell>
          <cell r="BF404">
            <v>55</v>
          </cell>
          <cell r="BG404">
            <v>15</v>
          </cell>
          <cell r="BH404">
            <v>55</v>
          </cell>
          <cell r="BI404">
            <v>25</v>
          </cell>
          <cell r="BJ404">
            <v>60</v>
          </cell>
          <cell r="BK404">
            <v>50</v>
          </cell>
          <cell r="BL404">
            <v>9</v>
          </cell>
          <cell r="BM404">
            <v>1</v>
          </cell>
          <cell r="BN404">
            <v>1</v>
          </cell>
          <cell r="BO404">
            <v>1</v>
          </cell>
          <cell r="BP404">
            <v>1</v>
          </cell>
        </row>
        <row r="405">
          <cell r="G405" t="str">
            <v>JS0A2WJXAO5</v>
          </cell>
          <cell r="H405" t="str">
            <v>EK0A5BDL5E7</v>
          </cell>
          <cell r="I405" t="str">
            <v>EK0A5BDL</v>
          </cell>
          <cell r="J405" t="str">
            <v>LUNCH BREAK</v>
          </cell>
          <cell r="K405" t="str">
            <v>NEW</v>
          </cell>
          <cell r="L405" t="str">
            <v>AO5</v>
          </cell>
          <cell r="M405" t="str">
            <v>NEON DAISY</v>
          </cell>
          <cell r="N405" t="str">
            <v>Print</v>
          </cell>
          <cell r="O405" t="str">
            <v>P</v>
          </cell>
          <cell r="P405" t="str">
            <v>100% Polyester</v>
          </cell>
          <cell r="Q405">
            <v>751459</v>
          </cell>
          <cell r="R405" t="str">
            <v>STARITE - VN</v>
          </cell>
          <cell r="S405" t="str">
            <v>Ho Chi Minh</v>
          </cell>
          <cell r="T405" t="str">
            <v>Vietnam</v>
          </cell>
          <cell r="U405">
            <v>60</v>
          </cell>
          <cell r="V405">
            <v>30</v>
          </cell>
          <cell r="W405">
            <v>30</v>
          </cell>
          <cell r="X405">
            <v>17</v>
          </cell>
          <cell r="Y405">
            <v>30</v>
          </cell>
          <cell r="Z405">
            <v>77</v>
          </cell>
          <cell r="AA405">
            <v>107</v>
          </cell>
          <cell r="AB405">
            <v>751459</v>
          </cell>
          <cell r="AC405" t="str">
            <v>STARITE - VN</v>
          </cell>
          <cell r="AD405" t="str">
            <v>Ho Chi Minh</v>
          </cell>
          <cell r="AE405" t="str">
            <v>Vietnam</v>
          </cell>
          <cell r="AF405">
            <v>751459</v>
          </cell>
          <cell r="AG405" t="str">
            <v>STARITE - VN</v>
          </cell>
          <cell r="AH405" t="str">
            <v>Ho Chi Minh</v>
          </cell>
          <cell r="AI405" t="str">
            <v>Vietnam</v>
          </cell>
          <cell r="AJ405">
            <v>751459</v>
          </cell>
          <cell r="AK405" t="str">
            <v>STARITE - VN</v>
          </cell>
          <cell r="AL405" t="str">
            <v>Ho Chi Minh</v>
          </cell>
          <cell r="AM405" t="str">
            <v>Vietnam</v>
          </cell>
          <cell r="AN405" t="str">
            <v>JARH</v>
          </cell>
          <cell r="AO405">
            <v>18</v>
          </cell>
          <cell r="AP405">
            <v>29</v>
          </cell>
          <cell r="AQ405">
            <v>18.75</v>
          </cell>
          <cell r="AR405">
            <v>11.5</v>
          </cell>
          <cell r="AS405">
            <v>5.6</v>
          </cell>
          <cell r="AT405" t="str">
            <v>KU37</v>
          </cell>
          <cell r="AU405">
            <v>26</v>
          </cell>
          <cell r="AV405">
            <v>80</v>
          </cell>
          <cell r="AW405">
            <v>38</v>
          </cell>
          <cell r="AX405">
            <v>29</v>
          </cell>
          <cell r="AY405">
            <v>7.65</v>
          </cell>
          <cell r="AZ405">
            <v>2000</v>
          </cell>
          <cell r="BA405">
            <v>500</v>
          </cell>
          <cell r="BB405">
            <v>87</v>
          </cell>
          <cell r="BC405">
            <v>28</v>
          </cell>
          <cell r="BD405">
            <v>115</v>
          </cell>
          <cell r="BE405">
            <v>55</v>
          </cell>
          <cell r="BF405">
            <v>55</v>
          </cell>
          <cell r="BG405">
            <v>15</v>
          </cell>
          <cell r="BH405">
            <v>55</v>
          </cell>
          <cell r="BI405">
            <v>25</v>
          </cell>
          <cell r="BJ405">
            <v>60</v>
          </cell>
          <cell r="BK405">
            <v>50</v>
          </cell>
          <cell r="BL405">
            <v>9</v>
          </cell>
          <cell r="BM405">
            <v>1</v>
          </cell>
          <cell r="BN405">
            <v>1</v>
          </cell>
          <cell r="BO405">
            <v>1</v>
          </cell>
          <cell r="BP405">
            <v>1</v>
          </cell>
        </row>
        <row r="406">
          <cell r="G406" t="str">
            <v>JS0A2WJXAQ0</v>
          </cell>
          <cell r="H406">
            <v>0</v>
          </cell>
          <cell r="I406">
            <v>0</v>
          </cell>
          <cell r="J406" t="str">
            <v>LUNCH BREAK</v>
          </cell>
          <cell r="K406" t="str">
            <v>NEW</v>
          </cell>
          <cell r="L406" t="str">
            <v>AQ0</v>
          </cell>
          <cell r="M406" t="str">
            <v>PATCHWORK WAVES</v>
          </cell>
          <cell r="N406" t="str">
            <v>Print</v>
          </cell>
          <cell r="O406" t="str">
            <v>P</v>
          </cell>
          <cell r="P406" t="str">
            <v>100% Polyester</v>
          </cell>
          <cell r="Q406">
            <v>751459</v>
          </cell>
          <cell r="R406" t="str">
            <v>STARITE - VN</v>
          </cell>
          <cell r="S406" t="str">
            <v>Ho Chi Minh</v>
          </cell>
          <cell r="T406" t="str">
            <v>Vietnam</v>
          </cell>
          <cell r="U406">
            <v>60</v>
          </cell>
          <cell r="V406">
            <v>30</v>
          </cell>
          <cell r="W406">
            <v>30</v>
          </cell>
          <cell r="X406">
            <v>17</v>
          </cell>
          <cell r="Y406">
            <v>30</v>
          </cell>
          <cell r="Z406">
            <v>77</v>
          </cell>
          <cell r="AA406">
            <v>107</v>
          </cell>
          <cell r="AB406">
            <v>751459</v>
          </cell>
          <cell r="AC406" t="str">
            <v>STARITE - VN</v>
          </cell>
          <cell r="AD406" t="str">
            <v>Ho Chi Minh</v>
          </cell>
          <cell r="AE406" t="str">
            <v>Vietnam</v>
          </cell>
          <cell r="AF406">
            <v>751459</v>
          </cell>
          <cell r="AG406" t="str">
            <v>STARITE - VN</v>
          </cell>
          <cell r="AH406" t="str">
            <v>Ho Chi Minh</v>
          </cell>
          <cell r="AI406" t="str">
            <v>Vietnam</v>
          </cell>
          <cell r="AJ406">
            <v>751459</v>
          </cell>
          <cell r="AK406" t="str">
            <v>STARITE - VN</v>
          </cell>
          <cell r="AL406" t="str">
            <v>Ho Chi Minh</v>
          </cell>
          <cell r="AM406" t="str">
            <v>Vietnam</v>
          </cell>
          <cell r="AN406" t="str">
            <v>JARH</v>
          </cell>
          <cell r="AO406">
            <v>18</v>
          </cell>
          <cell r="AP406">
            <v>29</v>
          </cell>
          <cell r="AQ406">
            <v>18.75</v>
          </cell>
          <cell r="AR406">
            <v>11.5</v>
          </cell>
          <cell r="AS406">
            <v>5.6</v>
          </cell>
          <cell r="AT406" t="str">
            <v>KU37</v>
          </cell>
          <cell r="AU406">
            <v>26</v>
          </cell>
          <cell r="AV406">
            <v>80</v>
          </cell>
          <cell r="AW406">
            <v>38</v>
          </cell>
          <cell r="AX406">
            <v>29</v>
          </cell>
          <cell r="AY406">
            <v>7.65</v>
          </cell>
          <cell r="AZ406">
            <v>2000</v>
          </cell>
          <cell r="BA406">
            <v>500</v>
          </cell>
          <cell r="BB406">
            <v>87</v>
          </cell>
          <cell r="BC406">
            <v>28</v>
          </cell>
          <cell r="BD406">
            <v>115</v>
          </cell>
          <cell r="BE406">
            <v>55</v>
          </cell>
          <cell r="BF406">
            <v>55</v>
          </cell>
          <cell r="BG406">
            <v>15</v>
          </cell>
          <cell r="BH406">
            <v>55</v>
          </cell>
          <cell r="BI406">
            <v>25</v>
          </cell>
          <cell r="BJ406">
            <v>60</v>
          </cell>
          <cell r="BK406">
            <v>50</v>
          </cell>
          <cell r="BL406">
            <v>9</v>
          </cell>
          <cell r="BM406">
            <v>1</v>
          </cell>
          <cell r="BN406">
            <v>1</v>
          </cell>
          <cell r="BO406">
            <v>1</v>
          </cell>
          <cell r="BP406">
            <v>1</v>
          </cell>
        </row>
        <row r="407">
          <cell r="G407" t="str">
            <v>JS0A2WJXAQ9</v>
          </cell>
          <cell r="H407">
            <v>0</v>
          </cell>
          <cell r="I407">
            <v>0</v>
          </cell>
          <cell r="J407" t="str">
            <v>LUNCH BREAK</v>
          </cell>
          <cell r="K407" t="str">
            <v>NEW</v>
          </cell>
          <cell r="L407" t="str">
            <v>AQ9</v>
          </cell>
          <cell r="M407" t="str">
            <v>AUTUMN TAPESTRY HYDRANGEA</v>
          </cell>
          <cell r="N407" t="str">
            <v>Print</v>
          </cell>
          <cell r="O407" t="str">
            <v>P</v>
          </cell>
          <cell r="P407" t="str">
            <v>100% Polyester</v>
          </cell>
          <cell r="Q407">
            <v>751459</v>
          </cell>
          <cell r="R407" t="str">
            <v>STARITE - VN</v>
          </cell>
          <cell r="S407" t="str">
            <v>Ho Chi Minh</v>
          </cell>
          <cell r="T407" t="str">
            <v>Vietnam</v>
          </cell>
          <cell r="U407">
            <v>60</v>
          </cell>
          <cell r="V407">
            <v>30</v>
          </cell>
          <cell r="W407">
            <v>30</v>
          </cell>
          <cell r="X407">
            <v>17</v>
          </cell>
          <cell r="Y407">
            <v>30</v>
          </cell>
          <cell r="Z407">
            <v>77</v>
          </cell>
          <cell r="AA407">
            <v>107</v>
          </cell>
          <cell r="AB407">
            <v>751459</v>
          </cell>
          <cell r="AC407" t="str">
            <v>STARITE - VN</v>
          </cell>
          <cell r="AD407" t="str">
            <v>Ho Chi Minh</v>
          </cell>
          <cell r="AE407" t="str">
            <v>Vietnam</v>
          </cell>
          <cell r="AF407">
            <v>751459</v>
          </cell>
          <cell r="AG407" t="str">
            <v>STARITE - VN</v>
          </cell>
          <cell r="AH407" t="str">
            <v>Ho Chi Minh</v>
          </cell>
          <cell r="AI407" t="str">
            <v>Vietnam</v>
          </cell>
          <cell r="AJ407">
            <v>751459</v>
          </cell>
          <cell r="AK407" t="str">
            <v>STARITE - VN</v>
          </cell>
          <cell r="AL407" t="str">
            <v>Ho Chi Minh</v>
          </cell>
          <cell r="AM407" t="str">
            <v>Vietnam</v>
          </cell>
          <cell r="AN407" t="str">
            <v>JARH</v>
          </cell>
          <cell r="AO407">
            <v>18</v>
          </cell>
          <cell r="AP407">
            <v>29</v>
          </cell>
          <cell r="AQ407">
            <v>18.75</v>
          </cell>
          <cell r="AR407">
            <v>11.5</v>
          </cell>
          <cell r="AS407">
            <v>5.6</v>
          </cell>
          <cell r="AT407" t="str">
            <v>KU37</v>
          </cell>
          <cell r="AU407">
            <v>26</v>
          </cell>
          <cell r="AV407">
            <v>80</v>
          </cell>
          <cell r="AW407">
            <v>38</v>
          </cell>
          <cell r="AX407">
            <v>29</v>
          </cell>
          <cell r="AY407">
            <v>7.65</v>
          </cell>
          <cell r="AZ407">
            <v>2000</v>
          </cell>
          <cell r="BA407">
            <v>500</v>
          </cell>
          <cell r="BB407">
            <v>87</v>
          </cell>
          <cell r="BC407">
            <v>28</v>
          </cell>
          <cell r="BD407">
            <v>115</v>
          </cell>
          <cell r="BE407">
            <v>55</v>
          </cell>
          <cell r="BF407">
            <v>55</v>
          </cell>
          <cell r="BG407">
            <v>15</v>
          </cell>
          <cell r="BH407">
            <v>55</v>
          </cell>
          <cell r="BI407">
            <v>25</v>
          </cell>
          <cell r="BJ407">
            <v>60</v>
          </cell>
          <cell r="BK407">
            <v>50</v>
          </cell>
          <cell r="BL407">
            <v>9</v>
          </cell>
          <cell r="BM407">
            <v>1</v>
          </cell>
          <cell r="BN407">
            <v>1</v>
          </cell>
          <cell r="BO407">
            <v>1</v>
          </cell>
          <cell r="BP407">
            <v>1</v>
          </cell>
        </row>
        <row r="408">
          <cell r="G408" t="str">
            <v>JS0A352LAO3</v>
          </cell>
          <cell r="H408">
            <v>0</v>
          </cell>
          <cell r="I408">
            <v>0</v>
          </cell>
          <cell r="J408" t="str">
            <v>BIG BREAK</v>
          </cell>
          <cell r="K408" t="str">
            <v>NEW</v>
          </cell>
          <cell r="L408" t="str">
            <v>AO3</v>
          </cell>
          <cell r="M408" t="str">
            <v>CYBERSPACE GALAXY</v>
          </cell>
          <cell r="N408" t="str">
            <v>Print</v>
          </cell>
          <cell r="O408" t="str">
            <v>P</v>
          </cell>
          <cell r="P408" t="str">
            <v>100% Polyester</v>
          </cell>
          <cell r="Q408" t="str">
            <v>721415</v>
          </cell>
          <cell r="R408" t="str">
            <v>HORIZON - CAM</v>
          </cell>
          <cell r="S408" t="str">
            <v>Phnom Penh</v>
          </cell>
          <cell r="T408" t="str">
            <v>Cambodia</v>
          </cell>
          <cell r="U408">
            <v>60</v>
          </cell>
          <cell r="V408">
            <v>30</v>
          </cell>
          <cell r="W408">
            <v>30</v>
          </cell>
          <cell r="X408">
            <v>17</v>
          </cell>
          <cell r="Y408">
            <v>30</v>
          </cell>
          <cell r="Z408">
            <v>77</v>
          </cell>
          <cell r="AA408">
            <v>107</v>
          </cell>
          <cell r="AB408" t="str">
            <v>721415</v>
          </cell>
          <cell r="AC408" t="str">
            <v>HORIZON - CAM</v>
          </cell>
          <cell r="AD408" t="str">
            <v>Phnom Penh</v>
          </cell>
          <cell r="AE408" t="str">
            <v>Cambodia</v>
          </cell>
          <cell r="AF408" t="str">
            <v>721415</v>
          </cell>
          <cell r="AG408" t="str">
            <v>HORIZON - CAM</v>
          </cell>
          <cell r="AH408" t="str">
            <v>Phnom Penh</v>
          </cell>
          <cell r="AI408" t="str">
            <v>Cambodia</v>
          </cell>
          <cell r="AJ408" t="str">
            <v>721415</v>
          </cell>
          <cell r="AK408" t="str">
            <v>HORIZON - CAM</v>
          </cell>
          <cell r="AL408" t="str">
            <v>Phnom Penh</v>
          </cell>
          <cell r="AM408" t="str">
            <v>Cambodia</v>
          </cell>
          <cell r="AN408" t="str">
            <v>JFRG</v>
          </cell>
          <cell r="AO408">
            <v>12</v>
          </cell>
          <cell r="AP408">
            <v>30</v>
          </cell>
          <cell r="AQ408">
            <v>15</v>
          </cell>
          <cell r="AR408">
            <v>13</v>
          </cell>
          <cell r="AS408">
            <v>3.7</v>
          </cell>
          <cell r="AT408">
            <v>0</v>
          </cell>
          <cell r="AU408">
            <v>0</v>
          </cell>
          <cell r="AV408">
            <v>0</v>
          </cell>
          <cell r="AW408">
            <v>0</v>
          </cell>
          <cell r="AX408">
            <v>0</v>
          </cell>
          <cell r="AY408">
            <v>0</v>
          </cell>
          <cell r="AZ408">
            <v>2000</v>
          </cell>
          <cell r="BA408">
            <v>500</v>
          </cell>
          <cell r="BB408">
            <v>87</v>
          </cell>
          <cell r="BC408">
            <v>28</v>
          </cell>
          <cell r="BD408">
            <v>115</v>
          </cell>
          <cell r="BE408">
            <v>63</v>
          </cell>
          <cell r="BF408">
            <v>103</v>
          </cell>
          <cell r="BG408">
            <v>15</v>
          </cell>
          <cell r="BH408">
            <v>63</v>
          </cell>
          <cell r="BI408">
            <v>25</v>
          </cell>
          <cell r="BJ408">
            <v>63</v>
          </cell>
          <cell r="BK408">
            <v>64</v>
          </cell>
          <cell r="BL408">
            <v>9</v>
          </cell>
          <cell r="BM408">
            <v>1</v>
          </cell>
          <cell r="BN408">
            <v>1</v>
          </cell>
          <cell r="BO408">
            <v>1</v>
          </cell>
          <cell r="BP408">
            <v>1</v>
          </cell>
        </row>
        <row r="409">
          <cell r="G409" t="str">
            <v>JS0A352L9TC</v>
          </cell>
          <cell r="H409">
            <v>0</v>
          </cell>
          <cell r="I409">
            <v>0</v>
          </cell>
          <cell r="J409" t="str">
            <v>BIG BREAK</v>
          </cell>
          <cell r="K409" t="str">
            <v>C/O</v>
          </cell>
          <cell r="L409" t="str">
            <v>9TC</v>
          </cell>
          <cell r="M409" t="str">
            <v>RED/MULTI HIPPIE DAYS</v>
          </cell>
          <cell r="N409" t="str">
            <v>Print</v>
          </cell>
          <cell r="O409" t="str">
            <v>P</v>
          </cell>
          <cell r="P409" t="str">
            <v>100% Polyester</v>
          </cell>
          <cell r="Q409" t="str">
            <v>721415</v>
          </cell>
          <cell r="R409" t="str">
            <v>HORIZON - CAM</v>
          </cell>
          <cell r="S409" t="str">
            <v>Phnom Penh</v>
          </cell>
          <cell r="T409" t="str">
            <v>Cambodia</v>
          </cell>
          <cell r="U409">
            <v>60</v>
          </cell>
          <cell r="V409">
            <v>30</v>
          </cell>
          <cell r="W409">
            <v>30</v>
          </cell>
          <cell r="X409">
            <v>17</v>
          </cell>
          <cell r="Y409">
            <v>30</v>
          </cell>
          <cell r="Z409">
            <v>77</v>
          </cell>
          <cell r="AA409">
            <v>107</v>
          </cell>
          <cell r="AB409" t="str">
            <v>721415</v>
          </cell>
          <cell r="AC409" t="str">
            <v>HORIZON - CAM</v>
          </cell>
          <cell r="AD409" t="str">
            <v>Phnom Penh</v>
          </cell>
          <cell r="AE409" t="str">
            <v>Cambodia</v>
          </cell>
          <cell r="AF409" t="str">
            <v>721415</v>
          </cell>
          <cell r="AG409" t="str">
            <v>HORIZON - CAM</v>
          </cell>
          <cell r="AH409" t="str">
            <v>Phnom Penh</v>
          </cell>
          <cell r="AI409" t="str">
            <v>Cambodia</v>
          </cell>
          <cell r="AJ409" t="str">
            <v>721415</v>
          </cell>
          <cell r="AK409" t="str">
            <v>HORIZON - CAM</v>
          </cell>
          <cell r="AL409" t="str">
            <v>Phnom Penh</v>
          </cell>
          <cell r="AM409" t="str">
            <v>Cambodia</v>
          </cell>
          <cell r="AN409" t="str">
            <v>JFRG</v>
          </cell>
          <cell r="AO409">
            <v>12</v>
          </cell>
          <cell r="AP409">
            <v>30</v>
          </cell>
          <cell r="AQ409">
            <v>15</v>
          </cell>
          <cell r="AR409">
            <v>13</v>
          </cell>
          <cell r="AS409">
            <v>3.7</v>
          </cell>
          <cell r="AT409">
            <v>0</v>
          </cell>
          <cell r="AU409">
            <v>0</v>
          </cell>
          <cell r="AV409">
            <v>0</v>
          </cell>
          <cell r="AW409">
            <v>0</v>
          </cell>
          <cell r="AX409">
            <v>0</v>
          </cell>
          <cell r="AY409">
            <v>0</v>
          </cell>
          <cell r="AZ409">
            <v>2000</v>
          </cell>
          <cell r="BA409">
            <v>500</v>
          </cell>
          <cell r="BB409">
            <v>87</v>
          </cell>
          <cell r="BC409">
            <v>28</v>
          </cell>
          <cell r="BD409">
            <v>115</v>
          </cell>
          <cell r="BE409">
            <v>63</v>
          </cell>
          <cell r="BF409">
            <v>103</v>
          </cell>
          <cell r="BG409">
            <v>15</v>
          </cell>
          <cell r="BH409">
            <v>63</v>
          </cell>
          <cell r="BI409">
            <v>25</v>
          </cell>
          <cell r="BJ409">
            <v>63</v>
          </cell>
          <cell r="BK409">
            <v>64</v>
          </cell>
          <cell r="BL409">
            <v>9</v>
          </cell>
          <cell r="BM409">
            <v>1</v>
          </cell>
          <cell r="BN409">
            <v>1</v>
          </cell>
          <cell r="BO409">
            <v>1</v>
          </cell>
          <cell r="BP409">
            <v>1</v>
          </cell>
        </row>
        <row r="410">
          <cell r="G410" t="str">
            <v>JS0A352LAO4</v>
          </cell>
          <cell r="H410">
            <v>0</v>
          </cell>
          <cell r="I410">
            <v>0</v>
          </cell>
          <cell r="J410" t="str">
            <v>BIG BREAK</v>
          </cell>
          <cell r="K410" t="str">
            <v>NEW</v>
          </cell>
          <cell r="L410" t="str">
            <v>AO4</v>
          </cell>
          <cell r="M410" t="str">
            <v>FORAGING FINDS</v>
          </cell>
          <cell r="N410" t="str">
            <v>Print</v>
          </cell>
          <cell r="O410" t="str">
            <v>P</v>
          </cell>
          <cell r="P410" t="str">
            <v>100% Polyester</v>
          </cell>
          <cell r="Q410" t="str">
            <v>721415</v>
          </cell>
          <cell r="R410" t="str">
            <v>HORIZON - CAM</v>
          </cell>
          <cell r="S410" t="str">
            <v>Phnom Penh</v>
          </cell>
          <cell r="T410" t="str">
            <v>Cambodia</v>
          </cell>
          <cell r="U410">
            <v>60</v>
          </cell>
          <cell r="V410">
            <v>30</v>
          </cell>
          <cell r="W410">
            <v>30</v>
          </cell>
          <cell r="X410">
            <v>17</v>
          </cell>
          <cell r="Y410">
            <v>30</v>
          </cell>
          <cell r="Z410">
            <v>77</v>
          </cell>
          <cell r="AA410">
            <v>107</v>
          </cell>
          <cell r="AB410" t="str">
            <v>721415</v>
          </cell>
          <cell r="AC410" t="str">
            <v>HORIZON - CAM</v>
          </cell>
          <cell r="AD410" t="str">
            <v>Phnom Penh</v>
          </cell>
          <cell r="AE410" t="str">
            <v>Cambodia</v>
          </cell>
          <cell r="AF410" t="str">
            <v>721415</v>
          </cell>
          <cell r="AG410" t="str">
            <v>HORIZON - CAM</v>
          </cell>
          <cell r="AH410" t="str">
            <v>Phnom Penh</v>
          </cell>
          <cell r="AI410" t="str">
            <v>Cambodia</v>
          </cell>
          <cell r="AJ410" t="str">
            <v>721415</v>
          </cell>
          <cell r="AK410" t="str">
            <v>HORIZON - CAM</v>
          </cell>
          <cell r="AL410" t="str">
            <v>Phnom Penh</v>
          </cell>
          <cell r="AM410" t="str">
            <v>Cambodia</v>
          </cell>
          <cell r="AN410" t="str">
            <v>JFRG</v>
          </cell>
          <cell r="AO410">
            <v>12</v>
          </cell>
          <cell r="AP410">
            <v>30</v>
          </cell>
          <cell r="AQ410">
            <v>15</v>
          </cell>
          <cell r="AR410">
            <v>13</v>
          </cell>
          <cell r="AS410">
            <v>3.7</v>
          </cell>
          <cell r="AT410">
            <v>0</v>
          </cell>
          <cell r="AU410">
            <v>0</v>
          </cell>
          <cell r="AV410">
            <v>0</v>
          </cell>
          <cell r="AW410">
            <v>0</v>
          </cell>
          <cell r="AX410">
            <v>0</v>
          </cell>
          <cell r="AY410">
            <v>0</v>
          </cell>
          <cell r="AZ410">
            <v>2000</v>
          </cell>
          <cell r="BA410">
            <v>500</v>
          </cell>
          <cell r="BB410">
            <v>87</v>
          </cell>
          <cell r="BC410">
            <v>28</v>
          </cell>
          <cell r="BD410">
            <v>115</v>
          </cell>
          <cell r="BE410">
            <v>63</v>
          </cell>
          <cell r="BF410">
            <v>103</v>
          </cell>
          <cell r="BG410">
            <v>15</v>
          </cell>
          <cell r="BH410">
            <v>63</v>
          </cell>
          <cell r="BI410">
            <v>25</v>
          </cell>
          <cell r="BJ410">
            <v>63</v>
          </cell>
          <cell r="BK410">
            <v>64</v>
          </cell>
          <cell r="BL410">
            <v>9</v>
          </cell>
          <cell r="BM410">
            <v>1</v>
          </cell>
          <cell r="BN410">
            <v>1</v>
          </cell>
          <cell r="BO410">
            <v>1</v>
          </cell>
          <cell r="BP410">
            <v>1</v>
          </cell>
        </row>
        <row r="411">
          <cell r="G411" t="str">
            <v>JS0A352LAB4</v>
          </cell>
          <cell r="H411">
            <v>0</v>
          </cell>
          <cell r="I411">
            <v>0</v>
          </cell>
          <cell r="J411" t="str">
            <v>BIG BREAK</v>
          </cell>
          <cell r="K411" t="str">
            <v>NEW</v>
          </cell>
          <cell r="L411" t="str">
            <v>AB4</v>
          </cell>
          <cell r="M411" t="str">
            <v>LUAU LIFE</v>
          </cell>
          <cell r="N411" t="str">
            <v>Print</v>
          </cell>
          <cell r="O411" t="str">
            <v>P</v>
          </cell>
          <cell r="P411" t="str">
            <v>100% Polyester</v>
          </cell>
          <cell r="Q411" t="str">
            <v>721415</v>
          </cell>
          <cell r="R411" t="str">
            <v>HORIZON - CAM</v>
          </cell>
          <cell r="S411" t="str">
            <v>Phnom Penh</v>
          </cell>
          <cell r="T411" t="str">
            <v>Cambodia</v>
          </cell>
          <cell r="U411">
            <v>60</v>
          </cell>
          <cell r="V411">
            <v>30</v>
          </cell>
          <cell r="W411">
            <v>30</v>
          </cell>
          <cell r="X411">
            <v>17</v>
          </cell>
          <cell r="Y411">
            <v>30</v>
          </cell>
          <cell r="Z411">
            <v>77</v>
          </cell>
          <cell r="AA411">
            <v>107</v>
          </cell>
          <cell r="AB411" t="str">
            <v>721415</v>
          </cell>
          <cell r="AC411" t="str">
            <v>HORIZON - CAM</v>
          </cell>
          <cell r="AD411" t="str">
            <v>Phnom Penh</v>
          </cell>
          <cell r="AE411" t="str">
            <v>Cambodia</v>
          </cell>
          <cell r="AF411" t="str">
            <v>721415</v>
          </cell>
          <cell r="AG411" t="str">
            <v>HORIZON - CAM</v>
          </cell>
          <cell r="AH411" t="str">
            <v>Phnom Penh</v>
          </cell>
          <cell r="AI411" t="str">
            <v>Cambodia</v>
          </cell>
          <cell r="AJ411" t="str">
            <v>721415</v>
          </cell>
          <cell r="AK411" t="str">
            <v>HORIZON - CAM</v>
          </cell>
          <cell r="AL411" t="str">
            <v>Phnom Penh</v>
          </cell>
          <cell r="AM411" t="str">
            <v>Cambodia</v>
          </cell>
          <cell r="AN411" t="str">
            <v>JFRG</v>
          </cell>
          <cell r="AO411">
            <v>12</v>
          </cell>
          <cell r="AP411">
            <v>30</v>
          </cell>
          <cell r="AQ411">
            <v>15</v>
          </cell>
          <cell r="AR411">
            <v>13</v>
          </cell>
          <cell r="AS411">
            <v>3.7</v>
          </cell>
          <cell r="AT411">
            <v>0</v>
          </cell>
          <cell r="AU411">
            <v>0</v>
          </cell>
          <cell r="AV411">
            <v>0</v>
          </cell>
          <cell r="AW411">
            <v>0</v>
          </cell>
          <cell r="AX411">
            <v>0</v>
          </cell>
          <cell r="AY411">
            <v>0</v>
          </cell>
          <cell r="AZ411">
            <v>2000</v>
          </cell>
          <cell r="BA411">
            <v>500</v>
          </cell>
          <cell r="BB411">
            <v>87</v>
          </cell>
          <cell r="BC411">
            <v>28</v>
          </cell>
          <cell r="BD411">
            <v>115</v>
          </cell>
          <cell r="BE411">
            <v>63</v>
          </cell>
          <cell r="BF411">
            <v>103</v>
          </cell>
          <cell r="BG411">
            <v>15</v>
          </cell>
          <cell r="BH411">
            <v>63</v>
          </cell>
          <cell r="BI411">
            <v>25</v>
          </cell>
          <cell r="BJ411">
            <v>63</v>
          </cell>
          <cell r="BK411">
            <v>64</v>
          </cell>
          <cell r="BL411">
            <v>9</v>
          </cell>
          <cell r="BM411">
            <v>1</v>
          </cell>
          <cell r="BN411">
            <v>1</v>
          </cell>
          <cell r="BO411">
            <v>1</v>
          </cell>
          <cell r="BP411">
            <v>1</v>
          </cell>
        </row>
        <row r="412">
          <cell r="G412" t="str">
            <v>JS0A352LZ47</v>
          </cell>
          <cell r="H412">
            <v>0</v>
          </cell>
          <cell r="I412">
            <v>0</v>
          </cell>
          <cell r="J412" t="str">
            <v>BIG BREAK</v>
          </cell>
          <cell r="K412" t="str">
            <v>NEW</v>
          </cell>
          <cell r="L412" t="str">
            <v>Z47</v>
          </cell>
          <cell r="M412" t="str">
            <v>BATIK WASH</v>
          </cell>
          <cell r="N412" t="str">
            <v>Print</v>
          </cell>
          <cell r="O412" t="str">
            <v>P</v>
          </cell>
          <cell r="P412" t="str">
            <v>100% Polyester</v>
          </cell>
          <cell r="Q412" t="str">
            <v>721415</v>
          </cell>
          <cell r="R412" t="str">
            <v>HORIZON - CAM</v>
          </cell>
          <cell r="S412" t="str">
            <v>Phnom Penh</v>
          </cell>
          <cell r="T412" t="str">
            <v>Cambodia</v>
          </cell>
          <cell r="U412">
            <v>60</v>
          </cell>
          <cell r="V412">
            <v>30</v>
          </cell>
          <cell r="W412">
            <v>30</v>
          </cell>
          <cell r="X412">
            <v>17</v>
          </cell>
          <cell r="Y412">
            <v>30</v>
          </cell>
          <cell r="Z412">
            <v>77</v>
          </cell>
          <cell r="AA412">
            <v>107</v>
          </cell>
          <cell r="AB412" t="str">
            <v>721415</v>
          </cell>
          <cell r="AC412" t="str">
            <v>HORIZON - CAM</v>
          </cell>
          <cell r="AD412" t="str">
            <v>Phnom Penh</v>
          </cell>
          <cell r="AE412" t="str">
            <v>Cambodia</v>
          </cell>
          <cell r="AF412" t="str">
            <v>721415</v>
          </cell>
          <cell r="AG412" t="str">
            <v>HORIZON - CAM</v>
          </cell>
          <cell r="AH412" t="str">
            <v>Phnom Penh</v>
          </cell>
          <cell r="AI412" t="str">
            <v>Cambodia</v>
          </cell>
          <cell r="AJ412" t="str">
            <v>721415</v>
          </cell>
          <cell r="AK412" t="str">
            <v>HORIZON - CAM</v>
          </cell>
          <cell r="AL412" t="str">
            <v>Phnom Penh</v>
          </cell>
          <cell r="AM412" t="str">
            <v>Cambodia</v>
          </cell>
          <cell r="AN412" t="str">
            <v>JFRG</v>
          </cell>
          <cell r="AO412">
            <v>12</v>
          </cell>
          <cell r="AP412">
            <v>30</v>
          </cell>
          <cell r="AQ412">
            <v>15</v>
          </cell>
          <cell r="AR412">
            <v>13</v>
          </cell>
          <cell r="AS412">
            <v>3.7</v>
          </cell>
          <cell r="AT412">
            <v>0</v>
          </cell>
          <cell r="AU412">
            <v>0</v>
          </cell>
          <cell r="AV412">
            <v>0</v>
          </cell>
          <cell r="AW412">
            <v>0</v>
          </cell>
          <cell r="AX412">
            <v>0</v>
          </cell>
          <cell r="AY412">
            <v>0</v>
          </cell>
          <cell r="AZ412">
            <v>2000</v>
          </cell>
          <cell r="BA412">
            <v>500</v>
          </cell>
          <cell r="BB412">
            <v>87</v>
          </cell>
          <cell r="BC412">
            <v>28</v>
          </cell>
          <cell r="BD412">
            <v>115</v>
          </cell>
          <cell r="BE412">
            <v>63</v>
          </cell>
          <cell r="BF412">
            <v>103</v>
          </cell>
          <cell r="BG412">
            <v>15</v>
          </cell>
          <cell r="BH412">
            <v>63</v>
          </cell>
          <cell r="BI412">
            <v>25</v>
          </cell>
          <cell r="BJ412">
            <v>63</v>
          </cell>
          <cell r="BK412">
            <v>64</v>
          </cell>
          <cell r="BL412">
            <v>9</v>
          </cell>
          <cell r="BM412">
            <v>1</v>
          </cell>
          <cell r="BN412">
            <v>1</v>
          </cell>
          <cell r="BO412">
            <v>1</v>
          </cell>
          <cell r="BP412">
            <v>1</v>
          </cell>
        </row>
        <row r="413">
          <cell r="G413" t="str">
            <v>JS0A352LAB6</v>
          </cell>
          <cell r="H413">
            <v>0</v>
          </cell>
          <cell r="I413">
            <v>0</v>
          </cell>
          <cell r="J413" t="str">
            <v>BIG BREAK</v>
          </cell>
          <cell r="K413" t="str">
            <v>NEW</v>
          </cell>
          <cell r="L413" t="str">
            <v>AB6</v>
          </cell>
          <cell r="M413" t="str">
            <v>SCREEN STATIC</v>
          </cell>
          <cell r="N413" t="str">
            <v>Print</v>
          </cell>
          <cell r="O413" t="str">
            <v>P</v>
          </cell>
          <cell r="P413" t="str">
            <v>100% Polyester</v>
          </cell>
          <cell r="Q413" t="str">
            <v>721415</v>
          </cell>
          <cell r="R413" t="str">
            <v>HORIZON - CAM</v>
          </cell>
          <cell r="S413" t="str">
            <v>Phnom Penh</v>
          </cell>
          <cell r="T413" t="str">
            <v>Cambodia</v>
          </cell>
          <cell r="U413">
            <v>60</v>
          </cell>
          <cell r="V413">
            <v>30</v>
          </cell>
          <cell r="W413">
            <v>30</v>
          </cell>
          <cell r="X413">
            <v>17</v>
          </cell>
          <cell r="Y413">
            <v>30</v>
          </cell>
          <cell r="Z413">
            <v>77</v>
          </cell>
          <cell r="AA413">
            <v>107</v>
          </cell>
          <cell r="AB413" t="str">
            <v>721415</v>
          </cell>
          <cell r="AC413" t="str">
            <v>HORIZON - CAM</v>
          </cell>
          <cell r="AD413" t="str">
            <v>Phnom Penh</v>
          </cell>
          <cell r="AE413" t="str">
            <v>Cambodia</v>
          </cell>
          <cell r="AF413" t="str">
            <v>721415</v>
          </cell>
          <cell r="AG413" t="str">
            <v>HORIZON - CAM</v>
          </cell>
          <cell r="AH413" t="str">
            <v>Phnom Penh</v>
          </cell>
          <cell r="AI413" t="str">
            <v>Cambodia</v>
          </cell>
          <cell r="AJ413" t="str">
            <v>721415</v>
          </cell>
          <cell r="AK413" t="str">
            <v>HORIZON - CAM</v>
          </cell>
          <cell r="AL413" t="str">
            <v>Phnom Penh</v>
          </cell>
          <cell r="AM413" t="str">
            <v>Cambodia</v>
          </cell>
          <cell r="AN413" t="str">
            <v>JFRG</v>
          </cell>
          <cell r="AO413">
            <v>12</v>
          </cell>
          <cell r="AP413">
            <v>30</v>
          </cell>
          <cell r="AQ413">
            <v>15</v>
          </cell>
          <cell r="AR413">
            <v>13</v>
          </cell>
          <cell r="AS413">
            <v>3.7</v>
          </cell>
          <cell r="AT413">
            <v>0</v>
          </cell>
          <cell r="AU413">
            <v>0</v>
          </cell>
          <cell r="AV413">
            <v>0</v>
          </cell>
          <cell r="AW413">
            <v>0</v>
          </cell>
          <cell r="AX413">
            <v>0</v>
          </cell>
          <cell r="AY413">
            <v>0</v>
          </cell>
          <cell r="AZ413">
            <v>2000</v>
          </cell>
          <cell r="BA413">
            <v>500</v>
          </cell>
          <cell r="BB413">
            <v>87</v>
          </cell>
          <cell r="BC413">
            <v>28</v>
          </cell>
          <cell r="BD413">
            <v>115</v>
          </cell>
          <cell r="BE413">
            <v>63</v>
          </cell>
          <cell r="BF413">
            <v>103</v>
          </cell>
          <cell r="BG413">
            <v>15</v>
          </cell>
          <cell r="BH413">
            <v>63</v>
          </cell>
          <cell r="BI413">
            <v>25</v>
          </cell>
          <cell r="BJ413">
            <v>63</v>
          </cell>
          <cell r="BK413">
            <v>64</v>
          </cell>
          <cell r="BL413">
            <v>9</v>
          </cell>
          <cell r="BM413">
            <v>1</v>
          </cell>
          <cell r="BN413">
            <v>1</v>
          </cell>
          <cell r="BO413">
            <v>1</v>
          </cell>
          <cell r="BP413">
            <v>1</v>
          </cell>
        </row>
        <row r="414">
          <cell r="G414" t="str">
            <v>JS0A352LAO5</v>
          </cell>
          <cell r="H414">
            <v>0</v>
          </cell>
          <cell r="I414">
            <v>0</v>
          </cell>
          <cell r="J414" t="str">
            <v>BIG BREAK</v>
          </cell>
          <cell r="K414" t="str">
            <v>NEW</v>
          </cell>
          <cell r="L414" t="str">
            <v>AO5</v>
          </cell>
          <cell r="M414" t="str">
            <v>NEON DAISY</v>
          </cell>
          <cell r="N414" t="str">
            <v>Print</v>
          </cell>
          <cell r="O414" t="str">
            <v>P</v>
          </cell>
          <cell r="P414" t="str">
            <v>100% Polyester</v>
          </cell>
          <cell r="Q414" t="str">
            <v>721415</v>
          </cell>
          <cell r="R414" t="str">
            <v>HORIZON - CAM</v>
          </cell>
          <cell r="S414" t="str">
            <v>Phnom Penh</v>
          </cell>
          <cell r="T414" t="str">
            <v>Cambodia</v>
          </cell>
          <cell r="U414">
            <v>60</v>
          </cell>
          <cell r="V414">
            <v>30</v>
          </cell>
          <cell r="W414">
            <v>30</v>
          </cell>
          <cell r="X414">
            <v>17</v>
          </cell>
          <cell r="Y414">
            <v>30</v>
          </cell>
          <cell r="Z414">
            <v>77</v>
          </cell>
          <cell r="AA414">
            <v>107</v>
          </cell>
          <cell r="AB414" t="str">
            <v>721415</v>
          </cell>
          <cell r="AC414" t="str">
            <v>HORIZON - CAM</v>
          </cell>
          <cell r="AD414" t="str">
            <v>Phnom Penh</v>
          </cell>
          <cell r="AE414" t="str">
            <v>Cambodia</v>
          </cell>
          <cell r="AF414" t="str">
            <v>721415</v>
          </cell>
          <cell r="AG414" t="str">
            <v>HORIZON - CAM</v>
          </cell>
          <cell r="AH414" t="str">
            <v>Phnom Penh</v>
          </cell>
          <cell r="AI414" t="str">
            <v>Cambodia</v>
          </cell>
          <cell r="AJ414" t="str">
            <v>721415</v>
          </cell>
          <cell r="AK414" t="str">
            <v>HORIZON - CAM</v>
          </cell>
          <cell r="AL414" t="str">
            <v>Phnom Penh</v>
          </cell>
          <cell r="AM414" t="str">
            <v>Cambodia</v>
          </cell>
          <cell r="AN414" t="str">
            <v>JFRG</v>
          </cell>
          <cell r="AO414">
            <v>12</v>
          </cell>
          <cell r="AP414">
            <v>30</v>
          </cell>
          <cell r="AQ414">
            <v>15</v>
          </cell>
          <cell r="AR414">
            <v>13</v>
          </cell>
          <cell r="AS414">
            <v>3.7</v>
          </cell>
          <cell r="AT414">
            <v>0</v>
          </cell>
          <cell r="AU414">
            <v>0</v>
          </cell>
          <cell r="AV414">
            <v>0</v>
          </cell>
          <cell r="AW414">
            <v>0</v>
          </cell>
          <cell r="AX414">
            <v>0</v>
          </cell>
          <cell r="AY414">
            <v>0</v>
          </cell>
          <cell r="AZ414">
            <v>2000</v>
          </cell>
          <cell r="BA414">
            <v>500</v>
          </cell>
          <cell r="BB414">
            <v>87</v>
          </cell>
          <cell r="BC414">
            <v>28</v>
          </cell>
          <cell r="BD414">
            <v>115</v>
          </cell>
          <cell r="BE414">
            <v>63</v>
          </cell>
          <cell r="BF414">
            <v>103</v>
          </cell>
          <cell r="BG414">
            <v>15</v>
          </cell>
          <cell r="BH414">
            <v>63</v>
          </cell>
          <cell r="BI414">
            <v>25</v>
          </cell>
          <cell r="BJ414">
            <v>63</v>
          </cell>
          <cell r="BK414">
            <v>64</v>
          </cell>
          <cell r="BL414">
            <v>9</v>
          </cell>
          <cell r="BM414">
            <v>1</v>
          </cell>
          <cell r="BN414">
            <v>1</v>
          </cell>
          <cell r="BO414">
            <v>1</v>
          </cell>
          <cell r="BP414">
            <v>1</v>
          </cell>
        </row>
        <row r="415">
          <cell r="G415" t="str">
            <v>JS0A352L93J</v>
          </cell>
          <cell r="H415">
            <v>0</v>
          </cell>
          <cell r="I415">
            <v>0</v>
          </cell>
          <cell r="J415" t="str">
            <v>BIG BREAK</v>
          </cell>
          <cell r="K415" t="str">
            <v>C/O</v>
          </cell>
          <cell r="L415" t="str">
            <v>93J</v>
          </cell>
          <cell r="M415" t="str">
            <v>8 BIT CAMO</v>
          </cell>
          <cell r="N415" t="str">
            <v>Print</v>
          </cell>
          <cell r="O415" t="str">
            <v>P</v>
          </cell>
          <cell r="P415" t="str">
            <v>100% Polyester</v>
          </cell>
          <cell r="Q415" t="str">
            <v>721415</v>
          </cell>
          <cell r="R415" t="str">
            <v>HORIZON - CAM</v>
          </cell>
          <cell r="S415" t="str">
            <v>Phnom Penh</v>
          </cell>
          <cell r="T415" t="str">
            <v>Cambodia</v>
          </cell>
          <cell r="U415">
            <v>60</v>
          </cell>
          <cell r="V415">
            <v>30</v>
          </cell>
          <cell r="W415">
            <v>30</v>
          </cell>
          <cell r="X415">
            <v>17</v>
          </cell>
          <cell r="Y415">
            <v>30</v>
          </cell>
          <cell r="Z415">
            <v>77</v>
          </cell>
          <cell r="AA415">
            <v>107</v>
          </cell>
          <cell r="AB415" t="str">
            <v>721415</v>
          </cell>
          <cell r="AC415" t="str">
            <v>HORIZON - CAM</v>
          </cell>
          <cell r="AD415" t="str">
            <v>Phnom Penh</v>
          </cell>
          <cell r="AE415" t="str">
            <v>Cambodia</v>
          </cell>
          <cell r="AF415" t="str">
            <v>721415</v>
          </cell>
          <cell r="AG415" t="str">
            <v>HORIZON - CAM</v>
          </cell>
          <cell r="AH415" t="str">
            <v>Phnom Penh</v>
          </cell>
          <cell r="AI415" t="str">
            <v>Cambodia</v>
          </cell>
          <cell r="AJ415" t="str">
            <v>721415</v>
          </cell>
          <cell r="AK415" t="str">
            <v>HORIZON - CAM</v>
          </cell>
          <cell r="AL415" t="str">
            <v>Phnom Penh</v>
          </cell>
          <cell r="AM415" t="str">
            <v>Cambodia</v>
          </cell>
          <cell r="AN415" t="str">
            <v>JFRG</v>
          </cell>
          <cell r="AO415">
            <v>12</v>
          </cell>
          <cell r="AP415">
            <v>30</v>
          </cell>
          <cell r="AQ415">
            <v>15</v>
          </cell>
          <cell r="AR415">
            <v>13</v>
          </cell>
          <cell r="AS415">
            <v>3.7</v>
          </cell>
          <cell r="AT415">
            <v>0</v>
          </cell>
          <cell r="AU415">
            <v>0</v>
          </cell>
          <cell r="AV415">
            <v>0</v>
          </cell>
          <cell r="AW415">
            <v>0</v>
          </cell>
          <cell r="AX415">
            <v>0</v>
          </cell>
          <cell r="AY415">
            <v>0</v>
          </cell>
          <cell r="AZ415">
            <v>2000</v>
          </cell>
          <cell r="BA415">
            <v>500</v>
          </cell>
          <cell r="BB415">
            <v>87</v>
          </cell>
          <cell r="BC415">
            <v>28</v>
          </cell>
          <cell r="BD415">
            <v>115</v>
          </cell>
          <cell r="BE415">
            <v>63</v>
          </cell>
          <cell r="BF415">
            <v>103</v>
          </cell>
          <cell r="BG415">
            <v>15</v>
          </cell>
          <cell r="BH415">
            <v>63</v>
          </cell>
          <cell r="BI415">
            <v>25</v>
          </cell>
          <cell r="BJ415">
            <v>63</v>
          </cell>
          <cell r="BK415">
            <v>64</v>
          </cell>
          <cell r="BL415">
            <v>9</v>
          </cell>
          <cell r="BM415">
            <v>1</v>
          </cell>
          <cell r="BN415">
            <v>1</v>
          </cell>
          <cell r="BO415">
            <v>1</v>
          </cell>
          <cell r="BP415">
            <v>1</v>
          </cell>
        </row>
        <row r="416">
          <cell r="G416" t="str">
            <v>JS0A352LXS6</v>
          </cell>
          <cell r="H416">
            <v>0</v>
          </cell>
          <cell r="I416">
            <v>0</v>
          </cell>
          <cell r="J416" t="str">
            <v>BIG BREAK</v>
          </cell>
          <cell r="K416" t="str">
            <v>NEW</v>
          </cell>
          <cell r="L416" t="str">
            <v>XS6</v>
          </cell>
          <cell r="M416" t="str">
            <v>PRECIOUS PETALS</v>
          </cell>
          <cell r="N416" t="str">
            <v>Print</v>
          </cell>
          <cell r="O416" t="str">
            <v>P</v>
          </cell>
          <cell r="P416" t="str">
            <v>100% Polyester</v>
          </cell>
          <cell r="Q416" t="str">
            <v>721415</v>
          </cell>
          <cell r="R416" t="str">
            <v>HORIZON - CAM</v>
          </cell>
          <cell r="S416" t="str">
            <v>Phnom Penh</v>
          </cell>
          <cell r="T416" t="str">
            <v>Cambodia</v>
          </cell>
          <cell r="U416">
            <v>60</v>
          </cell>
          <cell r="V416">
            <v>30</v>
          </cell>
          <cell r="W416">
            <v>30</v>
          </cell>
          <cell r="X416">
            <v>17</v>
          </cell>
          <cell r="Y416">
            <v>30</v>
          </cell>
          <cell r="Z416">
            <v>77</v>
          </cell>
          <cell r="AA416">
            <v>107</v>
          </cell>
          <cell r="AB416" t="str">
            <v>721415</v>
          </cell>
          <cell r="AC416" t="str">
            <v>HORIZON - CAM</v>
          </cell>
          <cell r="AD416" t="str">
            <v>Phnom Penh</v>
          </cell>
          <cell r="AE416" t="str">
            <v>Cambodia</v>
          </cell>
          <cell r="AF416" t="str">
            <v>721415</v>
          </cell>
          <cell r="AG416" t="str">
            <v>HORIZON - CAM</v>
          </cell>
          <cell r="AH416" t="str">
            <v>Phnom Penh</v>
          </cell>
          <cell r="AI416" t="str">
            <v>Cambodia</v>
          </cell>
          <cell r="AJ416" t="str">
            <v>721415</v>
          </cell>
          <cell r="AK416" t="str">
            <v>HORIZON - CAM</v>
          </cell>
          <cell r="AL416" t="str">
            <v>Phnom Penh</v>
          </cell>
          <cell r="AM416" t="str">
            <v>Cambodia</v>
          </cell>
          <cell r="AN416" t="str">
            <v>JFRG</v>
          </cell>
          <cell r="AO416">
            <v>12</v>
          </cell>
          <cell r="AP416">
            <v>30</v>
          </cell>
          <cell r="AQ416">
            <v>15</v>
          </cell>
          <cell r="AR416">
            <v>13</v>
          </cell>
          <cell r="AS416">
            <v>3.7</v>
          </cell>
          <cell r="AT416">
            <v>0</v>
          </cell>
          <cell r="AU416">
            <v>0</v>
          </cell>
          <cell r="AV416">
            <v>0</v>
          </cell>
          <cell r="AW416">
            <v>0</v>
          </cell>
          <cell r="AX416">
            <v>0</v>
          </cell>
          <cell r="AY416">
            <v>0</v>
          </cell>
          <cell r="AZ416">
            <v>2000</v>
          </cell>
          <cell r="BA416">
            <v>500</v>
          </cell>
          <cell r="BB416">
            <v>87</v>
          </cell>
          <cell r="BC416">
            <v>28</v>
          </cell>
          <cell r="BD416">
            <v>115</v>
          </cell>
          <cell r="BE416">
            <v>63</v>
          </cell>
          <cell r="BF416">
            <v>103</v>
          </cell>
          <cell r="BG416">
            <v>15</v>
          </cell>
          <cell r="BH416">
            <v>63</v>
          </cell>
          <cell r="BI416">
            <v>25</v>
          </cell>
          <cell r="BJ416">
            <v>63</v>
          </cell>
          <cell r="BK416">
            <v>64</v>
          </cell>
          <cell r="BL416">
            <v>9</v>
          </cell>
          <cell r="BM416">
            <v>1</v>
          </cell>
          <cell r="BN416">
            <v>1</v>
          </cell>
          <cell r="BO416">
            <v>1</v>
          </cell>
          <cell r="BP416">
            <v>1</v>
          </cell>
        </row>
        <row r="417">
          <cell r="G417" t="str">
            <v>JS0A352LAB5</v>
          </cell>
          <cell r="H417">
            <v>0</v>
          </cell>
          <cell r="I417">
            <v>0</v>
          </cell>
          <cell r="J417" t="str">
            <v>BIG BREAK</v>
          </cell>
          <cell r="K417" t="str">
            <v>NEW</v>
          </cell>
          <cell r="L417" t="str">
            <v>AB5</v>
          </cell>
          <cell r="M417" t="str">
            <v>OMBRE MOTHERBOARD</v>
          </cell>
          <cell r="N417" t="str">
            <v>Print</v>
          </cell>
          <cell r="O417" t="str">
            <v>P</v>
          </cell>
          <cell r="P417" t="str">
            <v>100% Polyester</v>
          </cell>
          <cell r="Q417" t="str">
            <v>721415</v>
          </cell>
          <cell r="R417" t="str">
            <v>HORIZON - CAM</v>
          </cell>
          <cell r="S417" t="str">
            <v>Phnom Penh</v>
          </cell>
          <cell r="T417" t="str">
            <v>Cambodia</v>
          </cell>
          <cell r="U417">
            <v>60</v>
          </cell>
          <cell r="V417">
            <v>30</v>
          </cell>
          <cell r="W417">
            <v>30</v>
          </cell>
          <cell r="X417">
            <v>17</v>
          </cell>
          <cell r="Y417">
            <v>30</v>
          </cell>
          <cell r="Z417">
            <v>77</v>
          </cell>
          <cell r="AA417">
            <v>107</v>
          </cell>
          <cell r="AB417" t="str">
            <v>721415</v>
          </cell>
          <cell r="AC417" t="str">
            <v>HORIZON - CAM</v>
          </cell>
          <cell r="AD417" t="str">
            <v>Phnom Penh</v>
          </cell>
          <cell r="AE417" t="str">
            <v>Cambodia</v>
          </cell>
          <cell r="AF417" t="str">
            <v>721415</v>
          </cell>
          <cell r="AG417" t="str">
            <v>HORIZON - CAM</v>
          </cell>
          <cell r="AH417" t="str">
            <v>Phnom Penh</v>
          </cell>
          <cell r="AI417" t="str">
            <v>Cambodia</v>
          </cell>
          <cell r="AJ417" t="str">
            <v>721415</v>
          </cell>
          <cell r="AK417" t="str">
            <v>HORIZON - CAM</v>
          </cell>
          <cell r="AL417" t="str">
            <v>Phnom Penh</v>
          </cell>
          <cell r="AM417" t="str">
            <v>Cambodia</v>
          </cell>
          <cell r="AN417" t="str">
            <v>JFRG</v>
          </cell>
          <cell r="AO417">
            <v>12</v>
          </cell>
          <cell r="AP417">
            <v>30</v>
          </cell>
          <cell r="AQ417">
            <v>15</v>
          </cell>
          <cell r="AR417">
            <v>13</v>
          </cell>
          <cell r="AS417">
            <v>3.7</v>
          </cell>
          <cell r="AT417">
            <v>0</v>
          </cell>
          <cell r="AU417">
            <v>0</v>
          </cell>
          <cell r="AV417">
            <v>0</v>
          </cell>
          <cell r="AW417">
            <v>0</v>
          </cell>
          <cell r="AX417">
            <v>0</v>
          </cell>
          <cell r="AY417">
            <v>0</v>
          </cell>
          <cell r="AZ417">
            <v>2000</v>
          </cell>
          <cell r="BA417">
            <v>500</v>
          </cell>
          <cell r="BB417">
            <v>87</v>
          </cell>
          <cell r="BC417">
            <v>28</v>
          </cell>
          <cell r="BD417">
            <v>115</v>
          </cell>
          <cell r="BE417">
            <v>63</v>
          </cell>
          <cell r="BF417">
            <v>103</v>
          </cell>
          <cell r="BG417">
            <v>15</v>
          </cell>
          <cell r="BH417">
            <v>63</v>
          </cell>
          <cell r="BI417">
            <v>25</v>
          </cell>
          <cell r="BJ417">
            <v>63</v>
          </cell>
          <cell r="BK417">
            <v>64</v>
          </cell>
          <cell r="BL417">
            <v>9</v>
          </cell>
          <cell r="BM417">
            <v>1</v>
          </cell>
          <cell r="BN417">
            <v>1</v>
          </cell>
          <cell r="BO417">
            <v>1</v>
          </cell>
          <cell r="BP417">
            <v>1</v>
          </cell>
        </row>
        <row r="418">
          <cell r="G418" t="str">
            <v>JS0A352LAB7</v>
          </cell>
          <cell r="H418">
            <v>0</v>
          </cell>
          <cell r="I418">
            <v>0</v>
          </cell>
          <cell r="J418" t="str">
            <v>BIG BREAK</v>
          </cell>
          <cell r="K418" t="str">
            <v>NEW</v>
          </cell>
          <cell r="L418" t="str">
            <v>AB7</v>
          </cell>
          <cell r="M418" t="str">
            <v>ANIME EMOTIONS</v>
          </cell>
          <cell r="N418" t="str">
            <v>Print</v>
          </cell>
          <cell r="O418" t="str">
            <v>P</v>
          </cell>
          <cell r="P418" t="str">
            <v>100% Polyester</v>
          </cell>
          <cell r="Q418" t="str">
            <v>721415</v>
          </cell>
          <cell r="R418" t="str">
            <v>HORIZON - CAM</v>
          </cell>
          <cell r="S418" t="str">
            <v>Phnom Penh</v>
          </cell>
          <cell r="T418" t="str">
            <v>Cambodia</v>
          </cell>
          <cell r="U418">
            <v>60</v>
          </cell>
          <cell r="V418">
            <v>30</v>
          </cell>
          <cell r="W418">
            <v>30</v>
          </cell>
          <cell r="X418">
            <v>17</v>
          </cell>
          <cell r="Y418">
            <v>30</v>
          </cell>
          <cell r="Z418">
            <v>77</v>
          </cell>
          <cell r="AA418">
            <v>107</v>
          </cell>
          <cell r="AB418" t="str">
            <v>721415</v>
          </cell>
          <cell r="AC418" t="str">
            <v>HORIZON - CAM</v>
          </cell>
          <cell r="AD418" t="str">
            <v>Phnom Penh</v>
          </cell>
          <cell r="AE418" t="str">
            <v>Cambodia</v>
          </cell>
          <cell r="AF418" t="str">
            <v>721415</v>
          </cell>
          <cell r="AG418" t="str">
            <v>HORIZON - CAM</v>
          </cell>
          <cell r="AH418" t="str">
            <v>Phnom Penh</v>
          </cell>
          <cell r="AI418" t="str">
            <v>Cambodia</v>
          </cell>
          <cell r="AJ418" t="str">
            <v>721415</v>
          </cell>
          <cell r="AK418" t="str">
            <v>HORIZON - CAM</v>
          </cell>
          <cell r="AL418" t="str">
            <v>Phnom Penh</v>
          </cell>
          <cell r="AM418" t="str">
            <v>Cambodia</v>
          </cell>
          <cell r="AN418" t="str">
            <v>JFRG</v>
          </cell>
          <cell r="AO418">
            <v>12</v>
          </cell>
          <cell r="AP418">
            <v>30</v>
          </cell>
          <cell r="AQ418">
            <v>15</v>
          </cell>
          <cell r="AR418">
            <v>13</v>
          </cell>
          <cell r="AS418">
            <v>3.7</v>
          </cell>
          <cell r="AT418">
            <v>0</v>
          </cell>
          <cell r="AU418">
            <v>0</v>
          </cell>
          <cell r="AV418">
            <v>0</v>
          </cell>
          <cell r="AW418">
            <v>0</v>
          </cell>
          <cell r="AX418">
            <v>0</v>
          </cell>
          <cell r="AY418">
            <v>0</v>
          </cell>
          <cell r="AZ418">
            <v>2000</v>
          </cell>
          <cell r="BA418">
            <v>500</v>
          </cell>
          <cell r="BB418">
            <v>87</v>
          </cell>
          <cell r="BC418">
            <v>28</v>
          </cell>
          <cell r="BD418">
            <v>115</v>
          </cell>
          <cell r="BE418">
            <v>63</v>
          </cell>
          <cell r="BF418">
            <v>103</v>
          </cell>
          <cell r="BG418">
            <v>15</v>
          </cell>
          <cell r="BH418">
            <v>63</v>
          </cell>
          <cell r="BI418">
            <v>25</v>
          </cell>
          <cell r="BJ418">
            <v>63</v>
          </cell>
          <cell r="BK418">
            <v>64</v>
          </cell>
          <cell r="BL418">
            <v>9</v>
          </cell>
          <cell r="BM418">
            <v>1</v>
          </cell>
          <cell r="BN418">
            <v>1</v>
          </cell>
          <cell r="BO418">
            <v>1</v>
          </cell>
          <cell r="BP418">
            <v>1</v>
          </cell>
        </row>
        <row r="419">
          <cell r="G419" t="str">
            <v>JS0A352LZ77</v>
          </cell>
          <cell r="H419">
            <v>0</v>
          </cell>
          <cell r="I419">
            <v>0</v>
          </cell>
          <cell r="J419" t="str">
            <v>BIG BREAK</v>
          </cell>
          <cell r="K419" t="str">
            <v>NEW</v>
          </cell>
          <cell r="L419" t="str">
            <v>Z77</v>
          </cell>
          <cell r="M419" t="str">
            <v>DYED FLOWERS</v>
          </cell>
          <cell r="N419" t="str">
            <v>Print</v>
          </cell>
          <cell r="O419" t="str">
            <v>P</v>
          </cell>
          <cell r="P419" t="str">
            <v>100% Polyester</v>
          </cell>
          <cell r="Q419" t="str">
            <v>721415</v>
          </cell>
          <cell r="R419" t="str">
            <v>HORIZON - CAM</v>
          </cell>
          <cell r="S419" t="str">
            <v>Phnom Penh</v>
          </cell>
          <cell r="T419" t="str">
            <v>Cambodia</v>
          </cell>
          <cell r="U419">
            <v>60</v>
          </cell>
          <cell r="V419">
            <v>30</v>
          </cell>
          <cell r="W419">
            <v>30</v>
          </cell>
          <cell r="X419">
            <v>17</v>
          </cell>
          <cell r="Y419">
            <v>30</v>
          </cell>
          <cell r="Z419">
            <v>77</v>
          </cell>
          <cell r="AA419">
            <v>107</v>
          </cell>
          <cell r="AB419" t="str">
            <v>721415</v>
          </cell>
          <cell r="AC419" t="str">
            <v>HORIZON - CAM</v>
          </cell>
          <cell r="AD419" t="str">
            <v>Phnom Penh</v>
          </cell>
          <cell r="AE419" t="str">
            <v>Cambodia</v>
          </cell>
          <cell r="AF419" t="str">
            <v>721415</v>
          </cell>
          <cell r="AG419" t="str">
            <v>HORIZON - CAM</v>
          </cell>
          <cell r="AH419" t="str">
            <v>Phnom Penh</v>
          </cell>
          <cell r="AI419" t="str">
            <v>Cambodia</v>
          </cell>
          <cell r="AJ419" t="str">
            <v>721415</v>
          </cell>
          <cell r="AK419" t="str">
            <v>HORIZON - CAM</v>
          </cell>
          <cell r="AL419" t="str">
            <v>Phnom Penh</v>
          </cell>
          <cell r="AM419" t="str">
            <v>Cambodia</v>
          </cell>
          <cell r="AN419" t="str">
            <v>JFRG</v>
          </cell>
          <cell r="AO419">
            <v>12</v>
          </cell>
          <cell r="AP419">
            <v>30</v>
          </cell>
          <cell r="AQ419">
            <v>15</v>
          </cell>
          <cell r="AR419">
            <v>13</v>
          </cell>
          <cell r="AS419">
            <v>3.7</v>
          </cell>
          <cell r="AT419">
            <v>0</v>
          </cell>
          <cell r="AU419">
            <v>0</v>
          </cell>
          <cell r="AV419">
            <v>0</v>
          </cell>
          <cell r="AW419">
            <v>0</v>
          </cell>
          <cell r="AX419">
            <v>0</v>
          </cell>
          <cell r="AY419">
            <v>0</v>
          </cell>
          <cell r="AZ419">
            <v>2000</v>
          </cell>
          <cell r="BA419">
            <v>500</v>
          </cell>
          <cell r="BB419">
            <v>87</v>
          </cell>
          <cell r="BC419">
            <v>28</v>
          </cell>
          <cell r="BD419">
            <v>115</v>
          </cell>
          <cell r="BE419">
            <v>63</v>
          </cell>
          <cell r="BF419">
            <v>103</v>
          </cell>
          <cell r="BG419">
            <v>15</v>
          </cell>
          <cell r="BH419">
            <v>63</v>
          </cell>
          <cell r="BI419">
            <v>25</v>
          </cell>
          <cell r="BJ419">
            <v>63</v>
          </cell>
          <cell r="BK419">
            <v>64</v>
          </cell>
          <cell r="BL419">
            <v>9</v>
          </cell>
          <cell r="BM419">
            <v>1</v>
          </cell>
          <cell r="BN419">
            <v>1</v>
          </cell>
          <cell r="BO419">
            <v>1</v>
          </cell>
          <cell r="BP419">
            <v>1</v>
          </cell>
        </row>
        <row r="420">
          <cell r="G420" t="str">
            <v>JS0A352LAQ9</v>
          </cell>
          <cell r="H420">
            <v>0</v>
          </cell>
          <cell r="I420">
            <v>0</v>
          </cell>
          <cell r="J420" t="str">
            <v>BIG BREAK</v>
          </cell>
          <cell r="K420" t="str">
            <v>NEW</v>
          </cell>
          <cell r="L420" t="str">
            <v>AQ9</v>
          </cell>
          <cell r="M420" t="str">
            <v>AUTUMN TAPESTRY HYDRANGEA</v>
          </cell>
          <cell r="N420" t="str">
            <v>Print</v>
          </cell>
          <cell r="O420" t="str">
            <v>P</v>
          </cell>
          <cell r="P420" t="str">
            <v>100% Polyester</v>
          </cell>
          <cell r="Q420" t="str">
            <v>721415</v>
          </cell>
          <cell r="R420" t="str">
            <v>HORIZON - CAM</v>
          </cell>
          <cell r="S420" t="str">
            <v>Phnom Penh</v>
          </cell>
          <cell r="T420" t="str">
            <v>Cambodia</v>
          </cell>
          <cell r="U420">
            <v>60</v>
          </cell>
          <cell r="V420">
            <v>30</v>
          </cell>
          <cell r="W420">
            <v>30</v>
          </cell>
          <cell r="X420">
            <v>17</v>
          </cell>
          <cell r="Y420">
            <v>30</v>
          </cell>
          <cell r="Z420">
            <v>77</v>
          </cell>
          <cell r="AA420">
            <v>107</v>
          </cell>
          <cell r="AB420" t="str">
            <v>721415</v>
          </cell>
          <cell r="AC420" t="str">
            <v>HORIZON - CAM</v>
          </cell>
          <cell r="AD420" t="str">
            <v>Phnom Penh</v>
          </cell>
          <cell r="AE420" t="str">
            <v>Cambodia</v>
          </cell>
          <cell r="AF420" t="str">
            <v>721415</v>
          </cell>
          <cell r="AG420" t="str">
            <v>HORIZON - CAM</v>
          </cell>
          <cell r="AH420" t="str">
            <v>Phnom Penh</v>
          </cell>
          <cell r="AI420" t="str">
            <v>Cambodia</v>
          </cell>
          <cell r="AJ420" t="str">
            <v>721415</v>
          </cell>
          <cell r="AK420" t="str">
            <v>HORIZON - CAM</v>
          </cell>
          <cell r="AL420" t="str">
            <v>Phnom Penh</v>
          </cell>
          <cell r="AM420" t="str">
            <v>Cambodia</v>
          </cell>
          <cell r="AN420" t="str">
            <v>JFRG</v>
          </cell>
          <cell r="AO420">
            <v>12</v>
          </cell>
          <cell r="AP420">
            <v>30</v>
          </cell>
          <cell r="AQ420">
            <v>15</v>
          </cell>
          <cell r="AR420">
            <v>13</v>
          </cell>
          <cell r="AS420">
            <v>3.7</v>
          </cell>
          <cell r="AT420">
            <v>0</v>
          </cell>
          <cell r="AU420">
            <v>0</v>
          </cell>
          <cell r="AV420">
            <v>0</v>
          </cell>
          <cell r="AW420">
            <v>0</v>
          </cell>
          <cell r="AX420">
            <v>0</v>
          </cell>
          <cell r="AY420">
            <v>0</v>
          </cell>
          <cell r="AZ420">
            <v>2000</v>
          </cell>
          <cell r="BA420">
            <v>500</v>
          </cell>
          <cell r="BB420">
            <v>87</v>
          </cell>
          <cell r="BC420">
            <v>28</v>
          </cell>
          <cell r="BD420">
            <v>115</v>
          </cell>
          <cell r="BE420">
            <v>63</v>
          </cell>
          <cell r="BF420">
            <v>103</v>
          </cell>
          <cell r="BG420">
            <v>15</v>
          </cell>
          <cell r="BH420">
            <v>63</v>
          </cell>
          <cell r="BI420">
            <v>25</v>
          </cell>
          <cell r="BJ420">
            <v>63</v>
          </cell>
          <cell r="BK420">
            <v>64</v>
          </cell>
          <cell r="BL420">
            <v>9</v>
          </cell>
          <cell r="BM420">
            <v>1</v>
          </cell>
          <cell r="BN420">
            <v>1</v>
          </cell>
          <cell r="BO420">
            <v>1</v>
          </cell>
          <cell r="BP420">
            <v>1</v>
          </cell>
        </row>
        <row r="421">
          <cell r="G421" t="str">
            <v>JS0A4NVG5M9</v>
          </cell>
          <cell r="H421">
            <v>0</v>
          </cell>
          <cell r="I421">
            <v>0</v>
          </cell>
          <cell r="J421" t="str">
            <v>THE CARRYOUT</v>
          </cell>
          <cell r="K421" t="str">
            <v>C/O</v>
          </cell>
          <cell r="L421" t="str">
            <v>5M9</v>
          </cell>
          <cell r="M421" t="str">
            <v>PASTEL LILAC</v>
          </cell>
          <cell r="N421" t="str">
            <v>Solid</v>
          </cell>
          <cell r="O421" t="str">
            <v>S</v>
          </cell>
          <cell r="P421" t="str">
            <v>100% Polyester</v>
          </cell>
          <cell r="Q421">
            <v>751459</v>
          </cell>
          <cell r="R421" t="str">
            <v>STARITE - VN</v>
          </cell>
          <cell r="S421" t="str">
            <v>Ho Chi Minh</v>
          </cell>
          <cell r="T421" t="str">
            <v>Vietnam</v>
          </cell>
          <cell r="U421">
            <v>60</v>
          </cell>
          <cell r="V421">
            <v>30</v>
          </cell>
          <cell r="W421">
            <v>30</v>
          </cell>
          <cell r="X421">
            <v>17</v>
          </cell>
          <cell r="Y421">
            <v>30</v>
          </cell>
          <cell r="Z421">
            <v>77</v>
          </cell>
          <cell r="AA421">
            <v>107</v>
          </cell>
          <cell r="AB421">
            <v>751459</v>
          </cell>
          <cell r="AC421" t="str">
            <v>STARITE - VN</v>
          </cell>
          <cell r="AD421" t="str">
            <v>Ho Chi Minh</v>
          </cell>
          <cell r="AE421" t="str">
            <v>Vietnam</v>
          </cell>
          <cell r="AF421">
            <v>751459</v>
          </cell>
          <cell r="AG421" t="str">
            <v>STARITE - VN</v>
          </cell>
          <cell r="AH421" t="str">
            <v>Ho Chi Minh</v>
          </cell>
          <cell r="AI421" t="str">
            <v>Vietnam</v>
          </cell>
          <cell r="AJ421">
            <v>751459</v>
          </cell>
          <cell r="AK421" t="str">
            <v>STARITE - VN</v>
          </cell>
          <cell r="AL421" t="str">
            <v>Ho Chi Minh</v>
          </cell>
          <cell r="AM421" t="str">
            <v>Vietnam</v>
          </cell>
          <cell r="AN421" t="str">
            <v>J6YG</v>
          </cell>
          <cell r="AO421">
            <v>12</v>
          </cell>
          <cell r="AP421">
            <v>20.236220472440944</v>
          </cell>
          <cell r="AQ421">
            <v>19.724409448818896</v>
          </cell>
          <cell r="AR421">
            <v>14.37007874015748</v>
          </cell>
          <cell r="AS421">
            <v>4.2649999999999997</v>
          </cell>
          <cell r="AT421" t="str">
            <v>KU37</v>
          </cell>
          <cell r="AU421">
            <v>18</v>
          </cell>
          <cell r="AV421">
            <v>80</v>
          </cell>
          <cell r="AW421">
            <v>38</v>
          </cell>
          <cell r="AX421">
            <v>44</v>
          </cell>
          <cell r="AY421">
            <v>5.6</v>
          </cell>
          <cell r="AZ421">
            <v>2000</v>
          </cell>
          <cell r="BA421">
            <v>500</v>
          </cell>
          <cell r="BB421">
            <v>87</v>
          </cell>
          <cell r="BC421">
            <v>28</v>
          </cell>
          <cell r="BD421">
            <v>115</v>
          </cell>
          <cell r="BE421">
            <v>55</v>
          </cell>
          <cell r="BF421">
            <v>55</v>
          </cell>
          <cell r="BG421">
            <v>15</v>
          </cell>
          <cell r="BH421">
            <v>55</v>
          </cell>
          <cell r="BI421">
            <v>25</v>
          </cell>
          <cell r="BJ421">
            <v>60</v>
          </cell>
          <cell r="BK421">
            <v>50</v>
          </cell>
          <cell r="BL421">
            <v>9</v>
          </cell>
          <cell r="BM421">
            <v>1</v>
          </cell>
          <cell r="BN421">
            <v>1</v>
          </cell>
          <cell r="BO421">
            <v>1</v>
          </cell>
          <cell r="BP421">
            <v>1</v>
          </cell>
        </row>
        <row r="422">
          <cell r="G422" t="str">
            <v>JS0A4NVG94B</v>
          </cell>
          <cell r="H422">
            <v>0</v>
          </cell>
          <cell r="I422">
            <v>0</v>
          </cell>
          <cell r="J422" t="str">
            <v>THE CARRYOUT</v>
          </cell>
          <cell r="K422" t="str">
            <v>C/O</v>
          </cell>
          <cell r="L422" t="str">
            <v>94B</v>
          </cell>
          <cell r="M422" t="str">
            <v>PURPLE PETALS</v>
          </cell>
          <cell r="N422" t="str">
            <v>Print</v>
          </cell>
          <cell r="O422" t="str">
            <v>P</v>
          </cell>
          <cell r="P422" t="str">
            <v>100% Polyester</v>
          </cell>
          <cell r="Q422">
            <v>751459</v>
          </cell>
          <cell r="R422" t="str">
            <v>STARITE - VN</v>
          </cell>
          <cell r="S422" t="str">
            <v>Ho Chi Minh</v>
          </cell>
          <cell r="T422" t="str">
            <v>Vietnam</v>
          </cell>
          <cell r="U422">
            <v>60</v>
          </cell>
          <cell r="V422">
            <v>30</v>
          </cell>
          <cell r="W422">
            <v>30</v>
          </cell>
          <cell r="X422">
            <v>17</v>
          </cell>
          <cell r="Y422">
            <v>30</v>
          </cell>
          <cell r="Z422">
            <v>77</v>
          </cell>
          <cell r="AA422">
            <v>107</v>
          </cell>
          <cell r="AB422">
            <v>751459</v>
          </cell>
          <cell r="AC422" t="str">
            <v>STARITE - VN</v>
          </cell>
          <cell r="AD422" t="str">
            <v>Ho Chi Minh</v>
          </cell>
          <cell r="AE422" t="str">
            <v>Vietnam</v>
          </cell>
          <cell r="AF422">
            <v>751459</v>
          </cell>
          <cell r="AG422" t="str">
            <v>STARITE - VN</v>
          </cell>
          <cell r="AH422" t="str">
            <v>Ho Chi Minh</v>
          </cell>
          <cell r="AI422" t="str">
            <v>Vietnam</v>
          </cell>
          <cell r="AJ422">
            <v>751459</v>
          </cell>
          <cell r="AK422" t="str">
            <v>STARITE - VN</v>
          </cell>
          <cell r="AL422" t="str">
            <v>Ho Chi Minh</v>
          </cell>
          <cell r="AM422" t="str">
            <v>Vietnam</v>
          </cell>
          <cell r="AN422" t="str">
            <v>J6YG</v>
          </cell>
          <cell r="AO422">
            <v>12</v>
          </cell>
          <cell r="AP422">
            <v>20.236220472440944</v>
          </cell>
          <cell r="AQ422">
            <v>19.724409448818896</v>
          </cell>
          <cell r="AR422">
            <v>14.37007874015748</v>
          </cell>
          <cell r="AS422">
            <v>4.2649999999999997</v>
          </cell>
          <cell r="AT422" t="str">
            <v>KU37</v>
          </cell>
          <cell r="AU422">
            <v>18</v>
          </cell>
          <cell r="AV422">
            <v>80</v>
          </cell>
          <cell r="AW422">
            <v>38</v>
          </cell>
          <cell r="AX422">
            <v>44</v>
          </cell>
          <cell r="AY422">
            <v>5.6</v>
          </cell>
          <cell r="AZ422">
            <v>2000</v>
          </cell>
          <cell r="BA422">
            <v>500</v>
          </cell>
          <cell r="BB422">
            <v>87</v>
          </cell>
          <cell r="BC422">
            <v>28</v>
          </cell>
          <cell r="BD422">
            <v>115</v>
          </cell>
          <cell r="BE422">
            <v>55</v>
          </cell>
          <cell r="BF422">
            <v>55</v>
          </cell>
          <cell r="BG422">
            <v>15</v>
          </cell>
          <cell r="BH422">
            <v>55</v>
          </cell>
          <cell r="BI422">
            <v>25</v>
          </cell>
          <cell r="BJ422">
            <v>60</v>
          </cell>
          <cell r="BK422">
            <v>50</v>
          </cell>
          <cell r="BL422">
            <v>9</v>
          </cell>
          <cell r="BM422">
            <v>1</v>
          </cell>
          <cell r="BN422">
            <v>1</v>
          </cell>
          <cell r="BO422">
            <v>1</v>
          </cell>
          <cell r="BP422">
            <v>1</v>
          </cell>
        </row>
        <row r="423">
          <cell r="G423" t="str">
            <v>JS00T49A003</v>
          </cell>
          <cell r="H423" t="str">
            <v>EK0A5BAEN54</v>
          </cell>
          <cell r="I423" t="str">
            <v>EK0A5BAE</v>
          </cell>
          <cell r="J423" t="str">
            <v>BASIC ACCESSORY POUCH</v>
          </cell>
          <cell r="K423" t="str">
            <v>C/O</v>
          </cell>
          <cell r="L423" t="str">
            <v>003</v>
          </cell>
          <cell r="M423" t="str">
            <v>NAVY</v>
          </cell>
          <cell r="N423" t="str">
            <v>Solid</v>
          </cell>
          <cell r="O423" t="str">
            <v>S</v>
          </cell>
          <cell r="P423" t="str">
            <v>100% Polyester</v>
          </cell>
          <cell r="Q423">
            <v>508083</v>
          </cell>
          <cell r="R423" t="str">
            <v>STARITE - CAM</v>
          </cell>
          <cell r="S423" t="str">
            <v>Phnom Penh</v>
          </cell>
          <cell r="T423" t="str">
            <v>Cambodia</v>
          </cell>
          <cell r="U423">
            <v>60</v>
          </cell>
          <cell r="V423">
            <v>50</v>
          </cell>
          <cell r="W423">
            <v>30</v>
          </cell>
          <cell r="X423">
            <v>17</v>
          </cell>
          <cell r="Y423">
            <v>30</v>
          </cell>
          <cell r="Z423">
            <v>97</v>
          </cell>
          <cell r="AA423">
            <v>107</v>
          </cell>
          <cell r="AB423">
            <v>751459</v>
          </cell>
          <cell r="AC423" t="str">
            <v>STARITE - VN</v>
          </cell>
          <cell r="AD423" t="str">
            <v>Ho Chi Minh</v>
          </cell>
          <cell r="AE423" t="str">
            <v>Vietnam</v>
          </cell>
          <cell r="AF423">
            <v>751459</v>
          </cell>
          <cell r="AG423" t="str">
            <v>STARITE - VN</v>
          </cell>
          <cell r="AH423" t="str">
            <v>Ho Chi Minh</v>
          </cell>
          <cell r="AI423" t="str">
            <v>Vietnam</v>
          </cell>
          <cell r="AJ423">
            <v>751459</v>
          </cell>
          <cell r="AK423" t="str">
            <v>STARITE - VN</v>
          </cell>
          <cell r="AL423" t="str">
            <v>Ho Chi Minh</v>
          </cell>
          <cell r="AM423" t="str">
            <v>Vietnam</v>
          </cell>
          <cell r="AN423" t="str">
            <v>JM62</v>
          </cell>
          <cell r="AO423">
            <v>63</v>
          </cell>
          <cell r="AP423">
            <v>18.251968503937007</v>
          </cell>
          <cell r="AQ423">
            <v>14.5</v>
          </cell>
          <cell r="AR423">
            <v>7</v>
          </cell>
          <cell r="AS423">
            <v>5.16</v>
          </cell>
          <cell r="AT423" t="str">
            <v>KU39</v>
          </cell>
          <cell r="AU423">
            <v>120</v>
          </cell>
          <cell r="AV423">
            <v>80</v>
          </cell>
          <cell r="AW423">
            <v>38</v>
          </cell>
          <cell r="AX423">
            <v>14</v>
          </cell>
          <cell r="AY423">
            <v>6.13</v>
          </cell>
          <cell r="AZ423">
            <v>2000</v>
          </cell>
          <cell r="BA423">
            <v>500</v>
          </cell>
          <cell r="BB423">
            <v>87</v>
          </cell>
          <cell r="BC423">
            <v>28</v>
          </cell>
          <cell r="BD423">
            <v>115</v>
          </cell>
          <cell r="BE423">
            <v>63</v>
          </cell>
          <cell r="BF423">
            <v>103</v>
          </cell>
          <cell r="BG423">
            <v>15</v>
          </cell>
          <cell r="BH423">
            <v>63</v>
          </cell>
          <cell r="BI423">
            <v>25</v>
          </cell>
          <cell r="BJ423">
            <v>60</v>
          </cell>
          <cell r="BK423">
            <v>50</v>
          </cell>
          <cell r="BL423">
            <v>9</v>
          </cell>
          <cell r="BM423">
            <v>1</v>
          </cell>
          <cell r="BN423">
            <v>1</v>
          </cell>
          <cell r="BO423">
            <v>1</v>
          </cell>
          <cell r="BP423">
            <v>1</v>
          </cell>
        </row>
        <row r="424">
          <cell r="G424" t="str">
            <v>JS00T49A5M9</v>
          </cell>
          <cell r="H424" t="str">
            <v>EK0A5BAEW30</v>
          </cell>
          <cell r="I424" t="str">
            <v>EK0A5BAE</v>
          </cell>
          <cell r="J424" t="str">
            <v>BASIC ACCESSORY POUCH</v>
          </cell>
          <cell r="K424" t="str">
            <v>NEW</v>
          </cell>
          <cell r="L424" t="str">
            <v>5M9</v>
          </cell>
          <cell r="M424" t="str">
            <v>PASTEL LILAC</v>
          </cell>
          <cell r="N424" t="str">
            <v>Solid</v>
          </cell>
          <cell r="O424" t="str">
            <v>S</v>
          </cell>
          <cell r="P424" t="str">
            <v>100% Polyester</v>
          </cell>
          <cell r="Q424">
            <v>508083</v>
          </cell>
          <cell r="R424" t="str">
            <v>STARITE - CAM</v>
          </cell>
          <cell r="S424" t="str">
            <v>Phnom Penh</v>
          </cell>
          <cell r="T424" t="str">
            <v>Cambodia</v>
          </cell>
          <cell r="U424">
            <v>60</v>
          </cell>
          <cell r="V424">
            <v>50</v>
          </cell>
          <cell r="W424">
            <v>30</v>
          </cell>
          <cell r="X424">
            <v>17</v>
          </cell>
          <cell r="Y424">
            <v>30</v>
          </cell>
          <cell r="Z424">
            <v>97</v>
          </cell>
          <cell r="AA424">
            <v>107</v>
          </cell>
          <cell r="AB424">
            <v>751459</v>
          </cell>
          <cell r="AC424" t="str">
            <v>STARITE - VN</v>
          </cell>
          <cell r="AD424" t="str">
            <v>Ho Chi Minh</v>
          </cell>
          <cell r="AE424" t="str">
            <v>Vietnam</v>
          </cell>
          <cell r="AF424">
            <v>751459</v>
          </cell>
          <cell r="AG424" t="str">
            <v>STARITE - VN</v>
          </cell>
          <cell r="AH424" t="str">
            <v>Ho Chi Minh</v>
          </cell>
          <cell r="AI424" t="str">
            <v>Vietnam</v>
          </cell>
          <cell r="AJ424">
            <v>751459</v>
          </cell>
          <cell r="AK424" t="str">
            <v>STARITE - VN</v>
          </cell>
          <cell r="AL424" t="str">
            <v>Ho Chi Minh</v>
          </cell>
          <cell r="AM424" t="str">
            <v>Vietnam</v>
          </cell>
          <cell r="AN424" t="str">
            <v>JM62</v>
          </cell>
          <cell r="AO424">
            <v>63</v>
          </cell>
          <cell r="AP424">
            <v>18.251968503937007</v>
          </cell>
          <cell r="AQ424">
            <v>14.5</v>
          </cell>
          <cell r="AR424">
            <v>7</v>
          </cell>
          <cell r="AS424">
            <v>5.16</v>
          </cell>
          <cell r="AT424" t="str">
            <v>KU39</v>
          </cell>
          <cell r="AU424">
            <v>120</v>
          </cell>
          <cell r="AV424">
            <v>80</v>
          </cell>
          <cell r="AW424">
            <v>38</v>
          </cell>
          <cell r="AX424">
            <v>14</v>
          </cell>
          <cell r="AY424">
            <v>6.13</v>
          </cell>
          <cell r="AZ424">
            <v>2000</v>
          </cell>
          <cell r="BA424">
            <v>500</v>
          </cell>
          <cell r="BB424">
            <v>87</v>
          </cell>
          <cell r="BC424">
            <v>28</v>
          </cell>
          <cell r="BD424">
            <v>115</v>
          </cell>
          <cell r="BE424">
            <v>63</v>
          </cell>
          <cell r="BF424">
            <v>103</v>
          </cell>
          <cell r="BG424">
            <v>15</v>
          </cell>
          <cell r="BH424">
            <v>63</v>
          </cell>
          <cell r="BI424">
            <v>25</v>
          </cell>
          <cell r="BJ424">
            <v>60</v>
          </cell>
          <cell r="BK424">
            <v>50</v>
          </cell>
          <cell r="BL424">
            <v>9</v>
          </cell>
          <cell r="BM424">
            <v>1</v>
          </cell>
          <cell r="BN424">
            <v>1</v>
          </cell>
          <cell r="BO424">
            <v>1</v>
          </cell>
          <cell r="BP424">
            <v>1</v>
          </cell>
        </row>
        <row r="425">
          <cell r="G425" t="str">
            <v>JS00T49AZ79</v>
          </cell>
          <cell r="H425">
            <v>0</v>
          </cell>
          <cell r="I425">
            <v>0</v>
          </cell>
          <cell r="J425" t="str">
            <v>BASIC ACCESSORY POUCH</v>
          </cell>
          <cell r="K425" t="str">
            <v>C/O</v>
          </cell>
          <cell r="L425" t="str">
            <v>Z79</v>
          </cell>
          <cell r="M425" t="str">
            <v>LAGOON LUAU</v>
          </cell>
          <cell r="N425" t="str">
            <v>Print</v>
          </cell>
          <cell r="O425" t="str">
            <v>P</v>
          </cell>
          <cell r="P425" t="str">
            <v>100% Polyester</v>
          </cell>
          <cell r="Q425">
            <v>508083</v>
          </cell>
          <cell r="R425" t="str">
            <v>STARITE - CAM</v>
          </cell>
          <cell r="S425" t="str">
            <v>Phnom Penh</v>
          </cell>
          <cell r="T425" t="str">
            <v>Cambodia</v>
          </cell>
          <cell r="U425">
            <v>60</v>
          </cell>
          <cell r="V425">
            <v>50</v>
          </cell>
          <cell r="W425">
            <v>30</v>
          </cell>
          <cell r="X425">
            <v>17</v>
          </cell>
          <cell r="Y425">
            <v>30</v>
          </cell>
          <cell r="Z425">
            <v>97</v>
          </cell>
          <cell r="AA425">
            <v>107</v>
          </cell>
          <cell r="AB425">
            <v>751459</v>
          </cell>
          <cell r="AC425" t="str">
            <v>STARITE - VN</v>
          </cell>
          <cell r="AD425" t="str">
            <v>Ho Chi Minh</v>
          </cell>
          <cell r="AE425" t="str">
            <v>Vietnam</v>
          </cell>
          <cell r="AF425">
            <v>751459</v>
          </cell>
          <cell r="AG425" t="str">
            <v>STARITE - VN</v>
          </cell>
          <cell r="AH425" t="str">
            <v>Ho Chi Minh</v>
          </cell>
          <cell r="AI425" t="str">
            <v>Vietnam</v>
          </cell>
          <cell r="AJ425">
            <v>751459</v>
          </cell>
          <cell r="AK425" t="str">
            <v>STARITE - VN</v>
          </cell>
          <cell r="AL425" t="str">
            <v>Ho Chi Minh</v>
          </cell>
          <cell r="AM425" t="str">
            <v>Vietnam</v>
          </cell>
          <cell r="AN425" t="str">
            <v>JM62</v>
          </cell>
          <cell r="AO425">
            <v>63</v>
          </cell>
          <cell r="AP425">
            <v>18.251968503937007</v>
          </cell>
          <cell r="AQ425">
            <v>14.5</v>
          </cell>
          <cell r="AR425">
            <v>7</v>
          </cell>
          <cell r="AS425">
            <v>5.16</v>
          </cell>
          <cell r="AT425" t="str">
            <v>KU39</v>
          </cell>
          <cell r="AU425">
            <v>120</v>
          </cell>
          <cell r="AV425">
            <v>80</v>
          </cell>
          <cell r="AW425">
            <v>38</v>
          </cell>
          <cell r="AX425">
            <v>14</v>
          </cell>
          <cell r="AY425">
            <v>6.13</v>
          </cell>
          <cell r="AZ425">
            <v>2000</v>
          </cell>
          <cell r="BA425">
            <v>500</v>
          </cell>
          <cell r="BB425">
            <v>87</v>
          </cell>
          <cell r="BC425">
            <v>28</v>
          </cell>
          <cell r="BD425">
            <v>115</v>
          </cell>
          <cell r="BE425">
            <v>63</v>
          </cell>
          <cell r="BF425">
            <v>103</v>
          </cell>
          <cell r="BG425">
            <v>15</v>
          </cell>
          <cell r="BH425">
            <v>63</v>
          </cell>
          <cell r="BI425">
            <v>25</v>
          </cell>
          <cell r="BJ425">
            <v>60</v>
          </cell>
          <cell r="BK425">
            <v>50</v>
          </cell>
          <cell r="BL425">
            <v>9</v>
          </cell>
          <cell r="BM425">
            <v>1</v>
          </cell>
          <cell r="BN425">
            <v>1</v>
          </cell>
          <cell r="BO425">
            <v>1</v>
          </cell>
          <cell r="BP425">
            <v>1</v>
          </cell>
        </row>
        <row r="426">
          <cell r="G426" t="str">
            <v>JS00T49AAB5</v>
          </cell>
          <cell r="H426">
            <v>0</v>
          </cell>
          <cell r="I426">
            <v>0</v>
          </cell>
          <cell r="J426" t="str">
            <v>BASIC ACCESSORY POUCH</v>
          </cell>
          <cell r="K426" t="str">
            <v>NEW</v>
          </cell>
          <cell r="L426" t="str">
            <v>AB5</v>
          </cell>
          <cell r="M426" t="str">
            <v>OMBRE MOTHERBOARD</v>
          </cell>
          <cell r="N426" t="str">
            <v>Print</v>
          </cell>
          <cell r="O426" t="str">
            <v>P</v>
          </cell>
          <cell r="P426" t="str">
            <v>100% Polyester</v>
          </cell>
          <cell r="Q426">
            <v>508083</v>
          </cell>
          <cell r="R426" t="str">
            <v>STARITE - CAM</v>
          </cell>
          <cell r="S426" t="str">
            <v>Phnom Penh</v>
          </cell>
          <cell r="T426" t="str">
            <v>Cambodia</v>
          </cell>
          <cell r="U426">
            <v>60</v>
          </cell>
          <cell r="V426">
            <v>50</v>
          </cell>
          <cell r="W426">
            <v>30</v>
          </cell>
          <cell r="X426">
            <v>17</v>
          </cell>
          <cell r="Y426">
            <v>30</v>
          </cell>
          <cell r="Z426">
            <v>97</v>
          </cell>
          <cell r="AA426">
            <v>107</v>
          </cell>
          <cell r="AB426">
            <v>751459</v>
          </cell>
          <cell r="AC426" t="str">
            <v>STARITE - VN</v>
          </cell>
          <cell r="AD426" t="str">
            <v>Ho Chi Minh</v>
          </cell>
          <cell r="AE426" t="str">
            <v>Vietnam</v>
          </cell>
          <cell r="AF426">
            <v>751459</v>
          </cell>
          <cell r="AG426" t="str">
            <v>STARITE - VN</v>
          </cell>
          <cell r="AH426" t="str">
            <v>Ho Chi Minh</v>
          </cell>
          <cell r="AI426" t="str">
            <v>Vietnam</v>
          </cell>
          <cell r="AJ426">
            <v>751459</v>
          </cell>
          <cell r="AK426" t="str">
            <v>STARITE - VN</v>
          </cell>
          <cell r="AL426" t="str">
            <v>Ho Chi Minh</v>
          </cell>
          <cell r="AM426" t="str">
            <v>Vietnam</v>
          </cell>
          <cell r="AN426" t="str">
            <v>JM62</v>
          </cell>
          <cell r="AO426">
            <v>63</v>
          </cell>
          <cell r="AP426">
            <v>18.251968503937007</v>
          </cell>
          <cell r="AQ426">
            <v>14.5</v>
          </cell>
          <cell r="AR426">
            <v>7</v>
          </cell>
          <cell r="AS426">
            <v>5.16</v>
          </cell>
          <cell r="AT426" t="str">
            <v>KU39</v>
          </cell>
          <cell r="AU426">
            <v>120</v>
          </cell>
          <cell r="AV426">
            <v>80</v>
          </cell>
          <cell r="AW426">
            <v>38</v>
          </cell>
          <cell r="AX426">
            <v>14</v>
          </cell>
          <cell r="AY426">
            <v>6.13</v>
          </cell>
          <cell r="AZ426">
            <v>2000</v>
          </cell>
          <cell r="BA426">
            <v>500</v>
          </cell>
          <cell r="BB426">
            <v>87</v>
          </cell>
          <cell r="BC426">
            <v>28</v>
          </cell>
          <cell r="BD426">
            <v>115</v>
          </cell>
          <cell r="BE426">
            <v>63</v>
          </cell>
          <cell r="BF426">
            <v>103</v>
          </cell>
          <cell r="BG426">
            <v>15</v>
          </cell>
          <cell r="BH426">
            <v>63</v>
          </cell>
          <cell r="BI426">
            <v>25</v>
          </cell>
          <cell r="BJ426">
            <v>60</v>
          </cell>
          <cell r="BK426">
            <v>50</v>
          </cell>
          <cell r="BL426">
            <v>9</v>
          </cell>
          <cell r="BM426">
            <v>1</v>
          </cell>
          <cell r="BN426">
            <v>1</v>
          </cell>
          <cell r="BO426">
            <v>1</v>
          </cell>
          <cell r="BP426">
            <v>1</v>
          </cell>
        </row>
        <row r="427">
          <cell r="G427" t="str">
            <v>JS00T49BZ70</v>
          </cell>
          <cell r="H427" t="str">
            <v>EK0A5BAF5E3</v>
          </cell>
          <cell r="I427" t="str">
            <v>EK0A5BAF</v>
          </cell>
          <cell r="J427" t="str">
            <v>MEDIUM ACCESSORY POUCH</v>
          </cell>
          <cell r="K427" t="str">
            <v>NEW</v>
          </cell>
          <cell r="L427" t="str">
            <v>Z70</v>
          </cell>
          <cell r="M427" t="str">
            <v>BLUE NEON</v>
          </cell>
          <cell r="N427" t="str">
            <v>Solid</v>
          </cell>
          <cell r="O427" t="str">
            <v>S</v>
          </cell>
          <cell r="P427" t="str">
            <v>100% Polyester</v>
          </cell>
          <cell r="Q427">
            <v>508083</v>
          </cell>
          <cell r="R427" t="str">
            <v>STARITE - CAM</v>
          </cell>
          <cell r="S427" t="str">
            <v>Phnom Penh</v>
          </cell>
          <cell r="T427" t="str">
            <v>Cambodia</v>
          </cell>
          <cell r="U427">
            <v>60</v>
          </cell>
          <cell r="V427">
            <v>50</v>
          </cell>
          <cell r="W427">
            <v>30</v>
          </cell>
          <cell r="X427">
            <v>17</v>
          </cell>
          <cell r="Y427">
            <v>30</v>
          </cell>
          <cell r="Z427">
            <v>97</v>
          </cell>
          <cell r="AA427">
            <v>107</v>
          </cell>
          <cell r="AB427">
            <v>751459</v>
          </cell>
          <cell r="AC427" t="str">
            <v>STARITE - VN</v>
          </cell>
          <cell r="AD427" t="str">
            <v>Ho Chi Minh</v>
          </cell>
          <cell r="AE427" t="str">
            <v>Vietnam</v>
          </cell>
          <cell r="AF427">
            <v>751459</v>
          </cell>
          <cell r="AG427" t="str">
            <v>STARITE - VN</v>
          </cell>
          <cell r="AH427" t="str">
            <v>Ho Chi Minh</v>
          </cell>
          <cell r="AI427" t="str">
            <v>Vietnam</v>
          </cell>
          <cell r="AJ427">
            <v>751459</v>
          </cell>
          <cell r="AK427" t="str">
            <v>STARITE - VN</v>
          </cell>
          <cell r="AL427" t="str">
            <v>Ho Chi Minh</v>
          </cell>
          <cell r="AM427" t="str">
            <v>Vietnam</v>
          </cell>
          <cell r="AN427" t="str">
            <v>JM62</v>
          </cell>
          <cell r="AO427">
            <v>40</v>
          </cell>
          <cell r="AP427">
            <v>18.251968503937007</v>
          </cell>
          <cell r="AQ427">
            <v>14.5</v>
          </cell>
          <cell r="AR427">
            <v>7</v>
          </cell>
          <cell r="AS427">
            <v>5.04</v>
          </cell>
          <cell r="AT427" t="str">
            <v>KU39</v>
          </cell>
          <cell r="AU427">
            <v>70</v>
          </cell>
          <cell r="AV427">
            <v>80</v>
          </cell>
          <cell r="AW427">
            <v>38</v>
          </cell>
          <cell r="AX427">
            <v>14</v>
          </cell>
          <cell r="AY427">
            <v>5.3</v>
          </cell>
          <cell r="AZ427">
            <v>2000</v>
          </cell>
          <cell r="BA427">
            <v>500</v>
          </cell>
          <cell r="BB427">
            <v>87</v>
          </cell>
          <cell r="BC427">
            <v>28</v>
          </cell>
          <cell r="BD427">
            <v>115</v>
          </cell>
          <cell r="BE427">
            <v>63</v>
          </cell>
          <cell r="BF427">
            <v>103</v>
          </cell>
          <cell r="BG427">
            <v>15</v>
          </cell>
          <cell r="BH427">
            <v>63</v>
          </cell>
          <cell r="BI427">
            <v>25</v>
          </cell>
          <cell r="BJ427">
            <v>60</v>
          </cell>
          <cell r="BK427">
            <v>50</v>
          </cell>
          <cell r="BL427">
            <v>9</v>
          </cell>
          <cell r="BM427">
            <v>1</v>
          </cell>
          <cell r="BN427">
            <v>1</v>
          </cell>
          <cell r="BO427">
            <v>1</v>
          </cell>
          <cell r="BP427">
            <v>1</v>
          </cell>
        </row>
        <row r="428">
          <cell r="G428" t="str">
            <v>JS00T49BZ79</v>
          </cell>
          <cell r="H428">
            <v>0</v>
          </cell>
          <cell r="I428">
            <v>0</v>
          </cell>
          <cell r="J428" t="str">
            <v>MEDIUM ACCESSORY POUCH</v>
          </cell>
          <cell r="K428" t="str">
            <v>C/O</v>
          </cell>
          <cell r="L428" t="str">
            <v>Z79</v>
          </cell>
          <cell r="M428" t="str">
            <v>LAGOON LUAU</v>
          </cell>
          <cell r="N428" t="str">
            <v>Print</v>
          </cell>
          <cell r="O428" t="str">
            <v>P</v>
          </cell>
          <cell r="P428" t="str">
            <v>100% Polyester</v>
          </cell>
          <cell r="Q428">
            <v>508083</v>
          </cell>
          <cell r="R428" t="str">
            <v>STARITE - CAM</v>
          </cell>
          <cell r="S428" t="str">
            <v>Phnom Penh</v>
          </cell>
          <cell r="T428" t="str">
            <v>Cambodia</v>
          </cell>
          <cell r="U428">
            <v>60</v>
          </cell>
          <cell r="V428">
            <v>50</v>
          </cell>
          <cell r="W428">
            <v>30</v>
          </cell>
          <cell r="X428">
            <v>17</v>
          </cell>
          <cell r="Y428">
            <v>30</v>
          </cell>
          <cell r="Z428">
            <v>97</v>
          </cell>
          <cell r="AA428">
            <v>107</v>
          </cell>
          <cell r="AB428">
            <v>751459</v>
          </cell>
          <cell r="AC428" t="str">
            <v>STARITE - VN</v>
          </cell>
          <cell r="AD428" t="str">
            <v>Ho Chi Minh</v>
          </cell>
          <cell r="AE428" t="str">
            <v>Vietnam</v>
          </cell>
          <cell r="AF428">
            <v>751459</v>
          </cell>
          <cell r="AG428" t="str">
            <v>STARITE - VN</v>
          </cell>
          <cell r="AH428" t="str">
            <v>Ho Chi Minh</v>
          </cell>
          <cell r="AI428" t="str">
            <v>Vietnam</v>
          </cell>
          <cell r="AJ428">
            <v>751459</v>
          </cell>
          <cell r="AK428" t="str">
            <v>STARITE - VN</v>
          </cell>
          <cell r="AL428" t="str">
            <v>Ho Chi Minh</v>
          </cell>
          <cell r="AM428" t="str">
            <v>Vietnam</v>
          </cell>
          <cell r="AN428" t="str">
            <v>JM62</v>
          </cell>
          <cell r="AO428">
            <v>40</v>
          </cell>
          <cell r="AP428">
            <v>18.251968503937007</v>
          </cell>
          <cell r="AQ428">
            <v>14.5</v>
          </cell>
          <cell r="AR428">
            <v>7</v>
          </cell>
          <cell r="AS428">
            <v>5.04</v>
          </cell>
          <cell r="AT428" t="str">
            <v>KU39</v>
          </cell>
          <cell r="AU428">
            <v>70</v>
          </cell>
          <cell r="AV428">
            <v>80</v>
          </cell>
          <cell r="AW428">
            <v>38</v>
          </cell>
          <cell r="AX428">
            <v>14</v>
          </cell>
          <cell r="AY428">
            <v>5.3</v>
          </cell>
          <cell r="AZ428">
            <v>2000</v>
          </cell>
          <cell r="BA428">
            <v>500</v>
          </cell>
          <cell r="BB428">
            <v>87</v>
          </cell>
          <cell r="BC428">
            <v>28</v>
          </cell>
          <cell r="BD428">
            <v>115</v>
          </cell>
          <cell r="BE428">
            <v>63</v>
          </cell>
          <cell r="BF428">
            <v>103</v>
          </cell>
          <cell r="BG428">
            <v>15</v>
          </cell>
          <cell r="BH428">
            <v>63</v>
          </cell>
          <cell r="BI428">
            <v>25</v>
          </cell>
          <cell r="BJ428">
            <v>60</v>
          </cell>
          <cell r="BK428">
            <v>50</v>
          </cell>
          <cell r="BL428">
            <v>9</v>
          </cell>
          <cell r="BM428">
            <v>1</v>
          </cell>
          <cell r="BN428">
            <v>1</v>
          </cell>
          <cell r="BO428">
            <v>1</v>
          </cell>
          <cell r="BP428">
            <v>1</v>
          </cell>
        </row>
        <row r="429">
          <cell r="G429" t="str">
            <v>JS00T49BAO4</v>
          </cell>
          <cell r="H429">
            <v>0</v>
          </cell>
          <cell r="I429">
            <v>0</v>
          </cell>
          <cell r="J429" t="str">
            <v>MEDIUM ACCESSORY POUCH</v>
          </cell>
          <cell r="K429" t="str">
            <v>NEW</v>
          </cell>
          <cell r="L429" t="str">
            <v>AO4</v>
          </cell>
          <cell r="M429" t="str">
            <v>FORAGING FINDS</v>
          </cell>
          <cell r="N429" t="str">
            <v>Print</v>
          </cell>
          <cell r="O429" t="str">
            <v>P</v>
          </cell>
          <cell r="P429" t="str">
            <v>100% Polyester</v>
          </cell>
          <cell r="Q429">
            <v>508083</v>
          </cell>
          <cell r="R429" t="str">
            <v>STARITE - CAM</v>
          </cell>
          <cell r="S429" t="str">
            <v>Phnom Penh</v>
          </cell>
          <cell r="T429" t="str">
            <v>Cambodia</v>
          </cell>
          <cell r="U429">
            <v>60</v>
          </cell>
          <cell r="V429">
            <v>50</v>
          </cell>
          <cell r="W429">
            <v>30</v>
          </cell>
          <cell r="X429">
            <v>17</v>
          </cell>
          <cell r="Y429">
            <v>30</v>
          </cell>
          <cell r="Z429">
            <v>97</v>
          </cell>
          <cell r="AA429">
            <v>107</v>
          </cell>
          <cell r="AB429">
            <v>751459</v>
          </cell>
          <cell r="AC429" t="str">
            <v>STARITE - VN</v>
          </cell>
          <cell r="AD429" t="str">
            <v>Ho Chi Minh</v>
          </cell>
          <cell r="AE429" t="str">
            <v>Vietnam</v>
          </cell>
          <cell r="AF429">
            <v>751459</v>
          </cell>
          <cell r="AG429" t="str">
            <v>STARITE - VN</v>
          </cell>
          <cell r="AH429" t="str">
            <v>Ho Chi Minh</v>
          </cell>
          <cell r="AI429" t="str">
            <v>Vietnam</v>
          </cell>
          <cell r="AJ429">
            <v>751459</v>
          </cell>
          <cell r="AK429" t="str">
            <v>STARITE - VN</v>
          </cell>
          <cell r="AL429" t="str">
            <v>Ho Chi Minh</v>
          </cell>
          <cell r="AM429" t="str">
            <v>Vietnam</v>
          </cell>
          <cell r="AN429" t="str">
            <v>JM62</v>
          </cell>
          <cell r="AO429">
            <v>40</v>
          </cell>
          <cell r="AP429">
            <v>18.251968503937007</v>
          </cell>
          <cell r="AQ429">
            <v>14.5</v>
          </cell>
          <cell r="AR429">
            <v>7</v>
          </cell>
          <cell r="AS429">
            <v>5.04</v>
          </cell>
          <cell r="AT429" t="str">
            <v>KU39</v>
          </cell>
          <cell r="AU429">
            <v>70</v>
          </cell>
          <cell r="AV429">
            <v>80</v>
          </cell>
          <cell r="AW429">
            <v>38</v>
          </cell>
          <cell r="AX429">
            <v>14</v>
          </cell>
          <cell r="AY429">
            <v>5.3</v>
          </cell>
          <cell r="AZ429">
            <v>2000</v>
          </cell>
          <cell r="BA429">
            <v>500</v>
          </cell>
          <cell r="BB429">
            <v>87</v>
          </cell>
          <cell r="BC429">
            <v>28</v>
          </cell>
          <cell r="BD429">
            <v>115</v>
          </cell>
          <cell r="BE429">
            <v>63</v>
          </cell>
          <cell r="BF429">
            <v>103</v>
          </cell>
          <cell r="BG429">
            <v>15</v>
          </cell>
          <cell r="BH429">
            <v>63</v>
          </cell>
          <cell r="BI429">
            <v>25</v>
          </cell>
          <cell r="BJ429">
            <v>60</v>
          </cell>
          <cell r="BK429">
            <v>50</v>
          </cell>
          <cell r="BL429">
            <v>9</v>
          </cell>
          <cell r="BM429">
            <v>1</v>
          </cell>
          <cell r="BN429">
            <v>1</v>
          </cell>
          <cell r="BO429">
            <v>1</v>
          </cell>
          <cell r="BP429">
            <v>1</v>
          </cell>
        </row>
        <row r="430">
          <cell r="G430" t="str">
            <v>JS00T49BXS6</v>
          </cell>
          <cell r="H430" t="str">
            <v>EK0A5BAF6E3</v>
          </cell>
          <cell r="I430" t="str">
            <v>EK0A5BAF</v>
          </cell>
          <cell r="J430" t="str">
            <v>MEDIUM ACCESSORY POUCH</v>
          </cell>
          <cell r="K430" t="str">
            <v>NEW</v>
          </cell>
          <cell r="L430" t="str">
            <v>XS6</v>
          </cell>
          <cell r="M430" t="str">
            <v>PRECIOUS PETALS</v>
          </cell>
          <cell r="N430" t="str">
            <v>Print</v>
          </cell>
          <cell r="O430" t="str">
            <v>P</v>
          </cell>
          <cell r="P430" t="str">
            <v>100% Polyester</v>
          </cell>
          <cell r="Q430">
            <v>508083</v>
          </cell>
          <cell r="R430" t="str">
            <v>STARITE - CAM</v>
          </cell>
          <cell r="S430" t="str">
            <v>Phnom Penh</v>
          </cell>
          <cell r="T430" t="str">
            <v>Cambodia</v>
          </cell>
          <cell r="U430">
            <v>60</v>
          </cell>
          <cell r="V430">
            <v>50</v>
          </cell>
          <cell r="W430">
            <v>30</v>
          </cell>
          <cell r="X430">
            <v>17</v>
          </cell>
          <cell r="Y430">
            <v>30</v>
          </cell>
          <cell r="Z430">
            <v>97</v>
          </cell>
          <cell r="AA430">
            <v>107</v>
          </cell>
          <cell r="AB430">
            <v>751459</v>
          </cell>
          <cell r="AC430" t="str">
            <v>STARITE - VN</v>
          </cell>
          <cell r="AD430" t="str">
            <v>Ho Chi Minh</v>
          </cell>
          <cell r="AE430" t="str">
            <v>Vietnam</v>
          </cell>
          <cell r="AF430">
            <v>751459</v>
          </cell>
          <cell r="AG430" t="str">
            <v>STARITE - VN</v>
          </cell>
          <cell r="AH430" t="str">
            <v>Ho Chi Minh</v>
          </cell>
          <cell r="AI430" t="str">
            <v>Vietnam</v>
          </cell>
          <cell r="AJ430">
            <v>751459</v>
          </cell>
          <cell r="AK430" t="str">
            <v>STARITE - VN</v>
          </cell>
          <cell r="AL430" t="str">
            <v>Ho Chi Minh</v>
          </cell>
          <cell r="AM430" t="str">
            <v>Vietnam</v>
          </cell>
          <cell r="AN430" t="str">
            <v>JM62</v>
          </cell>
          <cell r="AO430">
            <v>40</v>
          </cell>
          <cell r="AP430">
            <v>18.251968503937007</v>
          </cell>
          <cell r="AQ430">
            <v>14.5</v>
          </cell>
          <cell r="AR430">
            <v>7</v>
          </cell>
          <cell r="AS430">
            <v>5.04</v>
          </cell>
          <cell r="AT430" t="str">
            <v>KU39</v>
          </cell>
          <cell r="AU430">
            <v>70</v>
          </cell>
          <cell r="AV430">
            <v>80</v>
          </cell>
          <cell r="AW430">
            <v>38</v>
          </cell>
          <cell r="AX430">
            <v>14</v>
          </cell>
          <cell r="AY430">
            <v>5.3</v>
          </cell>
          <cell r="AZ430">
            <v>2000</v>
          </cell>
          <cell r="BA430">
            <v>500</v>
          </cell>
          <cell r="BB430">
            <v>87</v>
          </cell>
          <cell r="BC430">
            <v>28</v>
          </cell>
          <cell r="BD430">
            <v>115</v>
          </cell>
          <cell r="BE430">
            <v>63</v>
          </cell>
          <cell r="BF430">
            <v>103</v>
          </cell>
          <cell r="BG430">
            <v>15</v>
          </cell>
          <cell r="BH430">
            <v>63</v>
          </cell>
          <cell r="BI430">
            <v>25</v>
          </cell>
          <cell r="BJ430">
            <v>60</v>
          </cell>
          <cell r="BK430">
            <v>50</v>
          </cell>
          <cell r="BL430">
            <v>9</v>
          </cell>
          <cell r="BM430">
            <v>1</v>
          </cell>
          <cell r="BN430">
            <v>1</v>
          </cell>
          <cell r="BO430">
            <v>1</v>
          </cell>
          <cell r="BP430">
            <v>1</v>
          </cell>
        </row>
        <row r="431">
          <cell r="G431" t="str">
            <v>JS00T49C04S</v>
          </cell>
          <cell r="H431">
            <v>0</v>
          </cell>
          <cell r="I431">
            <v>0</v>
          </cell>
          <cell r="J431" t="str">
            <v>LARGE ACCESSORY POUCH</v>
          </cell>
          <cell r="K431" t="str">
            <v>C/O</v>
          </cell>
          <cell r="L431" t="str">
            <v>04S</v>
          </cell>
          <cell r="M431" t="str">
            <v>RUSSET RED</v>
          </cell>
          <cell r="N431" t="str">
            <v>Solid</v>
          </cell>
          <cell r="O431" t="str">
            <v>S</v>
          </cell>
          <cell r="P431" t="str">
            <v>100% Polyester</v>
          </cell>
          <cell r="Q431">
            <v>508083</v>
          </cell>
          <cell r="R431" t="str">
            <v>STARITE - CAM</v>
          </cell>
          <cell r="S431" t="str">
            <v>Phnom Penh</v>
          </cell>
          <cell r="T431" t="str">
            <v>Cambodia</v>
          </cell>
          <cell r="U431">
            <v>60</v>
          </cell>
          <cell r="V431">
            <v>50</v>
          </cell>
          <cell r="W431">
            <v>30</v>
          </cell>
          <cell r="X431">
            <v>17</v>
          </cell>
          <cell r="Y431">
            <v>30</v>
          </cell>
          <cell r="Z431">
            <v>97</v>
          </cell>
          <cell r="AA431">
            <v>107</v>
          </cell>
          <cell r="AB431">
            <v>751459</v>
          </cell>
          <cell r="AC431" t="str">
            <v>STARITE - VN</v>
          </cell>
          <cell r="AD431" t="str">
            <v>Ho Chi Minh</v>
          </cell>
          <cell r="AE431" t="str">
            <v>Vietnam</v>
          </cell>
          <cell r="AF431">
            <v>751459</v>
          </cell>
          <cell r="AG431" t="str">
            <v>STARITE - VN</v>
          </cell>
          <cell r="AH431" t="str">
            <v>Ho Chi Minh</v>
          </cell>
          <cell r="AI431" t="str">
            <v>Vietnam</v>
          </cell>
          <cell r="AJ431">
            <v>751459</v>
          </cell>
          <cell r="AK431" t="str">
            <v>STARITE - VN</v>
          </cell>
          <cell r="AL431" t="str">
            <v>Ho Chi Minh</v>
          </cell>
          <cell r="AM431" t="str">
            <v>Vietnam</v>
          </cell>
          <cell r="AN431" t="str">
            <v>JM62</v>
          </cell>
          <cell r="AO431">
            <v>40</v>
          </cell>
          <cell r="AP431">
            <v>18.251968503937007</v>
          </cell>
          <cell r="AQ431">
            <v>14.5</v>
          </cell>
          <cell r="AR431">
            <v>7</v>
          </cell>
          <cell r="AS431">
            <v>7.44</v>
          </cell>
          <cell r="AT431" t="str">
            <v>KU38</v>
          </cell>
          <cell r="AU431">
            <v>108</v>
          </cell>
          <cell r="AV431">
            <v>80</v>
          </cell>
          <cell r="AW431">
            <v>38</v>
          </cell>
          <cell r="AX431">
            <v>29</v>
          </cell>
          <cell r="AY431">
            <v>12.9</v>
          </cell>
          <cell r="AZ431">
            <v>2000</v>
          </cell>
          <cell r="BA431">
            <v>500</v>
          </cell>
          <cell r="BB431">
            <v>87</v>
          </cell>
          <cell r="BC431">
            <v>28</v>
          </cell>
          <cell r="BD431">
            <v>115</v>
          </cell>
          <cell r="BE431">
            <v>63</v>
          </cell>
          <cell r="BF431">
            <v>103</v>
          </cell>
          <cell r="BG431">
            <v>15</v>
          </cell>
          <cell r="BH431">
            <v>63</v>
          </cell>
          <cell r="BI431">
            <v>25</v>
          </cell>
          <cell r="BJ431">
            <v>60</v>
          </cell>
          <cell r="BK431">
            <v>50</v>
          </cell>
          <cell r="BL431">
            <v>9</v>
          </cell>
          <cell r="BM431">
            <v>1</v>
          </cell>
          <cell r="BN431">
            <v>1</v>
          </cell>
          <cell r="BO431">
            <v>1</v>
          </cell>
          <cell r="BP431">
            <v>1</v>
          </cell>
        </row>
        <row r="432">
          <cell r="G432" t="str">
            <v>JS00T49C7N8</v>
          </cell>
          <cell r="H432">
            <v>0</v>
          </cell>
          <cell r="I432">
            <v>0</v>
          </cell>
          <cell r="J432" t="str">
            <v>LARGE ACCESSORY POUCH</v>
          </cell>
          <cell r="K432" t="str">
            <v>C/O</v>
          </cell>
          <cell r="L432" t="str">
            <v>7N8</v>
          </cell>
          <cell r="M432" t="str">
            <v>MISTY ROSE</v>
          </cell>
          <cell r="N432" t="str">
            <v>Solid</v>
          </cell>
          <cell r="O432" t="str">
            <v>S</v>
          </cell>
          <cell r="P432" t="str">
            <v>100% Polyester</v>
          </cell>
          <cell r="Q432">
            <v>508083</v>
          </cell>
          <cell r="R432" t="str">
            <v>STARITE - CAM</v>
          </cell>
          <cell r="S432" t="str">
            <v>Phnom Penh</v>
          </cell>
          <cell r="T432" t="str">
            <v>Cambodia</v>
          </cell>
          <cell r="U432">
            <v>60</v>
          </cell>
          <cell r="V432">
            <v>50</v>
          </cell>
          <cell r="W432">
            <v>30</v>
          </cell>
          <cell r="X432">
            <v>17</v>
          </cell>
          <cell r="Y432">
            <v>30</v>
          </cell>
          <cell r="Z432">
            <v>97</v>
          </cell>
          <cell r="AA432">
            <v>107</v>
          </cell>
          <cell r="AB432">
            <v>751459</v>
          </cell>
          <cell r="AC432" t="str">
            <v>STARITE - VN</v>
          </cell>
          <cell r="AD432" t="str">
            <v>Ho Chi Minh</v>
          </cell>
          <cell r="AE432" t="str">
            <v>Vietnam</v>
          </cell>
          <cell r="AF432">
            <v>751459</v>
          </cell>
          <cell r="AG432" t="str">
            <v>STARITE - VN</v>
          </cell>
          <cell r="AH432" t="str">
            <v>Ho Chi Minh</v>
          </cell>
          <cell r="AI432" t="str">
            <v>Vietnam</v>
          </cell>
          <cell r="AJ432">
            <v>751459</v>
          </cell>
          <cell r="AK432" t="str">
            <v>STARITE - VN</v>
          </cell>
          <cell r="AL432" t="str">
            <v>Ho Chi Minh</v>
          </cell>
          <cell r="AM432" t="str">
            <v>Vietnam</v>
          </cell>
          <cell r="AN432" t="str">
            <v>JM62</v>
          </cell>
          <cell r="AO432">
            <v>40</v>
          </cell>
          <cell r="AP432">
            <v>18.251968503937007</v>
          </cell>
          <cell r="AQ432">
            <v>14.5</v>
          </cell>
          <cell r="AR432">
            <v>7</v>
          </cell>
          <cell r="AS432">
            <v>7.44</v>
          </cell>
          <cell r="AT432" t="str">
            <v>KU38</v>
          </cell>
          <cell r="AU432">
            <v>108</v>
          </cell>
          <cell r="AV432">
            <v>80</v>
          </cell>
          <cell r="AW432">
            <v>38</v>
          </cell>
          <cell r="AX432">
            <v>29</v>
          </cell>
          <cell r="AY432">
            <v>12.9</v>
          </cell>
          <cell r="AZ432">
            <v>2000</v>
          </cell>
          <cell r="BA432">
            <v>500</v>
          </cell>
          <cell r="BB432">
            <v>87</v>
          </cell>
          <cell r="BC432">
            <v>28</v>
          </cell>
          <cell r="BD432">
            <v>115</v>
          </cell>
          <cell r="BE432">
            <v>63</v>
          </cell>
          <cell r="BF432">
            <v>103</v>
          </cell>
          <cell r="BG432">
            <v>15</v>
          </cell>
          <cell r="BH432">
            <v>63</v>
          </cell>
          <cell r="BI432">
            <v>25</v>
          </cell>
          <cell r="BJ432">
            <v>60</v>
          </cell>
          <cell r="BK432">
            <v>50</v>
          </cell>
          <cell r="BL432">
            <v>9</v>
          </cell>
          <cell r="BM432">
            <v>1</v>
          </cell>
          <cell r="BN432">
            <v>1</v>
          </cell>
          <cell r="BO432">
            <v>1</v>
          </cell>
          <cell r="BP432">
            <v>1</v>
          </cell>
        </row>
        <row r="433">
          <cell r="G433" t="str">
            <v>JS00T49C3CL</v>
          </cell>
          <cell r="H433">
            <v>0</v>
          </cell>
          <cell r="I433">
            <v>0</v>
          </cell>
          <cell r="J433" t="str">
            <v>LARGE ACCESSORY POUCH</v>
          </cell>
          <cell r="K433" t="str">
            <v>C/O</v>
          </cell>
          <cell r="L433" t="str">
            <v>3CL</v>
          </cell>
          <cell r="M433" t="str">
            <v>GREY LETTERMAN POLY</v>
          </cell>
          <cell r="N433">
            <v>0</v>
          </cell>
          <cell r="O433" t="str">
            <v>M</v>
          </cell>
          <cell r="P433" t="str">
            <v>100% Polyester</v>
          </cell>
          <cell r="Q433">
            <v>508083</v>
          </cell>
          <cell r="R433" t="str">
            <v>STARITE - CAM</v>
          </cell>
          <cell r="S433" t="str">
            <v>Phnom Penh</v>
          </cell>
          <cell r="T433" t="str">
            <v>Cambodia</v>
          </cell>
          <cell r="U433">
            <v>60</v>
          </cell>
          <cell r="V433">
            <v>50</v>
          </cell>
          <cell r="W433">
            <v>30</v>
          </cell>
          <cell r="X433">
            <v>17</v>
          </cell>
          <cell r="Y433">
            <v>30</v>
          </cell>
          <cell r="Z433">
            <v>97</v>
          </cell>
          <cell r="AA433">
            <v>107</v>
          </cell>
          <cell r="AB433">
            <v>751459</v>
          </cell>
          <cell r="AC433" t="str">
            <v>STARITE - VN</v>
          </cell>
          <cell r="AD433" t="str">
            <v>Ho Chi Minh</v>
          </cell>
          <cell r="AE433" t="str">
            <v>Vietnam</v>
          </cell>
          <cell r="AF433">
            <v>751459</v>
          </cell>
          <cell r="AG433" t="str">
            <v>STARITE - VN</v>
          </cell>
          <cell r="AH433" t="str">
            <v>Ho Chi Minh</v>
          </cell>
          <cell r="AI433" t="str">
            <v>Vietnam</v>
          </cell>
          <cell r="AJ433">
            <v>751459</v>
          </cell>
          <cell r="AK433" t="str">
            <v>STARITE - VN</v>
          </cell>
          <cell r="AL433" t="str">
            <v>Ho Chi Minh</v>
          </cell>
          <cell r="AM433" t="str">
            <v>Vietnam</v>
          </cell>
          <cell r="AN433" t="str">
            <v>JM62</v>
          </cell>
          <cell r="AO433">
            <v>40</v>
          </cell>
          <cell r="AP433">
            <v>18.251968503937007</v>
          </cell>
          <cell r="AQ433">
            <v>14.5</v>
          </cell>
          <cell r="AR433">
            <v>7</v>
          </cell>
          <cell r="AS433">
            <v>7.44</v>
          </cell>
          <cell r="AT433" t="str">
            <v>KU38</v>
          </cell>
          <cell r="AU433">
            <v>108</v>
          </cell>
          <cell r="AV433">
            <v>80</v>
          </cell>
          <cell r="AW433">
            <v>38</v>
          </cell>
          <cell r="AX433">
            <v>29</v>
          </cell>
          <cell r="AY433">
            <v>12.9</v>
          </cell>
          <cell r="AZ433">
            <v>2000</v>
          </cell>
          <cell r="BA433">
            <v>500</v>
          </cell>
          <cell r="BB433">
            <v>87</v>
          </cell>
          <cell r="BC433">
            <v>28</v>
          </cell>
          <cell r="BD433">
            <v>115</v>
          </cell>
          <cell r="BE433">
            <v>63</v>
          </cell>
          <cell r="BF433">
            <v>103</v>
          </cell>
          <cell r="BG433">
            <v>15</v>
          </cell>
          <cell r="BH433">
            <v>63</v>
          </cell>
          <cell r="BI433">
            <v>25</v>
          </cell>
          <cell r="BJ433">
            <v>60</v>
          </cell>
          <cell r="BK433">
            <v>50</v>
          </cell>
          <cell r="BL433">
            <v>9</v>
          </cell>
          <cell r="BM433">
            <v>1</v>
          </cell>
          <cell r="BN433">
            <v>1</v>
          </cell>
          <cell r="BO433">
            <v>1</v>
          </cell>
          <cell r="BP433">
            <v>1</v>
          </cell>
        </row>
        <row r="434">
          <cell r="G434" t="str">
            <v>JS00T49CAO3</v>
          </cell>
          <cell r="H434" t="str">
            <v>EK0A5BBV6E2</v>
          </cell>
          <cell r="I434" t="str">
            <v>EK0A5BBV</v>
          </cell>
          <cell r="J434" t="str">
            <v>LARGE ACCESSORY POUCH</v>
          </cell>
          <cell r="K434" t="str">
            <v>NEW</v>
          </cell>
          <cell r="L434" t="str">
            <v>AO3</v>
          </cell>
          <cell r="M434" t="str">
            <v>CYBERSPACE GALAXY</v>
          </cell>
          <cell r="N434" t="str">
            <v>Print</v>
          </cell>
          <cell r="O434" t="str">
            <v>P</v>
          </cell>
          <cell r="P434" t="str">
            <v>100% Polyester</v>
          </cell>
          <cell r="Q434">
            <v>508083</v>
          </cell>
          <cell r="R434" t="str">
            <v>STARITE - CAM</v>
          </cell>
          <cell r="S434" t="str">
            <v>Phnom Penh</v>
          </cell>
          <cell r="T434" t="str">
            <v>Cambodia</v>
          </cell>
          <cell r="U434">
            <v>60</v>
          </cell>
          <cell r="V434">
            <v>50</v>
          </cell>
          <cell r="W434">
            <v>30</v>
          </cell>
          <cell r="X434">
            <v>17</v>
          </cell>
          <cell r="Y434">
            <v>30</v>
          </cell>
          <cell r="Z434">
            <v>97</v>
          </cell>
          <cell r="AA434">
            <v>107</v>
          </cell>
          <cell r="AB434">
            <v>751459</v>
          </cell>
          <cell r="AC434" t="str">
            <v>STARITE - VN</v>
          </cell>
          <cell r="AD434" t="str">
            <v>Ho Chi Minh</v>
          </cell>
          <cell r="AE434" t="str">
            <v>Vietnam</v>
          </cell>
          <cell r="AF434">
            <v>751459</v>
          </cell>
          <cell r="AG434" t="str">
            <v>STARITE - VN</v>
          </cell>
          <cell r="AH434" t="str">
            <v>Ho Chi Minh</v>
          </cell>
          <cell r="AI434" t="str">
            <v>Vietnam</v>
          </cell>
          <cell r="AJ434">
            <v>751459</v>
          </cell>
          <cell r="AK434" t="str">
            <v>STARITE - VN</v>
          </cell>
          <cell r="AL434" t="str">
            <v>Ho Chi Minh</v>
          </cell>
          <cell r="AM434" t="str">
            <v>Vietnam</v>
          </cell>
          <cell r="AN434" t="str">
            <v>JM62</v>
          </cell>
          <cell r="AO434">
            <v>40</v>
          </cell>
          <cell r="AP434">
            <v>18.251968503937007</v>
          </cell>
          <cell r="AQ434">
            <v>14.5</v>
          </cell>
          <cell r="AR434">
            <v>7</v>
          </cell>
          <cell r="AS434">
            <v>7.44</v>
          </cell>
          <cell r="AT434" t="str">
            <v>KU38</v>
          </cell>
          <cell r="AU434">
            <v>108</v>
          </cell>
          <cell r="AV434">
            <v>80</v>
          </cell>
          <cell r="AW434">
            <v>38</v>
          </cell>
          <cell r="AX434">
            <v>29</v>
          </cell>
          <cell r="AY434">
            <v>12.9</v>
          </cell>
          <cell r="AZ434">
            <v>2000</v>
          </cell>
          <cell r="BA434">
            <v>500</v>
          </cell>
          <cell r="BB434">
            <v>87</v>
          </cell>
          <cell r="BC434">
            <v>28</v>
          </cell>
          <cell r="BD434">
            <v>115</v>
          </cell>
          <cell r="BE434">
            <v>63</v>
          </cell>
          <cell r="BF434">
            <v>103</v>
          </cell>
          <cell r="BG434">
            <v>15</v>
          </cell>
          <cell r="BH434">
            <v>63</v>
          </cell>
          <cell r="BI434">
            <v>25</v>
          </cell>
          <cell r="BJ434">
            <v>60</v>
          </cell>
          <cell r="BK434">
            <v>50</v>
          </cell>
          <cell r="BL434">
            <v>9</v>
          </cell>
          <cell r="BM434">
            <v>1</v>
          </cell>
          <cell r="BN434">
            <v>1</v>
          </cell>
          <cell r="BO434">
            <v>1</v>
          </cell>
          <cell r="BP434">
            <v>1</v>
          </cell>
        </row>
        <row r="435">
          <cell r="G435" t="str">
            <v>JS00T49CAB6</v>
          </cell>
          <cell r="H435" t="str">
            <v>EK0A5BBV6E4</v>
          </cell>
          <cell r="I435" t="str">
            <v>EK0A5BBV</v>
          </cell>
          <cell r="J435" t="str">
            <v>LARGE ACCESSORY POUCH</v>
          </cell>
          <cell r="K435" t="str">
            <v>NEW</v>
          </cell>
          <cell r="L435" t="str">
            <v>AB6</v>
          </cell>
          <cell r="M435" t="str">
            <v>SCREEN STATIC</v>
          </cell>
          <cell r="N435" t="str">
            <v>Print</v>
          </cell>
          <cell r="O435" t="str">
            <v>P</v>
          </cell>
          <cell r="P435" t="str">
            <v>100% Polyester</v>
          </cell>
          <cell r="Q435">
            <v>508083</v>
          </cell>
          <cell r="R435" t="str">
            <v>STARITE - CAM</v>
          </cell>
          <cell r="S435" t="str">
            <v>Phnom Penh</v>
          </cell>
          <cell r="T435" t="str">
            <v>Cambodia</v>
          </cell>
          <cell r="U435">
            <v>60</v>
          </cell>
          <cell r="V435">
            <v>50</v>
          </cell>
          <cell r="W435">
            <v>30</v>
          </cell>
          <cell r="X435">
            <v>17</v>
          </cell>
          <cell r="Y435">
            <v>30</v>
          </cell>
          <cell r="Z435">
            <v>97</v>
          </cell>
          <cell r="AA435">
            <v>107</v>
          </cell>
          <cell r="AB435">
            <v>751459</v>
          </cell>
          <cell r="AC435" t="str">
            <v>STARITE - VN</v>
          </cell>
          <cell r="AD435" t="str">
            <v>Ho Chi Minh</v>
          </cell>
          <cell r="AE435" t="str">
            <v>Vietnam</v>
          </cell>
          <cell r="AF435">
            <v>751459</v>
          </cell>
          <cell r="AG435" t="str">
            <v>STARITE - VN</v>
          </cell>
          <cell r="AH435" t="str">
            <v>Ho Chi Minh</v>
          </cell>
          <cell r="AI435" t="str">
            <v>Vietnam</v>
          </cell>
          <cell r="AJ435">
            <v>751459</v>
          </cell>
          <cell r="AK435" t="str">
            <v>STARITE - VN</v>
          </cell>
          <cell r="AL435" t="str">
            <v>Ho Chi Minh</v>
          </cell>
          <cell r="AM435" t="str">
            <v>Vietnam</v>
          </cell>
          <cell r="AN435" t="str">
            <v>JM62</v>
          </cell>
          <cell r="AO435">
            <v>40</v>
          </cell>
          <cell r="AP435">
            <v>18.251968503937007</v>
          </cell>
          <cell r="AQ435">
            <v>14.5</v>
          </cell>
          <cell r="AR435">
            <v>7</v>
          </cell>
          <cell r="AS435">
            <v>7.44</v>
          </cell>
          <cell r="AT435" t="str">
            <v>KU38</v>
          </cell>
          <cell r="AU435">
            <v>108</v>
          </cell>
          <cell r="AV435">
            <v>80</v>
          </cell>
          <cell r="AW435">
            <v>38</v>
          </cell>
          <cell r="AX435">
            <v>29</v>
          </cell>
          <cell r="AY435">
            <v>12.9</v>
          </cell>
          <cell r="AZ435">
            <v>2000</v>
          </cell>
          <cell r="BA435">
            <v>500</v>
          </cell>
          <cell r="BB435">
            <v>87</v>
          </cell>
          <cell r="BC435">
            <v>28</v>
          </cell>
          <cell r="BD435">
            <v>115</v>
          </cell>
          <cell r="BE435">
            <v>63</v>
          </cell>
          <cell r="BF435">
            <v>103</v>
          </cell>
          <cell r="BG435">
            <v>15</v>
          </cell>
          <cell r="BH435">
            <v>63</v>
          </cell>
          <cell r="BI435">
            <v>25</v>
          </cell>
          <cell r="BJ435">
            <v>60</v>
          </cell>
          <cell r="BK435">
            <v>50</v>
          </cell>
          <cell r="BL435">
            <v>9</v>
          </cell>
          <cell r="BM435">
            <v>1</v>
          </cell>
          <cell r="BN435">
            <v>1</v>
          </cell>
          <cell r="BO435">
            <v>1</v>
          </cell>
          <cell r="BP435">
            <v>1</v>
          </cell>
        </row>
        <row r="436">
          <cell r="G436" t="str">
            <v>JS00T49CAO5</v>
          </cell>
          <cell r="H436" t="str">
            <v>EK0A5BBV5E7</v>
          </cell>
          <cell r="I436" t="str">
            <v>EK0A5BBV</v>
          </cell>
          <cell r="J436" t="str">
            <v>LARGE ACCESSORY POUCH</v>
          </cell>
          <cell r="K436" t="str">
            <v>NEW</v>
          </cell>
          <cell r="L436" t="str">
            <v>AO5</v>
          </cell>
          <cell r="M436" t="str">
            <v>NEON DAISY</v>
          </cell>
          <cell r="N436" t="str">
            <v>Print</v>
          </cell>
          <cell r="O436" t="str">
            <v>P</v>
          </cell>
          <cell r="P436" t="str">
            <v>100% Polyester</v>
          </cell>
          <cell r="Q436">
            <v>508083</v>
          </cell>
          <cell r="R436" t="str">
            <v>STARITE - CAM</v>
          </cell>
          <cell r="S436" t="str">
            <v>Phnom Penh</v>
          </cell>
          <cell r="T436" t="str">
            <v>Cambodia</v>
          </cell>
          <cell r="U436">
            <v>60</v>
          </cell>
          <cell r="V436">
            <v>50</v>
          </cell>
          <cell r="W436">
            <v>30</v>
          </cell>
          <cell r="X436">
            <v>17</v>
          </cell>
          <cell r="Y436">
            <v>30</v>
          </cell>
          <cell r="Z436">
            <v>97</v>
          </cell>
          <cell r="AA436">
            <v>107</v>
          </cell>
          <cell r="AB436">
            <v>751459</v>
          </cell>
          <cell r="AC436" t="str">
            <v>STARITE - VN</v>
          </cell>
          <cell r="AD436" t="str">
            <v>Ho Chi Minh</v>
          </cell>
          <cell r="AE436" t="str">
            <v>Vietnam</v>
          </cell>
          <cell r="AF436">
            <v>751459</v>
          </cell>
          <cell r="AG436" t="str">
            <v>STARITE - VN</v>
          </cell>
          <cell r="AH436" t="str">
            <v>Ho Chi Minh</v>
          </cell>
          <cell r="AI436" t="str">
            <v>Vietnam</v>
          </cell>
          <cell r="AJ436">
            <v>751459</v>
          </cell>
          <cell r="AK436" t="str">
            <v>STARITE - VN</v>
          </cell>
          <cell r="AL436" t="str">
            <v>Ho Chi Minh</v>
          </cell>
          <cell r="AM436" t="str">
            <v>Vietnam</v>
          </cell>
          <cell r="AN436" t="str">
            <v>JM62</v>
          </cell>
          <cell r="AO436">
            <v>40</v>
          </cell>
          <cell r="AP436">
            <v>18.251968503937007</v>
          </cell>
          <cell r="AQ436">
            <v>14.5</v>
          </cell>
          <cell r="AR436">
            <v>7</v>
          </cell>
          <cell r="AS436">
            <v>7.44</v>
          </cell>
          <cell r="AT436" t="str">
            <v>KU38</v>
          </cell>
          <cell r="AU436">
            <v>108</v>
          </cell>
          <cell r="AV436">
            <v>80</v>
          </cell>
          <cell r="AW436">
            <v>38</v>
          </cell>
          <cell r="AX436">
            <v>29</v>
          </cell>
          <cell r="AY436">
            <v>12.9</v>
          </cell>
          <cell r="AZ436">
            <v>2000</v>
          </cell>
          <cell r="BA436">
            <v>500</v>
          </cell>
          <cell r="BB436">
            <v>87</v>
          </cell>
          <cell r="BC436">
            <v>28</v>
          </cell>
          <cell r="BD436">
            <v>115</v>
          </cell>
          <cell r="BE436">
            <v>63</v>
          </cell>
          <cell r="BF436">
            <v>103</v>
          </cell>
          <cell r="BG436">
            <v>15</v>
          </cell>
          <cell r="BH436">
            <v>63</v>
          </cell>
          <cell r="BI436">
            <v>25</v>
          </cell>
          <cell r="BJ436">
            <v>60</v>
          </cell>
          <cell r="BK436">
            <v>50</v>
          </cell>
          <cell r="BL436">
            <v>9</v>
          </cell>
          <cell r="BM436">
            <v>1</v>
          </cell>
          <cell r="BN436">
            <v>1</v>
          </cell>
          <cell r="BO436">
            <v>1</v>
          </cell>
          <cell r="BP436">
            <v>1</v>
          </cell>
        </row>
        <row r="437">
          <cell r="G437" t="str">
            <v>JS0A7UVN7G7</v>
          </cell>
          <cell r="H437">
            <v>0</v>
          </cell>
          <cell r="I437">
            <v>0</v>
          </cell>
          <cell r="J437" t="str">
            <v>CINCH CADDY</v>
          </cell>
          <cell r="K437" t="str">
            <v>C/O</v>
          </cell>
          <cell r="L437" t="str">
            <v>7G7</v>
          </cell>
          <cell r="M437" t="str">
            <v>BLUE DUSK</v>
          </cell>
          <cell r="N437" t="str">
            <v>Solid</v>
          </cell>
          <cell r="O437" t="str">
            <v>S</v>
          </cell>
          <cell r="P437" t="str">
            <v>100% Polyester</v>
          </cell>
          <cell r="Q437">
            <v>509061</v>
          </cell>
          <cell r="R437" t="str">
            <v>FORMOSA</v>
          </cell>
          <cell r="S437" t="str">
            <v>Semarang</v>
          </cell>
          <cell r="T437" t="str">
            <v>Indonesia</v>
          </cell>
          <cell r="U437">
            <v>35</v>
          </cell>
          <cell r="V437">
            <v>28</v>
          </cell>
          <cell r="W437">
            <v>0</v>
          </cell>
          <cell r="X437">
            <v>30</v>
          </cell>
          <cell r="Y437">
            <v>30</v>
          </cell>
          <cell r="Z437">
            <v>88</v>
          </cell>
          <cell r="AA437">
            <v>95</v>
          </cell>
          <cell r="AB437">
            <v>509061</v>
          </cell>
          <cell r="AC437" t="str">
            <v>FORMOSA</v>
          </cell>
          <cell r="AD437" t="str">
            <v>Semarang</v>
          </cell>
          <cell r="AE437" t="str">
            <v>Indonesia</v>
          </cell>
          <cell r="AF437">
            <v>509061</v>
          </cell>
          <cell r="AG437" t="str">
            <v>FORMOSA</v>
          </cell>
          <cell r="AH437" t="str">
            <v>Semarang</v>
          </cell>
          <cell r="AI437" t="str">
            <v>Indonesia</v>
          </cell>
          <cell r="AJ437">
            <v>509061</v>
          </cell>
          <cell r="AK437" t="str">
            <v>FORMOSA</v>
          </cell>
          <cell r="AL437" t="str">
            <v>Semarang</v>
          </cell>
          <cell r="AM437" t="str">
            <v>Indonesia</v>
          </cell>
          <cell r="AN437" t="str">
            <v>JM54</v>
          </cell>
          <cell r="AO437">
            <v>25</v>
          </cell>
          <cell r="AP437">
            <v>24</v>
          </cell>
          <cell r="AQ437">
            <v>15.499999999999998</v>
          </cell>
          <cell r="AR437">
            <v>11</v>
          </cell>
          <cell r="AS437">
            <v>5.39</v>
          </cell>
          <cell r="AT437" t="str">
            <v xml:space="preserve">KU37 </v>
          </cell>
          <cell r="AU437">
            <v>45</v>
          </cell>
          <cell r="AV437">
            <v>80</v>
          </cell>
          <cell r="AW437">
            <v>38</v>
          </cell>
          <cell r="AX437">
            <v>44</v>
          </cell>
          <cell r="AY437">
            <v>8.0500000000000007</v>
          </cell>
          <cell r="AZ437">
            <v>2000</v>
          </cell>
          <cell r="BA437">
            <v>500</v>
          </cell>
          <cell r="BB437">
            <v>87</v>
          </cell>
          <cell r="BC437">
            <v>28</v>
          </cell>
          <cell r="BD437">
            <v>115</v>
          </cell>
          <cell r="BE437">
            <v>77</v>
          </cell>
          <cell r="BF437">
            <v>98</v>
          </cell>
          <cell r="BG437">
            <v>15</v>
          </cell>
          <cell r="BH437">
            <v>77</v>
          </cell>
          <cell r="BI437">
            <v>25</v>
          </cell>
          <cell r="BJ437">
            <v>63</v>
          </cell>
          <cell r="BK437">
            <v>50</v>
          </cell>
          <cell r="BL437">
            <v>9</v>
          </cell>
          <cell r="BM437">
            <v>1</v>
          </cell>
          <cell r="BN437">
            <v>1</v>
          </cell>
          <cell r="BO437">
            <v>1</v>
          </cell>
          <cell r="BP437">
            <v>1</v>
          </cell>
        </row>
        <row r="438">
          <cell r="G438" t="str">
            <v>JS0A7UVNZ47</v>
          </cell>
          <cell r="H438">
            <v>0</v>
          </cell>
          <cell r="I438">
            <v>0</v>
          </cell>
          <cell r="J438" t="str">
            <v>CINCH CADDY</v>
          </cell>
          <cell r="K438" t="str">
            <v>NEW</v>
          </cell>
          <cell r="L438" t="str">
            <v>Z47</v>
          </cell>
          <cell r="M438" t="str">
            <v>BATIK WASH</v>
          </cell>
          <cell r="N438" t="str">
            <v>Print</v>
          </cell>
          <cell r="O438" t="str">
            <v>P</v>
          </cell>
          <cell r="P438" t="str">
            <v>100% Polyester</v>
          </cell>
          <cell r="Q438">
            <v>509061</v>
          </cell>
          <cell r="R438" t="str">
            <v>FORMOSA</v>
          </cell>
          <cell r="S438" t="str">
            <v>Semarang</v>
          </cell>
          <cell r="T438" t="str">
            <v>Indonesia</v>
          </cell>
          <cell r="U438">
            <v>35</v>
          </cell>
          <cell r="V438">
            <v>28</v>
          </cell>
          <cell r="W438">
            <v>0</v>
          </cell>
          <cell r="X438">
            <v>30</v>
          </cell>
          <cell r="Y438">
            <v>30</v>
          </cell>
          <cell r="Z438">
            <v>88</v>
          </cell>
          <cell r="AA438">
            <v>95</v>
          </cell>
          <cell r="AB438">
            <v>509061</v>
          </cell>
          <cell r="AC438" t="str">
            <v>FORMOSA</v>
          </cell>
          <cell r="AD438" t="str">
            <v>Semarang</v>
          </cell>
          <cell r="AE438" t="str">
            <v>Indonesia</v>
          </cell>
          <cell r="AF438">
            <v>509061</v>
          </cell>
          <cell r="AG438" t="str">
            <v>FORMOSA</v>
          </cell>
          <cell r="AH438" t="str">
            <v>Semarang</v>
          </cell>
          <cell r="AI438" t="str">
            <v>Indonesia</v>
          </cell>
          <cell r="AJ438">
            <v>509061</v>
          </cell>
          <cell r="AK438" t="str">
            <v>FORMOSA</v>
          </cell>
          <cell r="AL438" t="str">
            <v>Semarang</v>
          </cell>
          <cell r="AM438" t="str">
            <v>Indonesia</v>
          </cell>
          <cell r="AN438" t="str">
            <v>JM54</v>
          </cell>
          <cell r="AO438">
            <v>25</v>
          </cell>
          <cell r="AP438">
            <v>24</v>
          </cell>
          <cell r="AQ438">
            <v>15.499999999999998</v>
          </cell>
          <cell r="AR438">
            <v>11</v>
          </cell>
          <cell r="AS438">
            <v>5.39</v>
          </cell>
          <cell r="AT438" t="str">
            <v xml:space="preserve">KU37 </v>
          </cell>
          <cell r="AU438">
            <v>45</v>
          </cell>
          <cell r="AV438">
            <v>80</v>
          </cell>
          <cell r="AW438">
            <v>38</v>
          </cell>
          <cell r="AX438">
            <v>44</v>
          </cell>
          <cell r="AY438">
            <v>8.0500000000000007</v>
          </cell>
          <cell r="AZ438">
            <v>2000</v>
          </cell>
          <cell r="BA438">
            <v>500</v>
          </cell>
          <cell r="BB438">
            <v>87</v>
          </cell>
          <cell r="BC438">
            <v>28</v>
          </cell>
          <cell r="BD438">
            <v>115</v>
          </cell>
          <cell r="BE438">
            <v>77</v>
          </cell>
          <cell r="BF438">
            <v>98</v>
          </cell>
          <cell r="BG438">
            <v>15</v>
          </cell>
          <cell r="BH438">
            <v>77</v>
          </cell>
          <cell r="BI438">
            <v>25</v>
          </cell>
          <cell r="BJ438">
            <v>63</v>
          </cell>
          <cell r="BK438">
            <v>50</v>
          </cell>
          <cell r="BL438">
            <v>9</v>
          </cell>
          <cell r="BM438">
            <v>1</v>
          </cell>
          <cell r="BN438">
            <v>1</v>
          </cell>
          <cell r="BO438">
            <v>1</v>
          </cell>
          <cell r="BP438">
            <v>1</v>
          </cell>
        </row>
        <row r="439">
          <cell r="G439" t="str">
            <v>JS0A4QW4003</v>
          </cell>
          <cell r="H439" t="str">
            <v>EK0A5BG8N55</v>
          </cell>
          <cell r="I439" t="str">
            <v>EK0A5BG8</v>
          </cell>
          <cell r="J439" t="str">
            <v>ZONE PACK</v>
          </cell>
          <cell r="K439" t="str">
            <v>C/O</v>
          </cell>
          <cell r="L439" t="str">
            <v>003</v>
          </cell>
          <cell r="M439" t="str">
            <v>NAVY</v>
          </cell>
          <cell r="N439" t="str">
            <v>Solid</v>
          </cell>
          <cell r="O439" t="str">
            <v>S</v>
          </cell>
          <cell r="P439" t="str">
            <v>100% Polyester</v>
          </cell>
          <cell r="Q439" t="str">
            <v>721415</v>
          </cell>
          <cell r="R439" t="str">
            <v>HORIZON - CAM</v>
          </cell>
          <cell r="S439" t="str">
            <v>Phnom Penh</v>
          </cell>
          <cell r="T439" t="str">
            <v>Cambodia</v>
          </cell>
          <cell r="U439">
            <v>35</v>
          </cell>
          <cell r="V439">
            <v>28</v>
          </cell>
          <cell r="W439">
            <v>14</v>
          </cell>
          <cell r="X439">
            <v>14</v>
          </cell>
          <cell r="Y439">
            <v>45</v>
          </cell>
          <cell r="Z439">
            <v>87</v>
          </cell>
          <cell r="AA439">
            <v>94</v>
          </cell>
          <cell r="AB439" t="str">
            <v>721415</v>
          </cell>
          <cell r="AC439" t="str">
            <v>HORIZON - CAM</v>
          </cell>
          <cell r="AD439" t="str">
            <v>Phnom Penh</v>
          </cell>
          <cell r="AE439" t="str">
            <v>Cambodia</v>
          </cell>
          <cell r="AF439" t="str">
            <v>721415</v>
          </cell>
          <cell r="AG439" t="str">
            <v>HORIZON - CAM</v>
          </cell>
          <cell r="AH439" t="str">
            <v>Phnom Penh</v>
          </cell>
          <cell r="AI439" t="str">
            <v>Cambodia</v>
          </cell>
          <cell r="AJ439" t="str">
            <v>721415</v>
          </cell>
          <cell r="AK439" t="str">
            <v>HORIZON - CAM</v>
          </cell>
          <cell r="AL439" t="str">
            <v>Phnom Penh</v>
          </cell>
          <cell r="AM439" t="str">
            <v>Cambodia</v>
          </cell>
          <cell r="AN439" t="str">
            <v>JARH</v>
          </cell>
          <cell r="AO439">
            <v>20</v>
          </cell>
          <cell r="AP439">
            <v>29</v>
          </cell>
          <cell r="AQ439">
            <v>18.75</v>
          </cell>
          <cell r="AR439">
            <v>11.5</v>
          </cell>
          <cell r="AS439">
            <v>7.4</v>
          </cell>
          <cell r="AT439" t="str">
            <v>KU38</v>
          </cell>
          <cell r="AU439">
            <v>28</v>
          </cell>
          <cell r="AV439">
            <v>80</v>
          </cell>
          <cell r="AW439">
            <v>38</v>
          </cell>
          <cell r="AX439">
            <v>29</v>
          </cell>
          <cell r="AY439">
            <v>9.9</v>
          </cell>
          <cell r="AZ439">
            <v>2000</v>
          </cell>
          <cell r="BA439">
            <v>500</v>
          </cell>
          <cell r="BB439">
            <v>87</v>
          </cell>
          <cell r="BC439">
            <v>28</v>
          </cell>
          <cell r="BD439">
            <v>115</v>
          </cell>
          <cell r="BE439">
            <v>63</v>
          </cell>
          <cell r="BF439">
            <v>103</v>
          </cell>
          <cell r="BG439">
            <v>15</v>
          </cell>
          <cell r="BH439">
            <v>63</v>
          </cell>
          <cell r="BI439">
            <v>25</v>
          </cell>
          <cell r="BJ439">
            <v>63</v>
          </cell>
          <cell r="BK439">
            <v>64</v>
          </cell>
          <cell r="BL439">
            <v>9</v>
          </cell>
          <cell r="BM439">
            <v>1</v>
          </cell>
          <cell r="BN439">
            <v>1</v>
          </cell>
          <cell r="BO439">
            <v>1</v>
          </cell>
          <cell r="BP439">
            <v>1</v>
          </cell>
        </row>
        <row r="440">
          <cell r="G440" t="str">
            <v>JS0A4QW4008</v>
          </cell>
          <cell r="H440" t="str">
            <v>EK0A5BG8N54</v>
          </cell>
          <cell r="I440" t="str">
            <v>EK0A5BG8</v>
          </cell>
          <cell r="J440" t="str">
            <v>ZONE PACK</v>
          </cell>
          <cell r="K440" t="str">
            <v>C/O</v>
          </cell>
          <cell r="L440" t="str">
            <v>008</v>
          </cell>
          <cell r="M440" t="str">
            <v>BLACK</v>
          </cell>
          <cell r="N440" t="str">
            <v>Solid</v>
          </cell>
          <cell r="O440" t="str">
            <v>S</v>
          </cell>
          <cell r="P440" t="str">
            <v>100% Polyester</v>
          </cell>
          <cell r="Q440" t="str">
            <v>721415</v>
          </cell>
          <cell r="R440" t="str">
            <v>HORIZON - CAM</v>
          </cell>
          <cell r="S440" t="str">
            <v>Phnom Penh</v>
          </cell>
          <cell r="T440" t="str">
            <v>Cambodia</v>
          </cell>
          <cell r="U440">
            <v>35</v>
          </cell>
          <cell r="V440">
            <v>28</v>
          </cell>
          <cell r="W440">
            <v>14</v>
          </cell>
          <cell r="X440">
            <v>14</v>
          </cell>
          <cell r="Y440">
            <v>45</v>
          </cell>
          <cell r="Z440">
            <v>87</v>
          </cell>
          <cell r="AA440">
            <v>94</v>
          </cell>
          <cell r="AB440" t="str">
            <v>721415</v>
          </cell>
          <cell r="AC440" t="str">
            <v>HORIZON - CAM</v>
          </cell>
          <cell r="AD440" t="str">
            <v>Phnom Penh</v>
          </cell>
          <cell r="AE440" t="str">
            <v>Cambodia</v>
          </cell>
          <cell r="AF440" t="str">
            <v>721415</v>
          </cell>
          <cell r="AG440" t="str">
            <v>HORIZON - CAM</v>
          </cell>
          <cell r="AH440" t="str">
            <v>Phnom Penh</v>
          </cell>
          <cell r="AI440" t="str">
            <v>Cambodia</v>
          </cell>
          <cell r="AJ440" t="str">
            <v>721415</v>
          </cell>
          <cell r="AK440" t="str">
            <v>HORIZON - CAM</v>
          </cell>
          <cell r="AL440" t="str">
            <v>Phnom Penh</v>
          </cell>
          <cell r="AM440" t="str">
            <v>Cambodia</v>
          </cell>
          <cell r="AN440" t="str">
            <v>JARH</v>
          </cell>
          <cell r="AO440">
            <v>20</v>
          </cell>
          <cell r="AP440">
            <v>29</v>
          </cell>
          <cell r="AQ440">
            <v>18.75</v>
          </cell>
          <cell r="AR440">
            <v>11.5</v>
          </cell>
          <cell r="AS440">
            <v>7.4</v>
          </cell>
          <cell r="AT440" t="str">
            <v>KU38</v>
          </cell>
          <cell r="AU440">
            <v>28</v>
          </cell>
          <cell r="AV440">
            <v>80</v>
          </cell>
          <cell r="AW440">
            <v>38</v>
          </cell>
          <cell r="AX440">
            <v>29</v>
          </cell>
          <cell r="AY440">
            <v>9.9</v>
          </cell>
          <cell r="AZ440">
            <v>2000</v>
          </cell>
          <cell r="BA440">
            <v>500</v>
          </cell>
          <cell r="BB440">
            <v>87</v>
          </cell>
          <cell r="BC440">
            <v>28</v>
          </cell>
          <cell r="BD440">
            <v>115</v>
          </cell>
          <cell r="BE440">
            <v>63</v>
          </cell>
          <cell r="BF440">
            <v>103</v>
          </cell>
          <cell r="BG440">
            <v>15</v>
          </cell>
          <cell r="BH440">
            <v>63</v>
          </cell>
          <cell r="BI440">
            <v>25</v>
          </cell>
          <cell r="BJ440">
            <v>63</v>
          </cell>
          <cell r="BK440">
            <v>64</v>
          </cell>
          <cell r="BL440">
            <v>9</v>
          </cell>
          <cell r="BM440">
            <v>1</v>
          </cell>
          <cell r="BN440">
            <v>1</v>
          </cell>
          <cell r="BO440">
            <v>1</v>
          </cell>
          <cell r="BP440">
            <v>1</v>
          </cell>
        </row>
        <row r="441">
          <cell r="G441" t="str">
            <v>JS0A4QW404S</v>
          </cell>
          <cell r="H441">
            <v>0</v>
          </cell>
          <cell r="I441">
            <v>0</v>
          </cell>
          <cell r="J441" t="str">
            <v>ZONE PACK</v>
          </cell>
          <cell r="K441" t="str">
            <v>C/O</v>
          </cell>
          <cell r="L441" t="str">
            <v>04S</v>
          </cell>
          <cell r="M441" t="str">
            <v>RUSSET RED</v>
          </cell>
          <cell r="N441" t="str">
            <v>Solid</v>
          </cell>
          <cell r="O441" t="str">
            <v>S</v>
          </cell>
          <cell r="P441" t="str">
            <v>100% Polyester</v>
          </cell>
          <cell r="Q441" t="str">
            <v>721415</v>
          </cell>
          <cell r="R441" t="str">
            <v>HORIZON - CAM</v>
          </cell>
          <cell r="S441" t="str">
            <v>Phnom Penh</v>
          </cell>
          <cell r="T441" t="str">
            <v>Cambodia</v>
          </cell>
          <cell r="U441">
            <v>35</v>
          </cell>
          <cell r="V441">
            <v>28</v>
          </cell>
          <cell r="W441">
            <v>14</v>
          </cell>
          <cell r="X441">
            <v>14</v>
          </cell>
          <cell r="Y441">
            <v>45</v>
          </cell>
          <cell r="Z441">
            <v>87</v>
          </cell>
          <cell r="AA441">
            <v>94</v>
          </cell>
          <cell r="AB441" t="str">
            <v>721415</v>
          </cell>
          <cell r="AC441" t="str">
            <v>HORIZON - CAM</v>
          </cell>
          <cell r="AD441" t="str">
            <v>Phnom Penh</v>
          </cell>
          <cell r="AE441" t="str">
            <v>Cambodia</v>
          </cell>
          <cell r="AF441" t="str">
            <v>721415</v>
          </cell>
          <cell r="AG441" t="str">
            <v>HORIZON - CAM</v>
          </cell>
          <cell r="AH441" t="str">
            <v>Phnom Penh</v>
          </cell>
          <cell r="AI441" t="str">
            <v>Cambodia</v>
          </cell>
          <cell r="AJ441" t="str">
            <v>721415</v>
          </cell>
          <cell r="AK441" t="str">
            <v>HORIZON - CAM</v>
          </cell>
          <cell r="AL441" t="str">
            <v>Phnom Penh</v>
          </cell>
          <cell r="AM441" t="str">
            <v>Cambodia</v>
          </cell>
          <cell r="AN441" t="str">
            <v>JARH</v>
          </cell>
          <cell r="AO441">
            <v>20</v>
          </cell>
          <cell r="AP441">
            <v>29</v>
          </cell>
          <cell r="AQ441">
            <v>18.75</v>
          </cell>
          <cell r="AR441">
            <v>11.5</v>
          </cell>
          <cell r="AS441">
            <v>7.4</v>
          </cell>
          <cell r="AT441" t="str">
            <v>KU38</v>
          </cell>
          <cell r="AU441">
            <v>28</v>
          </cell>
          <cell r="AV441">
            <v>80</v>
          </cell>
          <cell r="AW441">
            <v>38</v>
          </cell>
          <cell r="AX441">
            <v>29</v>
          </cell>
          <cell r="AY441">
            <v>9.9</v>
          </cell>
          <cell r="AZ441">
            <v>2000</v>
          </cell>
          <cell r="BA441">
            <v>500</v>
          </cell>
          <cell r="BB441">
            <v>87</v>
          </cell>
          <cell r="BC441">
            <v>28</v>
          </cell>
          <cell r="BD441">
            <v>115</v>
          </cell>
          <cell r="BE441">
            <v>63</v>
          </cell>
          <cell r="BF441">
            <v>103</v>
          </cell>
          <cell r="BG441">
            <v>15</v>
          </cell>
          <cell r="BH441">
            <v>63</v>
          </cell>
          <cell r="BI441">
            <v>25</v>
          </cell>
          <cell r="BJ441">
            <v>63</v>
          </cell>
          <cell r="BK441">
            <v>64</v>
          </cell>
          <cell r="BL441">
            <v>9</v>
          </cell>
          <cell r="BM441">
            <v>1</v>
          </cell>
          <cell r="BN441">
            <v>1</v>
          </cell>
          <cell r="BO441">
            <v>1</v>
          </cell>
          <cell r="BP441">
            <v>1</v>
          </cell>
        </row>
        <row r="442">
          <cell r="G442" t="str">
            <v>JS0A4QW47G7</v>
          </cell>
          <cell r="H442" t="str">
            <v>EK0A5BG8N57</v>
          </cell>
          <cell r="I442" t="str">
            <v>EK0A5BG8</v>
          </cell>
          <cell r="J442" t="str">
            <v>ZONE PACK</v>
          </cell>
          <cell r="K442" t="str">
            <v>C/O</v>
          </cell>
          <cell r="L442" t="str">
            <v>7G7</v>
          </cell>
          <cell r="M442" t="str">
            <v>BLUE DUSK</v>
          </cell>
          <cell r="N442" t="str">
            <v>Solid</v>
          </cell>
          <cell r="O442" t="str">
            <v>S</v>
          </cell>
          <cell r="P442" t="str">
            <v>100% Polyester</v>
          </cell>
          <cell r="Q442" t="str">
            <v>721415</v>
          </cell>
          <cell r="R442" t="str">
            <v>HORIZON - CAM</v>
          </cell>
          <cell r="S442" t="str">
            <v>Phnom Penh</v>
          </cell>
          <cell r="T442" t="str">
            <v>Cambodia</v>
          </cell>
          <cell r="U442">
            <v>35</v>
          </cell>
          <cell r="V442">
            <v>28</v>
          </cell>
          <cell r="W442">
            <v>14</v>
          </cell>
          <cell r="X442">
            <v>14</v>
          </cell>
          <cell r="Y442">
            <v>45</v>
          </cell>
          <cell r="Z442">
            <v>87</v>
          </cell>
          <cell r="AA442">
            <v>94</v>
          </cell>
          <cell r="AB442" t="str">
            <v>721415</v>
          </cell>
          <cell r="AC442" t="str">
            <v>HORIZON - CAM</v>
          </cell>
          <cell r="AD442" t="str">
            <v>Phnom Penh</v>
          </cell>
          <cell r="AE442" t="str">
            <v>Cambodia</v>
          </cell>
          <cell r="AF442" t="str">
            <v>721415</v>
          </cell>
          <cell r="AG442" t="str">
            <v>HORIZON - CAM</v>
          </cell>
          <cell r="AH442" t="str">
            <v>Phnom Penh</v>
          </cell>
          <cell r="AI442" t="str">
            <v>Cambodia</v>
          </cell>
          <cell r="AJ442" t="str">
            <v>721415</v>
          </cell>
          <cell r="AK442" t="str">
            <v>HORIZON - CAM</v>
          </cell>
          <cell r="AL442" t="str">
            <v>Phnom Penh</v>
          </cell>
          <cell r="AM442" t="str">
            <v>Cambodia</v>
          </cell>
          <cell r="AN442" t="str">
            <v>JARH</v>
          </cell>
          <cell r="AO442">
            <v>20</v>
          </cell>
          <cell r="AP442">
            <v>29</v>
          </cell>
          <cell r="AQ442">
            <v>18.75</v>
          </cell>
          <cell r="AR442">
            <v>11.5</v>
          </cell>
          <cell r="AS442">
            <v>7.4</v>
          </cell>
          <cell r="AT442" t="str">
            <v>KU38</v>
          </cell>
          <cell r="AU442">
            <v>28</v>
          </cell>
          <cell r="AV442">
            <v>80</v>
          </cell>
          <cell r="AW442">
            <v>38</v>
          </cell>
          <cell r="AX442">
            <v>29</v>
          </cell>
          <cell r="AY442">
            <v>9.9</v>
          </cell>
          <cell r="AZ442">
            <v>2000</v>
          </cell>
          <cell r="BA442">
            <v>500</v>
          </cell>
          <cell r="BB442">
            <v>87</v>
          </cell>
          <cell r="BC442">
            <v>28</v>
          </cell>
          <cell r="BD442">
            <v>115</v>
          </cell>
          <cell r="BE442">
            <v>63</v>
          </cell>
          <cell r="BF442">
            <v>103</v>
          </cell>
          <cell r="BG442">
            <v>15</v>
          </cell>
          <cell r="BH442">
            <v>63</v>
          </cell>
          <cell r="BI442">
            <v>25</v>
          </cell>
          <cell r="BJ442">
            <v>63</v>
          </cell>
          <cell r="BK442">
            <v>64</v>
          </cell>
          <cell r="BL442">
            <v>9</v>
          </cell>
          <cell r="BM442">
            <v>1</v>
          </cell>
          <cell r="BN442">
            <v>1</v>
          </cell>
          <cell r="BO442">
            <v>1</v>
          </cell>
          <cell r="BP442">
            <v>1</v>
          </cell>
        </row>
        <row r="443">
          <cell r="G443" t="str">
            <v>JS0A4QW47H6</v>
          </cell>
          <cell r="H443">
            <v>0</v>
          </cell>
          <cell r="I443">
            <v>0</v>
          </cell>
          <cell r="J443" t="str">
            <v>ZONE PACK</v>
          </cell>
          <cell r="K443" t="str">
            <v>C/O</v>
          </cell>
          <cell r="L443" t="str">
            <v>7H6</v>
          </cell>
          <cell r="M443" t="str">
            <v>GRAPHITE GREY</v>
          </cell>
          <cell r="N443" t="str">
            <v>Solid</v>
          </cell>
          <cell r="O443" t="str">
            <v>S</v>
          </cell>
          <cell r="P443" t="str">
            <v>100% Polyester</v>
          </cell>
          <cell r="Q443" t="str">
            <v>721415</v>
          </cell>
          <cell r="R443" t="str">
            <v>HORIZON - CAM</v>
          </cell>
          <cell r="S443" t="str">
            <v>Phnom Penh</v>
          </cell>
          <cell r="T443" t="str">
            <v>Cambodia</v>
          </cell>
          <cell r="U443">
            <v>35</v>
          </cell>
          <cell r="V443">
            <v>28</v>
          </cell>
          <cell r="W443">
            <v>14</v>
          </cell>
          <cell r="X443">
            <v>14</v>
          </cell>
          <cell r="Y443">
            <v>45</v>
          </cell>
          <cell r="Z443">
            <v>87</v>
          </cell>
          <cell r="AA443">
            <v>94</v>
          </cell>
          <cell r="AB443" t="str">
            <v>721415</v>
          </cell>
          <cell r="AC443" t="str">
            <v>HORIZON - CAM</v>
          </cell>
          <cell r="AD443" t="str">
            <v>Phnom Penh</v>
          </cell>
          <cell r="AE443" t="str">
            <v>Cambodia</v>
          </cell>
          <cell r="AF443" t="str">
            <v>721415</v>
          </cell>
          <cell r="AG443" t="str">
            <v>HORIZON - CAM</v>
          </cell>
          <cell r="AH443" t="str">
            <v>Phnom Penh</v>
          </cell>
          <cell r="AI443" t="str">
            <v>Cambodia</v>
          </cell>
          <cell r="AJ443" t="str">
            <v>721415</v>
          </cell>
          <cell r="AK443" t="str">
            <v>HORIZON - CAM</v>
          </cell>
          <cell r="AL443" t="str">
            <v>Phnom Penh</v>
          </cell>
          <cell r="AM443" t="str">
            <v>Cambodia</v>
          </cell>
          <cell r="AN443" t="str">
            <v>JARH</v>
          </cell>
          <cell r="AO443">
            <v>20</v>
          </cell>
          <cell r="AP443">
            <v>29</v>
          </cell>
          <cell r="AQ443">
            <v>18.75</v>
          </cell>
          <cell r="AR443">
            <v>11.5</v>
          </cell>
          <cell r="AS443">
            <v>7.4</v>
          </cell>
          <cell r="AT443" t="str">
            <v>KU38</v>
          </cell>
          <cell r="AU443">
            <v>28</v>
          </cell>
          <cell r="AV443">
            <v>80</v>
          </cell>
          <cell r="AW443">
            <v>38</v>
          </cell>
          <cell r="AX443">
            <v>29</v>
          </cell>
          <cell r="AY443">
            <v>9.9</v>
          </cell>
          <cell r="AZ443">
            <v>2000</v>
          </cell>
          <cell r="BA443">
            <v>500</v>
          </cell>
          <cell r="BB443">
            <v>87</v>
          </cell>
          <cell r="BC443">
            <v>28</v>
          </cell>
          <cell r="BD443">
            <v>115</v>
          </cell>
          <cell r="BE443">
            <v>63</v>
          </cell>
          <cell r="BF443">
            <v>103</v>
          </cell>
          <cell r="BG443">
            <v>15</v>
          </cell>
          <cell r="BH443">
            <v>63</v>
          </cell>
          <cell r="BI443">
            <v>25</v>
          </cell>
          <cell r="BJ443">
            <v>63</v>
          </cell>
          <cell r="BK443">
            <v>64</v>
          </cell>
          <cell r="BL443">
            <v>9</v>
          </cell>
          <cell r="BM443">
            <v>1</v>
          </cell>
          <cell r="BN443">
            <v>1</v>
          </cell>
          <cell r="BO443">
            <v>1</v>
          </cell>
          <cell r="BP443">
            <v>1</v>
          </cell>
        </row>
        <row r="444">
          <cell r="G444" t="str">
            <v>JS0A4QW47S1</v>
          </cell>
          <cell r="H444">
            <v>0</v>
          </cell>
          <cell r="I444">
            <v>0</v>
          </cell>
          <cell r="J444" t="str">
            <v>ZONE PACK</v>
          </cell>
          <cell r="K444" t="str">
            <v>C/O</v>
          </cell>
          <cell r="L444" t="str">
            <v>7S1</v>
          </cell>
          <cell r="M444" t="str">
            <v>COCONUT</v>
          </cell>
          <cell r="N444" t="str">
            <v>Solid</v>
          </cell>
          <cell r="O444" t="str">
            <v>S</v>
          </cell>
          <cell r="P444" t="str">
            <v>100% Polyester</v>
          </cell>
          <cell r="Q444" t="str">
            <v>721415</v>
          </cell>
          <cell r="R444" t="str">
            <v>HORIZON - CAM</v>
          </cell>
          <cell r="S444" t="str">
            <v>Phnom Penh</v>
          </cell>
          <cell r="T444" t="str">
            <v>Cambodia</v>
          </cell>
          <cell r="U444">
            <v>35</v>
          </cell>
          <cell r="V444">
            <v>28</v>
          </cell>
          <cell r="W444">
            <v>14</v>
          </cell>
          <cell r="X444">
            <v>14</v>
          </cell>
          <cell r="Y444">
            <v>45</v>
          </cell>
          <cell r="Z444">
            <v>87</v>
          </cell>
          <cell r="AA444">
            <v>94</v>
          </cell>
          <cell r="AB444" t="str">
            <v>721415</v>
          </cell>
          <cell r="AC444" t="str">
            <v>HORIZON - CAM</v>
          </cell>
          <cell r="AD444" t="str">
            <v>Phnom Penh</v>
          </cell>
          <cell r="AE444" t="str">
            <v>Cambodia</v>
          </cell>
          <cell r="AF444" t="str">
            <v>721415</v>
          </cell>
          <cell r="AG444" t="str">
            <v>HORIZON - CAM</v>
          </cell>
          <cell r="AH444" t="str">
            <v>Phnom Penh</v>
          </cell>
          <cell r="AI444" t="str">
            <v>Cambodia</v>
          </cell>
          <cell r="AJ444" t="str">
            <v>721415</v>
          </cell>
          <cell r="AK444" t="str">
            <v>HORIZON - CAM</v>
          </cell>
          <cell r="AL444" t="str">
            <v>Phnom Penh</v>
          </cell>
          <cell r="AM444" t="str">
            <v>Cambodia</v>
          </cell>
          <cell r="AN444" t="str">
            <v>JARH</v>
          </cell>
          <cell r="AO444">
            <v>20</v>
          </cell>
          <cell r="AP444">
            <v>29</v>
          </cell>
          <cell r="AQ444">
            <v>18.75</v>
          </cell>
          <cell r="AR444">
            <v>11.5</v>
          </cell>
          <cell r="AS444">
            <v>7.4</v>
          </cell>
          <cell r="AT444" t="str">
            <v>KU38</v>
          </cell>
          <cell r="AU444">
            <v>28</v>
          </cell>
          <cell r="AV444">
            <v>80</v>
          </cell>
          <cell r="AW444">
            <v>38</v>
          </cell>
          <cell r="AX444">
            <v>29</v>
          </cell>
          <cell r="AY444">
            <v>9.9</v>
          </cell>
          <cell r="AZ444">
            <v>2000</v>
          </cell>
          <cell r="BA444">
            <v>500</v>
          </cell>
          <cell r="BB444">
            <v>87</v>
          </cell>
          <cell r="BC444">
            <v>28</v>
          </cell>
          <cell r="BD444">
            <v>115</v>
          </cell>
          <cell r="BE444">
            <v>63</v>
          </cell>
          <cell r="BF444">
            <v>103</v>
          </cell>
          <cell r="BG444">
            <v>15</v>
          </cell>
          <cell r="BH444">
            <v>63</v>
          </cell>
          <cell r="BI444">
            <v>25</v>
          </cell>
          <cell r="BJ444">
            <v>63</v>
          </cell>
          <cell r="BK444">
            <v>64</v>
          </cell>
          <cell r="BL444">
            <v>9</v>
          </cell>
          <cell r="BM444">
            <v>1</v>
          </cell>
          <cell r="BN444">
            <v>1</v>
          </cell>
          <cell r="BO444">
            <v>1</v>
          </cell>
          <cell r="BP444">
            <v>1</v>
          </cell>
        </row>
        <row r="445">
          <cell r="G445" t="str">
            <v>JS0A4QW5003</v>
          </cell>
          <cell r="H445">
            <v>0</v>
          </cell>
          <cell r="I445">
            <v>0</v>
          </cell>
          <cell r="J445" t="str">
            <v>DUO PACK</v>
          </cell>
          <cell r="K445" t="str">
            <v>C/O</v>
          </cell>
          <cell r="L445" t="str">
            <v>003</v>
          </cell>
          <cell r="M445" t="str">
            <v>NAVY</v>
          </cell>
          <cell r="N445" t="str">
            <v>Solid</v>
          </cell>
          <cell r="O445" t="str">
            <v>S</v>
          </cell>
          <cell r="P445" t="str">
            <v>100% Polyester</v>
          </cell>
          <cell r="Q445" t="str">
            <v>721415</v>
          </cell>
          <cell r="R445" t="str">
            <v>HORIZON - CAM</v>
          </cell>
          <cell r="S445" t="str">
            <v>Phnom Penh</v>
          </cell>
          <cell r="T445" t="str">
            <v>Cambodia</v>
          </cell>
          <cell r="U445">
            <v>35</v>
          </cell>
          <cell r="V445">
            <v>28</v>
          </cell>
          <cell r="W445">
            <v>14</v>
          </cell>
          <cell r="X445">
            <v>14</v>
          </cell>
          <cell r="Y445">
            <v>45</v>
          </cell>
          <cell r="Z445">
            <v>87</v>
          </cell>
          <cell r="AA445">
            <v>94</v>
          </cell>
          <cell r="AB445" t="str">
            <v>721415</v>
          </cell>
          <cell r="AC445" t="str">
            <v>HORIZON - CAM</v>
          </cell>
          <cell r="AD445" t="str">
            <v>Phnom Penh</v>
          </cell>
          <cell r="AE445" t="str">
            <v>Cambodia</v>
          </cell>
          <cell r="AF445" t="str">
            <v>721415</v>
          </cell>
          <cell r="AG445" t="str">
            <v>HORIZON - CAM</v>
          </cell>
          <cell r="AH445" t="str">
            <v>Phnom Penh</v>
          </cell>
          <cell r="AI445" t="str">
            <v>Cambodia</v>
          </cell>
          <cell r="AJ445" t="str">
            <v>721415</v>
          </cell>
          <cell r="AK445" t="str">
            <v>HORIZON - CAM</v>
          </cell>
          <cell r="AL445" t="str">
            <v>Phnom Penh</v>
          </cell>
          <cell r="AM445" t="str">
            <v>Cambodia</v>
          </cell>
          <cell r="AN445" t="str">
            <v>JFRG</v>
          </cell>
          <cell r="AO445">
            <v>20</v>
          </cell>
          <cell r="AP445">
            <v>30</v>
          </cell>
          <cell r="AQ445">
            <v>15</v>
          </cell>
          <cell r="AR445">
            <v>13</v>
          </cell>
          <cell r="AS445">
            <v>11.4</v>
          </cell>
          <cell r="AT445" t="str">
            <v>KU37</v>
          </cell>
          <cell r="AU445">
            <v>26</v>
          </cell>
          <cell r="AV445">
            <v>80</v>
          </cell>
          <cell r="AW445">
            <v>38</v>
          </cell>
          <cell r="AX445">
            <v>44</v>
          </cell>
          <cell r="AY445">
            <v>13.7</v>
          </cell>
          <cell r="AZ445">
            <v>2000</v>
          </cell>
          <cell r="BA445">
            <v>500</v>
          </cell>
          <cell r="BB445">
            <v>87</v>
          </cell>
          <cell r="BC445">
            <v>28</v>
          </cell>
          <cell r="BD445">
            <v>115</v>
          </cell>
          <cell r="BE445">
            <v>63</v>
          </cell>
          <cell r="BF445">
            <v>103</v>
          </cell>
          <cell r="BG445">
            <v>15</v>
          </cell>
          <cell r="BH445">
            <v>63</v>
          </cell>
          <cell r="BI445">
            <v>25</v>
          </cell>
          <cell r="BJ445">
            <v>63</v>
          </cell>
          <cell r="BK445">
            <v>64</v>
          </cell>
          <cell r="BL445">
            <v>9</v>
          </cell>
          <cell r="BM445">
            <v>1</v>
          </cell>
          <cell r="BN445">
            <v>1</v>
          </cell>
          <cell r="BO445">
            <v>1</v>
          </cell>
          <cell r="BP445">
            <v>1</v>
          </cell>
        </row>
        <row r="446">
          <cell r="G446" t="str">
            <v>JS0A4QW5008</v>
          </cell>
          <cell r="H446">
            <v>0</v>
          </cell>
          <cell r="I446">
            <v>0</v>
          </cell>
          <cell r="J446" t="str">
            <v>DUO PACK</v>
          </cell>
          <cell r="K446" t="str">
            <v>C/O</v>
          </cell>
          <cell r="L446" t="str">
            <v>008</v>
          </cell>
          <cell r="M446" t="str">
            <v>BLACK</v>
          </cell>
          <cell r="N446" t="str">
            <v>Solid</v>
          </cell>
          <cell r="O446" t="str">
            <v>S</v>
          </cell>
          <cell r="P446" t="str">
            <v>100% Polyester</v>
          </cell>
          <cell r="Q446" t="str">
            <v>721415</v>
          </cell>
          <cell r="R446" t="str">
            <v>HORIZON - CAM</v>
          </cell>
          <cell r="S446" t="str">
            <v>Phnom Penh</v>
          </cell>
          <cell r="T446" t="str">
            <v>Cambodia</v>
          </cell>
          <cell r="U446">
            <v>35</v>
          </cell>
          <cell r="V446">
            <v>28</v>
          </cell>
          <cell r="W446">
            <v>14</v>
          </cell>
          <cell r="X446">
            <v>14</v>
          </cell>
          <cell r="Y446">
            <v>45</v>
          </cell>
          <cell r="Z446">
            <v>87</v>
          </cell>
          <cell r="AA446">
            <v>94</v>
          </cell>
          <cell r="AB446" t="str">
            <v>721415</v>
          </cell>
          <cell r="AC446" t="str">
            <v>HORIZON - CAM</v>
          </cell>
          <cell r="AD446" t="str">
            <v>Phnom Penh</v>
          </cell>
          <cell r="AE446" t="str">
            <v>Cambodia</v>
          </cell>
          <cell r="AF446" t="str">
            <v>721415</v>
          </cell>
          <cell r="AG446" t="str">
            <v>HORIZON - CAM</v>
          </cell>
          <cell r="AH446" t="str">
            <v>Phnom Penh</v>
          </cell>
          <cell r="AI446" t="str">
            <v>Cambodia</v>
          </cell>
          <cell r="AJ446" t="str">
            <v>721415</v>
          </cell>
          <cell r="AK446" t="str">
            <v>HORIZON - CAM</v>
          </cell>
          <cell r="AL446" t="str">
            <v>Phnom Penh</v>
          </cell>
          <cell r="AM446" t="str">
            <v>Cambodia</v>
          </cell>
          <cell r="AN446" t="str">
            <v>JFRG</v>
          </cell>
          <cell r="AO446">
            <v>20</v>
          </cell>
          <cell r="AP446">
            <v>30</v>
          </cell>
          <cell r="AQ446">
            <v>15</v>
          </cell>
          <cell r="AR446">
            <v>13</v>
          </cell>
          <cell r="AS446">
            <v>11.4</v>
          </cell>
          <cell r="AT446" t="str">
            <v>KU37</v>
          </cell>
          <cell r="AU446">
            <v>26</v>
          </cell>
          <cell r="AV446">
            <v>80</v>
          </cell>
          <cell r="AW446">
            <v>38</v>
          </cell>
          <cell r="AX446">
            <v>44</v>
          </cell>
          <cell r="AY446">
            <v>13.7</v>
          </cell>
          <cell r="AZ446">
            <v>2000</v>
          </cell>
          <cell r="BA446">
            <v>500</v>
          </cell>
          <cell r="BB446">
            <v>87</v>
          </cell>
          <cell r="BC446">
            <v>28</v>
          </cell>
          <cell r="BD446">
            <v>115</v>
          </cell>
          <cell r="BE446">
            <v>63</v>
          </cell>
          <cell r="BF446">
            <v>103</v>
          </cell>
          <cell r="BG446">
            <v>15</v>
          </cell>
          <cell r="BH446">
            <v>63</v>
          </cell>
          <cell r="BI446">
            <v>25</v>
          </cell>
          <cell r="BJ446">
            <v>63</v>
          </cell>
          <cell r="BK446">
            <v>64</v>
          </cell>
          <cell r="BL446">
            <v>9</v>
          </cell>
          <cell r="BM446">
            <v>1</v>
          </cell>
          <cell r="BN446">
            <v>1</v>
          </cell>
          <cell r="BO446">
            <v>1</v>
          </cell>
          <cell r="BP446">
            <v>1</v>
          </cell>
        </row>
        <row r="447">
          <cell r="G447" t="str">
            <v>JS0A4QW504S</v>
          </cell>
          <cell r="H447">
            <v>0</v>
          </cell>
          <cell r="I447">
            <v>0</v>
          </cell>
          <cell r="J447" t="str">
            <v>DUO PACK</v>
          </cell>
          <cell r="K447" t="str">
            <v>C/O</v>
          </cell>
          <cell r="L447" t="str">
            <v>04S</v>
          </cell>
          <cell r="M447" t="str">
            <v>RUSSET RED</v>
          </cell>
          <cell r="N447" t="str">
            <v>Solid</v>
          </cell>
          <cell r="O447" t="str">
            <v>S</v>
          </cell>
          <cell r="P447" t="str">
            <v>100% Polyester</v>
          </cell>
          <cell r="Q447" t="str">
            <v>721415</v>
          </cell>
          <cell r="R447" t="str">
            <v>HORIZON - CAM</v>
          </cell>
          <cell r="S447" t="str">
            <v>Phnom Penh</v>
          </cell>
          <cell r="T447" t="str">
            <v>Cambodia</v>
          </cell>
          <cell r="U447">
            <v>35</v>
          </cell>
          <cell r="V447">
            <v>28</v>
          </cell>
          <cell r="W447">
            <v>14</v>
          </cell>
          <cell r="X447">
            <v>14</v>
          </cell>
          <cell r="Y447">
            <v>45</v>
          </cell>
          <cell r="Z447">
            <v>87</v>
          </cell>
          <cell r="AA447">
            <v>94</v>
          </cell>
          <cell r="AB447" t="str">
            <v>721415</v>
          </cell>
          <cell r="AC447" t="str">
            <v>HORIZON - CAM</v>
          </cell>
          <cell r="AD447" t="str">
            <v>Phnom Penh</v>
          </cell>
          <cell r="AE447" t="str">
            <v>Cambodia</v>
          </cell>
          <cell r="AF447" t="str">
            <v>721415</v>
          </cell>
          <cell r="AG447" t="str">
            <v>HORIZON - CAM</v>
          </cell>
          <cell r="AH447" t="str">
            <v>Phnom Penh</v>
          </cell>
          <cell r="AI447" t="str">
            <v>Cambodia</v>
          </cell>
          <cell r="AJ447" t="str">
            <v>721415</v>
          </cell>
          <cell r="AK447" t="str">
            <v>HORIZON - CAM</v>
          </cell>
          <cell r="AL447" t="str">
            <v>Phnom Penh</v>
          </cell>
          <cell r="AM447" t="str">
            <v>Cambodia</v>
          </cell>
          <cell r="AN447" t="str">
            <v>JFRG</v>
          </cell>
          <cell r="AO447">
            <v>20</v>
          </cell>
          <cell r="AP447">
            <v>30</v>
          </cell>
          <cell r="AQ447">
            <v>15</v>
          </cell>
          <cell r="AR447">
            <v>13</v>
          </cell>
          <cell r="AS447">
            <v>11.4</v>
          </cell>
          <cell r="AT447" t="str">
            <v>KU37</v>
          </cell>
          <cell r="AU447">
            <v>26</v>
          </cell>
          <cell r="AV447">
            <v>80</v>
          </cell>
          <cell r="AW447">
            <v>38</v>
          </cell>
          <cell r="AX447">
            <v>44</v>
          </cell>
          <cell r="AY447">
            <v>13.7</v>
          </cell>
          <cell r="AZ447">
            <v>2000</v>
          </cell>
          <cell r="BA447">
            <v>500</v>
          </cell>
          <cell r="BB447">
            <v>87</v>
          </cell>
          <cell r="BC447">
            <v>28</v>
          </cell>
          <cell r="BD447">
            <v>115</v>
          </cell>
          <cell r="BE447">
            <v>63</v>
          </cell>
          <cell r="BF447">
            <v>103</v>
          </cell>
          <cell r="BG447">
            <v>15</v>
          </cell>
          <cell r="BH447">
            <v>63</v>
          </cell>
          <cell r="BI447">
            <v>25</v>
          </cell>
          <cell r="BJ447">
            <v>63</v>
          </cell>
          <cell r="BK447">
            <v>64</v>
          </cell>
          <cell r="BL447">
            <v>9</v>
          </cell>
          <cell r="BM447">
            <v>1</v>
          </cell>
          <cell r="BN447">
            <v>1</v>
          </cell>
          <cell r="BO447">
            <v>1</v>
          </cell>
          <cell r="BP447">
            <v>1</v>
          </cell>
        </row>
        <row r="448">
          <cell r="G448" t="str">
            <v>JS0A4QW57G7</v>
          </cell>
          <cell r="H448">
            <v>0</v>
          </cell>
          <cell r="I448">
            <v>0</v>
          </cell>
          <cell r="J448" t="str">
            <v>DUO PACK</v>
          </cell>
          <cell r="K448" t="str">
            <v>C/O</v>
          </cell>
          <cell r="L448" t="str">
            <v>7G7</v>
          </cell>
          <cell r="M448" t="str">
            <v>BLUE DUSK</v>
          </cell>
          <cell r="N448" t="str">
            <v>Solid</v>
          </cell>
          <cell r="O448" t="str">
            <v>S</v>
          </cell>
          <cell r="P448" t="str">
            <v>100% Polyester</v>
          </cell>
          <cell r="Q448" t="str">
            <v>721415</v>
          </cell>
          <cell r="R448" t="str">
            <v>HORIZON - CAM</v>
          </cell>
          <cell r="S448" t="str">
            <v>Phnom Penh</v>
          </cell>
          <cell r="T448" t="str">
            <v>Cambodia</v>
          </cell>
          <cell r="U448">
            <v>35</v>
          </cell>
          <cell r="V448">
            <v>28</v>
          </cell>
          <cell r="W448">
            <v>14</v>
          </cell>
          <cell r="X448">
            <v>14</v>
          </cell>
          <cell r="Y448">
            <v>45</v>
          </cell>
          <cell r="Z448">
            <v>87</v>
          </cell>
          <cell r="AA448">
            <v>94</v>
          </cell>
          <cell r="AB448" t="str">
            <v>721415</v>
          </cell>
          <cell r="AC448" t="str">
            <v>HORIZON - CAM</v>
          </cell>
          <cell r="AD448" t="str">
            <v>Phnom Penh</v>
          </cell>
          <cell r="AE448" t="str">
            <v>Cambodia</v>
          </cell>
          <cell r="AF448" t="str">
            <v>721415</v>
          </cell>
          <cell r="AG448" t="str">
            <v>HORIZON - CAM</v>
          </cell>
          <cell r="AH448" t="str">
            <v>Phnom Penh</v>
          </cell>
          <cell r="AI448" t="str">
            <v>Cambodia</v>
          </cell>
          <cell r="AJ448" t="str">
            <v>721415</v>
          </cell>
          <cell r="AK448" t="str">
            <v>HORIZON - CAM</v>
          </cell>
          <cell r="AL448" t="str">
            <v>Phnom Penh</v>
          </cell>
          <cell r="AM448" t="str">
            <v>Cambodia</v>
          </cell>
          <cell r="AN448" t="str">
            <v>JFRG</v>
          </cell>
          <cell r="AO448">
            <v>20</v>
          </cell>
          <cell r="AP448">
            <v>30</v>
          </cell>
          <cell r="AQ448">
            <v>15</v>
          </cell>
          <cell r="AR448">
            <v>13</v>
          </cell>
          <cell r="AS448">
            <v>11.4</v>
          </cell>
          <cell r="AT448" t="str">
            <v>KU37</v>
          </cell>
          <cell r="AU448">
            <v>26</v>
          </cell>
          <cell r="AV448">
            <v>80</v>
          </cell>
          <cell r="AW448">
            <v>38</v>
          </cell>
          <cell r="AX448">
            <v>44</v>
          </cell>
          <cell r="AY448">
            <v>13.7</v>
          </cell>
          <cell r="AZ448">
            <v>2000</v>
          </cell>
          <cell r="BA448">
            <v>500</v>
          </cell>
          <cell r="BB448">
            <v>87</v>
          </cell>
          <cell r="BC448">
            <v>28</v>
          </cell>
          <cell r="BD448">
            <v>115</v>
          </cell>
          <cell r="BE448">
            <v>63</v>
          </cell>
          <cell r="BF448">
            <v>103</v>
          </cell>
          <cell r="BG448">
            <v>15</v>
          </cell>
          <cell r="BH448">
            <v>63</v>
          </cell>
          <cell r="BI448">
            <v>25</v>
          </cell>
          <cell r="BJ448">
            <v>63</v>
          </cell>
          <cell r="BK448">
            <v>64</v>
          </cell>
          <cell r="BL448">
            <v>9</v>
          </cell>
          <cell r="BM448">
            <v>1</v>
          </cell>
          <cell r="BN448">
            <v>1</v>
          </cell>
          <cell r="BO448">
            <v>1</v>
          </cell>
          <cell r="BP448">
            <v>1</v>
          </cell>
        </row>
        <row r="449">
          <cell r="G449" t="str">
            <v>JS0A4QW57H6</v>
          </cell>
          <cell r="H449">
            <v>0</v>
          </cell>
          <cell r="I449">
            <v>0</v>
          </cell>
          <cell r="J449" t="str">
            <v>DUO PACK</v>
          </cell>
          <cell r="K449" t="str">
            <v>C/O</v>
          </cell>
          <cell r="L449" t="str">
            <v>7H6</v>
          </cell>
          <cell r="M449" t="str">
            <v>GRAPHITE GREY</v>
          </cell>
          <cell r="N449" t="str">
            <v>Solid</v>
          </cell>
          <cell r="O449" t="str">
            <v>S</v>
          </cell>
          <cell r="P449" t="str">
            <v>100% Polyester</v>
          </cell>
          <cell r="Q449" t="str">
            <v>721415</v>
          </cell>
          <cell r="R449" t="str">
            <v>HORIZON - CAM</v>
          </cell>
          <cell r="S449" t="str">
            <v>Phnom Penh</v>
          </cell>
          <cell r="T449" t="str">
            <v>Cambodia</v>
          </cell>
          <cell r="U449">
            <v>35</v>
          </cell>
          <cell r="V449">
            <v>28</v>
          </cell>
          <cell r="W449">
            <v>14</v>
          </cell>
          <cell r="X449">
            <v>14</v>
          </cell>
          <cell r="Y449">
            <v>45</v>
          </cell>
          <cell r="Z449">
            <v>87</v>
          </cell>
          <cell r="AA449">
            <v>94</v>
          </cell>
          <cell r="AB449" t="str">
            <v>721415</v>
          </cell>
          <cell r="AC449" t="str">
            <v>HORIZON - CAM</v>
          </cell>
          <cell r="AD449" t="str">
            <v>Phnom Penh</v>
          </cell>
          <cell r="AE449" t="str">
            <v>Cambodia</v>
          </cell>
          <cell r="AF449" t="str">
            <v>721415</v>
          </cell>
          <cell r="AG449" t="str">
            <v>HORIZON - CAM</v>
          </cell>
          <cell r="AH449" t="str">
            <v>Phnom Penh</v>
          </cell>
          <cell r="AI449" t="str">
            <v>Cambodia</v>
          </cell>
          <cell r="AJ449" t="str">
            <v>721415</v>
          </cell>
          <cell r="AK449" t="str">
            <v>HORIZON - CAM</v>
          </cell>
          <cell r="AL449" t="str">
            <v>Phnom Penh</v>
          </cell>
          <cell r="AM449" t="str">
            <v>Cambodia</v>
          </cell>
          <cell r="AN449" t="str">
            <v>JFRG</v>
          </cell>
          <cell r="AO449">
            <v>20</v>
          </cell>
          <cell r="AP449">
            <v>30</v>
          </cell>
          <cell r="AQ449">
            <v>15</v>
          </cell>
          <cell r="AR449">
            <v>13</v>
          </cell>
          <cell r="AS449">
            <v>11.4</v>
          </cell>
          <cell r="AT449" t="str">
            <v>KU37</v>
          </cell>
          <cell r="AU449">
            <v>26</v>
          </cell>
          <cell r="AV449">
            <v>80</v>
          </cell>
          <cell r="AW449">
            <v>38</v>
          </cell>
          <cell r="AX449">
            <v>44</v>
          </cell>
          <cell r="AY449">
            <v>13.7</v>
          </cell>
          <cell r="AZ449">
            <v>2000</v>
          </cell>
          <cell r="BA449">
            <v>500</v>
          </cell>
          <cell r="BB449">
            <v>87</v>
          </cell>
          <cell r="BC449">
            <v>28</v>
          </cell>
          <cell r="BD449">
            <v>115</v>
          </cell>
          <cell r="BE449">
            <v>63</v>
          </cell>
          <cell r="BF449">
            <v>103</v>
          </cell>
          <cell r="BG449">
            <v>15</v>
          </cell>
          <cell r="BH449">
            <v>63</v>
          </cell>
          <cell r="BI449">
            <v>25</v>
          </cell>
          <cell r="BJ449">
            <v>63</v>
          </cell>
          <cell r="BK449">
            <v>64</v>
          </cell>
          <cell r="BL449">
            <v>9</v>
          </cell>
          <cell r="BM449">
            <v>1</v>
          </cell>
          <cell r="BN449">
            <v>1</v>
          </cell>
          <cell r="BO449">
            <v>1</v>
          </cell>
          <cell r="BP449">
            <v>1</v>
          </cell>
        </row>
        <row r="450">
          <cell r="G450" t="str">
            <v>JS0A4QW57S1</v>
          </cell>
          <cell r="H450">
            <v>0</v>
          </cell>
          <cell r="I450">
            <v>0</v>
          </cell>
          <cell r="J450" t="str">
            <v>DUO PACK</v>
          </cell>
          <cell r="K450" t="str">
            <v>C/O</v>
          </cell>
          <cell r="L450" t="str">
            <v>7S1</v>
          </cell>
          <cell r="M450" t="str">
            <v>COCONUT</v>
          </cell>
          <cell r="N450" t="str">
            <v>Solid</v>
          </cell>
          <cell r="O450" t="str">
            <v>S</v>
          </cell>
          <cell r="P450" t="str">
            <v>100% Polyester</v>
          </cell>
          <cell r="Q450" t="str">
            <v>721415</v>
          </cell>
          <cell r="R450" t="str">
            <v>HORIZON - CAM</v>
          </cell>
          <cell r="S450" t="str">
            <v>Phnom Penh</v>
          </cell>
          <cell r="T450" t="str">
            <v>Cambodia</v>
          </cell>
          <cell r="U450">
            <v>35</v>
          </cell>
          <cell r="V450">
            <v>28</v>
          </cell>
          <cell r="W450">
            <v>14</v>
          </cell>
          <cell r="X450">
            <v>14</v>
          </cell>
          <cell r="Y450">
            <v>45</v>
          </cell>
          <cell r="Z450">
            <v>87</v>
          </cell>
          <cell r="AA450">
            <v>94</v>
          </cell>
          <cell r="AB450" t="str">
            <v>721415</v>
          </cell>
          <cell r="AC450" t="str">
            <v>HORIZON - CAM</v>
          </cell>
          <cell r="AD450" t="str">
            <v>Phnom Penh</v>
          </cell>
          <cell r="AE450" t="str">
            <v>Cambodia</v>
          </cell>
          <cell r="AF450" t="str">
            <v>721415</v>
          </cell>
          <cell r="AG450" t="str">
            <v>HORIZON - CAM</v>
          </cell>
          <cell r="AH450" t="str">
            <v>Phnom Penh</v>
          </cell>
          <cell r="AI450" t="str">
            <v>Cambodia</v>
          </cell>
          <cell r="AJ450" t="str">
            <v>721415</v>
          </cell>
          <cell r="AK450" t="str">
            <v>HORIZON - CAM</v>
          </cell>
          <cell r="AL450" t="str">
            <v>Phnom Penh</v>
          </cell>
          <cell r="AM450" t="str">
            <v>Cambodia</v>
          </cell>
          <cell r="AN450" t="str">
            <v>JFRG</v>
          </cell>
          <cell r="AO450">
            <v>20</v>
          </cell>
          <cell r="AP450">
            <v>30</v>
          </cell>
          <cell r="AQ450">
            <v>15</v>
          </cell>
          <cell r="AR450">
            <v>13</v>
          </cell>
          <cell r="AS450">
            <v>11.4</v>
          </cell>
          <cell r="AT450" t="str">
            <v>KU37</v>
          </cell>
          <cell r="AU450">
            <v>26</v>
          </cell>
          <cell r="AV450">
            <v>80</v>
          </cell>
          <cell r="AW450">
            <v>38</v>
          </cell>
          <cell r="AX450">
            <v>44</v>
          </cell>
          <cell r="AY450">
            <v>13.7</v>
          </cell>
          <cell r="AZ450">
            <v>2000</v>
          </cell>
          <cell r="BA450">
            <v>500</v>
          </cell>
          <cell r="BB450">
            <v>87</v>
          </cell>
          <cell r="BC450">
            <v>28</v>
          </cell>
          <cell r="BD450">
            <v>115</v>
          </cell>
          <cell r="BE450">
            <v>63</v>
          </cell>
          <cell r="BF450">
            <v>103</v>
          </cell>
          <cell r="BG450">
            <v>15</v>
          </cell>
          <cell r="BH450">
            <v>63</v>
          </cell>
          <cell r="BI450">
            <v>25</v>
          </cell>
          <cell r="BJ450">
            <v>63</v>
          </cell>
          <cell r="BK450">
            <v>64</v>
          </cell>
          <cell r="BL450">
            <v>9</v>
          </cell>
          <cell r="BM450">
            <v>1</v>
          </cell>
          <cell r="BN450">
            <v>1</v>
          </cell>
          <cell r="BO450">
            <v>1</v>
          </cell>
          <cell r="BP450">
            <v>1</v>
          </cell>
        </row>
        <row r="451">
          <cell r="G451" t="str">
            <v>JS0A4QW591H</v>
          </cell>
          <cell r="H451">
            <v>0</v>
          </cell>
          <cell r="I451">
            <v>0</v>
          </cell>
          <cell r="J451" t="str">
            <v>DUO PACK</v>
          </cell>
          <cell r="K451" t="str">
            <v>C/O</v>
          </cell>
          <cell r="L451" t="str">
            <v>91H</v>
          </cell>
          <cell r="M451" t="str">
            <v>GREAT GALAXY</v>
          </cell>
          <cell r="N451" t="str">
            <v>Print</v>
          </cell>
          <cell r="O451" t="str">
            <v>P</v>
          </cell>
          <cell r="P451" t="str">
            <v>100% Polyester</v>
          </cell>
          <cell r="Q451" t="str">
            <v>721415</v>
          </cell>
          <cell r="R451" t="str">
            <v>HORIZON - CAM</v>
          </cell>
          <cell r="S451" t="str">
            <v>Phnom Penh</v>
          </cell>
          <cell r="T451" t="str">
            <v>Cambodia</v>
          </cell>
          <cell r="U451">
            <v>60</v>
          </cell>
          <cell r="V451">
            <v>28</v>
          </cell>
          <cell r="W451">
            <v>14</v>
          </cell>
          <cell r="X451">
            <v>14</v>
          </cell>
          <cell r="Y451">
            <v>45</v>
          </cell>
          <cell r="Z451">
            <v>87</v>
          </cell>
          <cell r="AA451">
            <v>119</v>
          </cell>
          <cell r="AB451" t="str">
            <v>721415</v>
          </cell>
          <cell r="AC451" t="str">
            <v>HORIZON - CAM</v>
          </cell>
          <cell r="AD451" t="str">
            <v>Phnom Penh</v>
          </cell>
          <cell r="AE451" t="str">
            <v>Cambodia</v>
          </cell>
          <cell r="AF451" t="str">
            <v>721415</v>
          </cell>
          <cell r="AG451" t="str">
            <v>HORIZON - CAM</v>
          </cell>
          <cell r="AH451" t="str">
            <v>Phnom Penh</v>
          </cell>
          <cell r="AI451" t="str">
            <v>Cambodia</v>
          </cell>
          <cell r="AJ451" t="str">
            <v>721415</v>
          </cell>
          <cell r="AK451" t="str">
            <v>HORIZON - CAM</v>
          </cell>
          <cell r="AL451" t="str">
            <v>Phnom Penh</v>
          </cell>
          <cell r="AM451" t="str">
            <v>Cambodia</v>
          </cell>
          <cell r="AN451" t="str">
            <v>JFRG</v>
          </cell>
          <cell r="AO451">
            <v>20</v>
          </cell>
          <cell r="AP451">
            <v>30</v>
          </cell>
          <cell r="AQ451">
            <v>15</v>
          </cell>
          <cell r="AR451">
            <v>13</v>
          </cell>
          <cell r="AS451">
            <v>11.4</v>
          </cell>
          <cell r="AT451" t="str">
            <v>KU37</v>
          </cell>
          <cell r="AU451">
            <v>26</v>
          </cell>
          <cell r="AV451">
            <v>80</v>
          </cell>
          <cell r="AW451">
            <v>38</v>
          </cell>
          <cell r="AX451">
            <v>44</v>
          </cell>
          <cell r="AY451">
            <v>13.7</v>
          </cell>
          <cell r="AZ451">
            <v>2000</v>
          </cell>
          <cell r="BA451">
            <v>500</v>
          </cell>
          <cell r="BB451">
            <v>87</v>
          </cell>
          <cell r="BC451">
            <v>28</v>
          </cell>
          <cell r="BD451">
            <v>115</v>
          </cell>
          <cell r="BE451">
            <v>63</v>
          </cell>
          <cell r="BF451">
            <v>103</v>
          </cell>
          <cell r="BG451">
            <v>15</v>
          </cell>
          <cell r="BH451">
            <v>63</v>
          </cell>
          <cell r="BI451">
            <v>25</v>
          </cell>
          <cell r="BJ451">
            <v>63</v>
          </cell>
          <cell r="BK451">
            <v>64</v>
          </cell>
          <cell r="BL451">
            <v>9</v>
          </cell>
          <cell r="BM451">
            <v>1</v>
          </cell>
          <cell r="BN451">
            <v>1</v>
          </cell>
          <cell r="BO451">
            <v>1</v>
          </cell>
          <cell r="BP451">
            <v>1</v>
          </cell>
        </row>
        <row r="452">
          <cell r="G452" t="str">
            <v>JS0A4QW591I</v>
          </cell>
          <cell r="H452">
            <v>0</v>
          </cell>
          <cell r="I452">
            <v>0</v>
          </cell>
          <cell r="J452" t="str">
            <v>DUO PACK</v>
          </cell>
          <cell r="K452" t="str">
            <v>C/O</v>
          </cell>
          <cell r="L452" t="str">
            <v>91I</v>
          </cell>
          <cell r="M452" t="str">
            <v>GRUNGE CAMO</v>
          </cell>
          <cell r="N452" t="str">
            <v>Print</v>
          </cell>
          <cell r="O452" t="str">
            <v>P</v>
          </cell>
          <cell r="P452" t="str">
            <v>100% Polyester</v>
          </cell>
          <cell r="Q452" t="str">
            <v>721415</v>
          </cell>
          <cell r="R452" t="str">
            <v>HORIZON - CAM</v>
          </cell>
          <cell r="S452" t="str">
            <v>Phnom Penh</v>
          </cell>
          <cell r="T452" t="str">
            <v>Cambodia</v>
          </cell>
          <cell r="U452">
            <v>60</v>
          </cell>
          <cell r="V452">
            <v>28</v>
          </cell>
          <cell r="W452">
            <v>14</v>
          </cell>
          <cell r="X452">
            <v>14</v>
          </cell>
          <cell r="Y452">
            <v>45</v>
          </cell>
          <cell r="Z452">
            <v>87</v>
          </cell>
          <cell r="AA452">
            <v>119</v>
          </cell>
          <cell r="AB452" t="str">
            <v>721415</v>
          </cell>
          <cell r="AC452" t="str">
            <v>HORIZON - CAM</v>
          </cell>
          <cell r="AD452" t="str">
            <v>Phnom Penh</v>
          </cell>
          <cell r="AE452" t="str">
            <v>Cambodia</v>
          </cell>
          <cell r="AF452" t="str">
            <v>721415</v>
          </cell>
          <cell r="AG452" t="str">
            <v>HORIZON - CAM</v>
          </cell>
          <cell r="AH452" t="str">
            <v>Phnom Penh</v>
          </cell>
          <cell r="AI452" t="str">
            <v>Cambodia</v>
          </cell>
          <cell r="AJ452" t="str">
            <v>721415</v>
          </cell>
          <cell r="AK452" t="str">
            <v>HORIZON - CAM</v>
          </cell>
          <cell r="AL452" t="str">
            <v>Phnom Penh</v>
          </cell>
          <cell r="AM452" t="str">
            <v>Cambodia</v>
          </cell>
          <cell r="AN452" t="str">
            <v>JFRG</v>
          </cell>
          <cell r="AO452">
            <v>20</v>
          </cell>
          <cell r="AP452">
            <v>30</v>
          </cell>
          <cell r="AQ452">
            <v>15</v>
          </cell>
          <cell r="AR452">
            <v>13</v>
          </cell>
          <cell r="AS452">
            <v>11.4</v>
          </cell>
          <cell r="AT452" t="str">
            <v>KU37</v>
          </cell>
          <cell r="AU452">
            <v>26</v>
          </cell>
          <cell r="AV452">
            <v>80</v>
          </cell>
          <cell r="AW452">
            <v>38</v>
          </cell>
          <cell r="AX452">
            <v>44</v>
          </cell>
          <cell r="AY452">
            <v>13.7</v>
          </cell>
          <cell r="AZ452">
            <v>2000</v>
          </cell>
          <cell r="BA452">
            <v>500</v>
          </cell>
          <cell r="BB452">
            <v>87</v>
          </cell>
          <cell r="BC452">
            <v>28</v>
          </cell>
          <cell r="BD452">
            <v>115</v>
          </cell>
          <cell r="BE452">
            <v>63</v>
          </cell>
          <cell r="BF452">
            <v>103</v>
          </cell>
          <cell r="BG452">
            <v>15</v>
          </cell>
          <cell r="BH452">
            <v>63</v>
          </cell>
          <cell r="BI452">
            <v>25</v>
          </cell>
          <cell r="BJ452">
            <v>63</v>
          </cell>
          <cell r="BK452">
            <v>64</v>
          </cell>
          <cell r="BL452">
            <v>9</v>
          </cell>
          <cell r="BM452">
            <v>1</v>
          </cell>
          <cell r="BN452">
            <v>1</v>
          </cell>
          <cell r="BO452">
            <v>1</v>
          </cell>
          <cell r="BP452">
            <v>1</v>
          </cell>
        </row>
        <row r="453">
          <cell r="G453" t="str">
            <v>JS0A4QW591J</v>
          </cell>
          <cell r="H453">
            <v>0</v>
          </cell>
          <cell r="I453">
            <v>0</v>
          </cell>
          <cell r="J453" t="str">
            <v>DUO PACK</v>
          </cell>
          <cell r="K453" t="str">
            <v>C/O</v>
          </cell>
          <cell r="L453" t="str">
            <v>91J</v>
          </cell>
          <cell r="M453" t="str">
            <v>GOLDEN GARDEN</v>
          </cell>
          <cell r="N453" t="str">
            <v>Print</v>
          </cell>
          <cell r="O453" t="str">
            <v>P</v>
          </cell>
          <cell r="P453" t="str">
            <v>100% Polyester</v>
          </cell>
          <cell r="Q453" t="str">
            <v>721415</v>
          </cell>
          <cell r="R453" t="str">
            <v>HORIZON - CAM</v>
          </cell>
          <cell r="S453" t="str">
            <v>Phnom Penh</v>
          </cell>
          <cell r="T453" t="str">
            <v>Cambodia</v>
          </cell>
          <cell r="U453">
            <v>60</v>
          </cell>
          <cell r="V453">
            <v>28</v>
          </cell>
          <cell r="W453">
            <v>14</v>
          </cell>
          <cell r="X453">
            <v>14</v>
          </cell>
          <cell r="Y453">
            <v>45</v>
          </cell>
          <cell r="Z453">
            <v>87</v>
          </cell>
          <cell r="AA453">
            <v>119</v>
          </cell>
          <cell r="AB453" t="str">
            <v>721415</v>
          </cell>
          <cell r="AC453" t="str">
            <v>HORIZON - CAM</v>
          </cell>
          <cell r="AD453" t="str">
            <v>Phnom Penh</v>
          </cell>
          <cell r="AE453" t="str">
            <v>Cambodia</v>
          </cell>
          <cell r="AF453" t="str">
            <v>721415</v>
          </cell>
          <cell r="AG453" t="str">
            <v>HORIZON - CAM</v>
          </cell>
          <cell r="AH453" t="str">
            <v>Phnom Penh</v>
          </cell>
          <cell r="AI453" t="str">
            <v>Cambodia</v>
          </cell>
          <cell r="AJ453" t="str">
            <v>721415</v>
          </cell>
          <cell r="AK453" t="str">
            <v>HORIZON - CAM</v>
          </cell>
          <cell r="AL453" t="str">
            <v>Phnom Penh</v>
          </cell>
          <cell r="AM453" t="str">
            <v>Cambodia</v>
          </cell>
          <cell r="AN453" t="str">
            <v>JFRG</v>
          </cell>
          <cell r="AO453">
            <v>20</v>
          </cell>
          <cell r="AP453">
            <v>30</v>
          </cell>
          <cell r="AQ453">
            <v>15</v>
          </cell>
          <cell r="AR453">
            <v>13</v>
          </cell>
          <cell r="AS453">
            <v>11.4</v>
          </cell>
          <cell r="AT453" t="str">
            <v>KU37</v>
          </cell>
          <cell r="AU453">
            <v>26</v>
          </cell>
          <cell r="AV453">
            <v>80</v>
          </cell>
          <cell r="AW453">
            <v>38</v>
          </cell>
          <cell r="AX453">
            <v>44</v>
          </cell>
          <cell r="AY453">
            <v>13.7</v>
          </cell>
          <cell r="AZ453">
            <v>2000</v>
          </cell>
          <cell r="BA453">
            <v>500</v>
          </cell>
          <cell r="BB453">
            <v>87</v>
          </cell>
          <cell r="BC453">
            <v>28</v>
          </cell>
          <cell r="BD453">
            <v>115</v>
          </cell>
          <cell r="BE453">
            <v>63</v>
          </cell>
          <cell r="BF453">
            <v>103</v>
          </cell>
          <cell r="BG453">
            <v>15</v>
          </cell>
          <cell r="BH453">
            <v>63</v>
          </cell>
          <cell r="BI453">
            <v>25</v>
          </cell>
          <cell r="BJ453">
            <v>63</v>
          </cell>
          <cell r="BK453">
            <v>64</v>
          </cell>
          <cell r="BL453">
            <v>9</v>
          </cell>
          <cell r="BM453">
            <v>1</v>
          </cell>
          <cell r="BN453">
            <v>1</v>
          </cell>
          <cell r="BO453">
            <v>1</v>
          </cell>
          <cell r="BP453">
            <v>1</v>
          </cell>
        </row>
        <row r="454">
          <cell r="G454" t="str">
            <v>JS0A4QW591K</v>
          </cell>
          <cell r="H454">
            <v>0</v>
          </cell>
          <cell r="I454">
            <v>0</v>
          </cell>
          <cell r="J454" t="str">
            <v>DUO PACK</v>
          </cell>
          <cell r="K454" t="str">
            <v>C/O</v>
          </cell>
          <cell r="L454" t="str">
            <v>91K</v>
          </cell>
          <cell r="M454" t="str">
            <v>SWEET STARS</v>
          </cell>
          <cell r="N454" t="str">
            <v>Print</v>
          </cell>
          <cell r="O454" t="str">
            <v>P</v>
          </cell>
          <cell r="P454" t="str">
            <v>100% Polyester</v>
          </cell>
          <cell r="Q454" t="str">
            <v>721415</v>
          </cell>
          <cell r="R454" t="str">
            <v>HORIZON - CAM</v>
          </cell>
          <cell r="S454" t="str">
            <v>Phnom Penh</v>
          </cell>
          <cell r="T454" t="str">
            <v>Cambodia</v>
          </cell>
          <cell r="U454">
            <v>60</v>
          </cell>
          <cell r="V454">
            <v>28</v>
          </cell>
          <cell r="W454">
            <v>14</v>
          </cell>
          <cell r="X454">
            <v>14</v>
          </cell>
          <cell r="Y454">
            <v>45</v>
          </cell>
          <cell r="Z454">
            <v>87</v>
          </cell>
          <cell r="AA454">
            <v>119</v>
          </cell>
          <cell r="AB454" t="str">
            <v>721415</v>
          </cell>
          <cell r="AC454" t="str">
            <v>HORIZON - CAM</v>
          </cell>
          <cell r="AD454" t="str">
            <v>Phnom Penh</v>
          </cell>
          <cell r="AE454" t="str">
            <v>Cambodia</v>
          </cell>
          <cell r="AF454" t="str">
            <v>721415</v>
          </cell>
          <cell r="AG454" t="str">
            <v>HORIZON - CAM</v>
          </cell>
          <cell r="AH454" t="str">
            <v>Phnom Penh</v>
          </cell>
          <cell r="AI454" t="str">
            <v>Cambodia</v>
          </cell>
          <cell r="AJ454" t="str">
            <v>721415</v>
          </cell>
          <cell r="AK454" t="str">
            <v>HORIZON - CAM</v>
          </cell>
          <cell r="AL454" t="str">
            <v>Phnom Penh</v>
          </cell>
          <cell r="AM454" t="str">
            <v>Cambodia</v>
          </cell>
          <cell r="AN454" t="str">
            <v>JFRG</v>
          </cell>
          <cell r="AO454">
            <v>20</v>
          </cell>
          <cell r="AP454">
            <v>30</v>
          </cell>
          <cell r="AQ454">
            <v>15</v>
          </cell>
          <cell r="AR454">
            <v>13</v>
          </cell>
          <cell r="AS454">
            <v>11.4</v>
          </cell>
          <cell r="AT454" t="str">
            <v>KU37</v>
          </cell>
          <cell r="AU454">
            <v>26</v>
          </cell>
          <cell r="AV454">
            <v>80</v>
          </cell>
          <cell r="AW454">
            <v>38</v>
          </cell>
          <cell r="AX454">
            <v>44</v>
          </cell>
          <cell r="AY454">
            <v>13.7</v>
          </cell>
          <cell r="AZ454">
            <v>2000</v>
          </cell>
          <cell r="BA454">
            <v>500</v>
          </cell>
          <cell r="BB454">
            <v>87</v>
          </cell>
          <cell r="BC454">
            <v>28</v>
          </cell>
          <cell r="BD454">
            <v>115</v>
          </cell>
          <cell r="BE454">
            <v>63</v>
          </cell>
          <cell r="BF454">
            <v>103</v>
          </cell>
          <cell r="BG454">
            <v>15</v>
          </cell>
          <cell r="BH454">
            <v>63</v>
          </cell>
          <cell r="BI454">
            <v>25</v>
          </cell>
          <cell r="BJ454">
            <v>63</v>
          </cell>
          <cell r="BK454">
            <v>64</v>
          </cell>
          <cell r="BL454">
            <v>9</v>
          </cell>
          <cell r="BM454">
            <v>1</v>
          </cell>
          <cell r="BN454">
            <v>1</v>
          </cell>
          <cell r="BO454">
            <v>1</v>
          </cell>
          <cell r="BP454">
            <v>1</v>
          </cell>
        </row>
        <row r="455">
          <cell r="G455" t="str">
            <v>JS0A4QW591L</v>
          </cell>
          <cell r="H455">
            <v>0</v>
          </cell>
          <cell r="I455">
            <v>0</v>
          </cell>
          <cell r="J455" t="str">
            <v>DUO PACK</v>
          </cell>
          <cell r="K455" t="str">
            <v>C/O</v>
          </cell>
          <cell r="L455" t="str">
            <v>91L</v>
          </cell>
          <cell r="M455" t="str">
            <v>POWDER PASTELS</v>
          </cell>
          <cell r="N455" t="str">
            <v>Print</v>
          </cell>
          <cell r="O455" t="str">
            <v>P</v>
          </cell>
          <cell r="P455" t="str">
            <v>100% Polyester</v>
          </cell>
          <cell r="Q455" t="str">
            <v>721415</v>
          </cell>
          <cell r="R455" t="str">
            <v>HORIZON - CAM</v>
          </cell>
          <cell r="S455" t="str">
            <v>Phnom Penh</v>
          </cell>
          <cell r="T455" t="str">
            <v>Cambodia</v>
          </cell>
          <cell r="U455">
            <v>60</v>
          </cell>
          <cell r="V455">
            <v>28</v>
          </cell>
          <cell r="W455">
            <v>14</v>
          </cell>
          <cell r="X455">
            <v>14</v>
          </cell>
          <cell r="Y455">
            <v>45</v>
          </cell>
          <cell r="Z455">
            <v>87</v>
          </cell>
          <cell r="AA455">
            <v>119</v>
          </cell>
          <cell r="AB455" t="str">
            <v>721415</v>
          </cell>
          <cell r="AC455" t="str">
            <v>HORIZON - CAM</v>
          </cell>
          <cell r="AD455" t="str">
            <v>Phnom Penh</v>
          </cell>
          <cell r="AE455" t="str">
            <v>Cambodia</v>
          </cell>
          <cell r="AF455" t="str">
            <v>721415</v>
          </cell>
          <cell r="AG455" t="str">
            <v>HORIZON - CAM</v>
          </cell>
          <cell r="AH455" t="str">
            <v>Phnom Penh</v>
          </cell>
          <cell r="AI455" t="str">
            <v>Cambodia</v>
          </cell>
          <cell r="AJ455" t="str">
            <v>721415</v>
          </cell>
          <cell r="AK455" t="str">
            <v>HORIZON - CAM</v>
          </cell>
          <cell r="AL455" t="str">
            <v>Phnom Penh</v>
          </cell>
          <cell r="AM455" t="str">
            <v>Cambodia</v>
          </cell>
          <cell r="AN455" t="str">
            <v>JFRG</v>
          </cell>
          <cell r="AO455">
            <v>20</v>
          </cell>
          <cell r="AP455">
            <v>30</v>
          </cell>
          <cell r="AQ455">
            <v>15</v>
          </cell>
          <cell r="AR455">
            <v>13</v>
          </cell>
          <cell r="AS455">
            <v>11.4</v>
          </cell>
          <cell r="AT455" t="str">
            <v>KU37</v>
          </cell>
          <cell r="AU455">
            <v>26</v>
          </cell>
          <cell r="AV455">
            <v>80</v>
          </cell>
          <cell r="AW455">
            <v>38</v>
          </cell>
          <cell r="AX455">
            <v>44</v>
          </cell>
          <cell r="AY455">
            <v>13.7</v>
          </cell>
          <cell r="AZ455">
            <v>2000</v>
          </cell>
          <cell r="BA455">
            <v>500</v>
          </cell>
          <cell r="BB455">
            <v>87</v>
          </cell>
          <cell r="BC455">
            <v>28</v>
          </cell>
          <cell r="BD455">
            <v>115</v>
          </cell>
          <cell r="BE455">
            <v>63</v>
          </cell>
          <cell r="BF455">
            <v>103</v>
          </cell>
          <cell r="BG455">
            <v>15</v>
          </cell>
          <cell r="BH455">
            <v>63</v>
          </cell>
          <cell r="BI455">
            <v>25</v>
          </cell>
          <cell r="BJ455">
            <v>63</v>
          </cell>
          <cell r="BK455">
            <v>64</v>
          </cell>
          <cell r="BL455">
            <v>9</v>
          </cell>
          <cell r="BM455">
            <v>1</v>
          </cell>
          <cell r="BN455">
            <v>1</v>
          </cell>
          <cell r="BO455">
            <v>1</v>
          </cell>
          <cell r="BP455">
            <v>1</v>
          </cell>
        </row>
        <row r="456">
          <cell r="G456" t="str">
            <v>JS0A4QW591M</v>
          </cell>
          <cell r="H456">
            <v>0</v>
          </cell>
          <cell r="I456">
            <v>0</v>
          </cell>
          <cell r="J456" t="str">
            <v>DUO PACK</v>
          </cell>
          <cell r="K456" t="str">
            <v>C/O</v>
          </cell>
          <cell r="L456" t="str">
            <v>91M</v>
          </cell>
          <cell r="M456" t="str">
            <v>MISTY ROSE LEOPARD LIFE</v>
          </cell>
          <cell r="N456" t="str">
            <v>Print</v>
          </cell>
          <cell r="O456" t="str">
            <v>P</v>
          </cell>
          <cell r="P456" t="str">
            <v>100% Polyester</v>
          </cell>
          <cell r="Q456" t="str">
            <v>721415</v>
          </cell>
          <cell r="R456" t="str">
            <v>HORIZON - CAM</v>
          </cell>
          <cell r="S456" t="str">
            <v>Phnom Penh</v>
          </cell>
          <cell r="T456" t="str">
            <v>Cambodia</v>
          </cell>
          <cell r="U456">
            <v>60</v>
          </cell>
          <cell r="V456">
            <v>28</v>
          </cell>
          <cell r="W456">
            <v>14</v>
          </cell>
          <cell r="X456">
            <v>14</v>
          </cell>
          <cell r="Y456">
            <v>45</v>
          </cell>
          <cell r="Z456">
            <v>87</v>
          </cell>
          <cell r="AA456">
            <v>119</v>
          </cell>
          <cell r="AB456" t="str">
            <v>721415</v>
          </cell>
          <cell r="AC456" t="str">
            <v>HORIZON - CAM</v>
          </cell>
          <cell r="AD456" t="str">
            <v>Phnom Penh</v>
          </cell>
          <cell r="AE456" t="str">
            <v>Cambodia</v>
          </cell>
          <cell r="AF456" t="str">
            <v>721415</v>
          </cell>
          <cell r="AG456" t="str">
            <v>HORIZON - CAM</v>
          </cell>
          <cell r="AH456" t="str">
            <v>Phnom Penh</v>
          </cell>
          <cell r="AI456" t="str">
            <v>Cambodia</v>
          </cell>
          <cell r="AJ456" t="str">
            <v>721415</v>
          </cell>
          <cell r="AK456" t="str">
            <v>HORIZON - CAM</v>
          </cell>
          <cell r="AL456" t="str">
            <v>Phnom Penh</v>
          </cell>
          <cell r="AM456" t="str">
            <v>Cambodia</v>
          </cell>
          <cell r="AN456" t="str">
            <v>JFRG</v>
          </cell>
          <cell r="AO456">
            <v>20</v>
          </cell>
          <cell r="AP456">
            <v>30</v>
          </cell>
          <cell r="AQ456">
            <v>15</v>
          </cell>
          <cell r="AR456">
            <v>13</v>
          </cell>
          <cell r="AS456">
            <v>11.4</v>
          </cell>
          <cell r="AT456" t="str">
            <v>KU37</v>
          </cell>
          <cell r="AU456">
            <v>26</v>
          </cell>
          <cell r="AV456">
            <v>80</v>
          </cell>
          <cell r="AW456">
            <v>38</v>
          </cell>
          <cell r="AX456">
            <v>44</v>
          </cell>
          <cell r="AY456">
            <v>13.7</v>
          </cell>
          <cell r="AZ456">
            <v>2000</v>
          </cell>
          <cell r="BA456">
            <v>500</v>
          </cell>
          <cell r="BB456">
            <v>87</v>
          </cell>
          <cell r="BC456">
            <v>28</v>
          </cell>
          <cell r="BD456">
            <v>115</v>
          </cell>
          <cell r="BE456">
            <v>63</v>
          </cell>
          <cell r="BF456">
            <v>103</v>
          </cell>
          <cell r="BG456">
            <v>15</v>
          </cell>
          <cell r="BH456">
            <v>63</v>
          </cell>
          <cell r="BI456">
            <v>25</v>
          </cell>
          <cell r="BJ456">
            <v>63</v>
          </cell>
          <cell r="BK456">
            <v>64</v>
          </cell>
          <cell r="BL456">
            <v>9</v>
          </cell>
          <cell r="BM456">
            <v>1</v>
          </cell>
          <cell r="BN456">
            <v>1</v>
          </cell>
          <cell r="BO456">
            <v>1</v>
          </cell>
          <cell r="BP456">
            <v>1</v>
          </cell>
        </row>
        <row r="457">
          <cell r="G457" t="str">
            <v>JS0A4QW5AQ4</v>
          </cell>
          <cell r="H457">
            <v>0</v>
          </cell>
          <cell r="I457">
            <v>0</v>
          </cell>
          <cell r="J457" t="str">
            <v>DUO PACK</v>
          </cell>
          <cell r="K457" t="str">
            <v>NEW</v>
          </cell>
          <cell r="L457" t="str">
            <v>AQ4</v>
          </cell>
          <cell r="M457" t="str">
            <v>BRIGHT TIE DYE SWIRLS</v>
          </cell>
          <cell r="N457" t="str">
            <v>Print</v>
          </cell>
          <cell r="O457" t="str">
            <v>P</v>
          </cell>
          <cell r="P457" t="str">
            <v>100% Polyester</v>
          </cell>
          <cell r="Q457" t="str">
            <v>721415</v>
          </cell>
          <cell r="R457" t="str">
            <v>HORIZON - CAM</v>
          </cell>
          <cell r="S457" t="str">
            <v>Phnom Penh</v>
          </cell>
          <cell r="T457" t="str">
            <v>Cambodia</v>
          </cell>
          <cell r="U457">
            <v>60</v>
          </cell>
          <cell r="V457">
            <v>28</v>
          </cell>
          <cell r="W457">
            <v>14</v>
          </cell>
          <cell r="X457">
            <v>14</v>
          </cell>
          <cell r="Y457">
            <v>45</v>
          </cell>
          <cell r="Z457">
            <v>87</v>
          </cell>
          <cell r="AA457">
            <v>119</v>
          </cell>
          <cell r="AB457" t="str">
            <v>721415</v>
          </cell>
          <cell r="AC457" t="str">
            <v>HORIZON - CAM</v>
          </cell>
          <cell r="AD457" t="str">
            <v>Phnom Penh</v>
          </cell>
          <cell r="AE457" t="str">
            <v>Cambodia</v>
          </cell>
          <cell r="AF457" t="str">
            <v>721415</v>
          </cell>
          <cell r="AG457" t="str">
            <v>HORIZON - CAM</v>
          </cell>
          <cell r="AH457" t="str">
            <v>Phnom Penh</v>
          </cell>
          <cell r="AI457" t="str">
            <v>Cambodia</v>
          </cell>
          <cell r="AJ457" t="str">
            <v>721415</v>
          </cell>
          <cell r="AK457" t="str">
            <v>HORIZON - CAM</v>
          </cell>
          <cell r="AL457" t="str">
            <v>Phnom Penh</v>
          </cell>
          <cell r="AM457" t="str">
            <v>Cambodia</v>
          </cell>
          <cell r="AN457" t="str">
            <v>JFRG</v>
          </cell>
          <cell r="AO457">
            <v>20</v>
          </cell>
          <cell r="AP457">
            <v>30</v>
          </cell>
          <cell r="AQ457">
            <v>15</v>
          </cell>
          <cell r="AR457">
            <v>13</v>
          </cell>
          <cell r="AS457">
            <v>11.4</v>
          </cell>
          <cell r="AT457" t="str">
            <v>KU37</v>
          </cell>
          <cell r="AU457">
            <v>26</v>
          </cell>
          <cell r="AV457">
            <v>80</v>
          </cell>
          <cell r="AW457">
            <v>38</v>
          </cell>
          <cell r="AX457">
            <v>44</v>
          </cell>
          <cell r="AY457">
            <v>13.7</v>
          </cell>
          <cell r="AZ457">
            <v>2000</v>
          </cell>
          <cell r="BA457">
            <v>500</v>
          </cell>
          <cell r="BB457">
            <v>87</v>
          </cell>
          <cell r="BC457">
            <v>28</v>
          </cell>
          <cell r="BD457">
            <v>115</v>
          </cell>
          <cell r="BE457">
            <v>63</v>
          </cell>
          <cell r="BF457">
            <v>103</v>
          </cell>
          <cell r="BG457">
            <v>15</v>
          </cell>
          <cell r="BH457">
            <v>63</v>
          </cell>
          <cell r="BI457">
            <v>25</v>
          </cell>
          <cell r="BJ457">
            <v>63</v>
          </cell>
          <cell r="BK457">
            <v>64</v>
          </cell>
          <cell r="BL457">
            <v>9</v>
          </cell>
          <cell r="BM457">
            <v>1</v>
          </cell>
          <cell r="BN457">
            <v>1</v>
          </cell>
          <cell r="BO457">
            <v>1</v>
          </cell>
          <cell r="BP457">
            <v>1</v>
          </cell>
        </row>
        <row r="458">
          <cell r="G458" t="str">
            <v>JS0A4QW5AQ5</v>
          </cell>
          <cell r="H458">
            <v>0</v>
          </cell>
          <cell r="I458">
            <v>0</v>
          </cell>
          <cell r="J458" t="str">
            <v>DUO PACK</v>
          </cell>
          <cell r="K458" t="str">
            <v>NEW</v>
          </cell>
          <cell r="L458" t="str">
            <v>AQ5</v>
          </cell>
          <cell r="M458" t="str">
            <v>GRAPHITE GREY BOUQUET</v>
          </cell>
          <cell r="N458" t="str">
            <v>Print</v>
          </cell>
          <cell r="O458" t="str">
            <v>P</v>
          </cell>
          <cell r="P458" t="str">
            <v>100% Polyester</v>
          </cell>
          <cell r="Q458" t="str">
            <v>721415</v>
          </cell>
          <cell r="R458" t="str">
            <v>HORIZON - CAM</v>
          </cell>
          <cell r="S458" t="str">
            <v>Phnom Penh</v>
          </cell>
          <cell r="T458" t="str">
            <v>Cambodia</v>
          </cell>
          <cell r="U458">
            <v>60</v>
          </cell>
          <cell r="V458">
            <v>28</v>
          </cell>
          <cell r="W458">
            <v>14</v>
          </cell>
          <cell r="X458">
            <v>14</v>
          </cell>
          <cell r="Y458">
            <v>45</v>
          </cell>
          <cell r="Z458">
            <v>87</v>
          </cell>
          <cell r="AA458">
            <v>119</v>
          </cell>
          <cell r="AB458" t="str">
            <v>721415</v>
          </cell>
          <cell r="AC458" t="str">
            <v>HORIZON - CAM</v>
          </cell>
          <cell r="AD458" t="str">
            <v>Phnom Penh</v>
          </cell>
          <cell r="AE458" t="str">
            <v>Cambodia</v>
          </cell>
          <cell r="AF458" t="str">
            <v>721415</v>
          </cell>
          <cell r="AG458" t="str">
            <v>HORIZON - CAM</v>
          </cell>
          <cell r="AH458" t="str">
            <v>Phnom Penh</v>
          </cell>
          <cell r="AI458" t="str">
            <v>Cambodia</v>
          </cell>
          <cell r="AJ458" t="str">
            <v>721415</v>
          </cell>
          <cell r="AK458" t="str">
            <v>HORIZON - CAM</v>
          </cell>
          <cell r="AL458" t="str">
            <v>Phnom Penh</v>
          </cell>
          <cell r="AM458" t="str">
            <v>Cambodia</v>
          </cell>
          <cell r="AN458" t="str">
            <v>JFRG</v>
          </cell>
          <cell r="AO458">
            <v>20</v>
          </cell>
          <cell r="AP458">
            <v>30</v>
          </cell>
          <cell r="AQ458">
            <v>15</v>
          </cell>
          <cell r="AR458">
            <v>13</v>
          </cell>
          <cell r="AS458">
            <v>11.4</v>
          </cell>
          <cell r="AT458" t="str">
            <v>KU37</v>
          </cell>
          <cell r="AU458">
            <v>26</v>
          </cell>
          <cell r="AV458">
            <v>80</v>
          </cell>
          <cell r="AW458">
            <v>38</v>
          </cell>
          <cell r="AX458">
            <v>44</v>
          </cell>
          <cell r="AY458">
            <v>13.7</v>
          </cell>
          <cell r="AZ458">
            <v>2000</v>
          </cell>
          <cell r="BA458">
            <v>500</v>
          </cell>
          <cell r="BB458">
            <v>87</v>
          </cell>
          <cell r="BC458">
            <v>28</v>
          </cell>
          <cell r="BD458">
            <v>115</v>
          </cell>
          <cell r="BE458">
            <v>63</v>
          </cell>
          <cell r="BF458">
            <v>103</v>
          </cell>
          <cell r="BG458">
            <v>15</v>
          </cell>
          <cell r="BH458">
            <v>63</v>
          </cell>
          <cell r="BI458">
            <v>25</v>
          </cell>
          <cell r="BJ458">
            <v>63</v>
          </cell>
          <cell r="BK458">
            <v>64</v>
          </cell>
          <cell r="BL458">
            <v>9</v>
          </cell>
          <cell r="BM458">
            <v>1</v>
          </cell>
          <cell r="BN458">
            <v>1</v>
          </cell>
          <cell r="BO458">
            <v>1</v>
          </cell>
          <cell r="BP458">
            <v>1</v>
          </cell>
        </row>
        <row r="459">
          <cell r="G459" t="str">
            <v>JS0A7UVL008</v>
          </cell>
          <cell r="H459">
            <v>0</v>
          </cell>
          <cell r="I459">
            <v>0</v>
          </cell>
          <cell r="J459" t="str">
            <v>ZONE LUNCH BAG</v>
          </cell>
          <cell r="K459" t="str">
            <v>C/O</v>
          </cell>
          <cell r="L459" t="str">
            <v>008</v>
          </cell>
          <cell r="M459" t="str">
            <v>BLACK</v>
          </cell>
          <cell r="N459" t="str">
            <v>Solid</v>
          </cell>
          <cell r="O459" t="str">
            <v>S</v>
          </cell>
          <cell r="P459" t="str">
            <v>100% Polyester</v>
          </cell>
          <cell r="Q459" t="str">
            <v>721415</v>
          </cell>
          <cell r="R459" t="str">
            <v>HORIZON - CAM</v>
          </cell>
          <cell r="S459" t="str">
            <v>Phnom Penh</v>
          </cell>
          <cell r="T459" t="str">
            <v>Cambodia</v>
          </cell>
          <cell r="U459">
            <v>35</v>
          </cell>
          <cell r="V459">
            <v>28</v>
          </cell>
          <cell r="W459">
            <v>25</v>
          </cell>
          <cell r="X459">
            <v>25</v>
          </cell>
          <cell r="Y459">
            <v>45</v>
          </cell>
          <cell r="Z459">
            <v>98</v>
          </cell>
          <cell r="AA459">
            <v>105</v>
          </cell>
          <cell r="AB459" t="str">
            <v>721415</v>
          </cell>
          <cell r="AC459" t="str">
            <v>HORIZON - CAM</v>
          </cell>
          <cell r="AD459" t="str">
            <v>Phnom Penh</v>
          </cell>
          <cell r="AE459" t="str">
            <v>Cambodia</v>
          </cell>
          <cell r="AF459" t="str">
            <v>721415</v>
          </cell>
          <cell r="AG459" t="str">
            <v>HORIZON - CAM</v>
          </cell>
          <cell r="AH459" t="str">
            <v>Phnom Penh</v>
          </cell>
          <cell r="AI459" t="str">
            <v>Cambodia</v>
          </cell>
          <cell r="AJ459" t="str">
            <v>721415</v>
          </cell>
          <cell r="AK459" t="str">
            <v>HORIZON - CAM</v>
          </cell>
          <cell r="AL459" t="str">
            <v>Phnom Penh</v>
          </cell>
          <cell r="AM459" t="str">
            <v>Cambodia</v>
          </cell>
          <cell r="AN459" t="str">
            <v>JARH</v>
          </cell>
          <cell r="AO459">
            <v>28</v>
          </cell>
          <cell r="AP459">
            <v>29</v>
          </cell>
          <cell r="AQ459">
            <v>18.75</v>
          </cell>
          <cell r="AR459">
            <v>11.5</v>
          </cell>
          <cell r="AS459">
            <v>5.6</v>
          </cell>
          <cell r="AT459">
            <v>0</v>
          </cell>
          <cell r="AU459">
            <v>0</v>
          </cell>
          <cell r="AV459">
            <v>0</v>
          </cell>
          <cell r="AW459">
            <v>0</v>
          </cell>
          <cell r="AX459">
            <v>0</v>
          </cell>
          <cell r="AY459">
            <v>0</v>
          </cell>
          <cell r="AZ459">
            <v>2000</v>
          </cell>
          <cell r="BA459">
            <v>500</v>
          </cell>
          <cell r="BB459">
            <v>87</v>
          </cell>
          <cell r="BC459">
            <v>28</v>
          </cell>
          <cell r="BD459">
            <v>115</v>
          </cell>
          <cell r="BE459">
            <v>63</v>
          </cell>
          <cell r="BF459">
            <v>103</v>
          </cell>
          <cell r="BG459">
            <v>15</v>
          </cell>
          <cell r="BH459">
            <v>63</v>
          </cell>
          <cell r="BI459">
            <v>25</v>
          </cell>
          <cell r="BJ459">
            <v>63</v>
          </cell>
          <cell r="BK459">
            <v>64</v>
          </cell>
          <cell r="BL459">
            <v>9</v>
          </cell>
          <cell r="BM459">
            <v>1</v>
          </cell>
          <cell r="BN459">
            <v>1</v>
          </cell>
          <cell r="BO459">
            <v>1</v>
          </cell>
          <cell r="BP459">
            <v>1</v>
          </cell>
        </row>
        <row r="460">
          <cell r="G460" t="str">
            <v>JS0A7UVL91H</v>
          </cell>
          <cell r="H460">
            <v>0</v>
          </cell>
          <cell r="I460">
            <v>0</v>
          </cell>
          <cell r="J460" t="str">
            <v>ZONE LUNCH BAG</v>
          </cell>
          <cell r="K460" t="str">
            <v>C/O</v>
          </cell>
          <cell r="L460" t="str">
            <v>91H</v>
          </cell>
          <cell r="M460" t="str">
            <v>GREAT GALAXY</v>
          </cell>
          <cell r="N460" t="str">
            <v>Print</v>
          </cell>
          <cell r="O460" t="str">
            <v>P</v>
          </cell>
          <cell r="P460" t="str">
            <v>100% Polyester</v>
          </cell>
          <cell r="Q460" t="str">
            <v>721415</v>
          </cell>
          <cell r="R460" t="str">
            <v>HORIZON - CAM</v>
          </cell>
          <cell r="S460" t="str">
            <v>Phnom Penh</v>
          </cell>
          <cell r="T460" t="str">
            <v>Cambodia</v>
          </cell>
          <cell r="U460">
            <v>35</v>
          </cell>
          <cell r="V460">
            <v>28</v>
          </cell>
          <cell r="W460">
            <v>25</v>
          </cell>
          <cell r="X460">
            <v>25</v>
          </cell>
          <cell r="Y460">
            <v>45</v>
          </cell>
          <cell r="Z460">
            <v>98</v>
          </cell>
          <cell r="AA460">
            <v>105</v>
          </cell>
          <cell r="AB460" t="str">
            <v>721415</v>
          </cell>
          <cell r="AC460" t="str">
            <v>HORIZON - CAM</v>
          </cell>
          <cell r="AD460" t="str">
            <v>Phnom Penh</v>
          </cell>
          <cell r="AE460" t="str">
            <v>Cambodia</v>
          </cell>
          <cell r="AF460" t="str">
            <v>721415</v>
          </cell>
          <cell r="AG460" t="str">
            <v>HORIZON - CAM</v>
          </cell>
          <cell r="AH460" t="str">
            <v>Phnom Penh</v>
          </cell>
          <cell r="AI460" t="str">
            <v>Cambodia</v>
          </cell>
          <cell r="AJ460" t="str">
            <v>721415</v>
          </cell>
          <cell r="AK460" t="str">
            <v>HORIZON - CAM</v>
          </cell>
          <cell r="AL460" t="str">
            <v>Phnom Penh</v>
          </cell>
          <cell r="AM460" t="str">
            <v>Cambodia</v>
          </cell>
          <cell r="AN460" t="str">
            <v>JARH</v>
          </cell>
          <cell r="AO460">
            <v>28</v>
          </cell>
          <cell r="AP460">
            <v>29</v>
          </cell>
          <cell r="AQ460">
            <v>18.75</v>
          </cell>
          <cell r="AR460">
            <v>11.5</v>
          </cell>
          <cell r="AS460">
            <v>5.6</v>
          </cell>
          <cell r="AT460">
            <v>0</v>
          </cell>
          <cell r="AU460">
            <v>0</v>
          </cell>
          <cell r="AV460">
            <v>0</v>
          </cell>
          <cell r="AW460">
            <v>0</v>
          </cell>
          <cell r="AX460">
            <v>0</v>
          </cell>
          <cell r="AY460">
            <v>0</v>
          </cell>
          <cell r="AZ460">
            <v>2000</v>
          </cell>
          <cell r="BA460">
            <v>500</v>
          </cell>
          <cell r="BB460">
            <v>87</v>
          </cell>
          <cell r="BC460">
            <v>28</v>
          </cell>
          <cell r="BD460">
            <v>115</v>
          </cell>
          <cell r="BE460">
            <v>63</v>
          </cell>
          <cell r="BF460">
            <v>103</v>
          </cell>
          <cell r="BG460">
            <v>15</v>
          </cell>
          <cell r="BH460">
            <v>63</v>
          </cell>
          <cell r="BI460">
            <v>25</v>
          </cell>
          <cell r="BJ460">
            <v>63</v>
          </cell>
          <cell r="BK460">
            <v>64</v>
          </cell>
          <cell r="BL460">
            <v>9</v>
          </cell>
          <cell r="BM460">
            <v>1</v>
          </cell>
          <cell r="BN460">
            <v>1</v>
          </cell>
          <cell r="BO460">
            <v>1</v>
          </cell>
          <cell r="BP460">
            <v>1</v>
          </cell>
        </row>
        <row r="461">
          <cell r="G461" t="str">
            <v>JS0A7UVL91I</v>
          </cell>
          <cell r="H461">
            <v>0</v>
          </cell>
          <cell r="I461">
            <v>0</v>
          </cell>
          <cell r="J461" t="str">
            <v>ZONE LUNCH BAG</v>
          </cell>
          <cell r="K461" t="str">
            <v>C/O</v>
          </cell>
          <cell r="L461" t="str">
            <v>91I</v>
          </cell>
          <cell r="M461" t="str">
            <v>GRUNGE CAMO</v>
          </cell>
          <cell r="N461" t="str">
            <v>Print</v>
          </cell>
          <cell r="O461" t="str">
            <v>P</v>
          </cell>
          <cell r="P461" t="str">
            <v>100% Polyester</v>
          </cell>
          <cell r="Q461" t="str">
            <v>721415</v>
          </cell>
          <cell r="R461" t="str">
            <v>HORIZON - CAM</v>
          </cell>
          <cell r="S461" t="str">
            <v>Phnom Penh</v>
          </cell>
          <cell r="T461" t="str">
            <v>Cambodia</v>
          </cell>
          <cell r="U461">
            <v>60</v>
          </cell>
          <cell r="V461">
            <v>28</v>
          </cell>
          <cell r="W461">
            <v>25</v>
          </cell>
          <cell r="X461">
            <v>25</v>
          </cell>
          <cell r="Y461">
            <v>45</v>
          </cell>
          <cell r="Z461">
            <v>98</v>
          </cell>
          <cell r="AA461">
            <v>130</v>
          </cell>
          <cell r="AB461" t="str">
            <v>721415</v>
          </cell>
          <cell r="AC461" t="str">
            <v>HORIZON - CAM</v>
          </cell>
          <cell r="AD461" t="str">
            <v>Phnom Penh</v>
          </cell>
          <cell r="AE461" t="str">
            <v>Cambodia</v>
          </cell>
          <cell r="AF461" t="str">
            <v>721415</v>
          </cell>
          <cell r="AG461" t="str">
            <v>HORIZON - CAM</v>
          </cell>
          <cell r="AH461" t="str">
            <v>Phnom Penh</v>
          </cell>
          <cell r="AI461" t="str">
            <v>Cambodia</v>
          </cell>
          <cell r="AJ461" t="str">
            <v>721415</v>
          </cell>
          <cell r="AK461" t="str">
            <v>HORIZON - CAM</v>
          </cell>
          <cell r="AL461" t="str">
            <v>Phnom Penh</v>
          </cell>
          <cell r="AM461" t="str">
            <v>Cambodia</v>
          </cell>
          <cell r="AN461" t="str">
            <v>JARH</v>
          </cell>
          <cell r="AO461">
            <v>28</v>
          </cell>
          <cell r="AP461">
            <v>29</v>
          </cell>
          <cell r="AQ461">
            <v>18.75</v>
          </cell>
          <cell r="AR461">
            <v>11.5</v>
          </cell>
          <cell r="AS461">
            <v>5.6</v>
          </cell>
          <cell r="AT461">
            <v>0</v>
          </cell>
          <cell r="AU461">
            <v>0</v>
          </cell>
          <cell r="AV461">
            <v>0</v>
          </cell>
          <cell r="AW461">
            <v>0</v>
          </cell>
          <cell r="AX461">
            <v>0</v>
          </cell>
          <cell r="AY461">
            <v>0</v>
          </cell>
          <cell r="AZ461">
            <v>2000</v>
          </cell>
          <cell r="BA461">
            <v>500</v>
          </cell>
          <cell r="BB461">
            <v>87</v>
          </cell>
          <cell r="BC461">
            <v>28</v>
          </cell>
          <cell r="BD461">
            <v>115</v>
          </cell>
          <cell r="BE461">
            <v>63</v>
          </cell>
          <cell r="BF461">
            <v>103</v>
          </cell>
          <cell r="BG461">
            <v>15</v>
          </cell>
          <cell r="BH461">
            <v>63</v>
          </cell>
          <cell r="BI461">
            <v>25</v>
          </cell>
          <cell r="BJ461">
            <v>63</v>
          </cell>
          <cell r="BK461">
            <v>64</v>
          </cell>
          <cell r="BL461">
            <v>9</v>
          </cell>
          <cell r="BM461">
            <v>1</v>
          </cell>
          <cell r="BN461">
            <v>1</v>
          </cell>
          <cell r="BO461">
            <v>1</v>
          </cell>
          <cell r="BP461">
            <v>1</v>
          </cell>
        </row>
        <row r="462">
          <cell r="G462" t="str">
            <v>JS0A7UVL91J</v>
          </cell>
          <cell r="H462">
            <v>0</v>
          </cell>
          <cell r="I462">
            <v>0</v>
          </cell>
          <cell r="J462" t="str">
            <v>ZONE LUNCH BAG</v>
          </cell>
          <cell r="K462" t="str">
            <v>C/O</v>
          </cell>
          <cell r="L462" t="str">
            <v>91J</v>
          </cell>
          <cell r="M462" t="str">
            <v>GOLDEN GARDEN</v>
          </cell>
          <cell r="N462" t="str">
            <v>Print</v>
          </cell>
          <cell r="O462" t="str">
            <v>P</v>
          </cell>
          <cell r="P462" t="str">
            <v>100% Polyester</v>
          </cell>
          <cell r="Q462" t="str">
            <v>721415</v>
          </cell>
          <cell r="R462" t="str">
            <v>HORIZON - CAM</v>
          </cell>
          <cell r="S462" t="str">
            <v>Phnom Penh</v>
          </cell>
          <cell r="T462" t="str">
            <v>Cambodia</v>
          </cell>
          <cell r="U462">
            <v>60</v>
          </cell>
          <cell r="V462">
            <v>28</v>
          </cell>
          <cell r="W462">
            <v>25</v>
          </cell>
          <cell r="X462">
            <v>25</v>
          </cell>
          <cell r="Y462">
            <v>45</v>
          </cell>
          <cell r="Z462">
            <v>98</v>
          </cell>
          <cell r="AA462">
            <v>130</v>
          </cell>
          <cell r="AB462" t="str">
            <v>721415</v>
          </cell>
          <cell r="AC462" t="str">
            <v>HORIZON - CAM</v>
          </cell>
          <cell r="AD462" t="str">
            <v>Phnom Penh</v>
          </cell>
          <cell r="AE462" t="str">
            <v>Cambodia</v>
          </cell>
          <cell r="AF462" t="str">
            <v>721415</v>
          </cell>
          <cell r="AG462" t="str">
            <v>HORIZON - CAM</v>
          </cell>
          <cell r="AH462" t="str">
            <v>Phnom Penh</v>
          </cell>
          <cell r="AI462" t="str">
            <v>Cambodia</v>
          </cell>
          <cell r="AJ462" t="str">
            <v>721415</v>
          </cell>
          <cell r="AK462" t="str">
            <v>HORIZON - CAM</v>
          </cell>
          <cell r="AL462" t="str">
            <v>Phnom Penh</v>
          </cell>
          <cell r="AM462" t="str">
            <v>Cambodia</v>
          </cell>
          <cell r="AN462" t="str">
            <v>JARH</v>
          </cell>
          <cell r="AO462">
            <v>28</v>
          </cell>
          <cell r="AP462">
            <v>29</v>
          </cell>
          <cell r="AQ462">
            <v>18.75</v>
          </cell>
          <cell r="AR462">
            <v>11.5</v>
          </cell>
          <cell r="AS462">
            <v>5.6</v>
          </cell>
          <cell r="AT462">
            <v>0</v>
          </cell>
          <cell r="AU462">
            <v>0</v>
          </cell>
          <cell r="AV462">
            <v>0</v>
          </cell>
          <cell r="AW462">
            <v>0</v>
          </cell>
          <cell r="AX462">
            <v>0</v>
          </cell>
          <cell r="AY462">
            <v>0</v>
          </cell>
          <cell r="AZ462">
            <v>2000</v>
          </cell>
          <cell r="BA462">
            <v>500</v>
          </cell>
          <cell r="BB462">
            <v>87</v>
          </cell>
          <cell r="BC462">
            <v>28</v>
          </cell>
          <cell r="BD462">
            <v>115</v>
          </cell>
          <cell r="BE462">
            <v>63</v>
          </cell>
          <cell r="BF462">
            <v>103</v>
          </cell>
          <cell r="BG462">
            <v>15</v>
          </cell>
          <cell r="BH462">
            <v>63</v>
          </cell>
          <cell r="BI462">
            <v>25</v>
          </cell>
          <cell r="BJ462">
            <v>63</v>
          </cell>
          <cell r="BK462">
            <v>64</v>
          </cell>
          <cell r="BL462">
            <v>9</v>
          </cell>
          <cell r="BM462">
            <v>1</v>
          </cell>
          <cell r="BN462">
            <v>1</v>
          </cell>
          <cell r="BO462">
            <v>1</v>
          </cell>
          <cell r="BP462">
            <v>1</v>
          </cell>
        </row>
        <row r="463">
          <cell r="G463" t="str">
            <v>JS0A7UVL91K</v>
          </cell>
          <cell r="H463">
            <v>0</v>
          </cell>
          <cell r="I463">
            <v>0</v>
          </cell>
          <cell r="J463" t="str">
            <v>ZONE LUNCH BAG</v>
          </cell>
          <cell r="K463" t="str">
            <v>C/O</v>
          </cell>
          <cell r="L463" t="str">
            <v>91K</v>
          </cell>
          <cell r="M463" t="str">
            <v>SWEET STARS</v>
          </cell>
          <cell r="N463" t="str">
            <v>Print</v>
          </cell>
          <cell r="O463" t="str">
            <v>P</v>
          </cell>
          <cell r="P463" t="str">
            <v>100% Polyester</v>
          </cell>
          <cell r="Q463" t="str">
            <v>721415</v>
          </cell>
          <cell r="R463" t="str">
            <v>HORIZON - CAM</v>
          </cell>
          <cell r="S463" t="str">
            <v>Phnom Penh</v>
          </cell>
          <cell r="T463" t="str">
            <v>Cambodia</v>
          </cell>
          <cell r="U463">
            <v>60</v>
          </cell>
          <cell r="V463">
            <v>28</v>
          </cell>
          <cell r="W463">
            <v>25</v>
          </cell>
          <cell r="X463">
            <v>25</v>
          </cell>
          <cell r="Y463">
            <v>45</v>
          </cell>
          <cell r="Z463">
            <v>98</v>
          </cell>
          <cell r="AA463">
            <v>130</v>
          </cell>
          <cell r="AB463" t="str">
            <v>721415</v>
          </cell>
          <cell r="AC463" t="str">
            <v>HORIZON - CAM</v>
          </cell>
          <cell r="AD463" t="str">
            <v>Phnom Penh</v>
          </cell>
          <cell r="AE463" t="str">
            <v>Cambodia</v>
          </cell>
          <cell r="AF463" t="str">
            <v>721415</v>
          </cell>
          <cell r="AG463" t="str">
            <v>HORIZON - CAM</v>
          </cell>
          <cell r="AH463" t="str">
            <v>Phnom Penh</v>
          </cell>
          <cell r="AI463" t="str">
            <v>Cambodia</v>
          </cell>
          <cell r="AJ463" t="str">
            <v>721415</v>
          </cell>
          <cell r="AK463" t="str">
            <v>HORIZON - CAM</v>
          </cell>
          <cell r="AL463" t="str">
            <v>Phnom Penh</v>
          </cell>
          <cell r="AM463" t="str">
            <v>Cambodia</v>
          </cell>
          <cell r="AN463" t="str">
            <v>JARH</v>
          </cell>
          <cell r="AO463">
            <v>28</v>
          </cell>
          <cell r="AP463">
            <v>29</v>
          </cell>
          <cell r="AQ463">
            <v>18.75</v>
          </cell>
          <cell r="AR463">
            <v>11.5</v>
          </cell>
          <cell r="AS463">
            <v>5.6</v>
          </cell>
          <cell r="AT463">
            <v>0</v>
          </cell>
          <cell r="AU463">
            <v>0</v>
          </cell>
          <cell r="AV463">
            <v>0</v>
          </cell>
          <cell r="AW463">
            <v>0</v>
          </cell>
          <cell r="AX463">
            <v>0</v>
          </cell>
          <cell r="AY463">
            <v>0</v>
          </cell>
          <cell r="AZ463">
            <v>2000</v>
          </cell>
          <cell r="BA463">
            <v>500</v>
          </cell>
          <cell r="BB463">
            <v>87</v>
          </cell>
          <cell r="BC463">
            <v>28</v>
          </cell>
          <cell r="BD463">
            <v>115</v>
          </cell>
          <cell r="BE463">
            <v>63</v>
          </cell>
          <cell r="BF463">
            <v>103</v>
          </cell>
          <cell r="BG463">
            <v>15</v>
          </cell>
          <cell r="BH463">
            <v>63</v>
          </cell>
          <cell r="BI463">
            <v>25</v>
          </cell>
          <cell r="BJ463">
            <v>63</v>
          </cell>
          <cell r="BK463">
            <v>64</v>
          </cell>
          <cell r="BL463">
            <v>9</v>
          </cell>
          <cell r="BM463">
            <v>1</v>
          </cell>
          <cell r="BN463">
            <v>1</v>
          </cell>
          <cell r="BO463">
            <v>1</v>
          </cell>
          <cell r="BP463">
            <v>1</v>
          </cell>
        </row>
        <row r="464">
          <cell r="G464" t="str">
            <v>JS0A7UVL91L</v>
          </cell>
          <cell r="H464">
            <v>0</v>
          </cell>
          <cell r="I464">
            <v>0</v>
          </cell>
          <cell r="J464" t="str">
            <v>ZONE LUNCH BAG</v>
          </cell>
          <cell r="K464" t="str">
            <v>C/O</v>
          </cell>
          <cell r="L464" t="str">
            <v>91L</v>
          </cell>
          <cell r="M464" t="str">
            <v>POWDER PASTELS</v>
          </cell>
          <cell r="N464" t="str">
            <v>Print</v>
          </cell>
          <cell r="O464" t="str">
            <v>P</v>
          </cell>
          <cell r="P464" t="str">
            <v>100% Polyester</v>
          </cell>
          <cell r="Q464" t="str">
            <v>721415</v>
          </cell>
          <cell r="R464" t="str">
            <v>HORIZON - CAM</v>
          </cell>
          <cell r="S464" t="str">
            <v>Phnom Penh</v>
          </cell>
          <cell r="T464" t="str">
            <v>Cambodia</v>
          </cell>
          <cell r="U464">
            <v>60</v>
          </cell>
          <cell r="V464">
            <v>28</v>
          </cell>
          <cell r="W464">
            <v>25</v>
          </cell>
          <cell r="X464">
            <v>25</v>
          </cell>
          <cell r="Y464">
            <v>45</v>
          </cell>
          <cell r="Z464">
            <v>98</v>
          </cell>
          <cell r="AA464">
            <v>130</v>
          </cell>
          <cell r="AB464" t="str">
            <v>721415</v>
          </cell>
          <cell r="AC464" t="str">
            <v>HORIZON - CAM</v>
          </cell>
          <cell r="AD464" t="str">
            <v>Phnom Penh</v>
          </cell>
          <cell r="AE464" t="str">
            <v>Cambodia</v>
          </cell>
          <cell r="AF464" t="str">
            <v>721415</v>
          </cell>
          <cell r="AG464" t="str">
            <v>HORIZON - CAM</v>
          </cell>
          <cell r="AH464" t="str">
            <v>Phnom Penh</v>
          </cell>
          <cell r="AI464" t="str">
            <v>Cambodia</v>
          </cell>
          <cell r="AJ464" t="str">
            <v>721415</v>
          </cell>
          <cell r="AK464" t="str">
            <v>HORIZON - CAM</v>
          </cell>
          <cell r="AL464" t="str">
            <v>Phnom Penh</v>
          </cell>
          <cell r="AM464" t="str">
            <v>Cambodia</v>
          </cell>
          <cell r="AN464" t="str">
            <v>JARH</v>
          </cell>
          <cell r="AO464">
            <v>28</v>
          </cell>
          <cell r="AP464">
            <v>29</v>
          </cell>
          <cell r="AQ464">
            <v>18.75</v>
          </cell>
          <cell r="AR464">
            <v>11.5</v>
          </cell>
          <cell r="AS464">
            <v>5.6</v>
          </cell>
          <cell r="AT464">
            <v>0</v>
          </cell>
          <cell r="AU464">
            <v>0</v>
          </cell>
          <cell r="AV464">
            <v>0</v>
          </cell>
          <cell r="AW464">
            <v>0</v>
          </cell>
          <cell r="AX464">
            <v>0</v>
          </cell>
          <cell r="AY464">
            <v>0</v>
          </cell>
          <cell r="AZ464">
            <v>2000</v>
          </cell>
          <cell r="BA464">
            <v>500</v>
          </cell>
          <cell r="BB464">
            <v>87</v>
          </cell>
          <cell r="BC464">
            <v>28</v>
          </cell>
          <cell r="BD464">
            <v>115</v>
          </cell>
          <cell r="BE464">
            <v>63</v>
          </cell>
          <cell r="BF464">
            <v>103</v>
          </cell>
          <cell r="BG464">
            <v>15</v>
          </cell>
          <cell r="BH464">
            <v>63</v>
          </cell>
          <cell r="BI464">
            <v>25</v>
          </cell>
          <cell r="BJ464">
            <v>63</v>
          </cell>
          <cell r="BK464">
            <v>64</v>
          </cell>
          <cell r="BL464">
            <v>9</v>
          </cell>
          <cell r="BM464">
            <v>1</v>
          </cell>
          <cell r="BN464">
            <v>1</v>
          </cell>
          <cell r="BO464">
            <v>1</v>
          </cell>
          <cell r="BP464">
            <v>1</v>
          </cell>
        </row>
        <row r="465">
          <cell r="G465" t="str">
            <v>JS0A7UVL91M</v>
          </cell>
          <cell r="H465">
            <v>0</v>
          </cell>
          <cell r="I465">
            <v>0</v>
          </cell>
          <cell r="J465" t="str">
            <v>ZONE LUNCH BAG</v>
          </cell>
          <cell r="K465" t="str">
            <v>C/O</v>
          </cell>
          <cell r="L465" t="str">
            <v>91M</v>
          </cell>
          <cell r="M465" t="str">
            <v>MISTY ROSE LEOPARD LIFE</v>
          </cell>
          <cell r="N465" t="str">
            <v>Print</v>
          </cell>
          <cell r="O465" t="str">
            <v>P</v>
          </cell>
          <cell r="P465" t="str">
            <v>100% Polyester</v>
          </cell>
          <cell r="Q465" t="str">
            <v>721415</v>
          </cell>
          <cell r="R465" t="str">
            <v>HORIZON - CAM</v>
          </cell>
          <cell r="S465" t="str">
            <v>Phnom Penh</v>
          </cell>
          <cell r="T465" t="str">
            <v>Cambodia</v>
          </cell>
          <cell r="U465">
            <v>60</v>
          </cell>
          <cell r="V465">
            <v>28</v>
          </cell>
          <cell r="W465">
            <v>25</v>
          </cell>
          <cell r="X465">
            <v>25</v>
          </cell>
          <cell r="Y465">
            <v>45</v>
          </cell>
          <cell r="Z465">
            <v>98</v>
          </cell>
          <cell r="AA465">
            <v>130</v>
          </cell>
          <cell r="AB465" t="str">
            <v>721415</v>
          </cell>
          <cell r="AC465" t="str">
            <v>HORIZON - CAM</v>
          </cell>
          <cell r="AD465" t="str">
            <v>Phnom Penh</v>
          </cell>
          <cell r="AE465" t="str">
            <v>Cambodia</v>
          </cell>
          <cell r="AF465" t="str">
            <v>721415</v>
          </cell>
          <cell r="AG465" t="str">
            <v>HORIZON - CAM</v>
          </cell>
          <cell r="AH465" t="str">
            <v>Phnom Penh</v>
          </cell>
          <cell r="AI465" t="str">
            <v>Cambodia</v>
          </cell>
          <cell r="AJ465" t="str">
            <v>721415</v>
          </cell>
          <cell r="AK465" t="str">
            <v>HORIZON - CAM</v>
          </cell>
          <cell r="AL465" t="str">
            <v>Phnom Penh</v>
          </cell>
          <cell r="AM465" t="str">
            <v>Cambodia</v>
          </cell>
          <cell r="AN465" t="str">
            <v>JARH</v>
          </cell>
          <cell r="AO465">
            <v>28</v>
          </cell>
          <cell r="AP465">
            <v>29</v>
          </cell>
          <cell r="AQ465">
            <v>18.75</v>
          </cell>
          <cell r="AR465">
            <v>11.5</v>
          </cell>
          <cell r="AS465">
            <v>5.6</v>
          </cell>
          <cell r="AT465">
            <v>0</v>
          </cell>
          <cell r="AU465">
            <v>0</v>
          </cell>
          <cell r="AV465">
            <v>0</v>
          </cell>
          <cell r="AW465">
            <v>0</v>
          </cell>
          <cell r="AX465">
            <v>0</v>
          </cell>
          <cell r="AY465">
            <v>0</v>
          </cell>
          <cell r="AZ465">
            <v>2000</v>
          </cell>
          <cell r="BA465">
            <v>500</v>
          </cell>
          <cell r="BB465">
            <v>87</v>
          </cell>
          <cell r="BC465">
            <v>28</v>
          </cell>
          <cell r="BD465">
            <v>115</v>
          </cell>
          <cell r="BE465">
            <v>63</v>
          </cell>
          <cell r="BF465">
            <v>103</v>
          </cell>
          <cell r="BG465">
            <v>15</v>
          </cell>
          <cell r="BH465">
            <v>63</v>
          </cell>
          <cell r="BI465">
            <v>25</v>
          </cell>
          <cell r="BJ465">
            <v>63</v>
          </cell>
          <cell r="BK465">
            <v>64</v>
          </cell>
          <cell r="BL465">
            <v>9</v>
          </cell>
          <cell r="BM465">
            <v>1</v>
          </cell>
          <cell r="BN465">
            <v>1</v>
          </cell>
          <cell r="BO465">
            <v>1</v>
          </cell>
          <cell r="BP465">
            <v>1</v>
          </cell>
        </row>
        <row r="466">
          <cell r="G466" t="str">
            <v>JS0A7UVLAQ4</v>
          </cell>
          <cell r="H466">
            <v>0</v>
          </cell>
          <cell r="I466">
            <v>0</v>
          </cell>
          <cell r="J466" t="str">
            <v>ZONE LUNCH BAG</v>
          </cell>
          <cell r="K466" t="str">
            <v>NEW</v>
          </cell>
          <cell r="L466" t="str">
            <v>AQ4</v>
          </cell>
          <cell r="M466" t="str">
            <v>BRIGHT TIE DYE SWIRLS</v>
          </cell>
          <cell r="N466" t="str">
            <v>Print</v>
          </cell>
          <cell r="O466" t="str">
            <v>P</v>
          </cell>
          <cell r="P466" t="str">
            <v>100% Polyester</v>
          </cell>
          <cell r="Q466" t="str">
            <v>721415</v>
          </cell>
          <cell r="R466" t="str">
            <v>HORIZON - CAM</v>
          </cell>
          <cell r="S466" t="str">
            <v>Phnom Penh</v>
          </cell>
          <cell r="T466" t="str">
            <v>Cambodia</v>
          </cell>
          <cell r="U466">
            <v>60</v>
          </cell>
          <cell r="V466">
            <v>28</v>
          </cell>
          <cell r="W466">
            <v>25</v>
          </cell>
          <cell r="X466">
            <v>25</v>
          </cell>
          <cell r="Y466">
            <v>45</v>
          </cell>
          <cell r="Z466">
            <v>98</v>
          </cell>
          <cell r="AA466">
            <v>130</v>
          </cell>
          <cell r="AB466" t="str">
            <v>721415</v>
          </cell>
          <cell r="AC466" t="str">
            <v>HORIZON - CAM</v>
          </cell>
          <cell r="AD466" t="str">
            <v>Phnom Penh</v>
          </cell>
          <cell r="AE466" t="str">
            <v>Cambodia</v>
          </cell>
          <cell r="AF466" t="str">
            <v>721415</v>
          </cell>
          <cell r="AG466" t="str">
            <v>HORIZON - CAM</v>
          </cell>
          <cell r="AH466" t="str">
            <v>Phnom Penh</v>
          </cell>
          <cell r="AI466" t="str">
            <v>Cambodia</v>
          </cell>
          <cell r="AJ466" t="str">
            <v>721415</v>
          </cell>
          <cell r="AK466" t="str">
            <v>HORIZON - CAM</v>
          </cell>
          <cell r="AL466" t="str">
            <v>Phnom Penh</v>
          </cell>
          <cell r="AM466" t="str">
            <v>Cambodia</v>
          </cell>
          <cell r="AN466" t="str">
            <v>JARH</v>
          </cell>
          <cell r="AO466">
            <v>28</v>
          </cell>
          <cell r="AP466">
            <v>29</v>
          </cell>
          <cell r="AQ466">
            <v>18.75</v>
          </cell>
          <cell r="AR466">
            <v>11.5</v>
          </cell>
          <cell r="AS466">
            <v>5.6</v>
          </cell>
          <cell r="AT466">
            <v>0</v>
          </cell>
          <cell r="AU466">
            <v>0</v>
          </cell>
          <cell r="AV466">
            <v>0</v>
          </cell>
          <cell r="AW466">
            <v>0</v>
          </cell>
          <cell r="AX466">
            <v>0</v>
          </cell>
          <cell r="AY466">
            <v>0</v>
          </cell>
          <cell r="AZ466">
            <v>2000</v>
          </cell>
          <cell r="BA466">
            <v>500</v>
          </cell>
          <cell r="BB466">
            <v>87</v>
          </cell>
          <cell r="BC466">
            <v>28</v>
          </cell>
          <cell r="BD466">
            <v>115</v>
          </cell>
          <cell r="BE466">
            <v>63</v>
          </cell>
          <cell r="BF466">
            <v>103</v>
          </cell>
          <cell r="BG466">
            <v>15</v>
          </cell>
          <cell r="BH466">
            <v>63</v>
          </cell>
          <cell r="BI466">
            <v>25</v>
          </cell>
          <cell r="BJ466">
            <v>63</v>
          </cell>
          <cell r="BK466">
            <v>64</v>
          </cell>
          <cell r="BL466">
            <v>9</v>
          </cell>
          <cell r="BM466">
            <v>1</v>
          </cell>
          <cell r="BN466">
            <v>1</v>
          </cell>
          <cell r="BO466">
            <v>1</v>
          </cell>
          <cell r="BP466">
            <v>1</v>
          </cell>
        </row>
        <row r="467">
          <cell r="G467" t="str">
            <v>JS0A7UVLAQ5</v>
          </cell>
          <cell r="H467">
            <v>0</v>
          </cell>
          <cell r="I467">
            <v>0</v>
          </cell>
          <cell r="J467" t="str">
            <v>ZONE LUNCH BAG</v>
          </cell>
          <cell r="K467" t="str">
            <v>NEW</v>
          </cell>
          <cell r="L467" t="str">
            <v>AQ5</v>
          </cell>
          <cell r="M467" t="str">
            <v>GRAPHITE GREY BOUQUET</v>
          </cell>
          <cell r="N467" t="str">
            <v>Print</v>
          </cell>
          <cell r="O467" t="str">
            <v>P</v>
          </cell>
          <cell r="P467" t="str">
            <v>100% Polyester</v>
          </cell>
          <cell r="Q467" t="str">
            <v>721415</v>
          </cell>
          <cell r="R467" t="str">
            <v>HORIZON - CAM</v>
          </cell>
          <cell r="S467" t="str">
            <v>Phnom Penh</v>
          </cell>
          <cell r="T467" t="str">
            <v>Cambodia</v>
          </cell>
          <cell r="U467">
            <v>60</v>
          </cell>
          <cell r="V467">
            <v>28</v>
          </cell>
          <cell r="W467">
            <v>25</v>
          </cell>
          <cell r="X467">
            <v>25</v>
          </cell>
          <cell r="Y467">
            <v>45</v>
          </cell>
          <cell r="Z467">
            <v>98</v>
          </cell>
          <cell r="AA467">
            <v>130</v>
          </cell>
          <cell r="AB467" t="str">
            <v>721415</v>
          </cell>
          <cell r="AC467" t="str">
            <v>HORIZON - CAM</v>
          </cell>
          <cell r="AD467" t="str">
            <v>Phnom Penh</v>
          </cell>
          <cell r="AE467" t="str">
            <v>Cambodia</v>
          </cell>
          <cell r="AF467" t="str">
            <v>721415</v>
          </cell>
          <cell r="AG467" t="str">
            <v>HORIZON - CAM</v>
          </cell>
          <cell r="AH467" t="str">
            <v>Phnom Penh</v>
          </cell>
          <cell r="AI467" t="str">
            <v>Cambodia</v>
          </cell>
          <cell r="AJ467" t="str">
            <v>721415</v>
          </cell>
          <cell r="AK467" t="str">
            <v>HORIZON - CAM</v>
          </cell>
          <cell r="AL467" t="str">
            <v>Phnom Penh</v>
          </cell>
          <cell r="AM467" t="str">
            <v>Cambodia</v>
          </cell>
          <cell r="AN467" t="str">
            <v>JARH</v>
          </cell>
          <cell r="AO467">
            <v>28</v>
          </cell>
          <cell r="AP467">
            <v>29</v>
          </cell>
          <cell r="AQ467">
            <v>18.75</v>
          </cell>
          <cell r="AR467">
            <v>11.5</v>
          </cell>
          <cell r="AS467">
            <v>5.6</v>
          </cell>
          <cell r="AT467">
            <v>0</v>
          </cell>
          <cell r="AU467">
            <v>0</v>
          </cell>
          <cell r="AV467">
            <v>0</v>
          </cell>
          <cell r="AW467">
            <v>0</v>
          </cell>
          <cell r="AX467">
            <v>0</v>
          </cell>
          <cell r="AY467">
            <v>0</v>
          </cell>
          <cell r="AZ467">
            <v>2000</v>
          </cell>
          <cell r="BA467">
            <v>500</v>
          </cell>
          <cell r="BB467">
            <v>87</v>
          </cell>
          <cell r="BC467">
            <v>28</v>
          </cell>
          <cell r="BD467">
            <v>115</v>
          </cell>
          <cell r="BE467">
            <v>63</v>
          </cell>
          <cell r="BF467">
            <v>103</v>
          </cell>
          <cell r="BG467">
            <v>15</v>
          </cell>
          <cell r="BH467">
            <v>63</v>
          </cell>
          <cell r="BI467">
            <v>25</v>
          </cell>
          <cell r="BJ467">
            <v>63</v>
          </cell>
          <cell r="BK467">
            <v>64</v>
          </cell>
          <cell r="BL467">
            <v>9</v>
          </cell>
          <cell r="BM467">
            <v>1</v>
          </cell>
          <cell r="BN467">
            <v>1</v>
          </cell>
          <cell r="BO467">
            <v>1</v>
          </cell>
          <cell r="BP467">
            <v>1</v>
          </cell>
        </row>
        <row r="468">
          <cell r="G468" t="str">
            <v>JS00T49CZ47</v>
          </cell>
          <cell r="H468" t="str">
            <v>EK0A5BBV6E5</v>
          </cell>
          <cell r="I468" t="str">
            <v>EK0A5BBV</v>
          </cell>
          <cell r="J468" t="str">
            <v>LARGE ACCESSORY POUCH</v>
          </cell>
          <cell r="K468" t="str">
            <v>NEW</v>
          </cell>
          <cell r="L468" t="str">
            <v>Z47</v>
          </cell>
          <cell r="M468" t="str">
            <v>BATIK WASH</v>
          </cell>
          <cell r="N468" t="str">
            <v>Print</v>
          </cell>
          <cell r="O468" t="str">
            <v>P</v>
          </cell>
          <cell r="P468" t="str">
            <v>100% Polyester</v>
          </cell>
          <cell r="Q468">
            <v>508083</v>
          </cell>
          <cell r="R468" t="str">
            <v>STARITE - CAM</v>
          </cell>
          <cell r="S468" t="str">
            <v>Phnom Penh</v>
          </cell>
          <cell r="T468" t="str">
            <v>Cambodia</v>
          </cell>
          <cell r="U468">
            <v>60</v>
          </cell>
          <cell r="V468">
            <v>50</v>
          </cell>
          <cell r="W468">
            <v>30</v>
          </cell>
          <cell r="X468">
            <v>17</v>
          </cell>
          <cell r="Y468">
            <v>30</v>
          </cell>
          <cell r="Z468">
            <v>97</v>
          </cell>
          <cell r="AA468">
            <v>107</v>
          </cell>
          <cell r="AB468">
            <v>751459</v>
          </cell>
          <cell r="AC468" t="str">
            <v>STARITE - VN</v>
          </cell>
          <cell r="AD468" t="str">
            <v>Ho Chi Minh</v>
          </cell>
          <cell r="AE468" t="str">
            <v>Vietnam</v>
          </cell>
          <cell r="AF468">
            <v>751459</v>
          </cell>
          <cell r="AG468" t="str">
            <v>STARITE - VN</v>
          </cell>
          <cell r="AH468" t="str">
            <v>Ho Chi Minh</v>
          </cell>
          <cell r="AI468" t="str">
            <v>Vietnam</v>
          </cell>
          <cell r="AJ468">
            <v>751459</v>
          </cell>
          <cell r="AK468" t="str">
            <v>STARITE - VN</v>
          </cell>
          <cell r="AL468" t="str">
            <v>Ho Chi Minh</v>
          </cell>
          <cell r="AM468" t="str">
            <v>Vietnam</v>
          </cell>
          <cell r="AN468" t="str">
            <v>JM62</v>
          </cell>
          <cell r="AO468">
            <v>40</v>
          </cell>
          <cell r="AP468">
            <v>18.251968503937007</v>
          </cell>
          <cell r="AQ468">
            <v>14.5</v>
          </cell>
          <cell r="AR468">
            <v>7</v>
          </cell>
          <cell r="AS468">
            <v>7.44</v>
          </cell>
          <cell r="AT468" t="str">
            <v>KU38</v>
          </cell>
          <cell r="AU468">
            <v>108</v>
          </cell>
          <cell r="AV468">
            <v>80</v>
          </cell>
          <cell r="AW468">
            <v>38</v>
          </cell>
          <cell r="AX468">
            <v>29</v>
          </cell>
          <cell r="AY468">
            <v>12.9</v>
          </cell>
          <cell r="AZ468">
            <v>2000</v>
          </cell>
          <cell r="BA468">
            <v>500</v>
          </cell>
          <cell r="BB468">
            <v>87</v>
          </cell>
          <cell r="BC468">
            <v>28</v>
          </cell>
          <cell r="BD468">
            <v>115</v>
          </cell>
          <cell r="BE468">
            <v>63</v>
          </cell>
          <cell r="BF468">
            <v>103</v>
          </cell>
          <cell r="BG468">
            <v>15</v>
          </cell>
          <cell r="BH468">
            <v>63</v>
          </cell>
          <cell r="BI468">
            <v>25</v>
          </cell>
          <cell r="BJ468">
            <v>60</v>
          </cell>
          <cell r="BK468">
            <v>50</v>
          </cell>
          <cell r="BL468">
            <v>9</v>
          </cell>
          <cell r="BM468">
            <v>1</v>
          </cell>
          <cell r="BN468">
            <v>1</v>
          </cell>
          <cell r="BO468">
            <v>1</v>
          </cell>
          <cell r="BP468">
            <v>1</v>
          </cell>
        </row>
        <row r="469">
          <cell r="G469" t="str">
            <v>JS00TN89AO5</v>
          </cell>
          <cell r="H469" t="str">
            <v>EK0A5BAL5E7</v>
          </cell>
          <cell r="I469" t="str">
            <v>EK0A5BAL</v>
          </cell>
          <cell r="J469" t="str">
            <v>DRIVER 8</v>
          </cell>
          <cell r="K469" t="str">
            <v>NEW</v>
          </cell>
          <cell r="L469" t="str">
            <v>AO5</v>
          </cell>
          <cell r="M469" t="str">
            <v>NEON DAISY</v>
          </cell>
          <cell r="N469" t="str">
            <v>Print</v>
          </cell>
          <cell r="O469" t="str">
            <v>P</v>
          </cell>
          <cell r="P469" t="str">
            <v>100% Polyester</v>
          </cell>
          <cell r="Q469">
            <v>508945</v>
          </cell>
          <cell r="R469" t="str">
            <v>PT. Kanindo 2</v>
          </cell>
          <cell r="S469" t="str">
            <v>Semarang</v>
          </cell>
          <cell r="T469" t="str">
            <v>Indonesia</v>
          </cell>
          <cell r="U469">
            <v>90</v>
          </cell>
          <cell r="V469">
            <v>30</v>
          </cell>
          <cell r="W469">
            <v>0</v>
          </cell>
          <cell r="X469">
            <v>27</v>
          </cell>
          <cell r="Y469">
            <v>45</v>
          </cell>
          <cell r="Z469">
            <v>102</v>
          </cell>
          <cell r="AA469">
            <v>162</v>
          </cell>
          <cell r="AB469">
            <v>508945</v>
          </cell>
          <cell r="AC469" t="str">
            <v>PT. Kanindo 2</v>
          </cell>
          <cell r="AD469" t="str">
            <v>Semarang</v>
          </cell>
          <cell r="AE469" t="str">
            <v>Indonesia</v>
          </cell>
          <cell r="AF469">
            <v>508945</v>
          </cell>
          <cell r="AG469" t="str">
            <v>PT. Kanindo 2</v>
          </cell>
          <cell r="AH469" t="str">
            <v>Semarang</v>
          </cell>
          <cell r="AI469" t="str">
            <v>Indonesia</v>
          </cell>
          <cell r="AJ469">
            <v>508945</v>
          </cell>
          <cell r="AK469" t="str">
            <v>PT. Kanindo 2</v>
          </cell>
          <cell r="AL469" t="str">
            <v>Semarang</v>
          </cell>
          <cell r="AM469" t="str">
            <v>Indonesia</v>
          </cell>
          <cell r="AN469" t="str">
            <v>JBZG</v>
          </cell>
          <cell r="AO469">
            <v>2</v>
          </cell>
          <cell r="AP469">
            <v>24</v>
          </cell>
          <cell r="AQ469">
            <v>15.499999999999998</v>
          </cell>
          <cell r="AR469">
            <v>10</v>
          </cell>
          <cell r="AS469">
            <v>5.52</v>
          </cell>
          <cell r="AT469" t="str">
            <v>KU37</v>
          </cell>
          <cell r="AU469">
            <v>4</v>
          </cell>
          <cell r="AV469">
            <v>80</v>
          </cell>
          <cell r="AW469">
            <v>38</v>
          </cell>
          <cell r="AX469">
            <v>44</v>
          </cell>
          <cell r="AY469">
            <v>10.4</v>
          </cell>
          <cell r="AZ469">
            <v>2000</v>
          </cell>
          <cell r="BA469">
            <v>500</v>
          </cell>
          <cell r="BB469">
            <v>101</v>
          </cell>
          <cell r="BC469">
            <v>28</v>
          </cell>
          <cell r="BD469">
            <v>129</v>
          </cell>
          <cell r="BE469">
            <v>77</v>
          </cell>
          <cell r="BF469">
            <v>98</v>
          </cell>
          <cell r="BG469">
            <v>15</v>
          </cell>
          <cell r="BH469">
            <v>77</v>
          </cell>
          <cell r="BI469">
            <v>25</v>
          </cell>
          <cell r="BJ469">
            <v>63</v>
          </cell>
          <cell r="BK469">
            <v>50</v>
          </cell>
          <cell r="BL469">
            <v>9</v>
          </cell>
          <cell r="BM469">
            <v>1</v>
          </cell>
          <cell r="BN469">
            <v>1</v>
          </cell>
          <cell r="BO469">
            <v>1</v>
          </cell>
          <cell r="BP469">
            <v>1</v>
          </cell>
        </row>
        <row r="470">
          <cell r="G470" t="str">
            <v>JS0A4NVC008</v>
          </cell>
          <cell r="H470">
            <v>0</v>
          </cell>
          <cell r="I470">
            <v>0</v>
          </cell>
          <cell r="J470" t="str">
            <v>UNION PACK</v>
          </cell>
          <cell r="K470" t="str">
            <v>C/O</v>
          </cell>
          <cell r="L470" t="str">
            <v>008</v>
          </cell>
          <cell r="M470" t="str">
            <v>BLACK</v>
          </cell>
          <cell r="N470" t="str">
            <v>Solid</v>
          </cell>
          <cell r="O470" t="str">
            <v>S</v>
          </cell>
          <cell r="P470" t="str">
            <v>100% Polyester</v>
          </cell>
          <cell r="Q470" t="str">
            <v>721415</v>
          </cell>
          <cell r="R470" t="str">
            <v>HORIZON - CAM</v>
          </cell>
          <cell r="S470" t="str">
            <v>Phnom Penh</v>
          </cell>
          <cell r="T470" t="str">
            <v>Cambodia</v>
          </cell>
          <cell r="U470">
            <v>56</v>
          </cell>
          <cell r="V470">
            <v>28</v>
          </cell>
          <cell r="W470">
            <v>14</v>
          </cell>
          <cell r="X470">
            <v>14</v>
          </cell>
          <cell r="Y470">
            <v>45</v>
          </cell>
          <cell r="Z470">
            <v>87</v>
          </cell>
          <cell r="AA470">
            <v>115</v>
          </cell>
          <cell r="AB470" t="str">
            <v>721415</v>
          </cell>
          <cell r="AC470" t="str">
            <v>HORIZON - CAM</v>
          </cell>
          <cell r="AD470" t="str">
            <v>Phnom Penh</v>
          </cell>
          <cell r="AE470" t="str">
            <v>Cambodia</v>
          </cell>
          <cell r="AF470" t="str">
            <v>721415</v>
          </cell>
          <cell r="AG470" t="str">
            <v>HORIZON - CAM</v>
          </cell>
          <cell r="AH470" t="str">
            <v>Phnom Penh</v>
          </cell>
          <cell r="AI470" t="str">
            <v>Cambodia</v>
          </cell>
          <cell r="AJ470" t="str">
            <v>721415</v>
          </cell>
          <cell r="AK470" t="str">
            <v>HORIZON - CAM</v>
          </cell>
          <cell r="AL470" t="str">
            <v>Phnom Penh</v>
          </cell>
          <cell r="AM470" t="str">
            <v>Cambodia</v>
          </cell>
          <cell r="AN470" t="str">
            <v>JFRF</v>
          </cell>
          <cell r="AO470">
            <v>12</v>
          </cell>
          <cell r="AP470">
            <v>21</v>
          </cell>
          <cell r="AQ470">
            <v>16</v>
          </cell>
          <cell r="AR470">
            <v>13</v>
          </cell>
          <cell r="AS470">
            <v>4.9400000000000004</v>
          </cell>
          <cell r="AT470" t="str">
            <v>KU37</v>
          </cell>
          <cell r="AU470">
            <v>26</v>
          </cell>
          <cell r="AV470">
            <v>80</v>
          </cell>
          <cell r="AW470">
            <v>38</v>
          </cell>
          <cell r="AX470">
            <v>44</v>
          </cell>
          <cell r="AY470">
            <v>14</v>
          </cell>
          <cell r="AZ470">
            <v>2000</v>
          </cell>
          <cell r="BA470">
            <v>500</v>
          </cell>
          <cell r="BB470">
            <v>87</v>
          </cell>
          <cell r="BC470">
            <v>28</v>
          </cell>
          <cell r="BD470">
            <v>115</v>
          </cell>
          <cell r="BE470">
            <v>63</v>
          </cell>
          <cell r="BF470">
            <v>103</v>
          </cell>
          <cell r="BG470">
            <v>15</v>
          </cell>
          <cell r="BH470">
            <v>63</v>
          </cell>
          <cell r="BI470">
            <v>25</v>
          </cell>
          <cell r="BJ470">
            <v>63</v>
          </cell>
          <cell r="BK470">
            <v>64</v>
          </cell>
          <cell r="BL470">
            <v>9</v>
          </cell>
          <cell r="BM470">
            <v>1</v>
          </cell>
          <cell r="BN470">
            <v>1</v>
          </cell>
          <cell r="BO470">
            <v>1</v>
          </cell>
          <cell r="BP470">
            <v>1</v>
          </cell>
        </row>
        <row r="471">
          <cell r="G471" t="str">
            <v>JS0A4NVC04S</v>
          </cell>
          <cell r="H471">
            <v>0</v>
          </cell>
          <cell r="I471">
            <v>0</v>
          </cell>
          <cell r="J471" t="str">
            <v>UNION PACK</v>
          </cell>
          <cell r="K471" t="str">
            <v>C/O</v>
          </cell>
          <cell r="L471" t="str">
            <v>04S</v>
          </cell>
          <cell r="M471" t="str">
            <v>RUSSET RED</v>
          </cell>
          <cell r="N471" t="str">
            <v>Solid</v>
          </cell>
          <cell r="O471" t="str">
            <v>S</v>
          </cell>
          <cell r="P471" t="str">
            <v>100% Polyester</v>
          </cell>
          <cell r="Q471" t="str">
            <v>721415</v>
          </cell>
          <cell r="R471" t="str">
            <v>HORIZON - CAM</v>
          </cell>
          <cell r="S471" t="str">
            <v>Phnom Penh</v>
          </cell>
          <cell r="T471" t="str">
            <v>Cambodia</v>
          </cell>
          <cell r="U471">
            <v>56</v>
          </cell>
          <cell r="V471">
            <v>28</v>
          </cell>
          <cell r="W471">
            <v>14</v>
          </cell>
          <cell r="X471">
            <v>14</v>
          </cell>
          <cell r="Y471">
            <v>45</v>
          </cell>
          <cell r="Z471">
            <v>87</v>
          </cell>
          <cell r="AA471">
            <v>115</v>
          </cell>
          <cell r="AB471" t="str">
            <v>721415</v>
          </cell>
          <cell r="AC471" t="str">
            <v>HORIZON - CAM</v>
          </cell>
          <cell r="AD471" t="str">
            <v>Phnom Penh</v>
          </cell>
          <cell r="AE471" t="str">
            <v>Cambodia</v>
          </cell>
          <cell r="AF471" t="str">
            <v>721415</v>
          </cell>
          <cell r="AG471" t="str">
            <v>HORIZON - CAM</v>
          </cell>
          <cell r="AH471" t="str">
            <v>Phnom Penh</v>
          </cell>
          <cell r="AI471" t="str">
            <v>Cambodia</v>
          </cell>
          <cell r="AJ471" t="str">
            <v>721415</v>
          </cell>
          <cell r="AK471" t="str">
            <v>HORIZON - CAM</v>
          </cell>
          <cell r="AL471" t="str">
            <v>Phnom Penh</v>
          </cell>
          <cell r="AM471" t="str">
            <v>Cambodia</v>
          </cell>
          <cell r="AN471" t="str">
            <v>JFRF</v>
          </cell>
          <cell r="AO471">
            <v>12</v>
          </cell>
          <cell r="AP471">
            <v>21</v>
          </cell>
          <cell r="AQ471">
            <v>16</v>
          </cell>
          <cell r="AR471">
            <v>13</v>
          </cell>
          <cell r="AS471">
            <v>4.9400000000000004</v>
          </cell>
          <cell r="AT471" t="str">
            <v>KU37</v>
          </cell>
          <cell r="AU471">
            <v>26</v>
          </cell>
          <cell r="AV471">
            <v>80</v>
          </cell>
          <cell r="AW471">
            <v>38</v>
          </cell>
          <cell r="AX471">
            <v>44</v>
          </cell>
          <cell r="AY471">
            <v>14</v>
          </cell>
          <cell r="AZ471">
            <v>2000</v>
          </cell>
          <cell r="BA471">
            <v>500</v>
          </cell>
          <cell r="BB471">
            <v>87</v>
          </cell>
          <cell r="BC471">
            <v>28</v>
          </cell>
          <cell r="BD471">
            <v>115</v>
          </cell>
          <cell r="BE471">
            <v>63</v>
          </cell>
          <cell r="BF471">
            <v>103</v>
          </cell>
          <cell r="BG471">
            <v>15</v>
          </cell>
          <cell r="BH471">
            <v>63</v>
          </cell>
          <cell r="BI471">
            <v>25</v>
          </cell>
          <cell r="BJ471">
            <v>63</v>
          </cell>
          <cell r="BK471">
            <v>64</v>
          </cell>
          <cell r="BL471">
            <v>9</v>
          </cell>
          <cell r="BM471">
            <v>1</v>
          </cell>
          <cell r="BN471">
            <v>1</v>
          </cell>
          <cell r="BO471">
            <v>1</v>
          </cell>
          <cell r="BP471">
            <v>1</v>
          </cell>
        </row>
        <row r="472">
          <cell r="G472" t="str">
            <v>JS0A4NVC7H6</v>
          </cell>
          <cell r="H472">
            <v>0</v>
          </cell>
          <cell r="I472">
            <v>0</v>
          </cell>
          <cell r="J472" t="str">
            <v>UNION PACK</v>
          </cell>
          <cell r="K472" t="str">
            <v>C/O</v>
          </cell>
          <cell r="L472" t="str">
            <v>7H6</v>
          </cell>
          <cell r="M472" t="str">
            <v>GRAPHITE GREY</v>
          </cell>
          <cell r="N472" t="str">
            <v>Solid</v>
          </cell>
          <cell r="O472" t="str">
            <v>S</v>
          </cell>
          <cell r="P472" t="str">
            <v>100% Polyester</v>
          </cell>
          <cell r="Q472" t="str">
            <v>721415</v>
          </cell>
          <cell r="R472" t="str">
            <v>HORIZON - CAM</v>
          </cell>
          <cell r="S472" t="str">
            <v>Phnom Penh</v>
          </cell>
          <cell r="T472" t="str">
            <v>Cambodia</v>
          </cell>
          <cell r="U472">
            <v>56</v>
          </cell>
          <cell r="V472">
            <v>28</v>
          </cell>
          <cell r="W472">
            <v>14</v>
          </cell>
          <cell r="X472">
            <v>14</v>
          </cell>
          <cell r="Y472">
            <v>45</v>
          </cell>
          <cell r="Z472">
            <v>87</v>
          </cell>
          <cell r="AA472">
            <v>115</v>
          </cell>
          <cell r="AB472" t="str">
            <v>721415</v>
          </cell>
          <cell r="AC472" t="str">
            <v>HORIZON - CAM</v>
          </cell>
          <cell r="AD472" t="str">
            <v>Phnom Penh</v>
          </cell>
          <cell r="AE472" t="str">
            <v>Cambodia</v>
          </cell>
          <cell r="AF472" t="str">
            <v>721415</v>
          </cell>
          <cell r="AG472" t="str">
            <v>HORIZON - CAM</v>
          </cell>
          <cell r="AH472" t="str">
            <v>Phnom Penh</v>
          </cell>
          <cell r="AI472" t="str">
            <v>Cambodia</v>
          </cell>
          <cell r="AJ472" t="str">
            <v>721415</v>
          </cell>
          <cell r="AK472" t="str">
            <v>HORIZON - CAM</v>
          </cell>
          <cell r="AL472" t="str">
            <v>Phnom Penh</v>
          </cell>
          <cell r="AM472" t="str">
            <v>Cambodia</v>
          </cell>
          <cell r="AN472" t="str">
            <v>JFRF</v>
          </cell>
          <cell r="AO472">
            <v>12</v>
          </cell>
          <cell r="AP472">
            <v>21</v>
          </cell>
          <cell r="AQ472">
            <v>16</v>
          </cell>
          <cell r="AR472">
            <v>13</v>
          </cell>
          <cell r="AS472">
            <v>4.9400000000000004</v>
          </cell>
          <cell r="AT472" t="str">
            <v>KU37</v>
          </cell>
          <cell r="AU472">
            <v>26</v>
          </cell>
          <cell r="AV472">
            <v>80</v>
          </cell>
          <cell r="AW472">
            <v>38</v>
          </cell>
          <cell r="AX472">
            <v>44</v>
          </cell>
          <cell r="AY472">
            <v>14</v>
          </cell>
          <cell r="AZ472">
            <v>2000</v>
          </cell>
          <cell r="BA472">
            <v>500</v>
          </cell>
          <cell r="BB472">
            <v>87</v>
          </cell>
          <cell r="BC472">
            <v>28</v>
          </cell>
          <cell r="BD472">
            <v>115</v>
          </cell>
          <cell r="BE472">
            <v>63</v>
          </cell>
          <cell r="BF472">
            <v>103</v>
          </cell>
          <cell r="BG472">
            <v>15</v>
          </cell>
          <cell r="BH472">
            <v>63</v>
          </cell>
          <cell r="BI472">
            <v>25</v>
          </cell>
          <cell r="BJ472">
            <v>63</v>
          </cell>
          <cell r="BK472">
            <v>64</v>
          </cell>
          <cell r="BL472">
            <v>9</v>
          </cell>
          <cell r="BM472">
            <v>1</v>
          </cell>
          <cell r="BN472">
            <v>1</v>
          </cell>
          <cell r="BO472">
            <v>1</v>
          </cell>
          <cell r="BP472">
            <v>1</v>
          </cell>
        </row>
        <row r="473">
          <cell r="G473" t="str">
            <v>JS0A7ZNR008</v>
          </cell>
          <cell r="H473">
            <v>0</v>
          </cell>
          <cell r="I473">
            <v>0</v>
          </cell>
          <cell r="J473" t="str">
            <v>RESTORE PACK</v>
          </cell>
          <cell r="K473" t="str">
            <v>C/O</v>
          </cell>
          <cell r="L473" t="str">
            <v>008</v>
          </cell>
          <cell r="M473" t="str">
            <v>BLACK</v>
          </cell>
          <cell r="N473" t="str">
            <v>Solid</v>
          </cell>
          <cell r="O473" t="str">
            <v>S</v>
          </cell>
          <cell r="P473" t="str">
            <v>100% Polyester</v>
          </cell>
          <cell r="Q473">
            <v>509061</v>
          </cell>
          <cell r="R473" t="str">
            <v>FORMOSA</v>
          </cell>
          <cell r="S473" t="str">
            <v>Semarang</v>
          </cell>
          <cell r="T473" t="str">
            <v>Indonesia</v>
          </cell>
          <cell r="U473">
            <v>60</v>
          </cell>
          <cell r="V473">
            <v>30</v>
          </cell>
          <cell r="W473">
            <v>0</v>
          </cell>
          <cell r="X473">
            <v>30</v>
          </cell>
          <cell r="Y473">
            <v>30</v>
          </cell>
          <cell r="Z473">
            <v>90</v>
          </cell>
          <cell r="AA473">
            <v>120</v>
          </cell>
          <cell r="AB473">
            <v>509061</v>
          </cell>
          <cell r="AC473" t="str">
            <v>FORMOSA</v>
          </cell>
          <cell r="AD473" t="str">
            <v>Semarang</v>
          </cell>
          <cell r="AE473" t="str">
            <v>Indonesia</v>
          </cell>
          <cell r="AF473">
            <v>509061</v>
          </cell>
          <cell r="AG473" t="str">
            <v>FORMOSA</v>
          </cell>
          <cell r="AH473" t="str">
            <v>Semarang</v>
          </cell>
          <cell r="AI473" t="str">
            <v>Indonesia</v>
          </cell>
          <cell r="AJ473">
            <v>509061</v>
          </cell>
          <cell r="AK473" t="str">
            <v>FORMOSA</v>
          </cell>
          <cell r="AL473" t="str">
            <v>Semarang</v>
          </cell>
          <cell r="AM473" t="str">
            <v>Indonesia</v>
          </cell>
          <cell r="AN473" t="str">
            <v>JFRF</v>
          </cell>
          <cell r="AO473">
            <v>12</v>
          </cell>
          <cell r="AP473">
            <v>21</v>
          </cell>
          <cell r="AQ473">
            <v>16</v>
          </cell>
          <cell r="AR473">
            <v>13</v>
          </cell>
          <cell r="AS473">
            <v>7.27</v>
          </cell>
          <cell r="AT473" t="str">
            <v>KU37</v>
          </cell>
          <cell r="AU473">
            <v>20</v>
          </cell>
          <cell r="AV473">
            <v>80</v>
          </cell>
          <cell r="AW473">
            <v>38</v>
          </cell>
          <cell r="AX473">
            <v>44</v>
          </cell>
          <cell r="AY473">
            <v>11.63</v>
          </cell>
          <cell r="AZ473">
            <v>2000</v>
          </cell>
          <cell r="BA473">
            <v>500</v>
          </cell>
          <cell r="BB473">
            <v>87</v>
          </cell>
          <cell r="BC473">
            <v>28</v>
          </cell>
          <cell r="BD473">
            <v>115</v>
          </cell>
          <cell r="BE473">
            <v>77</v>
          </cell>
          <cell r="BF473">
            <v>98</v>
          </cell>
          <cell r="BG473">
            <v>15</v>
          </cell>
          <cell r="BH473">
            <v>77</v>
          </cell>
          <cell r="BI473">
            <v>25</v>
          </cell>
          <cell r="BJ473">
            <v>63</v>
          </cell>
          <cell r="BK473">
            <v>50</v>
          </cell>
          <cell r="BL473">
            <v>9</v>
          </cell>
          <cell r="BM473">
            <v>1</v>
          </cell>
          <cell r="BN473">
            <v>1</v>
          </cell>
          <cell r="BO473">
            <v>1</v>
          </cell>
          <cell r="BP473">
            <v>1</v>
          </cell>
        </row>
        <row r="474">
          <cell r="G474" t="str">
            <v>JS0A7ZNS008</v>
          </cell>
          <cell r="H474">
            <v>0</v>
          </cell>
          <cell r="I474">
            <v>0</v>
          </cell>
          <cell r="J474" t="str">
            <v>RESTORE WAISTPACK</v>
          </cell>
          <cell r="K474" t="str">
            <v>C/O</v>
          </cell>
          <cell r="L474" t="str">
            <v>008</v>
          </cell>
          <cell r="M474" t="str">
            <v>BLACK</v>
          </cell>
          <cell r="N474" t="str">
            <v>Solid</v>
          </cell>
          <cell r="O474" t="str">
            <v>S</v>
          </cell>
          <cell r="P474" t="str">
            <v>100% Polyester</v>
          </cell>
          <cell r="Q474">
            <v>509061</v>
          </cell>
          <cell r="R474" t="str">
            <v>FORMOSA</v>
          </cell>
          <cell r="S474" t="str">
            <v>Semarang</v>
          </cell>
          <cell r="T474" t="str">
            <v>Indonesia</v>
          </cell>
          <cell r="U474">
            <v>60</v>
          </cell>
          <cell r="V474">
            <v>30</v>
          </cell>
          <cell r="W474">
            <v>0</v>
          </cell>
          <cell r="X474">
            <v>30</v>
          </cell>
          <cell r="Y474">
            <v>30</v>
          </cell>
          <cell r="Z474">
            <v>90</v>
          </cell>
          <cell r="AA474">
            <v>120</v>
          </cell>
          <cell r="AB474">
            <v>509061</v>
          </cell>
          <cell r="AC474" t="str">
            <v>FORMOSA</v>
          </cell>
          <cell r="AD474" t="str">
            <v>Semarang</v>
          </cell>
          <cell r="AE474" t="str">
            <v>Indonesia</v>
          </cell>
          <cell r="AF474">
            <v>509061</v>
          </cell>
          <cell r="AG474" t="str">
            <v>FORMOSA</v>
          </cell>
          <cell r="AH474" t="str">
            <v>Semarang</v>
          </cell>
          <cell r="AI474" t="str">
            <v>Indonesia</v>
          </cell>
          <cell r="AJ474">
            <v>509061</v>
          </cell>
          <cell r="AK474" t="str">
            <v>FORMOSA</v>
          </cell>
          <cell r="AL474" t="str">
            <v>Semarang</v>
          </cell>
          <cell r="AM474" t="str">
            <v>Indonesia</v>
          </cell>
          <cell r="AN474" t="str">
            <v>JFRG</v>
          </cell>
          <cell r="AO474">
            <v>60</v>
          </cell>
          <cell r="AP474">
            <v>30</v>
          </cell>
          <cell r="AQ474">
            <v>15</v>
          </cell>
          <cell r="AR474">
            <v>13</v>
          </cell>
          <cell r="AS474">
            <v>19.809999999999999</v>
          </cell>
          <cell r="AT474" t="str">
            <v>KU37</v>
          </cell>
          <cell r="AU474">
            <v>60</v>
          </cell>
          <cell r="AV474">
            <v>80</v>
          </cell>
          <cell r="AW474">
            <v>38</v>
          </cell>
          <cell r="AX474">
            <v>44</v>
          </cell>
          <cell r="AY474">
            <v>16</v>
          </cell>
          <cell r="AZ474">
            <v>2000</v>
          </cell>
          <cell r="BA474">
            <v>500</v>
          </cell>
          <cell r="BB474">
            <v>87</v>
          </cell>
          <cell r="BC474">
            <v>28</v>
          </cell>
          <cell r="BD474">
            <v>115</v>
          </cell>
          <cell r="BE474">
            <v>77</v>
          </cell>
          <cell r="BF474">
            <v>98</v>
          </cell>
          <cell r="BG474">
            <v>15</v>
          </cell>
          <cell r="BH474">
            <v>77</v>
          </cell>
          <cell r="BI474">
            <v>25</v>
          </cell>
          <cell r="BJ474">
            <v>63</v>
          </cell>
          <cell r="BK474">
            <v>50</v>
          </cell>
          <cell r="BL474">
            <v>9</v>
          </cell>
          <cell r="BM474">
            <v>1</v>
          </cell>
          <cell r="BN474">
            <v>1</v>
          </cell>
          <cell r="BO474">
            <v>1</v>
          </cell>
          <cell r="BP474">
            <v>1</v>
          </cell>
        </row>
        <row r="475">
          <cell r="G475" t="str">
            <v>JS0A7ZNT008</v>
          </cell>
          <cell r="H475">
            <v>0</v>
          </cell>
          <cell r="I475">
            <v>0</v>
          </cell>
          <cell r="J475" t="str">
            <v>RESTORE TOTE</v>
          </cell>
          <cell r="K475" t="str">
            <v>C/O</v>
          </cell>
          <cell r="L475" t="str">
            <v>008</v>
          </cell>
          <cell r="M475" t="str">
            <v>BLACK</v>
          </cell>
          <cell r="N475" t="str">
            <v>Solid</v>
          </cell>
          <cell r="O475" t="str">
            <v>S</v>
          </cell>
          <cell r="P475" t="str">
            <v>100% Polyester</v>
          </cell>
          <cell r="Q475">
            <v>509061</v>
          </cell>
          <cell r="R475" t="str">
            <v>FORMOSA</v>
          </cell>
          <cell r="S475" t="str">
            <v>Semarang</v>
          </cell>
          <cell r="T475" t="str">
            <v>Indonesia</v>
          </cell>
          <cell r="U475">
            <v>60</v>
          </cell>
          <cell r="V475">
            <v>30</v>
          </cell>
          <cell r="W475">
            <v>0</v>
          </cell>
          <cell r="X475">
            <v>30</v>
          </cell>
          <cell r="Y475">
            <v>30</v>
          </cell>
          <cell r="Z475">
            <v>90</v>
          </cell>
          <cell r="AA475">
            <v>120</v>
          </cell>
          <cell r="AB475">
            <v>509061</v>
          </cell>
          <cell r="AC475" t="str">
            <v>FORMOSA</v>
          </cell>
          <cell r="AD475" t="str">
            <v>Semarang</v>
          </cell>
          <cell r="AE475" t="str">
            <v>Indonesia</v>
          </cell>
          <cell r="AF475">
            <v>509061</v>
          </cell>
          <cell r="AG475" t="str">
            <v>FORMOSA</v>
          </cell>
          <cell r="AH475" t="str">
            <v>Semarang</v>
          </cell>
          <cell r="AI475" t="str">
            <v>Indonesia</v>
          </cell>
          <cell r="AJ475">
            <v>509061</v>
          </cell>
          <cell r="AK475" t="str">
            <v>FORMOSA</v>
          </cell>
          <cell r="AL475" t="str">
            <v>Semarang</v>
          </cell>
          <cell r="AM475" t="str">
            <v>Indonesia</v>
          </cell>
          <cell r="AN475" t="str">
            <v>JARH</v>
          </cell>
          <cell r="AO475">
            <v>60</v>
          </cell>
          <cell r="AP475">
            <v>29</v>
          </cell>
          <cell r="AQ475">
            <v>18.75</v>
          </cell>
          <cell r="AR475">
            <v>11.5</v>
          </cell>
          <cell r="AS475">
            <v>14.49</v>
          </cell>
          <cell r="AT475" t="str">
            <v>KU37</v>
          </cell>
          <cell r="AU475">
            <v>60</v>
          </cell>
          <cell r="AV475">
            <v>80</v>
          </cell>
          <cell r="AW475">
            <v>38</v>
          </cell>
          <cell r="AX475">
            <v>44</v>
          </cell>
          <cell r="AY475">
            <v>19.62</v>
          </cell>
          <cell r="AZ475">
            <v>2000</v>
          </cell>
          <cell r="BA475">
            <v>500</v>
          </cell>
          <cell r="BB475">
            <v>87</v>
          </cell>
          <cell r="BC475">
            <v>28</v>
          </cell>
          <cell r="BD475">
            <v>115</v>
          </cell>
          <cell r="BE475">
            <v>77</v>
          </cell>
          <cell r="BF475">
            <v>98</v>
          </cell>
          <cell r="BG475">
            <v>15</v>
          </cell>
          <cell r="BH475">
            <v>77</v>
          </cell>
          <cell r="BI475">
            <v>25</v>
          </cell>
          <cell r="BJ475">
            <v>63</v>
          </cell>
          <cell r="BK475">
            <v>50</v>
          </cell>
          <cell r="BL475">
            <v>9</v>
          </cell>
          <cell r="BM475">
            <v>1</v>
          </cell>
          <cell r="BN475">
            <v>1</v>
          </cell>
          <cell r="BO475">
            <v>1</v>
          </cell>
          <cell r="BP475">
            <v>1</v>
          </cell>
        </row>
        <row r="476">
          <cell r="G476" t="str">
            <v>JS0A7ZOI003</v>
          </cell>
          <cell r="H476">
            <v>0</v>
          </cell>
          <cell r="I476">
            <v>0</v>
          </cell>
          <cell r="J476" t="str">
            <v>PRO PACK</v>
          </cell>
          <cell r="K476" t="str">
            <v>C/O</v>
          </cell>
          <cell r="L476" t="str">
            <v>003</v>
          </cell>
          <cell r="M476" t="str">
            <v>NAVY</v>
          </cell>
          <cell r="N476" t="str">
            <v>Solid</v>
          </cell>
          <cell r="O476" t="str">
            <v>S</v>
          </cell>
          <cell r="P476" t="str">
            <v>100% Polyester</v>
          </cell>
          <cell r="Q476">
            <v>508945</v>
          </cell>
          <cell r="R476" t="str">
            <v>PT. Kanindo 2</v>
          </cell>
          <cell r="S476" t="str">
            <v>Semarang</v>
          </cell>
          <cell r="T476" t="str">
            <v>Indonesia</v>
          </cell>
          <cell r="U476">
            <v>80</v>
          </cell>
          <cell r="V476">
            <v>60</v>
          </cell>
          <cell r="W476">
            <v>55</v>
          </cell>
          <cell r="X476">
            <v>27</v>
          </cell>
          <cell r="Y476">
            <v>40</v>
          </cell>
          <cell r="Z476">
            <v>127</v>
          </cell>
          <cell r="AA476">
            <v>147</v>
          </cell>
          <cell r="AB476">
            <v>508945</v>
          </cell>
          <cell r="AC476" t="str">
            <v>PT. Kanindo 2</v>
          </cell>
          <cell r="AD476" t="str">
            <v>Semarang</v>
          </cell>
          <cell r="AE476" t="str">
            <v>Indonesia</v>
          </cell>
          <cell r="AF476">
            <v>508945</v>
          </cell>
          <cell r="AG476" t="str">
            <v>PT. Kanindo 2</v>
          </cell>
          <cell r="AH476" t="str">
            <v>Semarang</v>
          </cell>
          <cell r="AI476" t="str">
            <v>Indonesia</v>
          </cell>
          <cell r="AJ476">
            <v>508945</v>
          </cell>
          <cell r="AK476" t="str">
            <v>PT. Kanindo 2</v>
          </cell>
          <cell r="AL476" t="str">
            <v>Semarang</v>
          </cell>
          <cell r="AM476" t="str">
            <v>Indonesia</v>
          </cell>
          <cell r="AN476" t="str">
            <v>JFRF</v>
          </cell>
          <cell r="AO476">
            <v>8</v>
          </cell>
          <cell r="AP476">
            <v>21</v>
          </cell>
          <cell r="AQ476">
            <v>16</v>
          </cell>
          <cell r="AR476">
            <v>13</v>
          </cell>
          <cell r="AS476">
            <v>6.95</v>
          </cell>
          <cell r="AT476">
            <v>0</v>
          </cell>
          <cell r="AU476">
            <v>0</v>
          </cell>
          <cell r="AV476">
            <v>0</v>
          </cell>
          <cell r="AW476">
            <v>0</v>
          </cell>
          <cell r="AX476">
            <v>0</v>
          </cell>
          <cell r="AY476">
            <v>0</v>
          </cell>
          <cell r="AZ476">
            <v>2000</v>
          </cell>
          <cell r="BA476">
            <v>500</v>
          </cell>
          <cell r="BB476">
            <v>87</v>
          </cell>
          <cell r="BC476">
            <v>28</v>
          </cell>
          <cell r="BD476">
            <v>115</v>
          </cell>
          <cell r="BE476">
            <v>77</v>
          </cell>
          <cell r="BF476">
            <v>98</v>
          </cell>
          <cell r="BG476">
            <v>15</v>
          </cell>
          <cell r="BH476">
            <v>77</v>
          </cell>
          <cell r="BI476">
            <v>25</v>
          </cell>
          <cell r="BJ476">
            <v>63</v>
          </cell>
          <cell r="BK476">
            <v>50</v>
          </cell>
          <cell r="BL476">
            <v>9</v>
          </cell>
          <cell r="BM476">
            <v>1</v>
          </cell>
          <cell r="BN476">
            <v>1</v>
          </cell>
          <cell r="BO476">
            <v>1</v>
          </cell>
          <cell r="BP476">
            <v>1</v>
          </cell>
        </row>
        <row r="477">
          <cell r="G477" t="str">
            <v>JS0A7ZOI008</v>
          </cell>
          <cell r="H477">
            <v>0</v>
          </cell>
          <cell r="I477">
            <v>0</v>
          </cell>
          <cell r="J477" t="str">
            <v>PRO PACK</v>
          </cell>
          <cell r="K477" t="str">
            <v>C/O</v>
          </cell>
          <cell r="L477" t="str">
            <v>008</v>
          </cell>
          <cell r="M477" t="str">
            <v>BLACK</v>
          </cell>
          <cell r="N477" t="str">
            <v>Solid</v>
          </cell>
          <cell r="O477" t="str">
            <v>S</v>
          </cell>
          <cell r="P477" t="str">
            <v>100% Polyester</v>
          </cell>
          <cell r="Q477">
            <v>508945</v>
          </cell>
          <cell r="R477" t="str">
            <v>PT. Kanindo 2</v>
          </cell>
          <cell r="S477" t="str">
            <v>Semarang</v>
          </cell>
          <cell r="T477" t="str">
            <v>Indonesia</v>
          </cell>
          <cell r="U477">
            <v>80</v>
          </cell>
          <cell r="V477">
            <v>60</v>
          </cell>
          <cell r="W477">
            <v>55</v>
          </cell>
          <cell r="X477">
            <v>27</v>
          </cell>
          <cell r="Y477">
            <v>40</v>
          </cell>
          <cell r="Z477">
            <v>127</v>
          </cell>
          <cell r="AA477">
            <v>147</v>
          </cell>
          <cell r="AB477">
            <v>508945</v>
          </cell>
          <cell r="AC477" t="str">
            <v>PT. Kanindo 2</v>
          </cell>
          <cell r="AD477" t="str">
            <v>Semarang</v>
          </cell>
          <cell r="AE477" t="str">
            <v>Indonesia</v>
          </cell>
          <cell r="AF477">
            <v>508945</v>
          </cell>
          <cell r="AG477" t="str">
            <v>PT. Kanindo 2</v>
          </cell>
          <cell r="AH477" t="str">
            <v>Semarang</v>
          </cell>
          <cell r="AI477" t="str">
            <v>Indonesia</v>
          </cell>
          <cell r="AJ477">
            <v>508945</v>
          </cell>
          <cell r="AK477" t="str">
            <v>PT. Kanindo 2</v>
          </cell>
          <cell r="AL477" t="str">
            <v>Semarang</v>
          </cell>
          <cell r="AM477" t="str">
            <v>Indonesia</v>
          </cell>
          <cell r="AN477" t="str">
            <v>JFRF</v>
          </cell>
          <cell r="AO477">
            <v>8</v>
          </cell>
          <cell r="AP477">
            <v>21</v>
          </cell>
          <cell r="AQ477">
            <v>16</v>
          </cell>
          <cell r="AR477">
            <v>13</v>
          </cell>
          <cell r="AS477">
            <v>6.95</v>
          </cell>
          <cell r="AT477">
            <v>0</v>
          </cell>
          <cell r="AU477">
            <v>0</v>
          </cell>
          <cell r="AV477">
            <v>0</v>
          </cell>
          <cell r="AW477">
            <v>0</v>
          </cell>
          <cell r="AX477">
            <v>0</v>
          </cell>
          <cell r="AY477">
            <v>0</v>
          </cell>
          <cell r="AZ477">
            <v>2000</v>
          </cell>
          <cell r="BA477">
            <v>500</v>
          </cell>
          <cell r="BB477">
            <v>87</v>
          </cell>
          <cell r="BC477">
            <v>28</v>
          </cell>
          <cell r="BD477">
            <v>115</v>
          </cell>
          <cell r="BE477">
            <v>77</v>
          </cell>
          <cell r="BF477">
            <v>98</v>
          </cell>
          <cell r="BG477">
            <v>15</v>
          </cell>
          <cell r="BH477">
            <v>77</v>
          </cell>
          <cell r="BI477">
            <v>25</v>
          </cell>
          <cell r="BJ477">
            <v>63</v>
          </cell>
          <cell r="BK477">
            <v>50</v>
          </cell>
          <cell r="BL477">
            <v>9</v>
          </cell>
          <cell r="BM477">
            <v>1</v>
          </cell>
          <cell r="BN477">
            <v>1</v>
          </cell>
          <cell r="BO477">
            <v>1</v>
          </cell>
          <cell r="BP477">
            <v>1</v>
          </cell>
        </row>
        <row r="478">
          <cell r="G478" t="str">
            <v>JS0A7ZOI95Z</v>
          </cell>
          <cell r="H478">
            <v>0</v>
          </cell>
          <cell r="I478">
            <v>0</v>
          </cell>
          <cell r="J478" t="str">
            <v>PRO PACK</v>
          </cell>
          <cell r="K478" t="str">
            <v>C/O</v>
          </cell>
          <cell r="L478" t="str">
            <v>95Z</v>
          </cell>
          <cell r="M478" t="str">
            <v>CURRY</v>
          </cell>
          <cell r="N478" t="str">
            <v>Solid</v>
          </cell>
          <cell r="O478" t="str">
            <v>S</v>
          </cell>
          <cell r="P478" t="str">
            <v>100% Polyester</v>
          </cell>
          <cell r="Q478">
            <v>508945</v>
          </cell>
          <cell r="R478" t="str">
            <v>PT. Kanindo 2</v>
          </cell>
          <cell r="S478" t="str">
            <v>Semarang</v>
          </cell>
          <cell r="T478" t="str">
            <v>Indonesia</v>
          </cell>
          <cell r="U478">
            <v>80</v>
          </cell>
          <cell r="V478">
            <v>60</v>
          </cell>
          <cell r="W478">
            <v>55</v>
          </cell>
          <cell r="X478">
            <v>27</v>
          </cell>
          <cell r="Y478">
            <v>40</v>
          </cell>
          <cell r="Z478">
            <v>127</v>
          </cell>
          <cell r="AA478">
            <v>147</v>
          </cell>
          <cell r="AB478">
            <v>508945</v>
          </cell>
          <cell r="AC478" t="str">
            <v>PT. Kanindo 2</v>
          </cell>
          <cell r="AD478" t="str">
            <v>Semarang</v>
          </cell>
          <cell r="AE478" t="str">
            <v>Indonesia</v>
          </cell>
          <cell r="AF478">
            <v>508945</v>
          </cell>
          <cell r="AG478" t="str">
            <v>PT. Kanindo 2</v>
          </cell>
          <cell r="AH478" t="str">
            <v>Semarang</v>
          </cell>
          <cell r="AI478" t="str">
            <v>Indonesia</v>
          </cell>
          <cell r="AJ478">
            <v>508945</v>
          </cell>
          <cell r="AK478" t="str">
            <v>PT. Kanindo 2</v>
          </cell>
          <cell r="AL478" t="str">
            <v>Semarang</v>
          </cell>
          <cell r="AM478" t="str">
            <v>Indonesia</v>
          </cell>
          <cell r="AN478" t="str">
            <v>JFRF</v>
          </cell>
          <cell r="AO478">
            <v>8</v>
          </cell>
          <cell r="AP478">
            <v>21</v>
          </cell>
          <cell r="AQ478">
            <v>16</v>
          </cell>
          <cell r="AR478">
            <v>13</v>
          </cell>
          <cell r="AS478">
            <v>6.95</v>
          </cell>
          <cell r="AT478">
            <v>0</v>
          </cell>
          <cell r="AU478">
            <v>0</v>
          </cell>
          <cell r="AV478">
            <v>0</v>
          </cell>
          <cell r="AW478">
            <v>0</v>
          </cell>
          <cell r="AX478">
            <v>0</v>
          </cell>
          <cell r="AY478">
            <v>0</v>
          </cell>
          <cell r="AZ478">
            <v>2000</v>
          </cell>
          <cell r="BA478">
            <v>500</v>
          </cell>
          <cell r="BB478">
            <v>87</v>
          </cell>
          <cell r="BC478">
            <v>28</v>
          </cell>
          <cell r="BD478">
            <v>115</v>
          </cell>
          <cell r="BE478">
            <v>77</v>
          </cell>
          <cell r="BF478">
            <v>98</v>
          </cell>
          <cell r="BG478">
            <v>15</v>
          </cell>
          <cell r="BH478">
            <v>77</v>
          </cell>
          <cell r="BI478">
            <v>25</v>
          </cell>
          <cell r="BJ478">
            <v>63</v>
          </cell>
          <cell r="BK478">
            <v>50</v>
          </cell>
          <cell r="BL478">
            <v>9</v>
          </cell>
          <cell r="BM478">
            <v>1</v>
          </cell>
          <cell r="BN478">
            <v>1</v>
          </cell>
          <cell r="BO478">
            <v>1</v>
          </cell>
          <cell r="BP478">
            <v>1</v>
          </cell>
        </row>
        <row r="479">
          <cell r="G479" t="str">
            <v>JS0A83KY003</v>
          </cell>
          <cell r="H479">
            <v>0</v>
          </cell>
          <cell r="I479">
            <v>0</v>
          </cell>
          <cell r="J479" t="str">
            <v>PRO CROSSBODY</v>
          </cell>
          <cell r="K479" t="str">
            <v>C/O</v>
          </cell>
          <cell r="L479" t="str">
            <v>003</v>
          </cell>
          <cell r="M479" t="str">
            <v>NAVY</v>
          </cell>
          <cell r="N479" t="str">
            <v>Solid</v>
          </cell>
          <cell r="O479" t="str">
            <v>S</v>
          </cell>
          <cell r="P479" t="str">
            <v>100% Polyester</v>
          </cell>
          <cell r="Q479">
            <v>508945</v>
          </cell>
          <cell r="R479" t="str">
            <v>PT. Kanindo 2</v>
          </cell>
          <cell r="S479" t="str">
            <v>Semarang</v>
          </cell>
          <cell r="T479" t="str">
            <v>Indonesia</v>
          </cell>
          <cell r="U479">
            <v>80</v>
          </cell>
          <cell r="V479">
            <v>60</v>
          </cell>
          <cell r="W479">
            <v>55</v>
          </cell>
          <cell r="X479">
            <v>27</v>
          </cell>
          <cell r="Y479">
            <v>40</v>
          </cell>
          <cell r="Z479">
            <v>127</v>
          </cell>
          <cell r="AA479">
            <v>147</v>
          </cell>
          <cell r="AB479">
            <v>508945</v>
          </cell>
          <cell r="AC479" t="str">
            <v>PT. Kanindo 2</v>
          </cell>
          <cell r="AD479" t="str">
            <v>Semarang</v>
          </cell>
          <cell r="AE479" t="str">
            <v>Indonesia</v>
          </cell>
          <cell r="AF479">
            <v>508945</v>
          </cell>
          <cell r="AG479" t="str">
            <v>PT. Kanindo 2</v>
          </cell>
          <cell r="AH479" t="str">
            <v>Semarang</v>
          </cell>
          <cell r="AI479" t="str">
            <v>Indonesia</v>
          </cell>
          <cell r="AJ479">
            <v>508945</v>
          </cell>
          <cell r="AK479" t="str">
            <v>PT. Kanindo 2</v>
          </cell>
          <cell r="AL479" t="str">
            <v>Semarang</v>
          </cell>
          <cell r="AM479" t="str">
            <v>Indonesia</v>
          </cell>
          <cell r="AN479" t="str">
            <v>JFRF</v>
          </cell>
          <cell r="AO479">
            <v>32</v>
          </cell>
          <cell r="AP479">
            <v>21</v>
          </cell>
          <cell r="AQ479">
            <v>16</v>
          </cell>
          <cell r="AR479">
            <v>13</v>
          </cell>
          <cell r="AS479">
            <v>9.5500000000000007</v>
          </cell>
          <cell r="AT479">
            <v>0</v>
          </cell>
          <cell r="AU479">
            <v>0</v>
          </cell>
          <cell r="AV479">
            <v>0</v>
          </cell>
          <cell r="AW479">
            <v>0</v>
          </cell>
          <cell r="AX479">
            <v>0</v>
          </cell>
          <cell r="AY479">
            <v>0</v>
          </cell>
          <cell r="AZ479">
            <v>2000</v>
          </cell>
          <cell r="BA479">
            <v>500</v>
          </cell>
          <cell r="BB479">
            <v>87</v>
          </cell>
          <cell r="BC479">
            <v>28</v>
          </cell>
          <cell r="BD479">
            <v>115</v>
          </cell>
          <cell r="BE479">
            <v>77</v>
          </cell>
          <cell r="BF479">
            <v>98</v>
          </cell>
          <cell r="BG479">
            <v>15</v>
          </cell>
          <cell r="BH479">
            <v>77</v>
          </cell>
          <cell r="BI479">
            <v>25</v>
          </cell>
          <cell r="BJ479">
            <v>63</v>
          </cell>
          <cell r="BK479">
            <v>50</v>
          </cell>
          <cell r="BL479">
            <v>9</v>
          </cell>
          <cell r="BM479">
            <v>1</v>
          </cell>
          <cell r="BN479">
            <v>1</v>
          </cell>
          <cell r="BO479">
            <v>1</v>
          </cell>
          <cell r="BP479">
            <v>1</v>
          </cell>
        </row>
        <row r="480">
          <cell r="G480" t="str">
            <v>JS0A83KY008</v>
          </cell>
          <cell r="H480">
            <v>0</v>
          </cell>
          <cell r="I480">
            <v>0</v>
          </cell>
          <cell r="J480" t="str">
            <v>PRO CROSSBODY</v>
          </cell>
          <cell r="K480" t="str">
            <v>C/O</v>
          </cell>
          <cell r="L480" t="str">
            <v>008</v>
          </cell>
          <cell r="M480" t="str">
            <v>BLACK</v>
          </cell>
          <cell r="N480" t="str">
            <v>Solid</v>
          </cell>
          <cell r="O480" t="str">
            <v>S</v>
          </cell>
          <cell r="P480" t="str">
            <v>100% Polyester</v>
          </cell>
          <cell r="Q480">
            <v>508945</v>
          </cell>
          <cell r="R480" t="str">
            <v>PT. Kanindo 2</v>
          </cell>
          <cell r="S480" t="str">
            <v>Semarang</v>
          </cell>
          <cell r="T480" t="str">
            <v>Indonesia</v>
          </cell>
          <cell r="U480">
            <v>80</v>
          </cell>
          <cell r="V480">
            <v>60</v>
          </cell>
          <cell r="W480">
            <v>55</v>
          </cell>
          <cell r="X480">
            <v>27</v>
          </cell>
          <cell r="Y480">
            <v>40</v>
          </cell>
          <cell r="Z480">
            <v>127</v>
          </cell>
          <cell r="AA480">
            <v>147</v>
          </cell>
          <cell r="AB480">
            <v>508945</v>
          </cell>
          <cell r="AC480" t="str">
            <v>PT. Kanindo 2</v>
          </cell>
          <cell r="AD480" t="str">
            <v>Semarang</v>
          </cell>
          <cell r="AE480" t="str">
            <v>Indonesia</v>
          </cell>
          <cell r="AF480">
            <v>508945</v>
          </cell>
          <cell r="AG480" t="str">
            <v>PT. Kanindo 2</v>
          </cell>
          <cell r="AH480" t="str">
            <v>Semarang</v>
          </cell>
          <cell r="AI480" t="str">
            <v>Indonesia</v>
          </cell>
          <cell r="AJ480">
            <v>508945</v>
          </cell>
          <cell r="AK480" t="str">
            <v>PT. Kanindo 2</v>
          </cell>
          <cell r="AL480" t="str">
            <v>Semarang</v>
          </cell>
          <cell r="AM480" t="str">
            <v>Indonesia</v>
          </cell>
          <cell r="AN480" t="str">
            <v>JFRF</v>
          </cell>
          <cell r="AO480">
            <v>32</v>
          </cell>
          <cell r="AP480">
            <v>21</v>
          </cell>
          <cell r="AQ480">
            <v>16</v>
          </cell>
          <cell r="AR480">
            <v>13</v>
          </cell>
          <cell r="AS480">
            <v>9.5500000000000007</v>
          </cell>
          <cell r="AT480">
            <v>0</v>
          </cell>
          <cell r="AU480">
            <v>0</v>
          </cell>
          <cell r="AV480">
            <v>0</v>
          </cell>
          <cell r="AW480">
            <v>0</v>
          </cell>
          <cell r="AX480">
            <v>0</v>
          </cell>
          <cell r="AY480">
            <v>0</v>
          </cell>
          <cell r="AZ480">
            <v>2000</v>
          </cell>
          <cell r="BA480">
            <v>500</v>
          </cell>
          <cell r="BB480">
            <v>87</v>
          </cell>
          <cell r="BC480">
            <v>28</v>
          </cell>
          <cell r="BD480">
            <v>115</v>
          </cell>
          <cell r="BE480">
            <v>77</v>
          </cell>
          <cell r="BF480">
            <v>98</v>
          </cell>
          <cell r="BG480">
            <v>15</v>
          </cell>
          <cell r="BH480">
            <v>77</v>
          </cell>
          <cell r="BI480">
            <v>25</v>
          </cell>
          <cell r="BJ480">
            <v>63</v>
          </cell>
          <cell r="BK480">
            <v>50</v>
          </cell>
          <cell r="BL480">
            <v>9</v>
          </cell>
          <cell r="BM480">
            <v>1</v>
          </cell>
          <cell r="BN480">
            <v>1</v>
          </cell>
          <cell r="BO480">
            <v>1</v>
          </cell>
          <cell r="BP480">
            <v>1</v>
          </cell>
        </row>
        <row r="481">
          <cell r="G481" t="str">
            <v>JS0A83KY95Z</v>
          </cell>
          <cell r="H481">
            <v>0</v>
          </cell>
          <cell r="I481">
            <v>0</v>
          </cell>
          <cell r="J481" t="str">
            <v>PRO CROSSBODY</v>
          </cell>
          <cell r="K481" t="str">
            <v>C/O</v>
          </cell>
          <cell r="L481" t="str">
            <v>95Z</v>
          </cell>
          <cell r="M481" t="str">
            <v>CURRY</v>
          </cell>
          <cell r="N481" t="str">
            <v>Solid</v>
          </cell>
          <cell r="O481" t="str">
            <v>S</v>
          </cell>
          <cell r="P481" t="str">
            <v>100% Polyester</v>
          </cell>
          <cell r="Q481">
            <v>508945</v>
          </cell>
          <cell r="R481" t="str">
            <v>PT. Kanindo 2</v>
          </cell>
          <cell r="S481" t="str">
            <v>Semarang</v>
          </cell>
          <cell r="T481" t="str">
            <v>Indonesia</v>
          </cell>
          <cell r="U481">
            <v>80</v>
          </cell>
          <cell r="V481">
            <v>60</v>
          </cell>
          <cell r="W481">
            <v>55</v>
          </cell>
          <cell r="X481">
            <v>27</v>
          </cell>
          <cell r="Y481">
            <v>40</v>
          </cell>
          <cell r="Z481">
            <v>127</v>
          </cell>
          <cell r="AA481">
            <v>147</v>
          </cell>
          <cell r="AB481">
            <v>508945</v>
          </cell>
          <cell r="AC481" t="str">
            <v>PT. Kanindo 2</v>
          </cell>
          <cell r="AD481" t="str">
            <v>Semarang</v>
          </cell>
          <cell r="AE481" t="str">
            <v>Indonesia</v>
          </cell>
          <cell r="AF481">
            <v>508945</v>
          </cell>
          <cell r="AG481" t="str">
            <v>PT. Kanindo 2</v>
          </cell>
          <cell r="AH481" t="str">
            <v>Semarang</v>
          </cell>
          <cell r="AI481" t="str">
            <v>Indonesia</v>
          </cell>
          <cell r="AJ481">
            <v>508945</v>
          </cell>
          <cell r="AK481" t="str">
            <v>PT. Kanindo 2</v>
          </cell>
          <cell r="AL481" t="str">
            <v>Semarang</v>
          </cell>
          <cell r="AM481" t="str">
            <v>Indonesia</v>
          </cell>
          <cell r="AN481" t="str">
            <v>JFRF</v>
          </cell>
          <cell r="AO481">
            <v>32</v>
          </cell>
          <cell r="AP481">
            <v>21</v>
          </cell>
          <cell r="AQ481">
            <v>16</v>
          </cell>
          <cell r="AR481">
            <v>13</v>
          </cell>
          <cell r="AS481">
            <v>9.5500000000000007</v>
          </cell>
          <cell r="AT481">
            <v>0</v>
          </cell>
          <cell r="AU481">
            <v>0</v>
          </cell>
          <cell r="AV481">
            <v>0</v>
          </cell>
          <cell r="AW481">
            <v>0</v>
          </cell>
          <cell r="AX481">
            <v>0</v>
          </cell>
          <cell r="AY481">
            <v>0</v>
          </cell>
          <cell r="AZ481">
            <v>2000</v>
          </cell>
          <cell r="BA481">
            <v>500</v>
          </cell>
          <cell r="BB481">
            <v>87</v>
          </cell>
          <cell r="BC481">
            <v>28</v>
          </cell>
          <cell r="BD481">
            <v>115</v>
          </cell>
          <cell r="BE481">
            <v>77</v>
          </cell>
          <cell r="BF481">
            <v>98</v>
          </cell>
          <cell r="BG481">
            <v>15</v>
          </cell>
          <cell r="BH481">
            <v>77</v>
          </cell>
          <cell r="BI481">
            <v>25</v>
          </cell>
          <cell r="BJ481">
            <v>63</v>
          </cell>
          <cell r="BK481">
            <v>50</v>
          </cell>
          <cell r="BL481">
            <v>9</v>
          </cell>
          <cell r="BM481">
            <v>1</v>
          </cell>
          <cell r="BN481">
            <v>1</v>
          </cell>
          <cell r="BO481">
            <v>1</v>
          </cell>
          <cell r="BP481">
            <v>1</v>
          </cell>
        </row>
        <row r="482">
          <cell r="G482" t="str">
            <v>JS0A85MI003</v>
          </cell>
          <cell r="H482">
            <v>0</v>
          </cell>
          <cell r="I482">
            <v>0</v>
          </cell>
          <cell r="J482" t="str">
            <v>JS PRO MODULAR SYSTEM</v>
          </cell>
          <cell r="K482" t="str">
            <v>NEW</v>
          </cell>
          <cell r="L482" t="str">
            <v>003</v>
          </cell>
          <cell r="M482" t="str">
            <v>NAVY</v>
          </cell>
          <cell r="N482" t="str">
            <v>Solid</v>
          </cell>
          <cell r="O482" t="str">
            <v>S</v>
          </cell>
          <cell r="P482" t="str">
            <v>100% Polyester</v>
          </cell>
          <cell r="Q482">
            <v>508945</v>
          </cell>
          <cell r="R482" t="str">
            <v>PT. Kanindo 2</v>
          </cell>
          <cell r="S482" t="str">
            <v>Semarang</v>
          </cell>
          <cell r="T482" t="str">
            <v>Indonesia</v>
          </cell>
          <cell r="U482">
            <v>80</v>
          </cell>
          <cell r="V482">
            <v>60</v>
          </cell>
          <cell r="W482">
            <v>55</v>
          </cell>
          <cell r="X482">
            <v>27</v>
          </cell>
          <cell r="Y482">
            <v>40</v>
          </cell>
          <cell r="Z482">
            <v>127</v>
          </cell>
          <cell r="AA482">
            <v>147</v>
          </cell>
          <cell r="AB482">
            <v>508945</v>
          </cell>
          <cell r="AC482" t="str">
            <v>PT. Kanindo 2</v>
          </cell>
          <cell r="AD482" t="str">
            <v>Semarang</v>
          </cell>
          <cell r="AE482" t="str">
            <v>Indonesia</v>
          </cell>
          <cell r="AF482">
            <v>508945</v>
          </cell>
          <cell r="AG482" t="str">
            <v>PT. Kanindo 2</v>
          </cell>
          <cell r="AH482" t="str">
            <v>Semarang</v>
          </cell>
          <cell r="AI482" t="str">
            <v>Indonesia</v>
          </cell>
          <cell r="AJ482">
            <v>508945</v>
          </cell>
          <cell r="AK482" t="str">
            <v>PT. Kanindo 2</v>
          </cell>
          <cell r="AL482" t="str">
            <v>Semarang</v>
          </cell>
          <cell r="AM482" t="str">
            <v>Indonesia</v>
          </cell>
          <cell r="AN482" t="str">
            <v>JFRF</v>
          </cell>
          <cell r="AO482">
            <v>8</v>
          </cell>
          <cell r="AP482">
            <v>21</v>
          </cell>
          <cell r="AQ482">
            <v>16</v>
          </cell>
          <cell r="AR482">
            <v>13</v>
          </cell>
          <cell r="AS482">
            <v>9.08</v>
          </cell>
          <cell r="AT482">
            <v>0</v>
          </cell>
          <cell r="AU482">
            <v>0</v>
          </cell>
          <cell r="AV482">
            <v>0</v>
          </cell>
          <cell r="AW482">
            <v>0</v>
          </cell>
          <cell r="AX482">
            <v>0</v>
          </cell>
          <cell r="AY482">
            <v>0</v>
          </cell>
          <cell r="AZ482">
            <v>2000</v>
          </cell>
          <cell r="BA482">
            <v>500</v>
          </cell>
          <cell r="BB482">
            <v>87</v>
          </cell>
          <cell r="BC482">
            <v>28</v>
          </cell>
          <cell r="BD482">
            <v>115</v>
          </cell>
          <cell r="BE482">
            <v>77</v>
          </cell>
          <cell r="BF482">
            <v>98</v>
          </cell>
          <cell r="BG482">
            <v>15</v>
          </cell>
          <cell r="BH482">
            <v>77</v>
          </cell>
          <cell r="BI482">
            <v>25</v>
          </cell>
          <cell r="BJ482">
            <v>63</v>
          </cell>
          <cell r="BK482">
            <v>50</v>
          </cell>
          <cell r="BL482">
            <v>9</v>
          </cell>
          <cell r="BM482">
            <v>1</v>
          </cell>
          <cell r="BN482">
            <v>1</v>
          </cell>
          <cell r="BO482">
            <v>1</v>
          </cell>
          <cell r="BP482">
            <v>1</v>
          </cell>
        </row>
        <row r="483">
          <cell r="G483" t="str">
            <v>JS0A85MI008</v>
          </cell>
          <cell r="H483">
            <v>0</v>
          </cell>
          <cell r="I483">
            <v>0</v>
          </cell>
          <cell r="J483" t="str">
            <v>JS PRO MODULAR SYSTEM</v>
          </cell>
          <cell r="K483" t="str">
            <v>NEW</v>
          </cell>
          <cell r="L483" t="str">
            <v>008</v>
          </cell>
          <cell r="M483" t="str">
            <v>BLACK</v>
          </cell>
          <cell r="N483" t="str">
            <v>Solid</v>
          </cell>
          <cell r="O483" t="str">
            <v>S</v>
          </cell>
          <cell r="P483" t="str">
            <v>100% Polyester</v>
          </cell>
          <cell r="Q483">
            <v>508945</v>
          </cell>
          <cell r="R483" t="str">
            <v>PT. Kanindo 2</v>
          </cell>
          <cell r="S483" t="str">
            <v>Semarang</v>
          </cell>
          <cell r="T483" t="str">
            <v>Indonesia</v>
          </cell>
          <cell r="U483">
            <v>80</v>
          </cell>
          <cell r="V483">
            <v>60</v>
          </cell>
          <cell r="W483">
            <v>55</v>
          </cell>
          <cell r="X483">
            <v>27</v>
          </cell>
          <cell r="Y483">
            <v>40</v>
          </cell>
          <cell r="Z483">
            <v>127</v>
          </cell>
          <cell r="AA483">
            <v>147</v>
          </cell>
          <cell r="AB483">
            <v>508945</v>
          </cell>
          <cell r="AC483" t="str">
            <v>PT. Kanindo 2</v>
          </cell>
          <cell r="AD483" t="str">
            <v>Semarang</v>
          </cell>
          <cell r="AE483" t="str">
            <v>Indonesia</v>
          </cell>
          <cell r="AF483">
            <v>508945</v>
          </cell>
          <cell r="AG483" t="str">
            <v>PT. Kanindo 2</v>
          </cell>
          <cell r="AH483" t="str">
            <v>Semarang</v>
          </cell>
          <cell r="AI483" t="str">
            <v>Indonesia</v>
          </cell>
          <cell r="AJ483">
            <v>508945</v>
          </cell>
          <cell r="AK483" t="str">
            <v>PT. Kanindo 2</v>
          </cell>
          <cell r="AL483" t="str">
            <v>Semarang</v>
          </cell>
          <cell r="AM483" t="str">
            <v>Indonesia</v>
          </cell>
          <cell r="AN483" t="str">
            <v>JFRF</v>
          </cell>
          <cell r="AO483">
            <v>8</v>
          </cell>
          <cell r="AP483">
            <v>21</v>
          </cell>
          <cell r="AQ483">
            <v>16</v>
          </cell>
          <cell r="AR483">
            <v>13</v>
          </cell>
          <cell r="AS483">
            <v>9.08</v>
          </cell>
          <cell r="AT483">
            <v>0</v>
          </cell>
          <cell r="AU483">
            <v>0</v>
          </cell>
          <cell r="AV483">
            <v>0</v>
          </cell>
          <cell r="AW483">
            <v>0</v>
          </cell>
          <cell r="AX483">
            <v>0</v>
          </cell>
          <cell r="AY483">
            <v>0</v>
          </cell>
          <cell r="AZ483">
            <v>2000</v>
          </cell>
          <cell r="BA483">
            <v>500</v>
          </cell>
          <cell r="BB483">
            <v>87</v>
          </cell>
          <cell r="BC483">
            <v>28</v>
          </cell>
          <cell r="BD483">
            <v>115</v>
          </cell>
          <cell r="BE483">
            <v>77</v>
          </cell>
          <cell r="BF483">
            <v>98</v>
          </cell>
          <cell r="BG483">
            <v>15</v>
          </cell>
          <cell r="BH483">
            <v>77</v>
          </cell>
          <cell r="BI483">
            <v>25</v>
          </cell>
          <cell r="BJ483">
            <v>63</v>
          </cell>
          <cell r="BK483">
            <v>50</v>
          </cell>
          <cell r="BL483">
            <v>9</v>
          </cell>
          <cell r="BM483">
            <v>1</v>
          </cell>
          <cell r="BN483">
            <v>1</v>
          </cell>
          <cell r="BO483">
            <v>1</v>
          </cell>
          <cell r="BP483">
            <v>1</v>
          </cell>
        </row>
        <row r="484">
          <cell r="G484" t="str">
            <v>JS0A85MI95Z</v>
          </cell>
          <cell r="H484">
            <v>0</v>
          </cell>
          <cell r="I484">
            <v>0</v>
          </cell>
          <cell r="J484" t="str">
            <v>JS PRO MODULAR SYSTEM</v>
          </cell>
          <cell r="K484" t="str">
            <v>NEW</v>
          </cell>
          <cell r="L484" t="str">
            <v>95Z</v>
          </cell>
          <cell r="M484" t="str">
            <v>CURRY</v>
          </cell>
          <cell r="N484" t="str">
            <v>Solid</v>
          </cell>
          <cell r="O484" t="str">
            <v>S</v>
          </cell>
          <cell r="P484" t="str">
            <v>100% Polyester</v>
          </cell>
          <cell r="Q484">
            <v>508945</v>
          </cell>
          <cell r="R484" t="str">
            <v>PT. Kanindo 2</v>
          </cell>
          <cell r="S484" t="str">
            <v>Semarang</v>
          </cell>
          <cell r="T484" t="str">
            <v>Indonesia</v>
          </cell>
          <cell r="U484">
            <v>80</v>
          </cell>
          <cell r="V484">
            <v>60</v>
          </cell>
          <cell r="W484">
            <v>55</v>
          </cell>
          <cell r="X484">
            <v>27</v>
          </cell>
          <cell r="Y484">
            <v>40</v>
          </cell>
          <cell r="Z484">
            <v>127</v>
          </cell>
          <cell r="AA484">
            <v>147</v>
          </cell>
          <cell r="AB484">
            <v>508945</v>
          </cell>
          <cell r="AC484" t="str">
            <v>PT. Kanindo 2</v>
          </cell>
          <cell r="AD484" t="str">
            <v>Semarang</v>
          </cell>
          <cell r="AE484" t="str">
            <v>Indonesia</v>
          </cell>
          <cell r="AF484">
            <v>508945</v>
          </cell>
          <cell r="AG484" t="str">
            <v>PT. Kanindo 2</v>
          </cell>
          <cell r="AH484" t="str">
            <v>Semarang</v>
          </cell>
          <cell r="AI484" t="str">
            <v>Indonesia</v>
          </cell>
          <cell r="AJ484">
            <v>508945</v>
          </cell>
          <cell r="AK484" t="str">
            <v>PT. Kanindo 2</v>
          </cell>
          <cell r="AL484" t="str">
            <v>Semarang</v>
          </cell>
          <cell r="AM484" t="str">
            <v>Indonesia</v>
          </cell>
          <cell r="AN484" t="str">
            <v>JFRF</v>
          </cell>
          <cell r="AO484">
            <v>8</v>
          </cell>
          <cell r="AP484">
            <v>21</v>
          </cell>
          <cell r="AQ484">
            <v>16</v>
          </cell>
          <cell r="AR484">
            <v>13</v>
          </cell>
          <cell r="AS484">
            <v>9.08</v>
          </cell>
          <cell r="AT484">
            <v>0</v>
          </cell>
          <cell r="AU484">
            <v>0</v>
          </cell>
          <cell r="AV484">
            <v>0</v>
          </cell>
          <cell r="AW484">
            <v>0</v>
          </cell>
          <cell r="AX484">
            <v>0</v>
          </cell>
          <cell r="AY484">
            <v>0</v>
          </cell>
          <cell r="AZ484">
            <v>2000</v>
          </cell>
          <cell r="BA484">
            <v>500</v>
          </cell>
          <cell r="BB484">
            <v>87</v>
          </cell>
          <cell r="BC484">
            <v>28</v>
          </cell>
          <cell r="BD484">
            <v>115</v>
          </cell>
          <cell r="BE484">
            <v>77</v>
          </cell>
          <cell r="BF484">
            <v>98</v>
          </cell>
          <cell r="BG484">
            <v>15</v>
          </cell>
          <cell r="BH484">
            <v>77</v>
          </cell>
          <cell r="BI484">
            <v>25</v>
          </cell>
          <cell r="BJ484">
            <v>63</v>
          </cell>
          <cell r="BK484">
            <v>50</v>
          </cell>
          <cell r="BL484">
            <v>9</v>
          </cell>
          <cell r="BM484">
            <v>1</v>
          </cell>
          <cell r="BN484">
            <v>1</v>
          </cell>
          <cell r="BO484">
            <v>1</v>
          </cell>
          <cell r="BP484">
            <v>1</v>
          </cell>
        </row>
        <row r="485">
          <cell r="G485" t="str">
            <v>JS0A4QVA5M9</v>
          </cell>
          <cell r="H485">
            <v>0</v>
          </cell>
          <cell r="I485">
            <v>0</v>
          </cell>
          <cell r="J485" t="str">
            <v>RIGHT PACK</v>
          </cell>
          <cell r="K485" t="str">
            <v>C/O</v>
          </cell>
          <cell r="L485" t="str">
            <v>5M9</v>
          </cell>
          <cell r="M485" t="str">
            <v>PASTEL LILAC</v>
          </cell>
          <cell r="N485" t="str">
            <v>Solid</v>
          </cell>
          <cell r="O485" t="str">
            <v>S</v>
          </cell>
          <cell r="P485" t="str">
            <v>80% Polyester, 20% Cow-Hide Split Suede</v>
          </cell>
          <cell r="Q485">
            <v>508083</v>
          </cell>
          <cell r="R485" t="str">
            <v>STARITE - CAM</v>
          </cell>
          <cell r="S485" t="str">
            <v>Phnom Penh</v>
          </cell>
          <cell r="T485" t="str">
            <v>Cambodia</v>
          </cell>
          <cell r="U485">
            <v>54</v>
          </cell>
          <cell r="V485">
            <v>30</v>
          </cell>
          <cell r="W485">
            <v>30</v>
          </cell>
          <cell r="X485">
            <v>17</v>
          </cell>
          <cell r="Y485">
            <v>30</v>
          </cell>
          <cell r="Z485">
            <v>77</v>
          </cell>
          <cell r="AA485">
            <v>101</v>
          </cell>
          <cell r="AB485">
            <v>751459</v>
          </cell>
          <cell r="AC485" t="str">
            <v>STARITE - VN</v>
          </cell>
          <cell r="AD485" t="str">
            <v>Ho Chi Minh</v>
          </cell>
          <cell r="AE485" t="str">
            <v>Vietnam</v>
          </cell>
          <cell r="AF485">
            <v>751459</v>
          </cell>
          <cell r="AG485" t="str">
            <v>STARITE - VN</v>
          </cell>
          <cell r="AH485" t="str">
            <v>Ho Chi Minh</v>
          </cell>
          <cell r="AI485" t="str">
            <v>Vietnam</v>
          </cell>
          <cell r="AJ485">
            <v>751459</v>
          </cell>
          <cell r="AK485" t="str">
            <v>STARITE - VN</v>
          </cell>
          <cell r="AL485" t="str">
            <v>Ho Chi Minh</v>
          </cell>
          <cell r="AM485" t="str">
            <v>Vietnam</v>
          </cell>
          <cell r="AN485" t="str">
            <v>R8</v>
          </cell>
          <cell r="AO485">
            <v>16</v>
          </cell>
          <cell r="AP485">
            <v>25.625</v>
          </cell>
          <cell r="AQ485">
            <v>15.625</v>
          </cell>
          <cell r="AR485">
            <v>18</v>
          </cell>
          <cell r="AS485">
            <v>11.98</v>
          </cell>
          <cell r="AT485" t="str">
            <v>KU37</v>
          </cell>
          <cell r="AU485">
            <v>20</v>
          </cell>
          <cell r="AV485">
            <v>80</v>
          </cell>
          <cell r="AW485">
            <v>38</v>
          </cell>
          <cell r="AX485">
            <v>44</v>
          </cell>
          <cell r="AY485">
            <v>14.86</v>
          </cell>
          <cell r="AZ485">
            <v>2000</v>
          </cell>
          <cell r="BA485">
            <v>500</v>
          </cell>
          <cell r="BB485">
            <v>97</v>
          </cell>
          <cell r="BC485">
            <v>28</v>
          </cell>
          <cell r="BD485">
            <v>125</v>
          </cell>
          <cell r="BE485">
            <v>63</v>
          </cell>
          <cell r="BF485">
            <v>103</v>
          </cell>
          <cell r="BG485">
            <v>15</v>
          </cell>
          <cell r="BH485">
            <v>63</v>
          </cell>
          <cell r="BI485">
            <v>25</v>
          </cell>
          <cell r="BJ485">
            <v>60</v>
          </cell>
          <cell r="BK485">
            <v>50</v>
          </cell>
          <cell r="BL485">
            <v>9</v>
          </cell>
          <cell r="BM485">
            <v>1</v>
          </cell>
          <cell r="BN485">
            <v>1</v>
          </cell>
          <cell r="BO485">
            <v>1</v>
          </cell>
          <cell r="BP485">
            <v>1</v>
          </cell>
        </row>
        <row r="486">
          <cell r="G486" t="str">
            <v>JS0A7ZN9008</v>
          </cell>
          <cell r="H486" t="e">
            <v>#N/A</v>
          </cell>
          <cell r="I486" t="e">
            <v>#N/A</v>
          </cell>
          <cell r="J486" t="str">
            <v>CENTRAL ADAPTIVE PACK</v>
          </cell>
          <cell r="K486" t="str">
            <v>C/O</v>
          </cell>
          <cell r="L486" t="str">
            <v>008</v>
          </cell>
          <cell r="M486" t="str">
            <v>BLACK</v>
          </cell>
          <cell r="N486" t="str">
            <v>Solid</v>
          </cell>
          <cell r="O486" t="str">
            <v>S</v>
          </cell>
          <cell r="P486" t="str">
            <v>100% Polyester</v>
          </cell>
          <cell r="Q486">
            <v>508083</v>
          </cell>
          <cell r="R486" t="str">
            <v>STARITE - CAM</v>
          </cell>
          <cell r="S486" t="str">
            <v>Phnom Penh</v>
          </cell>
          <cell r="T486" t="str">
            <v>Cambodia</v>
          </cell>
          <cell r="U486">
            <v>75</v>
          </cell>
          <cell r="V486">
            <v>30</v>
          </cell>
          <cell r="W486">
            <v>0</v>
          </cell>
          <cell r="X486">
            <v>27</v>
          </cell>
          <cell r="Y486">
            <v>40</v>
          </cell>
          <cell r="Z486">
            <v>97</v>
          </cell>
          <cell r="AA486">
            <v>142</v>
          </cell>
          <cell r="AB486">
            <v>508083</v>
          </cell>
          <cell r="AC486" t="str">
            <v>STARITE - CAM</v>
          </cell>
          <cell r="AD486" t="str">
            <v>Phnom Penh</v>
          </cell>
          <cell r="AE486" t="str">
            <v>Cambodia</v>
          </cell>
          <cell r="AF486">
            <v>508083</v>
          </cell>
          <cell r="AG486" t="str">
            <v>STARITE - CAM</v>
          </cell>
          <cell r="AH486" t="str">
            <v>Phnom Penh</v>
          </cell>
          <cell r="AI486" t="str">
            <v>Cambodia</v>
          </cell>
          <cell r="AJ486">
            <v>508083</v>
          </cell>
          <cell r="AK486" t="str">
            <v>STARITE - CAM</v>
          </cell>
          <cell r="AL486" t="str">
            <v>Phnom Penh</v>
          </cell>
          <cell r="AM486" t="str">
            <v>Cambodia</v>
          </cell>
          <cell r="AN486" t="str">
            <v>JARH</v>
          </cell>
          <cell r="AO486">
            <v>13</v>
          </cell>
          <cell r="AP486">
            <v>29</v>
          </cell>
          <cell r="AQ486">
            <v>18.75</v>
          </cell>
          <cell r="AR486">
            <v>11.5</v>
          </cell>
          <cell r="AS486">
            <v>8.7899999999999991</v>
          </cell>
          <cell r="AT486" t="str">
            <v>KU37</v>
          </cell>
          <cell r="AU486">
            <v>18</v>
          </cell>
          <cell r="AV486">
            <v>80</v>
          </cell>
          <cell r="AW486">
            <v>38</v>
          </cell>
          <cell r="AX486">
            <v>44</v>
          </cell>
          <cell r="AY486">
            <v>11.43</v>
          </cell>
          <cell r="AZ486">
            <v>2000</v>
          </cell>
          <cell r="BA486">
            <v>500</v>
          </cell>
          <cell r="BB486">
            <v>90</v>
          </cell>
          <cell r="BC486">
            <v>28</v>
          </cell>
          <cell r="BD486">
            <v>118</v>
          </cell>
          <cell r="BE486">
            <v>63</v>
          </cell>
          <cell r="BF486">
            <v>103</v>
          </cell>
          <cell r="BG486">
            <v>15</v>
          </cell>
          <cell r="BH486">
            <v>63</v>
          </cell>
          <cell r="BI486">
            <v>25</v>
          </cell>
          <cell r="BJ486">
            <v>63</v>
          </cell>
          <cell r="BK486">
            <v>64</v>
          </cell>
          <cell r="BL486">
            <v>9</v>
          </cell>
          <cell r="BM486">
            <v>1</v>
          </cell>
          <cell r="BN486">
            <v>1</v>
          </cell>
          <cell r="BO486">
            <v>1</v>
          </cell>
          <cell r="BP486">
            <v>1</v>
          </cell>
        </row>
        <row r="487">
          <cell r="G487" t="str">
            <v>JS0A7ZN97N8</v>
          </cell>
          <cell r="H487" t="e">
            <v>#N/A</v>
          </cell>
          <cell r="I487" t="e">
            <v>#N/A</v>
          </cell>
          <cell r="J487" t="str">
            <v>CENTRAL ADAPTIVE PACK</v>
          </cell>
          <cell r="K487" t="str">
            <v>C/O</v>
          </cell>
          <cell r="L487" t="str">
            <v>7N8</v>
          </cell>
          <cell r="M487" t="str">
            <v>MISTY ROSE</v>
          </cell>
          <cell r="N487" t="str">
            <v>Solid</v>
          </cell>
          <cell r="O487" t="str">
            <v>S</v>
          </cell>
          <cell r="P487" t="str">
            <v>100% Polyester</v>
          </cell>
          <cell r="Q487">
            <v>508083</v>
          </cell>
          <cell r="R487" t="str">
            <v>STARITE - CAM</v>
          </cell>
          <cell r="S487" t="str">
            <v>Phnom Penh</v>
          </cell>
          <cell r="T487" t="str">
            <v>Cambodia</v>
          </cell>
          <cell r="U487">
            <v>75</v>
          </cell>
          <cell r="V487">
            <v>30</v>
          </cell>
          <cell r="W487">
            <v>0</v>
          </cell>
          <cell r="X487">
            <v>27</v>
          </cell>
          <cell r="Y487">
            <v>40</v>
          </cell>
          <cell r="Z487">
            <v>97</v>
          </cell>
          <cell r="AA487">
            <v>142</v>
          </cell>
          <cell r="AB487">
            <v>508083</v>
          </cell>
          <cell r="AC487" t="str">
            <v>STARITE - CAM</v>
          </cell>
          <cell r="AD487" t="str">
            <v>Phnom Penh</v>
          </cell>
          <cell r="AE487" t="str">
            <v>Cambodia</v>
          </cell>
          <cell r="AF487">
            <v>508083</v>
          </cell>
          <cell r="AG487" t="str">
            <v>STARITE - CAM</v>
          </cell>
          <cell r="AH487" t="str">
            <v>Phnom Penh</v>
          </cell>
          <cell r="AI487" t="str">
            <v>Cambodia</v>
          </cell>
          <cell r="AJ487">
            <v>508083</v>
          </cell>
          <cell r="AK487" t="str">
            <v>STARITE - CAM</v>
          </cell>
          <cell r="AL487" t="str">
            <v>Phnom Penh</v>
          </cell>
          <cell r="AM487" t="str">
            <v>Cambodia</v>
          </cell>
          <cell r="AN487" t="str">
            <v>JARH</v>
          </cell>
          <cell r="AO487">
            <v>13</v>
          </cell>
          <cell r="AP487">
            <v>29</v>
          </cell>
          <cell r="AQ487">
            <v>18.75</v>
          </cell>
          <cell r="AR487">
            <v>11.5</v>
          </cell>
          <cell r="AS487">
            <v>8.7899999999999991</v>
          </cell>
          <cell r="AT487" t="str">
            <v>KU37</v>
          </cell>
          <cell r="AU487">
            <v>18</v>
          </cell>
          <cell r="AV487">
            <v>80</v>
          </cell>
          <cell r="AW487">
            <v>38</v>
          </cell>
          <cell r="AX487">
            <v>44</v>
          </cell>
          <cell r="AY487">
            <v>11.43</v>
          </cell>
          <cell r="AZ487">
            <v>2000</v>
          </cell>
          <cell r="BA487">
            <v>500</v>
          </cell>
          <cell r="BB487">
            <v>90</v>
          </cell>
          <cell r="BC487">
            <v>28</v>
          </cell>
          <cell r="BD487">
            <v>118</v>
          </cell>
          <cell r="BE487">
            <v>63</v>
          </cell>
          <cell r="BF487">
            <v>103</v>
          </cell>
          <cell r="BG487">
            <v>15</v>
          </cell>
          <cell r="BH487">
            <v>63</v>
          </cell>
          <cell r="BI487">
            <v>25</v>
          </cell>
          <cell r="BJ487">
            <v>63</v>
          </cell>
          <cell r="BK487">
            <v>64</v>
          </cell>
          <cell r="BL487">
            <v>9</v>
          </cell>
          <cell r="BM487">
            <v>1</v>
          </cell>
          <cell r="BN487">
            <v>1</v>
          </cell>
          <cell r="BO487">
            <v>1</v>
          </cell>
          <cell r="BP487">
            <v>1</v>
          </cell>
        </row>
        <row r="488">
          <cell r="G488" t="str">
            <v>JS0A7ZN99TC</v>
          </cell>
          <cell r="H488" t="e">
            <v>#N/A</v>
          </cell>
          <cell r="I488" t="e">
            <v>#N/A</v>
          </cell>
          <cell r="J488" t="str">
            <v>CENTRAL ADAPTIVE PACK</v>
          </cell>
          <cell r="K488" t="str">
            <v>C/O</v>
          </cell>
          <cell r="L488" t="str">
            <v>9TC</v>
          </cell>
          <cell r="M488" t="str">
            <v>RED/MULTI HIPPIE DAYS</v>
          </cell>
          <cell r="N488" t="str">
            <v>Print</v>
          </cell>
          <cell r="O488" t="str">
            <v>P</v>
          </cell>
          <cell r="P488" t="str">
            <v>100% Polyester</v>
          </cell>
          <cell r="Q488">
            <v>508083</v>
          </cell>
          <cell r="R488" t="str">
            <v>STARITE - CAM</v>
          </cell>
          <cell r="S488" t="str">
            <v>Phnom Penh</v>
          </cell>
          <cell r="T488" t="str">
            <v>Cambodia</v>
          </cell>
          <cell r="U488">
            <v>75</v>
          </cell>
          <cell r="V488">
            <v>30</v>
          </cell>
          <cell r="W488">
            <v>0</v>
          </cell>
          <cell r="X488">
            <v>27</v>
          </cell>
          <cell r="Y488">
            <v>40</v>
          </cell>
          <cell r="Z488">
            <v>97</v>
          </cell>
          <cell r="AA488">
            <v>142</v>
          </cell>
          <cell r="AB488">
            <v>508083</v>
          </cell>
          <cell r="AC488" t="str">
            <v>STARITE - CAM</v>
          </cell>
          <cell r="AD488" t="str">
            <v>Phnom Penh</v>
          </cell>
          <cell r="AE488" t="str">
            <v>Cambodia</v>
          </cell>
          <cell r="AF488">
            <v>508083</v>
          </cell>
          <cell r="AG488" t="str">
            <v>STARITE - CAM</v>
          </cell>
          <cell r="AH488" t="str">
            <v>Phnom Penh</v>
          </cell>
          <cell r="AI488" t="str">
            <v>Cambodia</v>
          </cell>
          <cell r="AJ488">
            <v>508083</v>
          </cell>
          <cell r="AK488" t="str">
            <v>STARITE - CAM</v>
          </cell>
          <cell r="AL488" t="str">
            <v>Phnom Penh</v>
          </cell>
          <cell r="AM488" t="str">
            <v>Cambodia</v>
          </cell>
          <cell r="AN488" t="str">
            <v>JARH</v>
          </cell>
          <cell r="AO488">
            <v>13</v>
          </cell>
          <cell r="AP488">
            <v>29</v>
          </cell>
          <cell r="AQ488">
            <v>18.75</v>
          </cell>
          <cell r="AR488">
            <v>11.5</v>
          </cell>
          <cell r="AS488">
            <v>8.7899999999999991</v>
          </cell>
          <cell r="AT488" t="str">
            <v>KU37</v>
          </cell>
          <cell r="AU488">
            <v>18</v>
          </cell>
          <cell r="AV488">
            <v>80</v>
          </cell>
          <cell r="AW488">
            <v>38</v>
          </cell>
          <cell r="AX488">
            <v>44</v>
          </cell>
          <cell r="AY488">
            <v>11.43</v>
          </cell>
          <cell r="AZ488">
            <v>2000</v>
          </cell>
          <cell r="BA488">
            <v>500</v>
          </cell>
          <cell r="BB488">
            <v>90</v>
          </cell>
          <cell r="BC488">
            <v>28</v>
          </cell>
          <cell r="BD488">
            <v>118</v>
          </cell>
          <cell r="BE488">
            <v>63</v>
          </cell>
          <cell r="BF488">
            <v>103</v>
          </cell>
          <cell r="BG488">
            <v>15</v>
          </cell>
          <cell r="BH488">
            <v>63</v>
          </cell>
          <cell r="BI488">
            <v>25</v>
          </cell>
          <cell r="BJ488">
            <v>63</v>
          </cell>
          <cell r="BK488">
            <v>64</v>
          </cell>
          <cell r="BL488">
            <v>9</v>
          </cell>
          <cell r="BM488">
            <v>1</v>
          </cell>
          <cell r="BN488">
            <v>1</v>
          </cell>
          <cell r="BO488">
            <v>1</v>
          </cell>
          <cell r="BP488">
            <v>1</v>
          </cell>
        </row>
        <row r="489">
          <cell r="G489" t="str">
            <v>JS0A7ZN97G7</v>
          </cell>
          <cell r="H489" t="e">
            <v>#N/A</v>
          </cell>
          <cell r="I489" t="e">
            <v>#N/A</v>
          </cell>
          <cell r="J489" t="str">
            <v>CENTRAL ADAPTIVE PACK</v>
          </cell>
          <cell r="K489" t="str">
            <v>New</v>
          </cell>
          <cell r="L489" t="str">
            <v>7G7</v>
          </cell>
          <cell r="M489" t="str">
            <v>BLUE DUSK</v>
          </cell>
          <cell r="N489" t="str">
            <v>Print</v>
          </cell>
          <cell r="O489">
            <v>0</v>
          </cell>
          <cell r="P489" t="str">
            <v>100% Polyester</v>
          </cell>
          <cell r="Q489">
            <v>508083</v>
          </cell>
          <cell r="R489" t="str">
            <v>STARITE - CAM</v>
          </cell>
          <cell r="S489" t="str">
            <v>Phnom Penh</v>
          </cell>
          <cell r="T489" t="str">
            <v>Cambodia</v>
          </cell>
          <cell r="U489">
            <v>75</v>
          </cell>
          <cell r="V489">
            <v>30</v>
          </cell>
          <cell r="W489">
            <v>0</v>
          </cell>
          <cell r="X489">
            <v>27</v>
          </cell>
          <cell r="Y489">
            <v>40</v>
          </cell>
          <cell r="Z489">
            <v>97</v>
          </cell>
          <cell r="AA489">
            <v>142</v>
          </cell>
          <cell r="AB489">
            <v>508083</v>
          </cell>
          <cell r="AC489" t="str">
            <v>STARITE - CAM</v>
          </cell>
          <cell r="AD489" t="str">
            <v>Phnom Penh</v>
          </cell>
          <cell r="AE489" t="str">
            <v>Cambodia</v>
          </cell>
          <cell r="AF489">
            <v>508083</v>
          </cell>
          <cell r="AG489" t="str">
            <v>STARITE - CAM</v>
          </cell>
          <cell r="AH489" t="str">
            <v>Phnom Penh</v>
          </cell>
          <cell r="AI489" t="str">
            <v>Cambodia</v>
          </cell>
          <cell r="AJ489">
            <v>508083</v>
          </cell>
          <cell r="AK489" t="str">
            <v>STARITE - CAM</v>
          </cell>
          <cell r="AL489" t="str">
            <v>Phnom Penh</v>
          </cell>
          <cell r="AM489" t="str">
            <v>Cambodia</v>
          </cell>
          <cell r="AN489" t="str">
            <v>JARH</v>
          </cell>
          <cell r="AO489">
            <v>13</v>
          </cell>
          <cell r="AP489">
            <v>29</v>
          </cell>
          <cell r="AQ489">
            <v>18.75</v>
          </cell>
          <cell r="AR489">
            <v>11.5</v>
          </cell>
          <cell r="AS489">
            <v>8.7899999999999991</v>
          </cell>
          <cell r="AT489" t="str">
            <v>KU37</v>
          </cell>
          <cell r="AU489">
            <v>18</v>
          </cell>
          <cell r="AV489">
            <v>80</v>
          </cell>
          <cell r="AW489">
            <v>38</v>
          </cell>
          <cell r="AX489">
            <v>44</v>
          </cell>
          <cell r="AY489">
            <v>11.43</v>
          </cell>
          <cell r="AZ489">
            <v>2000</v>
          </cell>
          <cell r="BA489">
            <v>500</v>
          </cell>
          <cell r="BB489">
            <v>90</v>
          </cell>
          <cell r="BC489">
            <v>28</v>
          </cell>
          <cell r="BD489">
            <v>118</v>
          </cell>
          <cell r="BE489">
            <v>63</v>
          </cell>
          <cell r="BF489">
            <v>103</v>
          </cell>
          <cell r="BG489">
            <v>15</v>
          </cell>
          <cell r="BH489">
            <v>63</v>
          </cell>
          <cell r="BI489">
            <v>25</v>
          </cell>
          <cell r="BJ489">
            <v>63</v>
          </cell>
          <cell r="BK489">
            <v>64</v>
          </cell>
          <cell r="BL489">
            <v>9</v>
          </cell>
          <cell r="BM489">
            <v>1</v>
          </cell>
          <cell r="BN489">
            <v>1</v>
          </cell>
          <cell r="BO489">
            <v>1</v>
          </cell>
          <cell r="BP489">
            <v>1</v>
          </cell>
        </row>
        <row r="490">
          <cell r="G490" t="str">
            <v>JS0A7ZNB008</v>
          </cell>
          <cell r="H490" t="e">
            <v>#N/A</v>
          </cell>
          <cell r="I490" t="e">
            <v>#N/A</v>
          </cell>
          <cell r="J490" t="str">
            <v>CENTRAL ADAPTIVE ACCESSORY BAG</v>
          </cell>
          <cell r="K490" t="str">
            <v>C/O</v>
          </cell>
          <cell r="L490" t="str">
            <v>008</v>
          </cell>
          <cell r="M490" t="str">
            <v>BLACK</v>
          </cell>
          <cell r="N490" t="str">
            <v>Solid</v>
          </cell>
          <cell r="O490" t="str">
            <v>S</v>
          </cell>
          <cell r="P490" t="str">
            <v>100% Polyester</v>
          </cell>
          <cell r="Q490">
            <v>508083</v>
          </cell>
          <cell r="R490" t="str">
            <v>STARITE - CAM</v>
          </cell>
          <cell r="S490" t="str">
            <v>Phnom Penh</v>
          </cell>
          <cell r="T490" t="str">
            <v>Cambodia</v>
          </cell>
          <cell r="U490">
            <v>75</v>
          </cell>
          <cell r="V490">
            <v>30</v>
          </cell>
          <cell r="W490">
            <v>0</v>
          </cell>
          <cell r="X490">
            <v>27</v>
          </cell>
          <cell r="Y490">
            <v>40</v>
          </cell>
          <cell r="Z490">
            <v>97</v>
          </cell>
          <cell r="AA490">
            <v>142</v>
          </cell>
          <cell r="AB490">
            <v>508083</v>
          </cell>
          <cell r="AC490" t="str">
            <v>STARITE - CAM</v>
          </cell>
          <cell r="AD490" t="str">
            <v>Phnom Penh</v>
          </cell>
          <cell r="AE490" t="str">
            <v>Cambodia</v>
          </cell>
          <cell r="AF490">
            <v>508083</v>
          </cell>
          <cell r="AG490" t="str">
            <v>STARITE - CAM</v>
          </cell>
          <cell r="AH490" t="str">
            <v>Phnom Penh</v>
          </cell>
          <cell r="AI490" t="str">
            <v>Cambodia</v>
          </cell>
          <cell r="AJ490">
            <v>508083</v>
          </cell>
          <cell r="AK490" t="str">
            <v>STARITE - CAM</v>
          </cell>
          <cell r="AL490" t="str">
            <v>Phnom Penh</v>
          </cell>
          <cell r="AM490" t="str">
            <v>Cambodia</v>
          </cell>
          <cell r="AN490" t="str">
            <v>JBZF</v>
          </cell>
          <cell r="AO490">
            <v>24</v>
          </cell>
          <cell r="AP490">
            <v>25.75</v>
          </cell>
          <cell r="AQ490">
            <v>19.5</v>
          </cell>
          <cell r="AR490">
            <v>10.5</v>
          </cell>
          <cell r="AS490">
            <v>7.62</v>
          </cell>
          <cell r="AT490">
            <v>0</v>
          </cell>
          <cell r="AU490">
            <v>0</v>
          </cell>
          <cell r="AV490">
            <v>0</v>
          </cell>
          <cell r="AW490">
            <v>0</v>
          </cell>
          <cell r="AX490">
            <v>0</v>
          </cell>
          <cell r="AY490">
            <v>0</v>
          </cell>
          <cell r="AZ490">
            <v>2000</v>
          </cell>
          <cell r="BA490">
            <v>500</v>
          </cell>
          <cell r="BB490">
            <v>90</v>
          </cell>
          <cell r="BC490">
            <v>28</v>
          </cell>
          <cell r="BD490">
            <v>118</v>
          </cell>
          <cell r="BE490">
            <v>63</v>
          </cell>
          <cell r="BF490">
            <v>103</v>
          </cell>
          <cell r="BG490">
            <v>15</v>
          </cell>
          <cell r="BH490">
            <v>63</v>
          </cell>
          <cell r="BI490">
            <v>25</v>
          </cell>
          <cell r="BJ490">
            <v>63</v>
          </cell>
          <cell r="BK490">
            <v>64</v>
          </cell>
          <cell r="BL490">
            <v>9</v>
          </cell>
          <cell r="BM490">
            <v>1</v>
          </cell>
          <cell r="BN490">
            <v>1</v>
          </cell>
          <cell r="BO490">
            <v>1</v>
          </cell>
          <cell r="BP490">
            <v>1</v>
          </cell>
        </row>
        <row r="491">
          <cell r="G491" t="str">
            <v>JS0A7ZNB7N8</v>
          </cell>
          <cell r="H491" t="e">
            <v>#N/A</v>
          </cell>
          <cell r="I491" t="e">
            <v>#N/A</v>
          </cell>
          <cell r="J491" t="str">
            <v>CENTRAL ADAPTIVE ACCESSORY BAG</v>
          </cell>
          <cell r="K491" t="str">
            <v>C/O</v>
          </cell>
          <cell r="L491" t="str">
            <v>7N8</v>
          </cell>
          <cell r="M491" t="str">
            <v>MISTY ROSE</v>
          </cell>
          <cell r="N491" t="str">
            <v>Solid</v>
          </cell>
          <cell r="O491" t="str">
            <v>S</v>
          </cell>
          <cell r="P491" t="str">
            <v>100% Polyester</v>
          </cell>
          <cell r="Q491">
            <v>508083</v>
          </cell>
          <cell r="R491" t="str">
            <v>STARITE - CAM</v>
          </cell>
          <cell r="S491" t="str">
            <v>Phnom Penh</v>
          </cell>
          <cell r="T491" t="str">
            <v>Cambodia</v>
          </cell>
          <cell r="U491">
            <v>75</v>
          </cell>
          <cell r="V491">
            <v>30</v>
          </cell>
          <cell r="W491">
            <v>0</v>
          </cell>
          <cell r="X491">
            <v>27</v>
          </cell>
          <cell r="Y491">
            <v>40</v>
          </cell>
          <cell r="Z491">
            <v>97</v>
          </cell>
          <cell r="AA491">
            <v>142</v>
          </cell>
          <cell r="AB491">
            <v>508083</v>
          </cell>
          <cell r="AC491" t="str">
            <v>STARITE - CAM</v>
          </cell>
          <cell r="AD491" t="str">
            <v>Phnom Penh</v>
          </cell>
          <cell r="AE491" t="str">
            <v>Cambodia</v>
          </cell>
          <cell r="AF491">
            <v>508083</v>
          </cell>
          <cell r="AG491" t="str">
            <v>STARITE - CAM</v>
          </cell>
          <cell r="AH491" t="str">
            <v>Phnom Penh</v>
          </cell>
          <cell r="AI491" t="str">
            <v>Cambodia</v>
          </cell>
          <cell r="AJ491">
            <v>508083</v>
          </cell>
          <cell r="AK491" t="str">
            <v>STARITE - CAM</v>
          </cell>
          <cell r="AL491" t="str">
            <v>Phnom Penh</v>
          </cell>
          <cell r="AM491" t="str">
            <v>Cambodia</v>
          </cell>
          <cell r="AN491" t="str">
            <v>JBZF</v>
          </cell>
          <cell r="AO491">
            <v>24</v>
          </cell>
          <cell r="AP491">
            <v>25.75</v>
          </cell>
          <cell r="AQ491">
            <v>19.5</v>
          </cell>
          <cell r="AR491">
            <v>10.5</v>
          </cell>
          <cell r="AS491">
            <v>7.62</v>
          </cell>
          <cell r="AT491">
            <v>0</v>
          </cell>
          <cell r="AU491">
            <v>0</v>
          </cell>
          <cell r="AV491">
            <v>0</v>
          </cell>
          <cell r="AW491">
            <v>0</v>
          </cell>
          <cell r="AX491">
            <v>0</v>
          </cell>
          <cell r="AY491">
            <v>0</v>
          </cell>
          <cell r="AZ491">
            <v>2000</v>
          </cell>
          <cell r="BA491">
            <v>500</v>
          </cell>
          <cell r="BB491">
            <v>90</v>
          </cell>
          <cell r="BC491">
            <v>28</v>
          </cell>
          <cell r="BD491">
            <v>118</v>
          </cell>
          <cell r="BE491">
            <v>63</v>
          </cell>
          <cell r="BF491">
            <v>103</v>
          </cell>
          <cell r="BG491">
            <v>15</v>
          </cell>
          <cell r="BH491">
            <v>63</v>
          </cell>
          <cell r="BI491">
            <v>25</v>
          </cell>
          <cell r="BJ491">
            <v>63</v>
          </cell>
          <cell r="BK491">
            <v>64</v>
          </cell>
          <cell r="BL491">
            <v>9</v>
          </cell>
          <cell r="BM491">
            <v>1</v>
          </cell>
          <cell r="BN491">
            <v>1</v>
          </cell>
          <cell r="BO491">
            <v>1</v>
          </cell>
          <cell r="BP491">
            <v>1</v>
          </cell>
        </row>
        <row r="492">
          <cell r="G492" t="str">
            <v>JS0A7ZNB9TC</v>
          </cell>
          <cell r="H492" t="e">
            <v>#N/A</v>
          </cell>
          <cell r="I492" t="e">
            <v>#N/A</v>
          </cell>
          <cell r="J492" t="str">
            <v>CENTRAL ADAPTIVE ACCESSORY BAG</v>
          </cell>
          <cell r="K492" t="str">
            <v>C/O</v>
          </cell>
          <cell r="L492" t="str">
            <v>9TC</v>
          </cell>
          <cell r="M492" t="str">
            <v>RED/MULTI HIPPIE DAYS</v>
          </cell>
          <cell r="N492" t="str">
            <v>Print</v>
          </cell>
          <cell r="O492" t="str">
            <v>P</v>
          </cell>
          <cell r="P492" t="str">
            <v>100% Polyester</v>
          </cell>
          <cell r="Q492">
            <v>508083</v>
          </cell>
          <cell r="R492" t="str">
            <v>STARITE - CAM</v>
          </cell>
          <cell r="S492" t="str">
            <v>Phnom Penh</v>
          </cell>
          <cell r="T492" t="str">
            <v>Cambodia</v>
          </cell>
          <cell r="U492">
            <v>75</v>
          </cell>
          <cell r="V492">
            <v>30</v>
          </cell>
          <cell r="W492">
            <v>0</v>
          </cell>
          <cell r="X492">
            <v>27</v>
          </cell>
          <cell r="Y492">
            <v>40</v>
          </cell>
          <cell r="Z492">
            <v>97</v>
          </cell>
          <cell r="AA492">
            <v>142</v>
          </cell>
          <cell r="AB492">
            <v>508083</v>
          </cell>
          <cell r="AC492" t="str">
            <v>STARITE - CAM</v>
          </cell>
          <cell r="AD492" t="str">
            <v>Phnom Penh</v>
          </cell>
          <cell r="AE492" t="str">
            <v>Cambodia</v>
          </cell>
          <cell r="AF492">
            <v>508083</v>
          </cell>
          <cell r="AG492" t="str">
            <v>STARITE - CAM</v>
          </cell>
          <cell r="AH492" t="str">
            <v>Phnom Penh</v>
          </cell>
          <cell r="AI492" t="str">
            <v>Cambodia</v>
          </cell>
          <cell r="AJ492">
            <v>508083</v>
          </cell>
          <cell r="AK492" t="str">
            <v>STARITE - CAM</v>
          </cell>
          <cell r="AL492" t="str">
            <v>Phnom Penh</v>
          </cell>
          <cell r="AM492" t="str">
            <v>Cambodia</v>
          </cell>
          <cell r="AN492" t="str">
            <v>JBZF</v>
          </cell>
          <cell r="AO492">
            <v>24</v>
          </cell>
          <cell r="AP492">
            <v>25.75</v>
          </cell>
          <cell r="AQ492">
            <v>19.5</v>
          </cell>
          <cell r="AR492">
            <v>10.5</v>
          </cell>
          <cell r="AS492">
            <v>7.62</v>
          </cell>
          <cell r="AT492">
            <v>0</v>
          </cell>
          <cell r="AU492">
            <v>0</v>
          </cell>
          <cell r="AV492">
            <v>0</v>
          </cell>
          <cell r="AW492">
            <v>0</v>
          </cell>
          <cell r="AX492">
            <v>0</v>
          </cell>
          <cell r="AY492">
            <v>0</v>
          </cell>
          <cell r="AZ492">
            <v>2000</v>
          </cell>
          <cell r="BA492">
            <v>500</v>
          </cell>
          <cell r="BB492">
            <v>90</v>
          </cell>
          <cell r="BC492">
            <v>28</v>
          </cell>
          <cell r="BD492">
            <v>118</v>
          </cell>
          <cell r="BE492">
            <v>63</v>
          </cell>
          <cell r="BF492">
            <v>103</v>
          </cell>
          <cell r="BG492">
            <v>15</v>
          </cell>
          <cell r="BH492">
            <v>63</v>
          </cell>
          <cell r="BI492">
            <v>25</v>
          </cell>
          <cell r="BJ492">
            <v>63</v>
          </cell>
          <cell r="BK492">
            <v>64</v>
          </cell>
          <cell r="BL492">
            <v>9</v>
          </cell>
          <cell r="BM492">
            <v>1</v>
          </cell>
          <cell r="BN492">
            <v>1</v>
          </cell>
          <cell r="BO492">
            <v>1</v>
          </cell>
          <cell r="BP492">
            <v>1</v>
          </cell>
        </row>
        <row r="493">
          <cell r="G493" t="str">
            <v>JS0A4QUE88S</v>
          </cell>
          <cell r="H493">
            <v>0</v>
          </cell>
          <cell r="I493">
            <v>0</v>
          </cell>
          <cell r="J493" t="str">
            <v>SUPERBREAK PLUS</v>
          </cell>
          <cell r="K493" t="str">
            <v>C/O</v>
          </cell>
          <cell r="L493" t="str">
            <v>88S</v>
          </cell>
          <cell r="M493" t="str">
            <v>APRICOT</v>
          </cell>
          <cell r="N493" t="str">
            <v>Solid</v>
          </cell>
          <cell r="O493" t="str">
            <v>S</v>
          </cell>
          <cell r="P493" t="str">
            <v>100% Polyester</v>
          </cell>
          <cell r="Q493" t="str">
            <v>721415</v>
          </cell>
          <cell r="R493" t="str">
            <v>HORIZON - CAM</v>
          </cell>
          <cell r="S493" t="str">
            <v>Phnom Penh</v>
          </cell>
          <cell r="T493" t="str">
            <v>Cambodia</v>
          </cell>
          <cell r="U493">
            <v>56</v>
          </cell>
          <cell r="V493">
            <v>28</v>
          </cell>
          <cell r="W493">
            <v>14</v>
          </cell>
          <cell r="X493">
            <v>14</v>
          </cell>
          <cell r="Y493">
            <v>45</v>
          </cell>
          <cell r="Z493">
            <v>87</v>
          </cell>
          <cell r="AA493">
            <v>115</v>
          </cell>
          <cell r="AB493" t="str">
            <v>721415</v>
          </cell>
          <cell r="AC493" t="str">
            <v>HORIZON - CAM</v>
          </cell>
          <cell r="AD493" t="str">
            <v>Phnom Penh</v>
          </cell>
          <cell r="AE493" t="str">
            <v>Cambodia</v>
          </cell>
          <cell r="AF493" t="str">
            <v>721415</v>
          </cell>
          <cell r="AG493" t="str">
            <v>HORIZON - CAM</v>
          </cell>
          <cell r="AH493" t="str">
            <v>Phnom Penh</v>
          </cell>
          <cell r="AI493" t="str">
            <v>Cambodia</v>
          </cell>
          <cell r="AJ493" t="str">
            <v>721415</v>
          </cell>
          <cell r="AK493" t="str">
            <v>HORIZON - CAM</v>
          </cell>
          <cell r="AL493" t="str">
            <v>Phnom Penh</v>
          </cell>
          <cell r="AM493" t="str">
            <v>Cambodia</v>
          </cell>
          <cell r="AN493" t="str">
            <v>R8</v>
          </cell>
          <cell r="AO493">
            <v>22</v>
          </cell>
          <cell r="AP493">
            <v>25.625</v>
          </cell>
          <cell r="AQ493">
            <v>15.625</v>
          </cell>
          <cell r="AR493">
            <v>18</v>
          </cell>
          <cell r="AS493">
            <v>10.199999999999999</v>
          </cell>
          <cell r="AT493" t="str">
            <v>KU37</v>
          </cell>
          <cell r="AU493">
            <v>30</v>
          </cell>
          <cell r="AV493">
            <v>80</v>
          </cell>
          <cell r="AW493">
            <v>38</v>
          </cell>
          <cell r="AX493">
            <v>29</v>
          </cell>
          <cell r="AY493">
            <v>13.55</v>
          </cell>
          <cell r="AZ493">
            <v>2000</v>
          </cell>
          <cell r="BA493">
            <v>500</v>
          </cell>
          <cell r="BB493">
            <v>97</v>
          </cell>
          <cell r="BC493">
            <v>28</v>
          </cell>
          <cell r="BD493">
            <v>125</v>
          </cell>
          <cell r="BE493">
            <v>63</v>
          </cell>
          <cell r="BF493">
            <v>103</v>
          </cell>
          <cell r="BG493">
            <v>15</v>
          </cell>
          <cell r="BH493">
            <v>63</v>
          </cell>
          <cell r="BI493">
            <v>25</v>
          </cell>
          <cell r="BJ493">
            <v>63</v>
          </cell>
          <cell r="BK493">
            <v>64</v>
          </cell>
          <cell r="BL493">
            <v>9</v>
          </cell>
          <cell r="BM493">
            <v>1</v>
          </cell>
          <cell r="BN493">
            <v>1</v>
          </cell>
          <cell r="BO493">
            <v>1</v>
          </cell>
          <cell r="BP493">
            <v>1</v>
          </cell>
        </row>
        <row r="494">
          <cell r="G494" t="str">
            <v>JS0A4QUE88R</v>
          </cell>
          <cell r="H494">
            <v>0</v>
          </cell>
          <cell r="I494">
            <v>0</v>
          </cell>
          <cell r="J494" t="str">
            <v>SUPERBREAK PLUS</v>
          </cell>
          <cell r="K494" t="str">
            <v>C/O</v>
          </cell>
          <cell r="L494" t="str">
            <v>88R</v>
          </cell>
          <cell r="M494" t="str">
            <v>BEGONIA PINK</v>
          </cell>
          <cell r="N494" t="str">
            <v>Solid</v>
          </cell>
          <cell r="O494" t="str">
            <v>S</v>
          </cell>
          <cell r="P494" t="str">
            <v>100% Polyester</v>
          </cell>
          <cell r="Q494" t="str">
            <v>721415</v>
          </cell>
          <cell r="R494" t="str">
            <v>HORIZON - CAM</v>
          </cell>
          <cell r="S494" t="str">
            <v>Phnom Penh</v>
          </cell>
          <cell r="T494" t="str">
            <v>Cambodia</v>
          </cell>
          <cell r="U494">
            <v>56</v>
          </cell>
          <cell r="V494">
            <v>28</v>
          </cell>
          <cell r="W494">
            <v>14</v>
          </cell>
          <cell r="X494">
            <v>14</v>
          </cell>
          <cell r="Y494">
            <v>45</v>
          </cell>
          <cell r="Z494">
            <v>87</v>
          </cell>
          <cell r="AA494">
            <v>115</v>
          </cell>
          <cell r="AB494" t="str">
            <v>721415</v>
          </cell>
          <cell r="AC494" t="str">
            <v>HORIZON - CAM</v>
          </cell>
          <cell r="AD494" t="str">
            <v>Phnom Penh</v>
          </cell>
          <cell r="AE494" t="str">
            <v>Cambodia</v>
          </cell>
          <cell r="AF494" t="str">
            <v>721415</v>
          </cell>
          <cell r="AG494" t="str">
            <v>HORIZON - CAM</v>
          </cell>
          <cell r="AH494" t="str">
            <v>Phnom Penh</v>
          </cell>
          <cell r="AI494" t="str">
            <v>Cambodia</v>
          </cell>
          <cell r="AJ494" t="str">
            <v>721415</v>
          </cell>
          <cell r="AK494" t="str">
            <v>HORIZON - CAM</v>
          </cell>
          <cell r="AL494" t="str">
            <v>Phnom Penh</v>
          </cell>
          <cell r="AM494" t="str">
            <v>Cambodia</v>
          </cell>
          <cell r="AN494" t="str">
            <v>R8</v>
          </cell>
          <cell r="AO494">
            <v>22</v>
          </cell>
          <cell r="AP494">
            <v>25.625</v>
          </cell>
          <cell r="AQ494">
            <v>15.625</v>
          </cell>
          <cell r="AR494">
            <v>18</v>
          </cell>
          <cell r="AS494">
            <v>10.199999999999999</v>
          </cell>
          <cell r="AT494" t="str">
            <v>KU37</v>
          </cell>
          <cell r="AU494">
            <v>30</v>
          </cell>
          <cell r="AV494">
            <v>80</v>
          </cell>
          <cell r="AW494">
            <v>38</v>
          </cell>
          <cell r="AX494">
            <v>29</v>
          </cell>
          <cell r="AY494">
            <v>13.55</v>
          </cell>
          <cell r="AZ494">
            <v>2000</v>
          </cell>
          <cell r="BA494">
            <v>500</v>
          </cell>
          <cell r="BB494">
            <v>97</v>
          </cell>
          <cell r="BC494">
            <v>28</v>
          </cell>
          <cell r="BD494">
            <v>125</v>
          </cell>
          <cell r="BE494">
            <v>63</v>
          </cell>
          <cell r="BF494">
            <v>103</v>
          </cell>
          <cell r="BG494">
            <v>15</v>
          </cell>
          <cell r="BH494">
            <v>63</v>
          </cell>
          <cell r="BI494">
            <v>25</v>
          </cell>
          <cell r="BJ494">
            <v>63</v>
          </cell>
          <cell r="BK494">
            <v>64</v>
          </cell>
          <cell r="BL494">
            <v>9</v>
          </cell>
          <cell r="BM494">
            <v>1</v>
          </cell>
          <cell r="BN494">
            <v>1</v>
          </cell>
          <cell r="BO494">
            <v>1</v>
          </cell>
          <cell r="BP494">
            <v>1</v>
          </cell>
        </row>
        <row r="495">
          <cell r="G495" t="str">
            <v>JS0A4QUE95W</v>
          </cell>
          <cell r="H495">
            <v>0</v>
          </cell>
          <cell r="I495">
            <v>0</v>
          </cell>
          <cell r="J495" t="str">
            <v>SUPERBREAK PLUS</v>
          </cell>
          <cell r="K495" t="str">
            <v>C/O</v>
          </cell>
          <cell r="L495" t="str">
            <v>95W</v>
          </cell>
          <cell r="M495" t="str">
            <v>BLOOMING DAHLIA</v>
          </cell>
          <cell r="N495" t="str">
            <v>Solid</v>
          </cell>
          <cell r="O495" t="str">
            <v>S</v>
          </cell>
          <cell r="P495" t="str">
            <v>100% Polyester</v>
          </cell>
          <cell r="Q495" t="str">
            <v>721415</v>
          </cell>
          <cell r="R495" t="str">
            <v>HORIZON - CAM</v>
          </cell>
          <cell r="S495" t="str">
            <v>Phnom Penh</v>
          </cell>
          <cell r="T495" t="str">
            <v>Cambodia</v>
          </cell>
          <cell r="U495">
            <v>56</v>
          </cell>
          <cell r="V495">
            <v>28</v>
          </cell>
          <cell r="W495">
            <v>14</v>
          </cell>
          <cell r="X495">
            <v>14</v>
          </cell>
          <cell r="Y495">
            <v>45</v>
          </cell>
          <cell r="Z495">
            <v>87</v>
          </cell>
          <cell r="AA495">
            <v>115</v>
          </cell>
          <cell r="AB495" t="str">
            <v>721415</v>
          </cell>
          <cell r="AC495" t="str">
            <v>HORIZON - CAM</v>
          </cell>
          <cell r="AD495" t="str">
            <v>Phnom Penh</v>
          </cell>
          <cell r="AE495" t="str">
            <v>Cambodia</v>
          </cell>
          <cell r="AF495" t="str">
            <v>721415</v>
          </cell>
          <cell r="AG495" t="str">
            <v>HORIZON - CAM</v>
          </cell>
          <cell r="AH495" t="str">
            <v>Phnom Penh</v>
          </cell>
          <cell r="AI495" t="str">
            <v>Cambodia</v>
          </cell>
          <cell r="AJ495" t="str">
            <v>721415</v>
          </cell>
          <cell r="AK495" t="str">
            <v>HORIZON - CAM</v>
          </cell>
          <cell r="AL495" t="str">
            <v>Phnom Penh</v>
          </cell>
          <cell r="AM495" t="str">
            <v>Cambodia</v>
          </cell>
          <cell r="AN495" t="str">
            <v>R8</v>
          </cell>
          <cell r="AO495">
            <v>22</v>
          </cell>
          <cell r="AP495">
            <v>25.625</v>
          </cell>
          <cell r="AQ495">
            <v>15.625</v>
          </cell>
          <cell r="AR495">
            <v>18</v>
          </cell>
          <cell r="AS495">
            <v>10.199999999999999</v>
          </cell>
          <cell r="AT495" t="str">
            <v>KU37</v>
          </cell>
          <cell r="AU495">
            <v>30</v>
          </cell>
          <cell r="AV495">
            <v>80</v>
          </cell>
          <cell r="AW495">
            <v>38</v>
          </cell>
          <cell r="AX495">
            <v>29</v>
          </cell>
          <cell r="AY495">
            <v>13.55</v>
          </cell>
          <cell r="AZ495">
            <v>2000</v>
          </cell>
          <cell r="BA495">
            <v>500</v>
          </cell>
          <cell r="BB495">
            <v>97</v>
          </cell>
          <cell r="BC495">
            <v>28</v>
          </cell>
          <cell r="BD495">
            <v>125</v>
          </cell>
          <cell r="BE495">
            <v>63</v>
          </cell>
          <cell r="BF495">
            <v>103</v>
          </cell>
          <cell r="BG495">
            <v>15</v>
          </cell>
          <cell r="BH495">
            <v>63</v>
          </cell>
          <cell r="BI495">
            <v>25</v>
          </cell>
          <cell r="BJ495">
            <v>63</v>
          </cell>
          <cell r="BK495">
            <v>64</v>
          </cell>
          <cell r="BL495">
            <v>9</v>
          </cell>
          <cell r="BM495">
            <v>1</v>
          </cell>
          <cell r="BN495">
            <v>1</v>
          </cell>
          <cell r="BO495">
            <v>1</v>
          </cell>
          <cell r="BP495">
            <v>1</v>
          </cell>
        </row>
        <row r="496">
          <cell r="G496" t="str">
            <v>JS0A4QUE95V</v>
          </cell>
          <cell r="H496">
            <v>0</v>
          </cell>
          <cell r="I496">
            <v>0</v>
          </cell>
          <cell r="J496" t="str">
            <v>SUPERBREAK PLUS</v>
          </cell>
          <cell r="K496" t="str">
            <v>C/O</v>
          </cell>
          <cell r="L496" t="str">
            <v>95V</v>
          </cell>
          <cell r="M496" t="str">
            <v>BLUE IOLITE</v>
          </cell>
          <cell r="N496" t="str">
            <v>Solid</v>
          </cell>
          <cell r="O496" t="str">
            <v>S</v>
          </cell>
          <cell r="P496" t="str">
            <v>100% Polyester</v>
          </cell>
          <cell r="Q496" t="str">
            <v>721415</v>
          </cell>
          <cell r="R496" t="str">
            <v>HORIZON - CAM</v>
          </cell>
          <cell r="S496" t="str">
            <v>Phnom Penh</v>
          </cell>
          <cell r="T496" t="str">
            <v>Cambodia</v>
          </cell>
          <cell r="U496">
            <v>56</v>
          </cell>
          <cell r="V496">
            <v>28</v>
          </cell>
          <cell r="W496">
            <v>14</v>
          </cell>
          <cell r="X496">
            <v>14</v>
          </cell>
          <cell r="Y496">
            <v>45</v>
          </cell>
          <cell r="Z496">
            <v>87</v>
          </cell>
          <cell r="AA496">
            <v>115</v>
          </cell>
          <cell r="AB496" t="str">
            <v>721415</v>
          </cell>
          <cell r="AC496" t="str">
            <v>HORIZON - CAM</v>
          </cell>
          <cell r="AD496" t="str">
            <v>Phnom Penh</v>
          </cell>
          <cell r="AE496" t="str">
            <v>Cambodia</v>
          </cell>
          <cell r="AF496" t="str">
            <v>721415</v>
          </cell>
          <cell r="AG496" t="str">
            <v>HORIZON - CAM</v>
          </cell>
          <cell r="AH496" t="str">
            <v>Phnom Penh</v>
          </cell>
          <cell r="AI496" t="str">
            <v>Cambodia</v>
          </cell>
          <cell r="AJ496" t="str">
            <v>721415</v>
          </cell>
          <cell r="AK496" t="str">
            <v>HORIZON - CAM</v>
          </cell>
          <cell r="AL496" t="str">
            <v>Phnom Penh</v>
          </cell>
          <cell r="AM496" t="str">
            <v>Cambodia</v>
          </cell>
          <cell r="AN496" t="str">
            <v>R8</v>
          </cell>
          <cell r="AO496">
            <v>22</v>
          </cell>
          <cell r="AP496">
            <v>25.625</v>
          </cell>
          <cell r="AQ496">
            <v>15.625</v>
          </cell>
          <cell r="AR496">
            <v>18</v>
          </cell>
          <cell r="AS496">
            <v>10.199999999999999</v>
          </cell>
          <cell r="AT496" t="str">
            <v>KU37</v>
          </cell>
          <cell r="AU496">
            <v>30</v>
          </cell>
          <cell r="AV496">
            <v>80</v>
          </cell>
          <cell r="AW496">
            <v>38</v>
          </cell>
          <cell r="AX496">
            <v>29</v>
          </cell>
          <cell r="AY496">
            <v>13.55</v>
          </cell>
          <cell r="AZ496">
            <v>2000</v>
          </cell>
          <cell r="BA496">
            <v>500</v>
          </cell>
          <cell r="BB496">
            <v>97</v>
          </cell>
          <cell r="BC496">
            <v>28</v>
          </cell>
          <cell r="BD496">
            <v>125</v>
          </cell>
          <cell r="BE496">
            <v>63</v>
          </cell>
          <cell r="BF496">
            <v>103</v>
          </cell>
          <cell r="BG496">
            <v>15</v>
          </cell>
          <cell r="BH496">
            <v>63</v>
          </cell>
          <cell r="BI496">
            <v>25</v>
          </cell>
          <cell r="BJ496">
            <v>63</v>
          </cell>
          <cell r="BK496">
            <v>64</v>
          </cell>
          <cell r="BL496">
            <v>9</v>
          </cell>
          <cell r="BM496">
            <v>1</v>
          </cell>
          <cell r="BN496">
            <v>1</v>
          </cell>
          <cell r="BO496">
            <v>1</v>
          </cell>
          <cell r="BP496">
            <v>1</v>
          </cell>
        </row>
        <row r="497">
          <cell r="G497" t="str">
            <v>JS0A4QUE47Z</v>
          </cell>
          <cell r="H497">
            <v>0</v>
          </cell>
          <cell r="I497">
            <v>0</v>
          </cell>
          <cell r="J497" t="str">
            <v>SUPERBREAK PLUS</v>
          </cell>
          <cell r="K497" t="str">
            <v>C/O</v>
          </cell>
          <cell r="L497" t="str">
            <v>47Z</v>
          </cell>
          <cell r="M497" t="str">
            <v>BRAZILIAN BERRY</v>
          </cell>
          <cell r="N497" t="str">
            <v>Solid</v>
          </cell>
          <cell r="O497" t="str">
            <v>S</v>
          </cell>
          <cell r="P497" t="str">
            <v>100% Polyester</v>
          </cell>
          <cell r="Q497" t="str">
            <v>721415</v>
          </cell>
          <cell r="R497" t="str">
            <v>HORIZON - CAM</v>
          </cell>
          <cell r="S497" t="str">
            <v>Phnom Penh</v>
          </cell>
          <cell r="T497" t="str">
            <v>Cambodia</v>
          </cell>
          <cell r="U497">
            <v>56</v>
          </cell>
          <cell r="V497">
            <v>28</v>
          </cell>
          <cell r="W497">
            <v>14</v>
          </cell>
          <cell r="X497">
            <v>14</v>
          </cell>
          <cell r="Y497">
            <v>45</v>
          </cell>
          <cell r="Z497">
            <v>87</v>
          </cell>
          <cell r="AA497">
            <v>115</v>
          </cell>
          <cell r="AB497" t="str">
            <v>721415</v>
          </cell>
          <cell r="AC497" t="str">
            <v>HORIZON - CAM</v>
          </cell>
          <cell r="AD497" t="str">
            <v>Phnom Penh</v>
          </cell>
          <cell r="AE497" t="str">
            <v>Cambodia</v>
          </cell>
          <cell r="AF497" t="str">
            <v>721415</v>
          </cell>
          <cell r="AG497" t="str">
            <v>HORIZON - CAM</v>
          </cell>
          <cell r="AH497" t="str">
            <v>Phnom Penh</v>
          </cell>
          <cell r="AI497" t="str">
            <v>Cambodia</v>
          </cell>
          <cell r="AJ497" t="str">
            <v>721415</v>
          </cell>
          <cell r="AK497" t="str">
            <v>HORIZON - CAM</v>
          </cell>
          <cell r="AL497" t="str">
            <v>Phnom Penh</v>
          </cell>
          <cell r="AM497" t="str">
            <v>Cambodia</v>
          </cell>
          <cell r="AN497" t="str">
            <v>R8</v>
          </cell>
          <cell r="AO497">
            <v>22</v>
          </cell>
          <cell r="AP497">
            <v>25.625</v>
          </cell>
          <cell r="AQ497">
            <v>15.625</v>
          </cell>
          <cell r="AR497">
            <v>18</v>
          </cell>
          <cell r="AS497">
            <v>10.199999999999999</v>
          </cell>
          <cell r="AT497" t="str">
            <v>KU37</v>
          </cell>
          <cell r="AU497">
            <v>30</v>
          </cell>
          <cell r="AV497">
            <v>80</v>
          </cell>
          <cell r="AW497">
            <v>38</v>
          </cell>
          <cell r="AX497">
            <v>29</v>
          </cell>
          <cell r="AY497">
            <v>13.55</v>
          </cell>
          <cell r="AZ497">
            <v>2000</v>
          </cell>
          <cell r="BA497">
            <v>500</v>
          </cell>
          <cell r="BB497">
            <v>97</v>
          </cell>
          <cell r="BC497">
            <v>28</v>
          </cell>
          <cell r="BD497">
            <v>125</v>
          </cell>
          <cell r="BE497">
            <v>63</v>
          </cell>
          <cell r="BF497">
            <v>103</v>
          </cell>
          <cell r="BG497">
            <v>15</v>
          </cell>
          <cell r="BH497">
            <v>63</v>
          </cell>
          <cell r="BI497">
            <v>25</v>
          </cell>
          <cell r="BJ497">
            <v>63</v>
          </cell>
          <cell r="BK497">
            <v>64</v>
          </cell>
          <cell r="BL497">
            <v>9</v>
          </cell>
          <cell r="BM497">
            <v>1</v>
          </cell>
          <cell r="BN497">
            <v>1</v>
          </cell>
          <cell r="BO497">
            <v>1</v>
          </cell>
          <cell r="BP497">
            <v>1</v>
          </cell>
        </row>
        <row r="498">
          <cell r="G498" t="str">
            <v>JS0A4QUE85W</v>
          </cell>
          <cell r="H498">
            <v>0</v>
          </cell>
          <cell r="I498">
            <v>0</v>
          </cell>
          <cell r="J498" t="str">
            <v>SUPERBREAK PLUS</v>
          </cell>
          <cell r="K498" t="str">
            <v>C/O</v>
          </cell>
          <cell r="L498" t="str">
            <v>85W</v>
          </cell>
          <cell r="M498" t="str">
            <v>BROWN PATINA</v>
          </cell>
          <cell r="N498" t="str">
            <v>Solid</v>
          </cell>
          <cell r="O498" t="str">
            <v>S</v>
          </cell>
          <cell r="P498" t="str">
            <v>100% Polyester</v>
          </cell>
          <cell r="Q498" t="str">
            <v>721415</v>
          </cell>
          <cell r="R498" t="str">
            <v>HORIZON - CAM</v>
          </cell>
          <cell r="S498" t="str">
            <v>Phnom Penh</v>
          </cell>
          <cell r="T498" t="str">
            <v>Cambodia</v>
          </cell>
          <cell r="U498">
            <v>56</v>
          </cell>
          <cell r="V498">
            <v>28</v>
          </cell>
          <cell r="W498">
            <v>14</v>
          </cell>
          <cell r="X498">
            <v>14</v>
          </cell>
          <cell r="Y498">
            <v>45</v>
          </cell>
          <cell r="Z498">
            <v>87</v>
          </cell>
          <cell r="AA498">
            <v>115</v>
          </cell>
          <cell r="AB498" t="str">
            <v>721415</v>
          </cell>
          <cell r="AC498" t="str">
            <v>HORIZON - CAM</v>
          </cell>
          <cell r="AD498" t="str">
            <v>Phnom Penh</v>
          </cell>
          <cell r="AE498" t="str">
            <v>Cambodia</v>
          </cell>
          <cell r="AF498" t="str">
            <v>721415</v>
          </cell>
          <cell r="AG498" t="str">
            <v>HORIZON - CAM</v>
          </cell>
          <cell r="AH498" t="str">
            <v>Phnom Penh</v>
          </cell>
          <cell r="AI498" t="str">
            <v>Cambodia</v>
          </cell>
          <cell r="AJ498" t="str">
            <v>721415</v>
          </cell>
          <cell r="AK498" t="str">
            <v>HORIZON - CAM</v>
          </cell>
          <cell r="AL498" t="str">
            <v>Phnom Penh</v>
          </cell>
          <cell r="AM498" t="str">
            <v>Cambodia</v>
          </cell>
          <cell r="AN498" t="str">
            <v>R8</v>
          </cell>
          <cell r="AO498">
            <v>22</v>
          </cell>
          <cell r="AP498">
            <v>25.625</v>
          </cell>
          <cell r="AQ498">
            <v>15.625</v>
          </cell>
          <cell r="AR498">
            <v>18</v>
          </cell>
          <cell r="AS498">
            <v>10.199999999999999</v>
          </cell>
          <cell r="AT498" t="str">
            <v>KU37</v>
          </cell>
          <cell r="AU498">
            <v>30</v>
          </cell>
          <cell r="AV498">
            <v>80</v>
          </cell>
          <cell r="AW498">
            <v>38</v>
          </cell>
          <cell r="AX498">
            <v>29</v>
          </cell>
          <cell r="AY498">
            <v>13.55</v>
          </cell>
          <cell r="AZ498">
            <v>2000</v>
          </cell>
          <cell r="BA498">
            <v>500</v>
          </cell>
          <cell r="BB498">
            <v>97</v>
          </cell>
          <cell r="BC498">
            <v>28</v>
          </cell>
          <cell r="BD498">
            <v>125</v>
          </cell>
          <cell r="BE498">
            <v>63</v>
          </cell>
          <cell r="BF498">
            <v>103</v>
          </cell>
          <cell r="BG498">
            <v>15</v>
          </cell>
          <cell r="BH498">
            <v>63</v>
          </cell>
          <cell r="BI498">
            <v>25</v>
          </cell>
          <cell r="BJ498">
            <v>63</v>
          </cell>
          <cell r="BK498">
            <v>64</v>
          </cell>
          <cell r="BL498">
            <v>9</v>
          </cell>
          <cell r="BM498">
            <v>1</v>
          </cell>
          <cell r="BN498">
            <v>1</v>
          </cell>
          <cell r="BO498">
            <v>1</v>
          </cell>
          <cell r="BP498">
            <v>1</v>
          </cell>
        </row>
        <row r="499">
          <cell r="G499" t="str">
            <v>JS0A4QUE7S1</v>
          </cell>
          <cell r="H499">
            <v>0</v>
          </cell>
          <cell r="I499">
            <v>0</v>
          </cell>
          <cell r="J499" t="str">
            <v>SUPERBREAK PLUS</v>
          </cell>
          <cell r="K499" t="str">
            <v>C/O</v>
          </cell>
          <cell r="L499" t="str">
            <v>7S1</v>
          </cell>
          <cell r="M499" t="str">
            <v>COCONUT</v>
          </cell>
          <cell r="N499" t="str">
            <v>Solid</v>
          </cell>
          <cell r="O499" t="str">
            <v>S</v>
          </cell>
          <cell r="P499" t="str">
            <v>100% Polyester</v>
          </cell>
          <cell r="Q499" t="str">
            <v>721415</v>
          </cell>
          <cell r="R499" t="str">
            <v>HORIZON - CAM</v>
          </cell>
          <cell r="S499" t="str">
            <v>Phnom Penh</v>
          </cell>
          <cell r="T499" t="str">
            <v>Cambodia</v>
          </cell>
          <cell r="U499">
            <v>56</v>
          </cell>
          <cell r="V499">
            <v>28</v>
          </cell>
          <cell r="W499">
            <v>14</v>
          </cell>
          <cell r="X499">
            <v>14</v>
          </cell>
          <cell r="Y499">
            <v>45</v>
          </cell>
          <cell r="Z499">
            <v>87</v>
          </cell>
          <cell r="AA499">
            <v>115</v>
          </cell>
          <cell r="AB499" t="str">
            <v>721415</v>
          </cell>
          <cell r="AC499" t="str">
            <v>HORIZON - CAM</v>
          </cell>
          <cell r="AD499" t="str">
            <v>Phnom Penh</v>
          </cell>
          <cell r="AE499" t="str">
            <v>Cambodia</v>
          </cell>
          <cell r="AF499" t="str">
            <v>721415</v>
          </cell>
          <cell r="AG499" t="str">
            <v>HORIZON - CAM</v>
          </cell>
          <cell r="AH499" t="str">
            <v>Phnom Penh</v>
          </cell>
          <cell r="AI499" t="str">
            <v>Cambodia</v>
          </cell>
          <cell r="AJ499" t="str">
            <v>721415</v>
          </cell>
          <cell r="AK499" t="str">
            <v>HORIZON - CAM</v>
          </cell>
          <cell r="AL499" t="str">
            <v>Phnom Penh</v>
          </cell>
          <cell r="AM499" t="str">
            <v>Cambodia</v>
          </cell>
          <cell r="AN499" t="str">
            <v>R8</v>
          </cell>
          <cell r="AO499">
            <v>22</v>
          </cell>
          <cell r="AP499">
            <v>25.625</v>
          </cell>
          <cell r="AQ499">
            <v>15.625</v>
          </cell>
          <cell r="AR499">
            <v>18</v>
          </cell>
          <cell r="AS499">
            <v>10.199999999999999</v>
          </cell>
          <cell r="AT499" t="str">
            <v>KU37</v>
          </cell>
          <cell r="AU499">
            <v>30</v>
          </cell>
          <cell r="AV499">
            <v>80</v>
          </cell>
          <cell r="AW499">
            <v>38</v>
          </cell>
          <cell r="AX499">
            <v>29</v>
          </cell>
          <cell r="AY499">
            <v>13.55</v>
          </cell>
          <cell r="AZ499">
            <v>2000</v>
          </cell>
          <cell r="BA499">
            <v>500</v>
          </cell>
          <cell r="BB499">
            <v>97</v>
          </cell>
          <cell r="BC499">
            <v>28</v>
          </cell>
          <cell r="BD499">
            <v>125</v>
          </cell>
          <cell r="BE499">
            <v>63</v>
          </cell>
          <cell r="BF499">
            <v>103</v>
          </cell>
          <cell r="BG499">
            <v>15</v>
          </cell>
          <cell r="BH499">
            <v>63</v>
          </cell>
          <cell r="BI499">
            <v>25</v>
          </cell>
          <cell r="BJ499">
            <v>63</v>
          </cell>
          <cell r="BK499">
            <v>64</v>
          </cell>
          <cell r="BL499">
            <v>9</v>
          </cell>
          <cell r="BM499">
            <v>1</v>
          </cell>
          <cell r="BN499">
            <v>1</v>
          </cell>
          <cell r="BO499">
            <v>1</v>
          </cell>
          <cell r="BP499">
            <v>1</v>
          </cell>
        </row>
        <row r="500">
          <cell r="G500" t="str">
            <v>JS0A4QUE7F7</v>
          </cell>
          <cell r="H500">
            <v>0</v>
          </cell>
          <cell r="I500">
            <v>0</v>
          </cell>
          <cell r="J500" t="str">
            <v>SUPERBREAK PLUS</v>
          </cell>
          <cell r="K500" t="str">
            <v>C/O</v>
          </cell>
          <cell r="L500" t="str">
            <v>7F7</v>
          </cell>
          <cell r="M500" t="str">
            <v>DEEP JUNIPER</v>
          </cell>
          <cell r="N500" t="str">
            <v>Solid</v>
          </cell>
          <cell r="O500" t="str">
            <v>S</v>
          </cell>
          <cell r="P500" t="str">
            <v>100% Polyester</v>
          </cell>
          <cell r="Q500" t="str">
            <v>721415</v>
          </cell>
          <cell r="R500" t="str">
            <v>HORIZON - CAM</v>
          </cell>
          <cell r="S500" t="str">
            <v>Phnom Penh</v>
          </cell>
          <cell r="T500" t="str">
            <v>Cambodia</v>
          </cell>
          <cell r="U500">
            <v>56</v>
          </cell>
          <cell r="V500">
            <v>28</v>
          </cell>
          <cell r="W500">
            <v>14</v>
          </cell>
          <cell r="X500">
            <v>14</v>
          </cell>
          <cell r="Y500">
            <v>45</v>
          </cell>
          <cell r="Z500">
            <v>87</v>
          </cell>
          <cell r="AA500">
            <v>115</v>
          </cell>
          <cell r="AB500" t="str">
            <v>721415</v>
          </cell>
          <cell r="AC500" t="str">
            <v>HORIZON - CAM</v>
          </cell>
          <cell r="AD500" t="str">
            <v>Phnom Penh</v>
          </cell>
          <cell r="AE500" t="str">
            <v>Cambodia</v>
          </cell>
          <cell r="AF500" t="str">
            <v>721415</v>
          </cell>
          <cell r="AG500" t="str">
            <v>HORIZON - CAM</v>
          </cell>
          <cell r="AH500" t="str">
            <v>Phnom Penh</v>
          </cell>
          <cell r="AI500" t="str">
            <v>Cambodia</v>
          </cell>
          <cell r="AJ500" t="str">
            <v>721415</v>
          </cell>
          <cell r="AK500" t="str">
            <v>HORIZON - CAM</v>
          </cell>
          <cell r="AL500" t="str">
            <v>Phnom Penh</v>
          </cell>
          <cell r="AM500" t="str">
            <v>Cambodia</v>
          </cell>
          <cell r="AN500" t="str">
            <v>R8</v>
          </cell>
          <cell r="AO500">
            <v>22</v>
          </cell>
          <cell r="AP500">
            <v>25.625</v>
          </cell>
          <cell r="AQ500">
            <v>15.625</v>
          </cell>
          <cell r="AR500">
            <v>18</v>
          </cell>
          <cell r="AS500">
            <v>10.199999999999999</v>
          </cell>
          <cell r="AT500" t="str">
            <v>KU37</v>
          </cell>
          <cell r="AU500">
            <v>30</v>
          </cell>
          <cell r="AV500">
            <v>80</v>
          </cell>
          <cell r="AW500">
            <v>38</v>
          </cell>
          <cell r="AX500">
            <v>29</v>
          </cell>
          <cell r="AY500">
            <v>13.55</v>
          </cell>
          <cell r="AZ500">
            <v>2000</v>
          </cell>
          <cell r="BA500">
            <v>500</v>
          </cell>
          <cell r="BB500">
            <v>97</v>
          </cell>
          <cell r="BC500">
            <v>28</v>
          </cell>
          <cell r="BD500">
            <v>125</v>
          </cell>
          <cell r="BE500">
            <v>63</v>
          </cell>
          <cell r="BF500">
            <v>103</v>
          </cell>
          <cell r="BG500">
            <v>15</v>
          </cell>
          <cell r="BH500">
            <v>63</v>
          </cell>
          <cell r="BI500">
            <v>25</v>
          </cell>
          <cell r="BJ500">
            <v>63</v>
          </cell>
          <cell r="BK500">
            <v>64</v>
          </cell>
          <cell r="BL500">
            <v>9</v>
          </cell>
          <cell r="BM500">
            <v>1</v>
          </cell>
          <cell r="BN500">
            <v>1</v>
          </cell>
          <cell r="BO500">
            <v>1</v>
          </cell>
          <cell r="BP500">
            <v>1</v>
          </cell>
        </row>
        <row r="501">
          <cell r="G501" t="str">
            <v>JS0A4QUE85V</v>
          </cell>
          <cell r="H501">
            <v>0</v>
          </cell>
          <cell r="I501">
            <v>0</v>
          </cell>
          <cell r="J501" t="str">
            <v>SUPERBREAK PLUS</v>
          </cell>
          <cell r="K501" t="str">
            <v>C/O</v>
          </cell>
          <cell r="L501" t="str">
            <v>85V</v>
          </cell>
          <cell r="M501" t="str">
            <v>HYDRANGEA</v>
          </cell>
          <cell r="N501" t="str">
            <v>Solid</v>
          </cell>
          <cell r="O501" t="str">
            <v>S</v>
          </cell>
          <cell r="P501" t="str">
            <v>100% Polyester</v>
          </cell>
          <cell r="Q501" t="str">
            <v>721415</v>
          </cell>
          <cell r="R501" t="str">
            <v>HORIZON - CAM</v>
          </cell>
          <cell r="S501" t="str">
            <v>Phnom Penh</v>
          </cell>
          <cell r="T501" t="str">
            <v>Cambodia</v>
          </cell>
          <cell r="U501">
            <v>56</v>
          </cell>
          <cell r="V501">
            <v>28</v>
          </cell>
          <cell r="W501">
            <v>14</v>
          </cell>
          <cell r="X501">
            <v>14</v>
          </cell>
          <cell r="Y501">
            <v>45</v>
          </cell>
          <cell r="Z501">
            <v>87</v>
          </cell>
          <cell r="AA501">
            <v>115</v>
          </cell>
          <cell r="AB501" t="str">
            <v>721415</v>
          </cell>
          <cell r="AC501" t="str">
            <v>HORIZON - CAM</v>
          </cell>
          <cell r="AD501" t="str">
            <v>Phnom Penh</v>
          </cell>
          <cell r="AE501" t="str">
            <v>Cambodia</v>
          </cell>
          <cell r="AF501" t="str">
            <v>721415</v>
          </cell>
          <cell r="AG501" t="str">
            <v>HORIZON - CAM</v>
          </cell>
          <cell r="AH501" t="str">
            <v>Phnom Penh</v>
          </cell>
          <cell r="AI501" t="str">
            <v>Cambodia</v>
          </cell>
          <cell r="AJ501" t="str">
            <v>721415</v>
          </cell>
          <cell r="AK501" t="str">
            <v>HORIZON - CAM</v>
          </cell>
          <cell r="AL501" t="str">
            <v>Phnom Penh</v>
          </cell>
          <cell r="AM501" t="str">
            <v>Cambodia</v>
          </cell>
          <cell r="AN501" t="str">
            <v>R8</v>
          </cell>
          <cell r="AO501">
            <v>22</v>
          </cell>
          <cell r="AP501">
            <v>25.625</v>
          </cell>
          <cell r="AQ501">
            <v>15.625</v>
          </cell>
          <cell r="AR501">
            <v>18</v>
          </cell>
          <cell r="AS501">
            <v>10.199999999999999</v>
          </cell>
          <cell r="AT501" t="str">
            <v>KU37</v>
          </cell>
          <cell r="AU501">
            <v>30</v>
          </cell>
          <cell r="AV501">
            <v>80</v>
          </cell>
          <cell r="AW501">
            <v>38</v>
          </cell>
          <cell r="AX501">
            <v>29</v>
          </cell>
          <cell r="AY501">
            <v>13.55</v>
          </cell>
          <cell r="AZ501">
            <v>2000</v>
          </cell>
          <cell r="BA501">
            <v>500</v>
          </cell>
          <cell r="BB501">
            <v>97</v>
          </cell>
          <cell r="BC501">
            <v>28</v>
          </cell>
          <cell r="BD501">
            <v>125</v>
          </cell>
          <cell r="BE501">
            <v>63</v>
          </cell>
          <cell r="BF501">
            <v>103</v>
          </cell>
          <cell r="BG501">
            <v>15</v>
          </cell>
          <cell r="BH501">
            <v>63</v>
          </cell>
          <cell r="BI501">
            <v>25</v>
          </cell>
          <cell r="BJ501">
            <v>63</v>
          </cell>
          <cell r="BK501">
            <v>64</v>
          </cell>
          <cell r="BL501">
            <v>9</v>
          </cell>
          <cell r="BM501">
            <v>1</v>
          </cell>
          <cell r="BN501">
            <v>1</v>
          </cell>
          <cell r="BO501">
            <v>1</v>
          </cell>
          <cell r="BP501">
            <v>1</v>
          </cell>
        </row>
        <row r="502">
          <cell r="G502" t="str">
            <v>JS0A4QUE88Q</v>
          </cell>
          <cell r="H502">
            <v>0</v>
          </cell>
          <cell r="I502">
            <v>0</v>
          </cell>
          <cell r="J502" t="str">
            <v>SUPERBREAK PLUS</v>
          </cell>
          <cell r="K502" t="str">
            <v>C/O</v>
          </cell>
          <cell r="L502" t="str">
            <v>88Q</v>
          </cell>
          <cell r="M502" t="str">
            <v>JELLY KELLY</v>
          </cell>
          <cell r="N502" t="str">
            <v>Solid</v>
          </cell>
          <cell r="O502" t="str">
            <v>S</v>
          </cell>
          <cell r="P502" t="str">
            <v>100% Polyester</v>
          </cell>
          <cell r="Q502" t="str">
            <v>721415</v>
          </cell>
          <cell r="R502" t="str">
            <v>HORIZON - CAM</v>
          </cell>
          <cell r="S502" t="str">
            <v>Phnom Penh</v>
          </cell>
          <cell r="T502" t="str">
            <v>Cambodia</v>
          </cell>
          <cell r="U502">
            <v>56</v>
          </cell>
          <cell r="V502">
            <v>28</v>
          </cell>
          <cell r="W502">
            <v>14</v>
          </cell>
          <cell r="X502">
            <v>14</v>
          </cell>
          <cell r="Y502">
            <v>45</v>
          </cell>
          <cell r="Z502">
            <v>87</v>
          </cell>
          <cell r="AA502">
            <v>115</v>
          </cell>
          <cell r="AB502" t="str">
            <v>721415</v>
          </cell>
          <cell r="AC502" t="str">
            <v>HORIZON - CAM</v>
          </cell>
          <cell r="AD502" t="str">
            <v>Phnom Penh</v>
          </cell>
          <cell r="AE502" t="str">
            <v>Cambodia</v>
          </cell>
          <cell r="AF502" t="str">
            <v>721415</v>
          </cell>
          <cell r="AG502" t="str">
            <v>HORIZON - CAM</v>
          </cell>
          <cell r="AH502" t="str">
            <v>Phnom Penh</v>
          </cell>
          <cell r="AI502" t="str">
            <v>Cambodia</v>
          </cell>
          <cell r="AJ502" t="str">
            <v>721415</v>
          </cell>
          <cell r="AK502" t="str">
            <v>HORIZON - CAM</v>
          </cell>
          <cell r="AL502" t="str">
            <v>Phnom Penh</v>
          </cell>
          <cell r="AM502" t="str">
            <v>Cambodia</v>
          </cell>
          <cell r="AN502" t="str">
            <v>R8</v>
          </cell>
          <cell r="AO502">
            <v>22</v>
          </cell>
          <cell r="AP502">
            <v>25.625</v>
          </cell>
          <cell r="AQ502">
            <v>15.625</v>
          </cell>
          <cell r="AR502">
            <v>18</v>
          </cell>
          <cell r="AS502">
            <v>10.199999999999999</v>
          </cell>
          <cell r="AT502" t="str">
            <v>KU37</v>
          </cell>
          <cell r="AU502">
            <v>30</v>
          </cell>
          <cell r="AV502">
            <v>80</v>
          </cell>
          <cell r="AW502">
            <v>38</v>
          </cell>
          <cell r="AX502">
            <v>29</v>
          </cell>
          <cell r="AY502">
            <v>13.55</v>
          </cell>
          <cell r="AZ502">
            <v>2000</v>
          </cell>
          <cell r="BA502">
            <v>500</v>
          </cell>
          <cell r="BB502">
            <v>97</v>
          </cell>
          <cell r="BC502">
            <v>28</v>
          </cell>
          <cell r="BD502">
            <v>125</v>
          </cell>
          <cell r="BE502">
            <v>63</v>
          </cell>
          <cell r="BF502">
            <v>103</v>
          </cell>
          <cell r="BG502">
            <v>15</v>
          </cell>
          <cell r="BH502">
            <v>63</v>
          </cell>
          <cell r="BI502">
            <v>25</v>
          </cell>
          <cell r="BJ502">
            <v>63</v>
          </cell>
          <cell r="BK502">
            <v>64</v>
          </cell>
          <cell r="BL502">
            <v>9</v>
          </cell>
          <cell r="BM502">
            <v>1</v>
          </cell>
          <cell r="BN502">
            <v>1</v>
          </cell>
          <cell r="BO502">
            <v>1</v>
          </cell>
          <cell r="BP502">
            <v>1</v>
          </cell>
        </row>
        <row r="503">
          <cell r="G503" t="str">
            <v>JS0A4QUE96A</v>
          </cell>
          <cell r="H503">
            <v>0</v>
          </cell>
          <cell r="I503">
            <v>0</v>
          </cell>
          <cell r="J503" t="str">
            <v>SUPERBREAK PLUS</v>
          </cell>
          <cell r="K503" t="str">
            <v>C/O</v>
          </cell>
          <cell r="L503" t="str">
            <v>96A</v>
          </cell>
          <cell r="M503" t="str">
            <v>LEMON</v>
          </cell>
          <cell r="N503" t="str">
            <v>Solid</v>
          </cell>
          <cell r="O503" t="str">
            <v>S</v>
          </cell>
          <cell r="P503" t="str">
            <v>100% Polyester</v>
          </cell>
          <cell r="Q503" t="str">
            <v>721415</v>
          </cell>
          <cell r="R503" t="str">
            <v>HORIZON - CAM</v>
          </cell>
          <cell r="S503" t="str">
            <v>Phnom Penh</v>
          </cell>
          <cell r="T503" t="str">
            <v>Cambodia</v>
          </cell>
          <cell r="U503">
            <v>56</v>
          </cell>
          <cell r="V503">
            <v>28</v>
          </cell>
          <cell r="W503">
            <v>14</v>
          </cell>
          <cell r="X503">
            <v>14</v>
          </cell>
          <cell r="Y503">
            <v>45</v>
          </cell>
          <cell r="Z503">
            <v>87</v>
          </cell>
          <cell r="AA503">
            <v>115</v>
          </cell>
          <cell r="AB503" t="str">
            <v>721415</v>
          </cell>
          <cell r="AC503" t="str">
            <v>HORIZON - CAM</v>
          </cell>
          <cell r="AD503" t="str">
            <v>Phnom Penh</v>
          </cell>
          <cell r="AE503" t="str">
            <v>Cambodia</v>
          </cell>
          <cell r="AF503" t="str">
            <v>721415</v>
          </cell>
          <cell r="AG503" t="str">
            <v>HORIZON - CAM</v>
          </cell>
          <cell r="AH503" t="str">
            <v>Phnom Penh</v>
          </cell>
          <cell r="AI503" t="str">
            <v>Cambodia</v>
          </cell>
          <cell r="AJ503" t="str">
            <v>721415</v>
          </cell>
          <cell r="AK503" t="str">
            <v>HORIZON - CAM</v>
          </cell>
          <cell r="AL503" t="str">
            <v>Phnom Penh</v>
          </cell>
          <cell r="AM503" t="str">
            <v>Cambodia</v>
          </cell>
          <cell r="AN503" t="str">
            <v>R8</v>
          </cell>
          <cell r="AO503">
            <v>22</v>
          </cell>
          <cell r="AP503">
            <v>25.625</v>
          </cell>
          <cell r="AQ503">
            <v>15.625</v>
          </cell>
          <cell r="AR503">
            <v>18</v>
          </cell>
          <cell r="AS503">
            <v>10.199999999999999</v>
          </cell>
          <cell r="AT503" t="str">
            <v>KU37</v>
          </cell>
          <cell r="AU503">
            <v>30</v>
          </cell>
          <cell r="AV503">
            <v>80</v>
          </cell>
          <cell r="AW503">
            <v>38</v>
          </cell>
          <cell r="AX503">
            <v>29</v>
          </cell>
          <cell r="AY503">
            <v>13.55</v>
          </cell>
          <cell r="AZ503">
            <v>2000</v>
          </cell>
          <cell r="BA503">
            <v>500</v>
          </cell>
          <cell r="BB503">
            <v>97</v>
          </cell>
          <cell r="BC503">
            <v>28</v>
          </cell>
          <cell r="BD503">
            <v>125</v>
          </cell>
          <cell r="BE503">
            <v>63</v>
          </cell>
          <cell r="BF503">
            <v>103</v>
          </cell>
          <cell r="BG503">
            <v>15</v>
          </cell>
          <cell r="BH503">
            <v>63</v>
          </cell>
          <cell r="BI503">
            <v>25</v>
          </cell>
          <cell r="BJ503">
            <v>63</v>
          </cell>
          <cell r="BK503">
            <v>64</v>
          </cell>
          <cell r="BL503">
            <v>9</v>
          </cell>
          <cell r="BM503">
            <v>1</v>
          </cell>
          <cell r="BN503">
            <v>1</v>
          </cell>
          <cell r="BO503">
            <v>1</v>
          </cell>
          <cell r="BP503">
            <v>1</v>
          </cell>
        </row>
        <row r="504">
          <cell r="G504" t="str">
            <v>JS0A4QUE88T</v>
          </cell>
          <cell r="H504">
            <v>0</v>
          </cell>
          <cell r="I504">
            <v>0</v>
          </cell>
          <cell r="J504" t="str">
            <v>SUPERBREAK PLUS</v>
          </cell>
          <cell r="K504" t="str">
            <v>C/O</v>
          </cell>
          <cell r="L504" t="str">
            <v>88T</v>
          </cell>
          <cell r="M504" t="str">
            <v>OYSTER MUSHROOM</v>
          </cell>
          <cell r="N504" t="str">
            <v>Solid</v>
          </cell>
          <cell r="O504" t="str">
            <v>S</v>
          </cell>
          <cell r="P504" t="str">
            <v>100% Polyester</v>
          </cell>
          <cell r="Q504" t="str">
            <v>721415</v>
          </cell>
          <cell r="R504" t="str">
            <v>HORIZON - CAM</v>
          </cell>
          <cell r="S504" t="str">
            <v>Phnom Penh</v>
          </cell>
          <cell r="T504" t="str">
            <v>Cambodia</v>
          </cell>
          <cell r="U504">
            <v>56</v>
          </cell>
          <cell r="V504">
            <v>28</v>
          </cell>
          <cell r="W504">
            <v>14</v>
          </cell>
          <cell r="X504">
            <v>14</v>
          </cell>
          <cell r="Y504">
            <v>45</v>
          </cell>
          <cell r="Z504">
            <v>87</v>
          </cell>
          <cell r="AA504">
            <v>115</v>
          </cell>
          <cell r="AB504" t="str">
            <v>721415</v>
          </cell>
          <cell r="AC504" t="str">
            <v>HORIZON - CAM</v>
          </cell>
          <cell r="AD504" t="str">
            <v>Phnom Penh</v>
          </cell>
          <cell r="AE504" t="str">
            <v>Cambodia</v>
          </cell>
          <cell r="AF504" t="str">
            <v>721415</v>
          </cell>
          <cell r="AG504" t="str">
            <v>HORIZON - CAM</v>
          </cell>
          <cell r="AH504" t="str">
            <v>Phnom Penh</v>
          </cell>
          <cell r="AI504" t="str">
            <v>Cambodia</v>
          </cell>
          <cell r="AJ504" t="str">
            <v>721415</v>
          </cell>
          <cell r="AK504" t="str">
            <v>HORIZON - CAM</v>
          </cell>
          <cell r="AL504" t="str">
            <v>Phnom Penh</v>
          </cell>
          <cell r="AM504" t="str">
            <v>Cambodia</v>
          </cell>
          <cell r="AN504" t="str">
            <v>R8</v>
          </cell>
          <cell r="AO504">
            <v>22</v>
          </cell>
          <cell r="AP504">
            <v>25.625</v>
          </cell>
          <cell r="AQ504">
            <v>15.625</v>
          </cell>
          <cell r="AR504">
            <v>18</v>
          </cell>
          <cell r="AS504">
            <v>10.199999999999999</v>
          </cell>
          <cell r="AT504" t="str">
            <v>KU37</v>
          </cell>
          <cell r="AU504">
            <v>30</v>
          </cell>
          <cell r="AV504">
            <v>80</v>
          </cell>
          <cell r="AW504">
            <v>38</v>
          </cell>
          <cell r="AX504">
            <v>29</v>
          </cell>
          <cell r="AY504">
            <v>13.55</v>
          </cell>
          <cell r="AZ504">
            <v>2000</v>
          </cell>
          <cell r="BA504">
            <v>500</v>
          </cell>
          <cell r="BB504">
            <v>97</v>
          </cell>
          <cell r="BC504">
            <v>28</v>
          </cell>
          <cell r="BD504">
            <v>125</v>
          </cell>
          <cell r="BE504">
            <v>63</v>
          </cell>
          <cell r="BF504">
            <v>103</v>
          </cell>
          <cell r="BG504">
            <v>15</v>
          </cell>
          <cell r="BH504">
            <v>63</v>
          </cell>
          <cell r="BI504">
            <v>25</v>
          </cell>
          <cell r="BJ504">
            <v>63</v>
          </cell>
          <cell r="BK504">
            <v>64</v>
          </cell>
          <cell r="BL504">
            <v>9</v>
          </cell>
          <cell r="BM504">
            <v>1</v>
          </cell>
          <cell r="BN504">
            <v>1</v>
          </cell>
          <cell r="BO504">
            <v>1</v>
          </cell>
          <cell r="BP504">
            <v>1</v>
          </cell>
        </row>
        <row r="505">
          <cell r="G505" t="str">
            <v>JS0A4QUE85X</v>
          </cell>
          <cell r="H505">
            <v>0</v>
          </cell>
          <cell r="I505">
            <v>0</v>
          </cell>
          <cell r="J505" t="str">
            <v>SUPERBREAK PLUS</v>
          </cell>
          <cell r="K505" t="str">
            <v>C/O</v>
          </cell>
          <cell r="L505" t="str">
            <v>85X</v>
          </cell>
          <cell r="M505" t="str">
            <v>PALE BANANA</v>
          </cell>
          <cell r="N505" t="str">
            <v>Solid</v>
          </cell>
          <cell r="O505" t="str">
            <v>S</v>
          </cell>
          <cell r="P505" t="str">
            <v>100% Polyester</v>
          </cell>
          <cell r="Q505" t="str">
            <v>721415</v>
          </cell>
          <cell r="R505" t="str">
            <v>HORIZON - CAM</v>
          </cell>
          <cell r="S505" t="str">
            <v>Phnom Penh</v>
          </cell>
          <cell r="T505" t="str">
            <v>Cambodia</v>
          </cell>
          <cell r="U505">
            <v>56</v>
          </cell>
          <cell r="V505">
            <v>28</v>
          </cell>
          <cell r="W505">
            <v>14</v>
          </cell>
          <cell r="X505">
            <v>14</v>
          </cell>
          <cell r="Y505">
            <v>45</v>
          </cell>
          <cell r="Z505">
            <v>87</v>
          </cell>
          <cell r="AA505">
            <v>115</v>
          </cell>
          <cell r="AB505" t="str">
            <v>721415</v>
          </cell>
          <cell r="AC505" t="str">
            <v>HORIZON - CAM</v>
          </cell>
          <cell r="AD505" t="str">
            <v>Phnom Penh</v>
          </cell>
          <cell r="AE505" t="str">
            <v>Cambodia</v>
          </cell>
          <cell r="AF505" t="str">
            <v>721415</v>
          </cell>
          <cell r="AG505" t="str">
            <v>HORIZON - CAM</v>
          </cell>
          <cell r="AH505" t="str">
            <v>Phnom Penh</v>
          </cell>
          <cell r="AI505" t="str">
            <v>Cambodia</v>
          </cell>
          <cell r="AJ505" t="str">
            <v>721415</v>
          </cell>
          <cell r="AK505" t="str">
            <v>HORIZON - CAM</v>
          </cell>
          <cell r="AL505" t="str">
            <v>Phnom Penh</v>
          </cell>
          <cell r="AM505" t="str">
            <v>Cambodia</v>
          </cell>
          <cell r="AN505" t="str">
            <v>R8</v>
          </cell>
          <cell r="AO505">
            <v>22</v>
          </cell>
          <cell r="AP505">
            <v>25.625</v>
          </cell>
          <cell r="AQ505">
            <v>15.625</v>
          </cell>
          <cell r="AR505">
            <v>18</v>
          </cell>
          <cell r="AS505">
            <v>10.199999999999999</v>
          </cell>
          <cell r="AT505" t="str">
            <v>KU37</v>
          </cell>
          <cell r="AU505">
            <v>30</v>
          </cell>
          <cell r="AV505">
            <v>80</v>
          </cell>
          <cell r="AW505">
            <v>38</v>
          </cell>
          <cell r="AX505">
            <v>29</v>
          </cell>
          <cell r="AY505">
            <v>13.55</v>
          </cell>
          <cell r="AZ505">
            <v>2000</v>
          </cell>
          <cell r="BA505">
            <v>500</v>
          </cell>
          <cell r="BB505">
            <v>97</v>
          </cell>
          <cell r="BC505">
            <v>28</v>
          </cell>
          <cell r="BD505">
            <v>125</v>
          </cell>
          <cell r="BE505">
            <v>63</v>
          </cell>
          <cell r="BF505">
            <v>103</v>
          </cell>
          <cell r="BG505">
            <v>15</v>
          </cell>
          <cell r="BH505">
            <v>63</v>
          </cell>
          <cell r="BI505">
            <v>25</v>
          </cell>
          <cell r="BJ505">
            <v>63</v>
          </cell>
          <cell r="BK505">
            <v>64</v>
          </cell>
          <cell r="BL505">
            <v>9</v>
          </cell>
          <cell r="BM505">
            <v>1</v>
          </cell>
          <cell r="BN505">
            <v>1</v>
          </cell>
          <cell r="BO505">
            <v>1</v>
          </cell>
          <cell r="BP505">
            <v>1</v>
          </cell>
        </row>
        <row r="506">
          <cell r="G506" t="str">
            <v>JS0A4QUE5M9</v>
          </cell>
          <cell r="H506">
            <v>0</v>
          </cell>
          <cell r="I506">
            <v>0</v>
          </cell>
          <cell r="J506" t="str">
            <v>SUPERBREAK PLUS</v>
          </cell>
          <cell r="K506" t="str">
            <v>C/O</v>
          </cell>
          <cell r="L506" t="str">
            <v>5M9</v>
          </cell>
          <cell r="M506" t="str">
            <v>PASTEL LILAC</v>
          </cell>
          <cell r="N506" t="str">
            <v>Solid</v>
          </cell>
          <cell r="O506" t="str">
            <v>S</v>
          </cell>
          <cell r="P506" t="str">
            <v>100% Polyester</v>
          </cell>
          <cell r="Q506" t="str">
            <v>721415</v>
          </cell>
          <cell r="R506" t="str">
            <v>HORIZON - CAM</v>
          </cell>
          <cell r="S506" t="str">
            <v>Phnom Penh</v>
          </cell>
          <cell r="T506" t="str">
            <v>Cambodia</v>
          </cell>
          <cell r="U506">
            <v>56</v>
          </cell>
          <cell r="V506">
            <v>28</v>
          </cell>
          <cell r="W506">
            <v>14</v>
          </cell>
          <cell r="X506">
            <v>14</v>
          </cell>
          <cell r="Y506">
            <v>45</v>
          </cell>
          <cell r="Z506">
            <v>87</v>
          </cell>
          <cell r="AA506">
            <v>115</v>
          </cell>
          <cell r="AB506" t="str">
            <v>721415</v>
          </cell>
          <cell r="AC506" t="str">
            <v>HORIZON - CAM</v>
          </cell>
          <cell r="AD506" t="str">
            <v>Phnom Penh</v>
          </cell>
          <cell r="AE506" t="str">
            <v>Cambodia</v>
          </cell>
          <cell r="AF506" t="str">
            <v>721415</v>
          </cell>
          <cell r="AG506" t="str">
            <v>HORIZON - CAM</v>
          </cell>
          <cell r="AH506" t="str">
            <v>Phnom Penh</v>
          </cell>
          <cell r="AI506" t="str">
            <v>Cambodia</v>
          </cell>
          <cell r="AJ506" t="str">
            <v>721415</v>
          </cell>
          <cell r="AK506" t="str">
            <v>HORIZON - CAM</v>
          </cell>
          <cell r="AL506" t="str">
            <v>Phnom Penh</v>
          </cell>
          <cell r="AM506" t="str">
            <v>Cambodia</v>
          </cell>
          <cell r="AN506" t="str">
            <v>R8</v>
          </cell>
          <cell r="AO506">
            <v>22</v>
          </cell>
          <cell r="AP506">
            <v>25.625</v>
          </cell>
          <cell r="AQ506">
            <v>15.625</v>
          </cell>
          <cell r="AR506">
            <v>18</v>
          </cell>
          <cell r="AS506">
            <v>10.199999999999999</v>
          </cell>
          <cell r="AT506" t="str">
            <v>KU37</v>
          </cell>
          <cell r="AU506">
            <v>30</v>
          </cell>
          <cell r="AV506">
            <v>80</v>
          </cell>
          <cell r="AW506">
            <v>38</v>
          </cell>
          <cell r="AX506">
            <v>29</v>
          </cell>
          <cell r="AY506">
            <v>13.55</v>
          </cell>
          <cell r="AZ506">
            <v>2000</v>
          </cell>
          <cell r="BA506">
            <v>500</v>
          </cell>
          <cell r="BB506">
            <v>97</v>
          </cell>
          <cell r="BC506">
            <v>28</v>
          </cell>
          <cell r="BD506">
            <v>125</v>
          </cell>
          <cell r="BE506">
            <v>63</v>
          </cell>
          <cell r="BF506">
            <v>103</v>
          </cell>
          <cell r="BG506">
            <v>15</v>
          </cell>
          <cell r="BH506">
            <v>63</v>
          </cell>
          <cell r="BI506">
            <v>25</v>
          </cell>
          <cell r="BJ506">
            <v>63</v>
          </cell>
          <cell r="BK506">
            <v>64</v>
          </cell>
          <cell r="BL506">
            <v>9</v>
          </cell>
          <cell r="BM506">
            <v>1</v>
          </cell>
          <cell r="BN506">
            <v>1</v>
          </cell>
          <cell r="BO506">
            <v>1</v>
          </cell>
          <cell r="BP506">
            <v>1</v>
          </cell>
        </row>
        <row r="507">
          <cell r="G507" t="str">
            <v>JS0A4QUE95X</v>
          </cell>
          <cell r="H507">
            <v>0</v>
          </cell>
          <cell r="I507">
            <v>0</v>
          </cell>
          <cell r="J507" t="str">
            <v>SUPERBREAK PLUS</v>
          </cell>
          <cell r="K507" t="str">
            <v>C/O</v>
          </cell>
          <cell r="L507" t="str">
            <v>95X</v>
          </cell>
          <cell r="M507" t="str">
            <v>RED AURA</v>
          </cell>
          <cell r="N507" t="str">
            <v>Solid</v>
          </cell>
          <cell r="O507" t="str">
            <v>S</v>
          </cell>
          <cell r="P507" t="str">
            <v>100% Polyester</v>
          </cell>
          <cell r="Q507" t="str">
            <v>721415</v>
          </cell>
          <cell r="R507" t="str">
            <v>HORIZON - CAM</v>
          </cell>
          <cell r="S507" t="str">
            <v>Phnom Penh</v>
          </cell>
          <cell r="T507" t="str">
            <v>Cambodia</v>
          </cell>
          <cell r="U507">
            <v>56</v>
          </cell>
          <cell r="V507">
            <v>28</v>
          </cell>
          <cell r="W507">
            <v>14</v>
          </cell>
          <cell r="X507">
            <v>14</v>
          </cell>
          <cell r="Y507">
            <v>45</v>
          </cell>
          <cell r="Z507">
            <v>87</v>
          </cell>
          <cell r="AA507">
            <v>115</v>
          </cell>
          <cell r="AB507" t="str">
            <v>721415</v>
          </cell>
          <cell r="AC507" t="str">
            <v>HORIZON - CAM</v>
          </cell>
          <cell r="AD507" t="str">
            <v>Phnom Penh</v>
          </cell>
          <cell r="AE507" t="str">
            <v>Cambodia</v>
          </cell>
          <cell r="AF507" t="str">
            <v>721415</v>
          </cell>
          <cell r="AG507" t="str">
            <v>HORIZON - CAM</v>
          </cell>
          <cell r="AH507" t="str">
            <v>Phnom Penh</v>
          </cell>
          <cell r="AI507" t="str">
            <v>Cambodia</v>
          </cell>
          <cell r="AJ507" t="str">
            <v>721415</v>
          </cell>
          <cell r="AK507" t="str">
            <v>HORIZON - CAM</v>
          </cell>
          <cell r="AL507" t="str">
            <v>Phnom Penh</v>
          </cell>
          <cell r="AM507" t="str">
            <v>Cambodia</v>
          </cell>
          <cell r="AN507" t="str">
            <v>R8</v>
          </cell>
          <cell r="AO507">
            <v>22</v>
          </cell>
          <cell r="AP507">
            <v>25.625</v>
          </cell>
          <cell r="AQ507">
            <v>15.625</v>
          </cell>
          <cell r="AR507">
            <v>18</v>
          </cell>
          <cell r="AS507">
            <v>10.199999999999999</v>
          </cell>
          <cell r="AT507" t="str">
            <v>KU37</v>
          </cell>
          <cell r="AU507">
            <v>30</v>
          </cell>
          <cell r="AV507">
            <v>80</v>
          </cell>
          <cell r="AW507">
            <v>38</v>
          </cell>
          <cell r="AX507">
            <v>29</v>
          </cell>
          <cell r="AY507">
            <v>13.55</v>
          </cell>
          <cell r="AZ507">
            <v>2000</v>
          </cell>
          <cell r="BA507">
            <v>500</v>
          </cell>
          <cell r="BB507">
            <v>97</v>
          </cell>
          <cell r="BC507">
            <v>28</v>
          </cell>
          <cell r="BD507">
            <v>125</v>
          </cell>
          <cell r="BE507">
            <v>63</v>
          </cell>
          <cell r="BF507">
            <v>103</v>
          </cell>
          <cell r="BG507">
            <v>15</v>
          </cell>
          <cell r="BH507">
            <v>63</v>
          </cell>
          <cell r="BI507">
            <v>25</v>
          </cell>
          <cell r="BJ507">
            <v>63</v>
          </cell>
          <cell r="BK507">
            <v>64</v>
          </cell>
          <cell r="BL507">
            <v>9</v>
          </cell>
          <cell r="BM507">
            <v>1</v>
          </cell>
          <cell r="BN507">
            <v>1</v>
          </cell>
          <cell r="BO507">
            <v>1</v>
          </cell>
          <cell r="BP507">
            <v>1</v>
          </cell>
        </row>
        <row r="508">
          <cell r="G508" t="str">
            <v>JS0A4QUE7G0</v>
          </cell>
          <cell r="H508">
            <v>0</v>
          </cell>
          <cell r="I508">
            <v>0</v>
          </cell>
          <cell r="J508" t="str">
            <v>SUPERBREAK PLUS</v>
          </cell>
          <cell r="K508" t="str">
            <v>C/O</v>
          </cell>
          <cell r="L508" t="str">
            <v>7G0</v>
          </cell>
          <cell r="M508" t="str">
            <v>SEGO CANYON</v>
          </cell>
          <cell r="N508" t="str">
            <v>Solid</v>
          </cell>
          <cell r="O508" t="str">
            <v>S</v>
          </cell>
          <cell r="P508" t="str">
            <v>100% Polyester</v>
          </cell>
          <cell r="Q508" t="str">
            <v>721415</v>
          </cell>
          <cell r="R508" t="str">
            <v>HORIZON - CAM</v>
          </cell>
          <cell r="S508" t="str">
            <v>Phnom Penh</v>
          </cell>
          <cell r="T508" t="str">
            <v>Cambodia</v>
          </cell>
          <cell r="U508">
            <v>56</v>
          </cell>
          <cell r="V508">
            <v>28</v>
          </cell>
          <cell r="W508">
            <v>14</v>
          </cell>
          <cell r="X508">
            <v>14</v>
          </cell>
          <cell r="Y508">
            <v>45</v>
          </cell>
          <cell r="Z508">
            <v>87</v>
          </cell>
          <cell r="AA508">
            <v>115</v>
          </cell>
          <cell r="AB508" t="str">
            <v>721415</v>
          </cell>
          <cell r="AC508" t="str">
            <v>HORIZON - CAM</v>
          </cell>
          <cell r="AD508" t="str">
            <v>Phnom Penh</v>
          </cell>
          <cell r="AE508" t="str">
            <v>Cambodia</v>
          </cell>
          <cell r="AF508" t="str">
            <v>721415</v>
          </cell>
          <cell r="AG508" t="str">
            <v>HORIZON - CAM</v>
          </cell>
          <cell r="AH508" t="str">
            <v>Phnom Penh</v>
          </cell>
          <cell r="AI508" t="str">
            <v>Cambodia</v>
          </cell>
          <cell r="AJ508" t="str">
            <v>721415</v>
          </cell>
          <cell r="AK508" t="str">
            <v>HORIZON - CAM</v>
          </cell>
          <cell r="AL508" t="str">
            <v>Phnom Penh</v>
          </cell>
          <cell r="AM508" t="str">
            <v>Cambodia</v>
          </cell>
          <cell r="AN508" t="str">
            <v>R8</v>
          </cell>
          <cell r="AO508">
            <v>22</v>
          </cell>
          <cell r="AP508">
            <v>25.625</v>
          </cell>
          <cell r="AQ508">
            <v>15.625</v>
          </cell>
          <cell r="AR508">
            <v>18</v>
          </cell>
          <cell r="AS508">
            <v>10.199999999999999</v>
          </cell>
          <cell r="AT508" t="str">
            <v>KU37</v>
          </cell>
          <cell r="AU508">
            <v>30</v>
          </cell>
          <cell r="AV508">
            <v>80</v>
          </cell>
          <cell r="AW508">
            <v>38</v>
          </cell>
          <cell r="AX508">
            <v>29</v>
          </cell>
          <cell r="AY508">
            <v>13.55</v>
          </cell>
          <cell r="AZ508">
            <v>2000</v>
          </cell>
          <cell r="BA508">
            <v>500</v>
          </cell>
          <cell r="BB508">
            <v>97</v>
          </cell>
          <cell r="BC508">
            <v>28</v>
          </cell>
          <cell r="BD508">
            <v>125</v>
          </cell>
          <cell r="BE508">
            <v>63</v>
          </cell>
          <cell r="BF508">
            <v>103</v>
          </cell>
          <cell r="BG508">
            <v>15</v>
          </cell>
          <cell r="BH508">
            <v>63</v>
          </cell>
          <cell r="BI508">
            <v>25</v>
          </cell>
          <cell r="BJ508">
            <v>63</v>
          </cell>
          <cell r="BK508">
            <v>64</v>
          </cell>
          <cell r="BL508">
            <v>9</v>
          </cell>
          <cell r="BM508">
            <v>1</v>
          </cell>
          <cell r="BN508">
            <v>1</v>
          </cell>
          <cell r="BO508">
            <v>1</v>
          </cell>
          <cell r="BP508">
            <v>1</v>
          </cell>
        </row>
        <row r="509">
          <cell r="G509" t="str">
            <v>JS0A4QUEWHX</v>
          </cell>
          <cell r="H509">
            <v>0</v>
          </cell>
          <cell r="I509">
            <v>0</v>
          </cell>
          <cell r="J509" t="str">
            <v>SUPERBREAK PLUS</v>
          </cell>
          <cell r="K509" t="str">
            <v>C/O</v>
          </cell>
          <cell r="L509" t="str">
            <v>WHX</v>
          </cell>
          <cell r="M509" t="str">
            <v>WHITE</v>
          </cell>
          <cell r="N509" t="str">
            <v>Solid</v>
          </cell>
          <cell r="O509" t="str">
            <v>S</v>
          </cell>
          <cell r="P509" t="str">
            <v>100% Polyester</v>
          </cell>
          <cell r="Q509" t="str">
            <v>721415</v>
          </cell>
          <cell r="R509" t="str">
            <v>HORIZON - CAM</v>
          </cell>
          <cell r="S509" t="str">
            <v>Phnom Penh</v>
          </cell>
          <cell r="T509" t="str">
            <v>Cambodia</v>
          </cell>
          <cell r="U509">
            <v>56</v>
          </cell>
          <cell r="V509">
            <v>28</v>
          </cell>
          <cell r="W509">
            <v>14</v>
          </cell>
          <cell r="X509">
            <v>14</v>
          </cell>
          <cell r="Y509">
            <v>45</v>
          </cell>
          <cell r="Z509">
            <v>87</v>
          </cell>
          <cell r="AA509">
            <v>115</v>
          </cell>
          <cell r="AB509" t="str">
            <v>721415</v>
          </cell>
          <cell r="AC509" t="str">
            <v>HORIZON - CAM</v>
          </cell>
          <cell r="AD509" t="str">
            <v>Phnom Penh</v>
          </cell>
          <cell r="AE509" t="str">
            <v>Cambodia</v>
          </cell>
          <cell r="AF509" t="str">
            <v>721415</v>
          </cell>
          <cell r="AG509" t="str">
            <v>HORIZON - CAM</v>
          </cell>
          <cell r="AH509" t="str">
            <v>Phnom Penh</v>
          </cell>
          <cell r="AI509" t="str">
            <v>Cambodia</v>
          </cell>
          <cell r="AJ509" t="str">
            <v>721415</v>
          </cell>
          <cell r="AK509" t="str">
            <v>HORIZON - CAM</v>
          </cell>
          <cell r="AL509" t="str">
            <v>Phnom Penh</v>
          </cell>
          <cell r="AM509" t="str">
            <v>Cambodia</v>
          </cell>
          <cell r="AN509" t="str">
            <v>R8</v>
          </cell>
          <cell r="AO509">
            <v>22</v>
          </cell>
          <cell r="AP509">
            <v>25.625</v>
          </cell>
          <cell r="AQ509">
            <v>15.625</v>
          </cell>
          <cell r="AR509">
            <v>18</v>
          </cell>
          <cell r="AS509">
            <v>10.199999999999999</v>
          </cell>
          <cell r="AT509" t="str">
            <v>KU37</v>
          </cell>
          <cell r="AU509">
            <v>30</v>
          </cell>
          <cell r="AV509">
            <v>80</v>
          </cell>
          <cell r="AW509">
            <v>38</v>
          </cell>
          <cell r="AX509">
            <v>29</v>
          </cell>
          <cell r="AY509">
            <v>13.55</v>
          </cell>
          <cell r="AZ509">
            <v>2000</v>
          </cell>
          <cell r="BA509">
            <v>500</v>
          </cell>
          <cell r="BB509">
            <v>97</v>
          </cell>
          <cell r="BC509">
            <v>28</v>
          </cell>
          <cell r="BD509">
            <v>125</v>
          </cell>
          <cell r="BE509">
            <v>63</v>
          </cell>
          <cell r="BF509">
            <v>103</v>
          </cell>
          <cell r="BG509">
            <v>15</v>
          </cell>
          <cell r="BH509">
            <v>63</v>
          </cell>
          <cell r="BI509">
            <v>25</v>
          </cell>
          <cell r="BJ509">
            <v>63</v>
          </cell>
          <cell r="BK509">
            <v>64</v>
          </cell>
          <cell r="BL509">
            <v>9</v>
          </cell>
          <cell r="BM509">
            <v>1</v>
          </cell>
          <cell r="BN509">
            <v>1</v>
          </cell>
          <cell r="BO509">
            <v>1</v>
          </cell>
          <cell r="BP509">
            <v>1</v>
          </cell>
        </row>
        <row r="510">
          <cell r="G510" t="str">
            <v>JS0A4QUEZ69</v>
          </cell>
          <cell r="H510">
            <v>0</v>
          </cell>
          <cell r="I510">
            <v>0</v>
          </cell>
          <cell r="J510" t="str">
            <v>SUPERBREAK PLUS</v>
          </cell>
          <cell r="K510" t="str">
            <v>NEW</v>
          </cell>
          <cell r="L510" t="str">
            <v>Z69</v>
          </cell>
          <cell r="M510" t="str">
            <v>LIME NEON</v>
          </cell>
          <cell r="N510" t="str">
            <v>Solid</v>
          </cell>
          <cell r="O510" t="str">
            <v>S</v>
          </cell>
          <cell r="P510" t="str">
            <v>100% Polyester</v>
          </cell>
          <cell r="Q510" t="str">
            <v>721415</v>
          </cell>
          <cell r="R510" t="str">
            <v>HORIZON - CAM</v>
          </cell>
          <cell r="S510" t="str">
            <v>Phnom Penh</v>
          </cell>
          <cell r="T510" t="str">
            <v>Cambodia</v>
          </cell>
          <cell r="U510">
            <v>56</v>
          </cell>
          <cell r="V510">
            <v>28</v>
          </cell>
          <cell r="W510">
            <v>14</v>
          </cell>
          <cell r="X510">
            <v>14</v>
          </cell>
          <cell r="Y510">
            <v>45</v>
          </cell>
          <cell r="Z510">
            <v>87</v>
          </cell>
          <cell r="AA510">
            <v>115</v>
          </cell>
          <cell r="AB510" t="str">
            <v>721415</v>
          </cell>
          <cell r="AC510" t="str">
            <v>HORIZON - CAM</v>
          </cell>
          <cell r="AD510" t="str">
            <v>Phnom Penh</v>
          </cell>
          <cell r="AE510" t="str">
            <v>Cambodia</v>
          </cell>
          <cell r="AF510" t="str">
            <v>721415</v>
          </cell>
          <cell r="AG510" t="str">
            <v>HORIZON - CAM</v>
          </cell>
          <cell r="AH510" t="str">
            <v>Phnom Penh</v>
          </cell>
          <cell r="AI510" t="str">
            <v>Cambodia</v>
          </cell>
          <cell r="AJ510" t="str">
            <v>721415</v>
          </cell>
          <cell r="AK510" t="str">
            <v>HORIZON - CAM</v>
          </cell>
          <cell r="AL510" t="str">
            <v>Phnom Penh</v>
          </cell>
          <cell r="AM510" t="str">
            <v>Cambodia</v>
          </cell>
          <cell r="AN510" t="str">
            <v>R8</v>
          </cell>
          <cell r="AO510">
            <v>22</v>
          </cell>
          <cell r="AP510">
            <v>25.625</v>
          </cell>
          <cell r="AQ510">
            <v>15.625</v>
          </cell>
          <cell r="AR510">
            <v>18</v>
          </cell>
          <cell r="AS510">
            <v>10.199999999999999</v>
          </cell>
          <cell r="AT510" t="str">
            <v>KU37</v>
          </cell>
          <cell r="AU510">
            <v>30</v>
          </cell>
          <cell r="AV510">
            <v>80</v>
          </cell>
          <cell r="AW510">
            <v>38</v>
          </cell>
          <cell r="AX510">
            <v>29</v>
          </cell>
          <cell r="AY510">
            <v>13.55</v>
          </cell>
          <cell r="AZ510">
            <v>2000</v>
          </cell>
          <cell r="BA510">
            <v>500</v>
          </cell>
          <cell r="BB510">
            <v>97</v>
          </cell>
          <cell r="BC510">
            <v>28</v>
          </cell>
          <cell r="BD510">
            <v>125</v>
          </cell>
          <cell r="BE510">
            <v>63</v>
          </cell>
          <cell r="BF510">
            <v>103</v>
          </cell>
          <cell r="BG510">
            <v>15</v>
          </cell>
          <cell r="BH510">
            <v>63</v>
          </cell>
          <cell r="BI510">
            <v>25</v>
          </cell>
          <cell r="BJ510">
            <v>63</v>
          </cell>
          <cell r="BK510">
            <v>64</v>
          </cell>
          <cell r="BL510">
            <v>9</v>
          </cell>
          <cell r="BM510">
            <v>1</v>
          </cell>
          <cell r="BN510">
            <v>1</v>
          </cell>
          <cell r="BO510">
            <v>1</v>
          </cell>
          <cell r="BP510">
            <v>1</v>
          </cell>
        </row>
        <row r="511">
          <cell r="G511" t="str">
            <v>JS0A4QUEZ71</v>
          </cell>
          <cell r="H511">
            <v>0</v>
          </cell>
          <cell r="I511">
            <v>0</v>
          </cell>
          <cell r="J511" t="str">
            <v>SUPERBREAK PLUS</v>
          </cell>
          <cell r="K511" t="str">
            <v>NEW</v>
          </cell>
          <cell r="L511" t="str">
            <v>Z71</v>
          </cell>
          <cell r="M511" t="str">
            <v>PURPLE NEON</v>
          </cell>
          <cell r="N511" t="str">
            <v>Solid</v>
          </cell>
          <cell r="O511" t="str">
            <v>S</v>
          </cell>
          <cell r="P511" t="str">
            <v>100% Polyester</v>
          </cell>
          <cell r="Q511" t="str">
            <v>721415</v>
          </cell>
          <cell r="R511" t="str">
            <v>HORIZON - CAM</v>
          </cell>
          <cell r="S511" t="str">
            <v>Phnom Penh</v>
          </cell>
          <cell r="T511" t="str">
            <v>Cambodia</v>
          </cell>
          <cell r="U511">
            <v>56</v>
          </cell>
          <cell r="V511">
            <v>28</v>
          </cell>
          <cell r="W511">
            <v>14</v>
          </cell>
          <cell r="X511">
            <v>14</v>
          </cell>
          <cell r="Y511">
            <v>45</v>
          </cell>
          <cell r="Z511">
            <v>87</v>
          </cell>
          <cell r="AA511">
            <v>115</v>
          </cell>
          <cell r="AB511" t="str">
            <v>721415</v>
          </cell>
          <cell r="AC511" t="str">
            <v>HORIZON - CAM</v>
          </cell>
          <cell r="AD511" t="str">
            <v>Phnom Penh</v>
          </cell>
          <cell r="AE511" t="str">
            <v>Cambodia</v>
          </cell>
          <cell r="AF511" t="str">
            <v>721415</v>
          </cell>
          <cell r="AG511" t="str">
            <v>HORIZON - CAM</v>
          </cell>
          <cell r="AH511" t="str">
            <v>Phnom Penh</v>
          </cell>
          <cell r="AI511" t="str">
            <v>Cambodia</v>
          </cell>
          <cell r="AJ511" t="str">
            <v>721415</v>
          </cell>
          <cell r="AK511" t="str">
            <v>HORIZON - CAM</v>
          </cell>
          <cell r="AL511" t="str">
            <v>Phnom Penh</v>
          </cell>
          <cell r="AM511" t="str">
            <v>Cambodia</v>
          </cell>
          <cell r="AN511" t="str">
            <v>R8</v>
          </cell>
          <cell r="AO511">
            <v>22</v>
          </cell>
          <cell r="AP511">
            <v>25.625</v>
          </cell>
          <cell r="AQ511">
            <v>15.625</v>
          </cell>
          <cell r="AR511">
            <v>18</v>
          </cell>
          <cell r="AS511">
            <v>10.199999999999999</v>
          </cell>
          <cell r="AT511" t="str">
            <v>KU37</v>
          </cell>
          <cell r="AU511">
            <v>30</v>
          </cell>
          <cell r="AV511">
            <v>80</v>
          </cell>
          <cell r="AW511">
            <v>38</v>
          </cell>
          <cell r="AX511">
            <v>29</v>
          </cell>
          <cell r="AY511">
            <v>13.55</v>
          </cell>
          <cell r="AZ511">
            <v>2000</v>
          </cell>
          <cell r="BA511">
            <v>500</v>
          </cell>
          <cell r="BB511">
            <v>97</v>
          </cell>
          <cell r="BC511">
            <v>28</v>
          </cell>
          <cell r="BD511">
            <v>125</v>
          </cell>
          <cell r="BE511">
            <v>63</v>
          </cell>
          <cell r="BF511">
            <v>103</v>
          </cell>
          <cell r="BG511">
            <v>15</v>
          </cell>
          <cell r="BH511">
            <v>63</v>
          </cell>
          <cell r="BI511">
            <v>25</v>
          </cell>
          <cell r="BJ511">
            <v>63</v>
          </cell>
          <cell r="BK511">
            <v>64</v>
          </cell>
          <cell r="BL511">
            <v>9</v>
          </cell>
          <cell r="BM511">
            <v>1</v>
          </cell>
          <cell r="BN511">
            <v>1</v>
          </cell>
          <cell r="BO511">
            <v>1</v>
          </cell>
          <cell r="BP511">
            <v>1</v>
          </cell>
        </row>
        <row r="512">
          <cell r="G512" t="str">
            <v>JS00T52RXS6</v>
          </cell>
          <cell r="H512" t="str">
            <v>EK0A5BBW6E3</v>
          </cell>
          <cell r="I512" t="str">
            <v>EK0A5BBW</v>
          </cell>
          <cell r="J512" t="str">
            <v>CORTLANDT</v>
          </cell>
          <cell r="K512" t="str">
            <v>NEW</v>
          </cell>
          <cell r="L512" t="str">
            <v>XS6</v>
          </cell>
          <cell r="M512" t="str">
            <v>PRECIOUS PETALS</v>
          </cell>
          <cell r="N512" t="str">
            <v>Solid</v>
          </cell>
          <cell r="O512" t="str">
            <v>S</v>
          </cell>
          <cell r="P512" t="str">
            <v>100% Polyester</v>
          </cell>
          <cell r="Q512" t="str">
            <v>721415</v>
          </cell>
          <cell r="R512" t="str">
            <v>HORIZON - CAM</v>
          </cell>
          <cell r="S512" t="str">
            <v>Phnom Penh</v>
          </cell>
          <cell r="T512" t="str">
            <v>Cambodia</v>
          </cell>
          <cell r="U512" t="e">
            <v>#N/A</v>
          </cell>
          <cell r="V512" t="e">
            <v>#N/A</v>
          </cell>
          <cell r="W512" t="e">
            <v>#N/A</v>
          </cell>
          <cell r="X512" t="e">
            <v>#N/A</v>
          </cell>
          <cell r="Y512" t="e">
            <v>#N/A</v>
          </cell>
          <cell r="Z512" t="e">
            <v>#N/A</v>
          </cell>
          <cell r="AA512" t="e">
            <v>#N/A</v>
          </cell>
          <cell r="AB512" t="str">
            <v>721415</v>
          </cell>
          <cell r="AC512" t="str">
            <v>HORIZON - CAM</v>
          </cell>
          <cell r="AD512" t="str">
            <v>Phnom Penh</v>
          </cell>
          <cell r="AE512" t="str">
            <v>Cambodia</v>
          </cell>
          <cell r="AF512" t="str">
            <v>721415</v>
          </cell>
          <cell r="AG512" t="str">
            <v>HORIZON - CAM</v>
          </cell>
          <cell r="AH512" t="str">
            <v>Phnom Penh</v>
          </cell>
          <cell r="AI512" t="str">
            <v>Cambodia</v>
          </cell>
          <cell r="AJ512" t="str">
            <v>721415</v>
          </cell>
          <cell r="AK512" t="str">
            <v>HORIZON - CAM</v>
          </cell>
          <cell r="AL512" t="str">
            <v>Phnom Penh</v>
          </cell>
          <cell r="AM512" t="str">
            <v>Cambodia</v>
          </cell>
          <cell r="AN512" t="str">
            <v>R8</v>
          </cell>
          <cell r="AO512">
            <v>18</v>
          </cell>
          <cell r="AP512">
            <v>25.625</v>
          </cell>
          <cell r="AQ512">
            <v>15.625</v>
          </cell>
          <cell r="AR512">
            <v>18</v>
          </cell>
          <cell r="AS512">
            <v>13.5</v>
          </cell>
          <cell r="AT512" t="str">
            <v>KU37</v>
          </cell>
          <cell r="AU512">
            <v>20</v>
          </cell>
          <cell r="AV512">
            <v>80</v>
          </cell>
          <cell r="AW512">
            <v>38</v>
          </cell>
          <cell r="AX512">
            <v>29</v>
          </cell>
          <cell r="AY512">
            <v>13.45</v>
          </cell>
          <cell r="AZ512">
            <v>2000</v>
          </cell>
          <cell r="BA512">
            <v>500</v>
          </cell>
          <cell r="BB512">
            <v>97</v>
          </cell>
          <cell r="BC512">
            <v>28</v>
          </cell>
          <cell r="BD512">
            <v>125</v>
          </cell>
          <cell r="BE512">
            <v>63</v>
          </cell>
          <cell r="BF512">
            <v>103</v>
          </cell>
          <cell r="BG512">
            <v>15</v>
          </cell>
          <cell r="BH512">
            <v>63</v>
          </cell>
          <cell r="BI512">
            <v>25</v>
          </cell>
          <cell r="BJ512">
            <v>63</v>
          </cell>
          <cell r="BK512">
            <v>64</v>
          </cell>
          <cell r="BL512">
            <v>9</v>
          </cell>
          <cell r="BM512">
            <v>1</v>
          </cell>
          <cell r="BN512">
            <v>1</v>
          </cell>
          <cell r="BO512">
            <v>1</v>
          </cell>
          <cell r="BP512">
            <v>1</v>
          </cell>
        </row>
        <row r="513">
          <cell r="R513">
            <v>0</v>
          </cell>
          <cell r="BK513">
            <v>0</v>
          </cell>
        </row>
        <row r="514">
          <cell r="R514">
            <v>0</v>
          </cell>
          <cell r="BK514">
            <v>0</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0"/>
  <sheetViews>
    <sheetView tabSelected="1" workbookViewId="0">
      <selection activeCell="B12" sqref="B3:C12"/>
    </sheetView>
  </sheetViews>
  <sheetFormatPr defaultRowHeight="15"/>
  <cols>
    <col min="1" max="1" width="17.28515625" style="100" customWidth="1"/>
    <col min="2" max="2" width="36.85546875" style="100" customWidth="1"/>
    <col min="3" max="5" width="9.140625" style="100"/>
    <col min="6" max="6" width="14.28515625" style="100" customWidth="1"/>
    <col min="7" max="7" width="16.5703125" style="100" customWidth="1"/>
    <col min="8" max="16384" width="9.140625" style="100"/>
  </cols>
  <sheetData>
    <row r="2" spans="1:15" ht="38.25">
      <c r="A2" s="96" t="s">
        <v>358</v>
      </c>
      <c r="B2" s="97" t="s">
        <v>359</v>
      </c>
      <c r="C2" s="98" t="s">
        <v>360</v>
      </c>
      <c r="D2" s="98" t="s">
        <v>361</v>
      </c>
      <c r="E2" s="96" t="s">
        <v>362</v>
      </c>
      <c r="F2" s="96" t="s">
        <v>332</v>
      </c>
      <c r="G2" s="97" t="s">
        <v>5</v>
      </c>
      <c r="H2" s="96" t="s">
        <v>363</v>
      </c>
      <c r="I2" s="96" t="s">
        <v>364</v>
      </c>
      <c r="J2" s="96" t="s">
        <v>365</v>
      </c>
      <c r="K2" s="97" t="s">
        <v>366</v>
      </c>
      <c r="L2" s="99" t="s">
        <v>367</v>
      </c>
      <c r="M2" s="99" t="s">
        <v>368</v>
      </c>
      <c r="N2" s="99" t="s">
        <v>369</v>
      </c>
      <c r="O2" s="96" t="s">
        <v>370</v>
      </c>
    </row>
    <row r="3" spans="1:15" ht="18" customHeight="1">
      <c r="A3" s="23">
        <v>4001368269</v>
      </c>
      <c r="B3" s="102"/>
      <c r="C3" s="101"/>
      <c r="D3" s="101">
        <v>1001</v>
      </c>
      <c r="E3" s="25" t="s">
        <v>275</v>
      </c>
      <c r="F3" s="101" t="s">
        <v>387</v>
      </c>
      <c r="G3" s="103" t="s">
        <v>122</v>
      </c>
      <c r="H3" s="101" t="s">
        <v>22</v>
      </c>
      <c r="I3" s="101" t="s">
        <v>123</v>
      </c>
      <c r="J3" s="104" t="s">
        <v>394</v>
      </c>
      <c r="K3" s="74">
        <v>13</v>
      </c>
      <c r="L3" s="70">
        <v>45029</v>
      </c>
      <c r="M3" s="105" t="s">
        <v>371</v>
      </c>
      <c r="N3" s="105" t="s">
        <v>372</v>
      </c>
      <c r="O3" s="106"/>
    </row>
    <row r="4" spans="1:15">
      <c r="A4" s="23">
        <v>4001368269</v>
      </c>
      <c r="B4" s="102"/>
      <c r="C4" s="101"/>
      <c r="D4" s="101">
        <v>1001</v>
      </c>
      <c r="E4" s="25" t="s">
        <v>275</v>
      </c>
      <c r="F4" s="101" t="s">
        <v>387</v>
      </c>
      <c r="G4" s="103" t="s">
        <v>124</v>
      </c>
      <c r="H4" s="101" t="s">
        <v>22</v>
      </c>
      <c r="I4" s="101" t="s">
        <v>19</v>
      </c>
      <c r="J4" s="104" t="s">
        <v>394</v>
      </c>
      <c r="K4" s="74">
        <v>500</v>
      </c>
      <c r="L4" s="70">
        <v>45029</v>
      </c>
      <c r="M4" s="105" t="s">
        <v>371</v>
      </c>
      <c r="N4" s="105" t="s">
        <v>372</v>
      </c>
    </row>
    <row r="5" spans="1:15">
      <c r="A5" s="23">
        <v>4001368269</v>
      </c>
      <c r="B5" s="102"/>
      <c r="C5" s="101"/>
      <c r="D5" s="101">
        <v>1001</v>
      </c>
      <c r="E5" s="25" t="s">
        <v>275</v>
      </c>
      <c r="F5" s="101" t="s">
        <v>387</v>
      </c>
      <c r="G5" s="103" t="s">
        <v>33</v>
      </c>
      <c r="H5" s="101" t="s">
        <v>22</v>
      </c>
      <c r="I5" s="101" t="s">
        <v>23</v>
      </c>
      <c r="J5" s="104" t="s">
        <v>394</v>
      </c>
      <c r="K5" s="74">
        <v>3358</v>
      </c>
      <c r="L5" s="70">
        <v>45029</v>
      </c>
      <c r="M5" s="105" t="s">
        <v>373</v>
      </c>
      <c r="N5" s="105" t="s">
        <v>372</v>
      </c>
    </row>
    <row r="6" spans="1:15">
      <c r="A6" s="23">
        <v>4001368268</v>
      </c>
      <c r="B6" s="102"/>
      <c r="C6" s="101"/>
      <c r="D6" s="101">
        <v>1001</v>
      </c>
      <c r="E6" s="25" t="s">
        <v>275</v>
      </c>
      <c r="F6" s="101" t="s">
        <v>389</v>
      </c>
      <c r="G6" s="103" t="s">
        <v>125</v>
      </c>
      <c r="H6" s="101" t="s">
        <v>50</v>
      </c>
      <c r="I6" s="101" t="s">
        <v>32</v>
      </c>
      <c r="J6" s="104" t="s">
        <v>394</v>
      </c>
      <c r="K6" s="74">
        <v>1342</v>
      </c>
      <c r="L6" s="70">
        <v>45022</v>
      </c>
      <c r="M6" s="105" t="s">
        <v>371</v>
      </c>
      <c r="N6" s="105" t="s">
        <v>372</v>
      </c>
    </row>
    <row r="7" spans="1:15">
      <c r="A7" s="23">
        <v>4001368268</v>
      </c>
      <c r="B7" s="102"/>
      <c r="C7" s="101"/>
      <c r="D7" s="101">
        <v>1001</v>
      </c>
      <c r="E7" s="25" t="s">
        <v>275</v>
      </c>
      <c r="F7" s="101" t="s">
        <v>389</v>
      </c>
      <c r="G7" s="103" t="s">
        <v>126</v>
      </c>
      <c r="H7" s="101" t="s">
        <v>50</v>
      </c>
      <c r="I7" s="101" t="s">
        <v>29</v>
      </c>
      <c r="J7" s="104" t="s">
        <v>394</v>
      </c>
      <c r="K7" s="74">
        <v>1950</v>
      </c>
      <c r="L7" s="70">
        <v>45022</v>
      </c>
      <c r="M7" s="105" t="s">
        <v>371</v>
      </c>
      <c r="N7" s="105" t="s">
        <v>374</v>
      </c>
    </row>
    <row r="8" spans="1:15">
      <c r="A8" s="23">
        <v>4001368268</v>
      </c>
      <c r="B8" s="102"/>
      <c r="C8" s="101"/>
      <c r="D8" s="101">
        <v>1001</v>
      </c>
      <c r="E8" s="25" t="s">
        <v>275</v>
      </c>
      <c r="F8" s="101" t="s">
        <v>389</v>
      </c>
      <c r="G8" s="103" t="s">
        <v>110</v>
      </c>
      <c r="H8" s="101" t="s">
        <v>50</v>
      </c>
      <c r="I8" s="101" t="s">
        <v>19</v>
      </c>
      <c r="J8" s="104" t="s">
        <v>394</v>
      </c>
      <c r="K8" s="74">
        <v>1500</v>
      </c>
      <c r="L8" s="70">
        <v>45022</v>
      </c>
      <c r="M8" s="105" t="s">
        <v>371</v>
      </c>
      <c r="N8" s="105" t="s">
        <v>375</v>
      </c>
    </row>
    <row r="9" spans="1:15">
      <c r="A9" s="23">
        <v>4001368268</v>
      </c>
      <c r="B9" s="102"/>
      <c r="C9" s="101"/>
      <c r="D9" s="101">
        <v>1001</v>
      </c>
      <c r="E9" s="25" t="s">
        <v>275</v>
      </c>
      <c r="F9" s="101" t="s">
        <v>389</v>
      </c>
      <c r="G9" s="103" t="s">
        <v>109</v>
      </c>
      <c r="H9" s="101" t="s">
        <v>50</v>
      </c>
      <c r="I9" s="101" t="s">
        <v>23</v>
      </c>
      <c r="J9" s="104" t="s">
        <v>394</v>
      </c>
      <c r="K9" s="74">
        <v>3350</v>
      </c>
      <c r="L9" s="70">
        <v>45022</v>
      </c>
      <c r="M9" s="105" t="s">
        <v>371</v>
      </c>
      <c r="N9" s="105" t="s">
        <v>376</v>
      </c>
    </row>
    <row r="10" spans="1:15">
      <c r="A10" s="23">
        <v>4001368268</v>
      </c>
      <c r="B10" s="102"/>
      <c r="C10" s="101"/>
      <c r="D10" s="101">
        <v>1001</v>
      </c>
      <c r="E10" s="25" t="s">
        <v>275</v>
      </c>
      <c r="F10" s="101" t="s">
        <v>389</v>
      </c>
      <c r="G10" s="103" t="s">
        <v>127</v>
      </c>
      <c r="H10" s="101" t="s">
        <v>50</v>
      </c>
      <c r="I10" s="101" t="s">
        <v>97</v>
      </c>
      <c r="J10" s="104" t="s">
        <v>394</v>
      </c>
      <c r="K10" s="74">
        <v>1707</v>
      </c>
      <c r="L10" s="70">
        <v>45022</v>
      </c>
      <c r="M10" s="105" t="s">
        <v>371</v>
      </c>
      <c r="N10" s="105" t="s">
        <v>377</v>
      </c>
    </row>
    <row r="11" spans="1:15">
      <c r="A11" s="23">
        <v>4001368268</v>
      </c>
      <c r="B11" s="102"/>
      <c r="C11" s="101"/>
      <c r="D11" s="101">
        <v>1001</v>
      </c>
      <c r="E11" s="25" t="s">
        <v>275</v>
      </c>
      <c r="F11" s="101" t="s">
        <v>380</v>
      </c>
      <c r="G11" s="103" t="s">
        <v>107</v>
      </c>
      <c r="H11" s="101" t="s">
        <v>108</v>
      </c>
      <c r="I11" s="101" t="s">
        <v>17</v>
      </c>
      <c r="J11" s="104" t="s">
        <v>394</v>
      </c>
      <c r="K11" s="74">
        <v>3</v>
      </c>
      <c r="L11" s="70">
        <v>45022</v>
      </c>
      <c r="M11" s="105" t="s">
        <v>371</v>
      </c>
      <c r="N11" s="105" t="s">
        <v>378</v>
      </c>
    </row>
    <row r="12" spans="1:15">
      <c r="A12" s="23">
        <v>4001368268</v>
      </c>
      <c r="B12" s="102"/>
      <c r="C12" s="101"/>
      <c r="D12" s="101">
        <v>1001</v>
      </c>
      <c r="E12" s="25" t="s">
        <v>275</v>
      </c>
      <c r="F12" s="101" t="s">
        <v>390</v>
      </c>
      <c r="G12" s="103" t="s">
        <v>128</v>
      </c>
      <c r="H12" s="101" t="s">
        <v>39</v>
      </c>
      <c r="I12" s="101" t="s">
        <v>17</v>
      </c>
      <c r="J12" s="104" t="s">
        <v>394</v>
      </c>
      <c r="K12" s="74">
        <v>235</v>
      </c>
      <c r="L12" s="70">
        <v>45022</v>
      </c>
      <c r="M12" s="105" t="s">
        <v>371</v>
      </c>
      <c r="N12" s="105" t="s">
        <v>379</v>
      </c>
    </row>
    <row r="13" spans="1:15">
      <c r="A13" s="23">
        <v>4001368268</v>
      </c>
      <c r="D13" s="100">
        <v>1001</v>
      </c>
      <c r="E13" s="25" t="s">
        <v>275</v>
      </c>
      <c r="F13" s="100" t="s">
        <v>390</v>
      </c>
      <c r="G13" s="100" t="s">
        <v>128</v>
      </c>
      <c r="H13" s="100" t="s">
        <v>39</v>
      </c>
      <c r="I13" s="100" t="s">
        <v>17</v>
      </c>
      <c r="J13" s="104" t="s">
        <v>394</v>
      </c>
      <c r="K13" s="74">
        <v>945</v>
      </c>
      <c r="L13" s="70">
        <v>45022</v>
      </c>
    </row>
    <row r="14" spans="1:15">
      <c r="A14" s="23">
        <v>4001368268</v>
      </c>
      <c r="D14" s="100">
        <v>1001</v>
      </c>
      <c r="E14" s="25" t="s">
        <v>275</v>
      </c>
      <c r="F14" s="100" t="s">
        <v>384</v>
      </c>
      <c r="G14" s="100" t="s">
        <v>102</v>
      </c>
      <c r="H14" s="100" t="s">
        <v>43</v>
      </c>
      <c r="I14" s="100" t="s">
        <v>26</v>
      </c>
      <c r="J14" s="104" t="s">
        <v>394</v>
      </c>
      <c r="K14" s="74">
        <v>170</v>
      </c>
      <c r="L14" s="70">
        <v>45022</v>
      </c>
    </row>
    <row r="15" spans="1:15">
      <c r="A15" s="23">
        <v>4001368268</v>
      </c>
      <c r="D15" s="100">
        <v>1001</v>
      </c>
      <c r="E15" s="25" t="s">
        <v>275</v>
      </c>
      <c r="F15" s="100" t="s">
        <v>388</v>
      </c>
      <c r="G15" s="100" t="s">
        <v>113</v>
      </c>
      <c r="H15" s="100" t="s">
        <v>87</v>
      </c>
      <c r="I15" s="100" t="s">
        <v>24</v>
      </c>
      <c r="J15" s="104" t="s">
        <v>394</v>
      </c>
      <c r="K15" s="74">
        <v>612</v>
      </c>
      <c r="L15" s="70">
        <v>45022</v>
      </c>
    </row>
    <row r="16" spans="1:15">
      <c r="A16" s="23">
        <v>4001368270</v>
      </c>
      <c r="D16" s="100">
        <v>1004</v>
      </c>
      <c r="E16" s="25" t="s">
        <v>277</v>
      </c>
      <c r="F16" s="100" t="s">
        <v>387</v>
      </c>
      <c r="G16" s="100" t="s">
        <v>117</v>
      </c>
      <c r="H16" s="100" t="s">
        <v>22</v>
      </c>
      <c r="I16" s="100" t="s">
        <v>118</v>
      </c>
      <c r="J16" s="104" t="s">
        <v>394</v>
      </c>
      <c r="K16" s="74">
        <v>1027</v>
      </c>
      <c r="L16" s="70">
        <v>45029</v>
      </c>
    </row>
    <row r="17" spans="1:12">
      <c r="A17" s="23">
        <v>4001368270</v>
      </c>
      <c r="D17" s="100">
        <v>1004</v>
      </c>
      <c r="E17" s="25" t="s">
        <v>277</v>
      </c>
      <c r="F17" s="100" t="s">
        <v>385</v>
      </c>
      <c r="G17" s="100" t="s">
        <v>34</v>
      </c>
      <c r="H17" s="100" t="s">
        <v>35</v>
      </c>
      <c r="I17" s="100" t="s">
        <v>19</v>
      </c>
      <c r="J17" s="104" t="s">
        <v>394</v>
      </c>
      <c r="K17" s="74">
        <v>22</v>
      </c>
      <c r="L17" s="70">
        <v>45029</v>
      </c>
    </row>
    <row r="18" spans="1:12">
      <c r="A18" s="23">
        <v>4001368274</v>
      </c>
      <c r="D18" s="100">
        <v>1010</v>
      </c>
      <c r="E18" s="25" t="s">
        <v>278</v>
      </c>
      <c r="F18" s="100" t="s">
        <v>387</v>
      </c>
      <c r="G18" s="100" t="s">
        <v>117</v>
      </c>
      <c r="H18" s="100" t="s">
        <v>22</v>
      </c>
      <c r="I18" s="100" t="s">
        <v>118</v>
      </c>
      <c r="J18" s="104" t="s">
        <v>394</v>
      </c>
      <c r="K18" s="74">
        <v>52</v>
      </c>
      <c r="L18" s="70">
        <v>45029</v>
      </c>
    </row>
    <row r="19" spans="1:12">
      <c r="A19" s="23">
        <v>4001368274</v>
      </c>
      <c r="D19" s="100">
        <v>1010</v>
      </c>
      <c r="E19" s="25" t="s">
        <v>278</v>
      </c>
      <c r="F19" s="100" t="s">
        <v>387</v>
      </c>
      <c r="G19" s="100" t="s">
        <v>36</v>
      </c>
      <c r="H19" s="100" t="s">
        <v>22</v>
      </c>
      <c r="I19" s="100" t="s">
        <v>37</v>
      </c>
      <c r="J19" s="104" t="s">
        <v>394</v>
      </c>
      <c r="K19" s="74">
        <v>13</v>
      </c>
      <c r="L19" s="70">
        <v>45029</v>
      </c>
    </row>
    <row r="20" spans="1:12">
      <c r="A20" s="23">
        <v>4001368274</v>
      </c>
      <c r="D20" s="100">
        <v>1010</v>
      </c>
      <c r="E20" s="25" t="s">
        <v>278</v>
      </c>
      <c r="F20" s="100" t="s">
        <v>387</v>
      </c>
      <c r="G20" s="100" t="s">
        <v>124</v>
      </c>
      <c r="H20" s="100" t="s">
        <v>22</v>
      </c>
      <c r="I20" s="100" t="s">
        <v>19</v>
      </c>
      <c r="J20" s="104" t="s">
        <v>394</v>
      </c>
      <c r="K20" s="74">
        <v>26</v>
      </c>
      <c r="L20" s="70">
        <v>45029</v>
      </c>
    </row>
    <row r="21" spans="1:12">
      <c r="A21" s="23">
        <v>4001368274</v>
      </c>
      <c r="D21" s="100">
        <v>1010</v>
      </c>
      <c r="E21" s="25" t="s">
        <v>278</v>
      </c>
      <c r="F21" s="100" t="s">
        <v>387</v>
      </c>
      <c r="G21" s="100" t="s">
        <v>33</v>
      </c>
      <c r="H21" s="100" t="s">
        <v>22</v>
      </c>
      <c r="I21" s="100" t="s">
        <v>23</v>
      </c>
      <c r="J21" s="104" t="s">
        <v>394</v>
      </c>
      <c r="K21" s="74">
        <v>52</v>
      </c>
      <c r="L21" s="70">
        <v>45029</v>
      </c>
    </row>
    <row r="22" spans="1:12">
      <c r="A22" s="23">
        <v>4001368274</v>
      </c>
      <c r="D22" s="100">
        <v>1010</v>
      </c>
      <c r="E22" s="25" t="s">
        <v>278</v>
      </c>
      <c r="F22" s="100" t="s">
        <v>390</v>
      </c>
      <c r="G22" s="100" t="s">
        <v>128</v>
      </c>
      <c r="H22" s="100" t="s">
        <v>39</v>
      </c>
      <c r="I22" s="100" t="s">
        <v>17</v>
      </c>
      <c r="J22" s="104" t="s">
        <v>394</v>
      </c>
      <c r="K22" s="74">
        <v>300</v>
      </c>
      <c r="L22" s="70">
        <v>45029</v>
      </c>
    </row>
    <row r="23" spans="1:12">
      <c r="A23" s="23">
        <v>4001368274</v>
      </c>
      <c r="D23" s="100">
        <v>1010</v>
      </c>
      <c r="E23" s="25" t="s">
        <v>278</v>
      </c>
      <c r="F23" s="100" t="s">
        <v>390</v>
      </c>
      <c r="G23" s="100" t="s">
        <v>38</v>
      </c>
      <c r="H23" s="100" t="s">
        <v>39</v>
      </c>
      <c r="I23" s="100" t="s">
        <v>20</v>
      </c>
      <c r="J23" s="104" t="s">
        <v>394</v>
      </c>
      <c r="K23" s="74">
        <v>30</v>
      </c>
      <c r="L23" s="70">
        <v>45029</v>
      </c>
    </row>
    <row r="24" spans="1:12">
      <c r="A24" s="23">
        <v>4001368274</v>
      </c>
      <c r="D24" s="100">
        <v>1010</v>
      </c>
      <c r="E24" s="25" t="s">
        <v>278</v>
      </c>
      <c r="F24" s="100" t="s">
        <v>382</v>
      </c>
      <c r="G24" s="100" t="s">
        <v>40</v>
      </c>
      <c r="H24" s="100" t="s">
        <v>41</v>
      </c>
      <c r="I24" s="100" t="s">
        <v>17</v>
      </c>
      <c r="J24" s="104" t="s">
        <v>394</v>
      </c>
      <c r="K24" s="74">
        <v>30</v>
      </c>
      <c r="L24" s="70">
        <v>45029</v>
      </c>
    </row>
    <row r="25" spans="1:12">
      <c r="A25" s="23">
        <v>4001368274</v>
      </c>
      <c r="D25" s="100">
        <v>1010</v>
      </c>
      <c r="E25" s="25" t="s">
        <v>278</v>
      </c>
      <c r="F25" s="100" t="s">
        <v>384</v>
      </c>
      <c r="G25" s="100" t="s">
        <v>42</v>
      </c>
      <c r="H25" s="100" t="s">
        <v>43</v>
      </c>
      <c r="I25" s="100" t="s">
        <v>17</v>
      </c>
      <c r="J25" s="104" t="s">
        <v>394</v>
      </c>
      <c r="K25" s="74">
        <v>261</v>
      </c>
      <c r="L25" s="70">
        <v>45029</v>
      </c>
    </row>
    <row r="26" spans="1:12">
      <c r="A26" s="23">
        <v>4001368274</v>
      </c>
      <c r="D26" s="100">
        <v>1010</v>
      </c>
      <c r="E26" s="25" t="s">
        <v>278</v>
      </c>
      <c r="F26" s="100" t="s">
        <v>384</v>
      </c>
      <c r="G26" s="100" t="s">
        <v>44</v>
      </c>
      <c r="H26" s="100" t="s">
        <v>43</v>
      </c>
      <c r="I26" s="100" t="s">
        <v>25</v>
      </c>
      <c r="J26" s="104" t="s">
        <v>394</v>
      </c>
      <c r="K26" s="74">
        <v>87</v>
      </c>
      <c r="L26" s="70">
        <v>45029</v>
      </c>
    </row>
    <row r="27" spans="1:12">
      <c r="A27" s="23">
        <v>4001368274</v>
      </c>
      <c r="D27" s="100">
        <v>1010</v>
      </c>
      <c r="E27" s="25" t="s">
        <v>278</v>
      </c>
      <c r="F27" s="100" t="s">
        <v>384</v>
      </c>
      <c r="G27" s="100" t="s">
        <v>101</v>
      </c>
      <c r="H27" s="100" t="s">
        <v>43</v>
      </c>
      <c r="I27" s="100" t="s">
        <v>23</v>
      </c>
      <c r="J27" s="104" t="s">
        <v>394</v>
      </c>
      <c r="K27" s="74">
        <v>58</v>
      </c>
      <c r="L27" s="70">
        <v>45029</v>
      </c>
    </row>
    <row r="28" spans="1:12">
      <c r="A28" s="23">
        <v>4001368274</v>
      </c>
      <c r="D28" s="100">
        <v>1010</v>
      </c>
      <c r="E28" s="25" t="s">
        <v>278</v>
      </c>
      <c r="F28" s="100" t="s">
        <v>384</v>
      </c>
      <c r="G28" s="100" t="s">
        <v>102</v>
      </c>
      <c r="H28" s="100" t="s">
        <v>43</v>
      </c>
      <c r="I28" s="100" t="s">
        <v>26</v>
      </c>
      <c r="J28" s="104" t="s">
        <v>394</v>
      </c>
      <c r="K28" s="74">
        <v>58</v>
      </c>
      <c r="L28" s="70">
        <v>45029</v>
      </c>
    </row>
    <row r="29" spans="1:12">
      <c r="A29" s="23">
        <v>4001368274</v>
      </c>
      <c r="D29" s="100">
        <v>1010</v>
      </c>
      <c r="E29" s="25" t="s">
        <v>278</v>
      </c>
      <c r="F29" s="100" t="s">
        <v>384</v>
      </c>
      <c r="G29" s="100" t="s">
        <v>45</v>
      </c>
      <c r="H29" s="100" t="s">
        <v>43</v>
      </c>
      <c r="I29" s="100" t="s">
        <v>24</v>
      </c>
      <c r="J29" s="104" t="s">
        <v>394</v>
      </c>
      <c r="K29" s="74">
        <v>29</v>
      </c>
      <c r="L29" s="70">
        <v>45029</v>
      </c>
    </row>
    <row r="30" spans="1:12">
      <c r="A30" s="23">
        <v>4001368274</v>
      </c>
      <c r="D30" s="100">
        <v>1010</v>
      </c>
      <c r="E30" s="25" t="s">
        <v>278</v>
      </c>
      <c r="F30" s="100" t="s">
        <v>385</v>
      </c>
      <c r="G30" s="100" t="s">
        <v>46</v>
      </c>
      <c r="H30" s="100" t="s">
        <v>35</v>
      </c>
      <c r="I30" s="100" t="s">
        <v>17</v>
      </c>
      <c r="J30" s="104" t="s">
        <v>394</v>
      </c>
      <c r="K30" s="74">
        <v>220</v>
      </c>
      <c r="L30" s="70">
        <v>45029</v>
      </c>
    </row>
    <row r="31" spans="1:12">
      <c r="A31" s="23">
        <v>4001368274</v>
      </c>
      <c r="D31" s="100">
        <v>1010</v>
      </c>
      <c r="E31" s="25" t="s">
        <v>278</v>
      </c>
      <c r="F31" s="100" t="s">
        <v>385</v>
      </c>
      <c r="G31" s="100" t="s">
        <v>47</v>
      </c>
      <c r="H31" s="100" t="s">
        <v>35</v>
      </c>
      <c r="I31" s="100" t="s">
        <v>23</v>
      </c>
      <c r="J31" s="104" t="s">
        <v>394</v>
      </c>
      <c r="K31" s="74">
        <v>66</v>
      </c>
      <c r="L31" s="70">
        <v>45029</v>
      </c>
    </row>
    <row r="32" spans="1:12">
      <c r="A32" s="23">
        <v>4001368273</v>
      </c>
      <c r="D32" s="100">
        <v>1010</v>
      </c>
      <c r="E32" s="25" t="s">
        <v>278</v>
      </c>
      <c r="F32" s="100" t="s">
        <v>387</v>
      </c>
      <c r="G32" s="100" t="s">
        <v>122</v>
      </c>
      <c r="H32" s="100" t="s">
        <v>22</v>
      </c>
      <c r="I32" s="100" t="s">
        <v>123</v>
      </c>
      <c r="J32" s="104" t="s">
        <v>394</v>
      </c>
      <c r="K32" s="74">
        <v>520</v>
      </c>
      <c r="L32" s="70">
        <v>45029</v>
      </c>
    </row>
    <row r="33" spans="1:12">
      <c r="A33" s="23">
        <v>4001368273</v>
      </c>
      <c r="D33" s="100">
        <v>1010</v>
      </c>
      <c r="E33" s="25" t="s">
        <v>278</v>
      </c>
      <c r="F33" s="100" t="s">
        <v>387</v>
      </c>
      <c r="G33" s="100" t="s">
        <v>117</v>
      </c>
      <c r="H33" s="100" t="s">
        <v>22</v>
      </c>
      <c r="I33" s="100" t="s">
        <v>118</v>
      </c>
      <c r="J33" s="104" t="s">
        <v>394</v>
      </c>
      <c r="K33" s="74">
        <v>520</v>
      </c>
      <c r="L33" s="70">
        <v>45029</v>
      </c>
    </row>
    <row r="34" spans="1:12">
      <c r="A34" s="23">
        <v>4001368273</v>
      </c>
      <c r="D34" s="100">
        <v>1010</v>
      </c>
      <c r="E34" s="25" t="s">
        <v>278</v>
      </c>
      <c r="F34" s="100" t="s">
        <v>387</v>
      </c>
      <c r="G34" s="100" t="s">
        <v>48</v>
      </c>
      <c r="H34" s="100" t="s">
        <v>22</v>
      </c>
      <c r="I34" s="100" t="s">
        <v>29</v>
      </c>
      <c r="J34" s="104" t="s">
        <v>394</v>
      </c>
      <c r="K34" s="74">
        <v>520</v>
      </c>
      <c r="L34" s="70">
        <v>45029</v>
      </c>
    </row>
    <row r="35" spans="1:12">
      <c r="A35" s="23">
        <v>4001368273</v>
      </c>
      <c r="D35" s="100">
        <v>1010</v>
      </c>
      <c r="E35" s="25" t="s">
        <v>278</v>
      </c>
      <c r="F35" s="100" t="s">
        <v>387</v>
      </c>
      <c r="G35" s="100" t="s">
        <v>33</v>
      </c>
      <c r="H35" s="100" t="s">
        <v>22</v>
      </c>
      <c r="I35" s="100" t="s">
        <v>23</v>
      </c>
      <c r="J35" s="104" t="s">
        <v>394</v>
      </c>
      <c r="K35" s="74">
        <v>520</v>
      </c>
      <c r="L35" s="70">
        <v>45029</v>
      </c>
    </row>
    <row r="36" spans="1:12">
      <c r="A36" s="23">
        <v>4001368273</v>
      </c>
      <c r="D36" s="100">
        <v>1010</v>
      </c>
      <c r="E36" s="25" t="s">
        <v>278</v>
      </c>
      <c r="F36" s="100" t="s">
        <v>389</v>
      </c>
      <c r="G36" s="100" t="s">
        <v>49</v>
      </c>
      <c r="H36" s="100" t="s">
        <v>50</v>
      </c>
      <c r="I36" s="100" t="s">
        <v>17</v>
      </c>
      <c r="J36" s="104" t="s">
        <v>394</v>
      </c>
      <c r="K36" s="74">
        <f>506</f>
        <v>506</v>
      </c>
      <c r="L36" s="70">
        <v>45029</v>
      </c>
    </row>
    <row r="37" spans="1:12">
      <c r="A37" s="23">
        <v>4001368273</v>
      </c>
      <c r="D37" s="100">
        <v>1010</v>
      </c>
      <c r="E37" s="25" t="s">
        <v>278</v>
      </c>
      <c r="F37" s="100" t="s">
        <v>389</v>
      </c>
      <c r="G37" s="100" t="s">
        <v>51</v>
      </c>
      <c r="H37" s="100" t="s">
        <v>50</v>
      </c>
      <c r="I37" s="100" t="s">
        <v>25</v>
      </c>
      <c r="J37" s="104" t="s">
        <v>394</v>
      </c>
      <c r="K37" s="74">
        <f>506</f>
        <v>506</v>
      </c>
      <c r="L37" s="70">
        <v>45029</v>
      </c>
    </row>
    <row r="38" spans="1:12">
      <c r="A38" s="23">
        <v>4001368273</v>
      </c>
      <c r="D38" s="100">
        <v>1010</v>
      </c>
      <c r="E38" s="25" t="s">
        <v>278</v>
      </c>
      <c r="F38" s="100" t="s">
        <v>389</v>
      </c>
      <c r="G38" s="100" t="s">
        <v>126</v>
      </c>
      <c r="H38" s="100" t="s">
        <v>50</v>
      </c>
      <c r="I38" s="100" t="s">
        <v>29</v>
      </c>
      <c r="J38" s="104" t="s">
        <v>394</v>
      </c>
      <c r="K38" s="74">
        <f>506</f>
        <v>506</v>
      </c>
      <c r="L38" s="70">
        <v>45029</v>
      </c>
    </row>
    <row r="39" spans="1:12">
      <c r="A39" s="23">
        <v>4001368273</v>
      </c>
      <c r="D39" s="100">
        <v>1010</v>
      </c>
      <c r="E39" s="25" t="s">
        <v>278</v>
      </c>
      <c r="F39" s="100" t="s">
        <v>389</v>
      </c>
      <c r="G39" s="100" t="s">
        <v>110</v>
      </c>
      <c r="H39" s="100" t="s">
        <v>50</v>
      </c>
      <c r="I39" s="100" t="s">
        <v>19</v>
      </c>
      <c r="J39" s="104" t="s">
        <v>394</v>
      </c>
      <c r="K39" s="74">
        <f>506</f>
        <v>506</v>
      </c>
      <c r="L39" s="70">
        <v>45029</v>
      </c>
    </row>
    <row r="40" spans="1:12">
      <c r="A40" s="23">
        <v>4001368273</v>
      </c>
      <c r="D40" s="100">
        <v>1010</v>
      </c>
      <c r="E40" s="25" t="s">
        <v>278</v>
      </c>
      <c r="F40" s="100" t="s">
        <v>389</v>
      </c>
      <c r="G40" s="100" t="s">
        <v>109</v>
      </c>
      <c r="H40" s="100" t="s">
        <v>50</v>
      </c>
      <c r="I40" s="100" t="s">
        <v>23</v>
      </c>
      <c r="J40" s="104" t="s">
        <v>394</v>
      </c>
      <c r="K40" s="74">
        <f>506</f>
        <v>506</v>
      </c>
      <c r="L40" s="70">
        <v>45029</v>
      </c>
    </row>
    <row r="41" spans="1:12">
      <c r="A41" s="23">
        <v>4001368273</v>
      </c>
      <c r="D41" s="100">
        <v>1010</v>
      </c>
      <c r="E41" s="25" t="s">
        <v>278</v>
      </c>
      <c r="F41" s="100" t="s">
        <v>389</v>
      </c>
      <c r="G41" s="100" t="s">
        <v>127</v>
      </c>
      <c r="H41" s="100" t="s">
        <v>50</v>
      </c>
      <c r="I41" s="100" t="s">
        <v>97</v>
      </c>
      <c r="J41" s="104" t="s">
        <v>394</v>
      </c>
      <c r="K41" s="74">
        <f>506</f>
        <v>506</v>
      </c>
      <c r="L41" s="70">
        <v>45029</v>
      </c>
    </row>
    <row r="42" spans="1:12">
      <c r="A42" s="23">
        <v>4001368273</v>
      </c>
      <c r="D42" s="100">
        <v>1010</v>
      </c>
      <c r="E42" s="25" t="s">
        <v>278</v>
      </c>
      <c r="F42" s="100" t="s">
        <v>384</v>
      </c>
      <c r="G42" s="100" t="s">
        <v>42</v>
      </c>
      <c r="H42" s="100" t="s">
        <v>43</v>
      </c>
      <c r="I42" s="100" t="s">
        <v>17</v>
      </c>
      <c r="J42" s="104" t="s">
        <v>394</v>
      </c>
      <c r="K42" s="74">
        <v>3016</v>
      </c>
      <c r="L42" s="70">
        <v>45029</v>
      </c>
    </row>
    <row r="43" spans="1:12">
      <c r="A43" s="23">
        <v>4001368273</v>
      </c>
      <c r="D43" s="100">
        <v>1010</v>
      </c>
      <c r="E43" s="25" t="s">
        <v>278</v>
      </c>
      <c r="F43" s="100" t="s">
        <v>384</v>
      </c>
      <c r="G43" s="100" t="s">
        <v>105</v>
      </c>
      <c r="H43" s="100" t="s">
        <v>43</v>
      </c>
      <c r="I43" s="100" t="s">
        <v>106</v>
      </c>
      <c r="J43" s="104" t="s">
        <v>394</v>
      </c>
      <c r="K43" s="74">
        <v>522</v>
      </c>
      <c r="L43" s="70">
        <v>45029</v>
      </c>
    </row>
    <row r="44" spans="1:12">
      <c r="A44" s="23">
        <v>4001368273</v>
      </c>
      <c r="D44" s="100">
        <v>1010</v>
      </c>
      <c r="E44" s="25" t="s">
        <v>278</v>
      </c>
      <c r="F44" s="100" t="s">
        <v>384</v>
      </c>
      <c r="G44" s="100" t="s">
        <v>44</v>
      </c>
      <c r="H44" s="100" t="s">
        <v>43</v>
      </c>
      <c r="I44" s="100" t="s">
        <v>25</v>
      </c>
      <c r="J44" s="104" t="s">
        <v>394</v>
      </c>
      <c r="K44" s="74">
        <v>928</v>
      </c>
      <c r="L44" s="70">
        <v>45029</v>
      </c>
    </row>
    <row r="45" spans="1:12">
      <c r="A45" s="23">
        <v>4001368273</v>
      </c>
      <c r="D45" s="100">
        <v>1010</v>
      </c>
      <c r="E45" s="25" t="s">
        <v>278</v>
      </c>
      <c r="F45" s="100" t="s">
        <v>384</v>
      </c>
      <c r="G45" s="100" t="s">
        <v>83</v>
      </c>
      <c r="H45" s="100" t="s">
        <v>43</v>
      </c>
      <c r="I45" s="100" t="s">
        <v>84</v>
      </c>
      <c r="J45" s="104" t="s">
        <v>394</v>
      </c>
      <c r="K45" s="74">
        <v>522</v>
      </c>
      <c r="L45" s="70">
        <v>45029</v>
      </c>
    </row>
    <row r="46" spans="1:12">
      <c r="A46" s="23">
        <v>4001368273</v>
      </c>
      <c r="D46" s="100">
        <v>1010</v>
      </c>
      <c r="E46" s="25" t="s">
        <v>278</v>
      </c>
      <c r="F46" s="100" t="s">
        <v>384</v>
      </c>
      <c r="G46" s="100" t="s">
        <v>129</v>
      </c>
      <c r="H46" s="100" t="s">
        <v>43</v>
      </c>
      <c r="I46" s="100" t="s">
        <v>130</v>
      </c>
      <c r="J46" s="104" t="s">
        <v>394</v>
      </c>
      <c r="K46" s="74">
        <v>522</v>
      </c>
      <c r="L46" s="70">
        <v>45029</v>
      </c>
    </row>
    <row r="47" spans="1:12">
      <c r="A47" s="23">
        <v>4001368273</v>
      </c>
      <c r="D47" s="100">
        <v>1010</v>
      </c>
      <c r="E47" s="25" t="s">
        <v>278</v>
      </c>
      <c r="F47" s="100" t="s">
        <v>384</v>
      </c>
      <c r="G47" s="100" t="s">
        <v>103</v>
      </c>
      <c r="H47" s="100" t="s">
        <v>43</v>
      </c>
      <c r="I47" s="100" t="s">
        <v>104</v>
      </c>
      <c r="J47" s="104" t="s">
        <v>394</v>
      </c>
      <c r="K47" s="74">
        <v>522</v>
      </c>
      <c r="L47" s="70">
        <v>45029</v>
      </c>
    </row>
    <row r="48" spans="1:12">
      <c r="A48" s="23">
        <v>4001368273</v>
      </c>
      <c r="D48" s="100">
        <v>1010</v>
      </c>
      <c r="E48" s="25" t="s">
        <v>278</v>
      </c>
      <c r="F48" s="100" t="s">
        <v>384</v>
      </c>
      <c r="G48" s="100" t="s">
        <v>72</v>
      </c>
      <c r="H48" s="100" t="s">
        <v>43</v>
      </c>
      <c r="I48" s="100" t="s">
        <v>19</v>
      </c>
      <c r="J48" s="104" t="s">
        <v>394</v>
      </c>
      <c r="K48" s="74">
        <v>522</v>
      </c>
      <c r="L48" s="70">
        <v>45029</v>
      </c>
    </row>
    <row r="49" spans="1:12">
      <c r="A49" s="23">
        <v>4001368273</v>
      </c>
      <c r="D49" s="100">
        <v>1010</v>
      </c>
      <c r="E49" s="25" t="s">
        <v>278</v>
      </c>
      <c r="F49" s="100" t="s">
        <v>384</v>
      </c>
      <c r="G49" s="100" t="s">
        <v>101</v>
      </c>
      <c r="H49" s="100" t="s">
        <v>43</v>
      </c>
      <c r="I49" s="100" t="s">
        <v>23</v>
      </c>
      <c r="J49" s="104" t="s">
        <v>394</v>
      </c>
      <c r="K49" s="74">
        <v>1827</v>
      </c>
      <c r="L49" s="70">
        <v>45029</v>
      </c>
    </row>
    <row r="50" spans="1:12">
      <c r="A50" s="23">
        <v>4001368273</v>
      </c>
      <c r="D50" s="100">
        <v>1010</v>
      </c>
      <c r="E50" s="25" t="s">
        <v>278</v>
      </c>
      <c r="F50" s="100" t="s">
        <v>384</v>
      </c>
      <c r="G50" s="100" t="s">
        <v>52</v>
      </c>
      <c r="H50" s="100" t="s">
        <v>43</v>
      </c>
      <c r="I50" s="100" t="s">
        <v>53</v>
      </c>
      <c r="J50" s="104" t="s">
        <v>394</v>
      </c>
      <c r="K50" s="74">
        <v>522</v>
      </c>
      <c r="L50" s="70">
        <v>45029</v>
      </c>
    </row>
    <row r="51" spans="1:12">
      <c r="A51" s="23">
        <v>4001368273</v>
      </c>
      <c r="D51" s="100">
        <v>1010</v>
      </c>
      <c r="E51" s="25" t="s">
        <v>278</v>
      </c>
      <c r="F51" s="100" t="s">
        <v>384</v>
      </c>
      <c r="G51" s="100" t="s">
        <v>102</v>
      </c>
      <c r="H51" s="100" t="s">
        <v>43</v>
      </c>
      <c r="I51" s="100" t="s">
        <v>26</v>
      </c>
      <c r="J51" s="104" t="s">
        <v>394</v>
      </c>
      <c r="K51" s="74">
        <v>522</v>
      </c>
      <c r="L51" s="70">
        <v>45029</v>
      </c>
    </row>
    <row r="52" spans="1:12">
      <c r="A52" s="23">
        <v>4001368273</v>
      </c>
      <c r="D52" s="100">
        <v>1010</v>
      </c>
      <c r="E52" s="25" t="s">
        <v>278</v>
      </c>
      <c r="F52" s="100" t="s">
        <v>384</v>
      </c>
      <c r="G52" s="100" t="s">
        <v>45</v>
      </c>
      <c r="H52" s="100" t="s">
        <v>43</v>
      </c>
      <c r="I52" s="100" t="s">
        <v>24</v>
      </c>
      <c r="J52" s="104" t="s">
        <v>394</v>
      </c>
      <c r="K52" s="74">
        <v>928</v>
      </c>
      <c r="L52" s="70">
        <v>45029</v>
      </c>
    </row>
    <row r="53" spans="1:12">
      <c r="A53" s="23">
        <v>4001368272</v>
      </c>
      <c r="D53" s="100">
        <v>1010</v>
      </c>
      <c r="E53" s="25" t="s">
        <v>278</v>
      </c>
      <c r="F53" s="100" t="s">
        <v>389</v>
      </c>
      <c r="G53" s="100" t="s">
        <v>49</v>
      </c>
      <c r="H53" s="100" t="s">
        <v>50</v>
      </c>
      <c r="I53" s="100" t="s">
        <v>17</v>
      </c>
      <c r="J53" s="104" t="s">
        <v>394</v>
      </c>
      <c r="K53" s="74">
        <f>22</f>
        <v>22</v>
      </c>
      <c r="L53" s="70">
        <v>45057</v>
      </c>
    </row>
    <row r="54" spans="1:12">
      <c r="A54" s="23">
        <v>4001368272</v>
      </c>
      <c r="D54" s="100">
        <v>1010</v>
      </c>
      <c r="E54" s="25" t="s">
        <v>278</v>
      </c>
      <c r="F54" s="100" t="s">
        <v>389</v>
      </c>
      <c r="G54" s="100" t="s">
        <v>51</v>
      </c>
      <c r="H54" s="100" t="s">
        <v>50</v>
      </c>
      <c r="I54" s="100" t="s">
        <v>25</v>
      </c>
      <c r="J54" s="104" t="s">
        <v>394</v>
      </c>
      <c r="K54" s="74">
        <f>22</f>
        <v>22</v>
      </c>
      <c r="L54" s="70">
        <v>45057</v>
      </c>
    </row>
    <row r="55" spans="1:12">
      <c r="A55" s="23">
        <v>4001368272</v>
      </c>
      <c r="D55" s="100">
        <v>1010</v>
      </c>
      <c r="E55" s="25" t="s">
        <v>278</v>
      </c>
      <c r="F55" s="100" t="s">
        <v>389</v>
      </c>
      <c r="G55" s="100" t="s">
        <v>109</v>
      </c>
      <c r="H55" s="100" t="s">
        <v>50</v>
      </c>
      <c r="I55" s="100" t="s">
        <v>23</v>
      </c>
      <c r="J55" s="104" t="s">
        <v>394</v>
      </c>
      <c r="K55" s="74">
        <f>22</f>
        <v>22</v>
      </c>
      <c r="L55" s="70">
        <v>45057</v>
      </c>
    </row>
    <row r="56" spans="1:12">
      <c r="A56" s="23">
        <v>4001368272</v>
      </c>
      <c r="D56" s="100">
        <v>1010</v>
      </c>
      <c r="E56" s="25" t="s">
        <v>278</v>
      </c>
      <c r="F56" s="100" t="s">
        <v>384</v>
      </c>
      <c r="G56" s="100" t="s">
        <v>52</v>
      </c>
      <c r="H56" s="100" t="s">
        <v>43</v>
      </c>
      <c r="I56" s="100" t="s">
        <v>53</v>
      </c>
      <c r="J56" s="104" t="s">
        <v>394</v>
      </c>
      <c r="K56" s="74">
        <v>29</v>
      </c>
      <c r="L56" s="70">
        <v>45057</v>
      </c>
    </row>
    <row r="57" spans="1:12">
      <c r="A57" s="23">
        <v>4001368272</v>
      </c>
      <c r="D57" s="100">
        <v>1010</v>
      </c>
      <c r="E57" s="25" t="s">
        <v>278</v>
      </c>
      <c r="F57" s="100" t="s">
        <v>385</v>
      </c>
      <c r="G57" s="100" t="s">
        <v>131</v>
      </c>
      <c r="H57" s="100" t="s">
        <v>35</v>
      </c>
      <c r="I57" s="100" t="s">
        <v>123</v>
      </c>
      <c r="J57" s="104" t="s">
        <v>394</v>
      </c>
      <c r="K57" s="74">
        <v>22</v>
      </c>
      <c r="L57" s="70">
        <v>45057</v>
      </c>
    </row>
    <row r="58" spans="1:12">
      <c r="A58" s="23">
        <v>4001368272</v>
      </c>
      <c r="D58" s="100">
        <v>1010</v>
      </c>
      <c r="E58" s="25" t="s">
        <v>278</v>
      </c>
      <c r="F58" s="100" t="s">
        <v>385</v>
      </c>
      <c r="G58" s="100" t="s">
        <v>54</v>
      </c>
      <c r="H58" s="100" t="s">
        <v>35</v>
      </c>
      <c r="I58" s="100" t="s">
        <v>55</v>
      </c>
      <c r="J58" s="104" t="s">
        <v>394</v>
      </c>
      <c r="K58" s="74">
        <v>22</v>
      </c>
      <c r="L58" s="70">
        <v>45057</v>
      </c>
    </row>
    <row r="59" spans="1:12">
      <c r="A59" s="23">
        <v>4001368272</v>
      </c>
      <c r="D59" s="100">
        <v>1010</v>
      </c>
      <c r="E59" s="25" t="s">
        <v>278</v>
      </c>
      <c r="F59" s="100" t="s">
        <v>385</v>
      </c>
      <c r="G59" s="100" t="s">
        <v>56</v>
      </c>
      <c r="H59" s="100" t="s">
        <v>35</v>
      </c>
      <c r="I59" s="100" t="s">
        <v>57</v>
      </c>
      <c r="J59" s="104" t="s">
        <v>394</v>
      </c>
      <c r="K59" s="74">
        <v>22</v>
      </c>
      <c r="L59" s="70">
        <v>45057</v>
      </c>
    </row>
    <row r="60" spans="1:12">
      <c r="A60" s="23">
        <v>4001368272</v>
      </c>
      <c r="D60" s="100">
        <v>1010</v>
      </c>
      <c r="E60" s="25" t="s">
        <v>278</v>
      </c>
      <c r="F60" s="100" t="s">
        <v>385</v>
      </c>
      <c r="G60" s="100" t="s">
        <v>47</v>
      </c>
      <c r="H60" s="100" t="s">
        <v>35</v>
      </c>
      <c r="I60" s="100" t="s">
        <v>23</v>
      </c>
      <c r="J60" s="104" t="s">
        <v>394</v>
      </c>
      <c r="K60" s="74">
        <v>22</v>
      </c>
      <c r="L60" s="70">
        <v>45057</v>
      </c>
    </row>
    <row r="61" spans="1:12">
      <c r="A61" s="23">
        <v>4001368272</v>
      </c>
      <c r="D61" s="100">
        <v>1010</v>
      </c>
      <c r="E61" s="25" t="s">
        <v>278</v>
      </c>
      <c r="F61" s="100" t="s">
        <v>385</v>
      </c>
      <c r="G61" s="100" t="s">
        <v>58</v>
      </c>
      <c r="H61" s="100" t="s">
        <v>35</v>
      </c>
      <c r="I61" s="100" t="s">
        <v>24</v>
      </c>
      <c r="J61" s="104" t="s">
        <v>394</v>
      </c>
      <c r="K61" s="74">
        <v>22</v>
      </c>
      <c r="L61" s="70">
        <v>45057</v>
      </c>
    </row>
    <row r="62" spans="1:12">
      <c r="A62" s="23">
        <v>4001368272</v>
      </c>
      <c r="D62" s="100">
        <v>1010</v>
      </c>
      <c r="E62" s="25" t="s">
        <v>278</v>
      </c>
      <c r="F62" s="100" t="s">
        <v>385</v>
      </c>
      <c r="G62" s="100" t="s">
        <v>59</v>
      </c>
      <c r="H62" s="100" t="s">
        <v>35</v>
      </c>
      <c r="I62" s="100" t="s">
        <v>60</v>
      </c>
      <c r="J62" s="104" t="s">
        <v>394</v>
      </c>
      <c r="K62" s="74">
        <v>22</v>
      </c>
      <c r="L62" s="70">
        <v>45057</v>
      </c>
    </row>
    <row r="63" spans="1:12">
      <c r="A63" s="23">
        <v>4001368272</v>
      </c>
      <c r="D63" s="100">
        <v>1010</v>
      </c>
      <c r="E63" s="25" t="s">
        <v>278</v>
      </c>
      <c r="F63" s="100" t="s">
        <v>385</v>
      </c>
      <c r="G63" s="100" t="s">
        <v>61</v>
      </c>
      <c r="H63" s="100" t="s">
        <v>35</v>
      </c>
      <c r="I63" s="100" t="s">
        <v>62</v>
      </c>
      <c r="J63" s="104" t="s">
        <v>394</v>
      </c>
      <c r="K63" s="74">
        <v>22</v>
      </c>
      <c r="L63" s="70">
        <v>45057</v>
      </c>
    </row>
    <row r="64" spans="1:12">
      <c r="A64" s="23">
        <v>4001368267</v>
      </c>
      <c r="D64" s="100">
        <v>1010</v>
      </c>
      <c r="E64" s="25" t="s">
        <v>278</v>
      </c>
      <c r="F64" s="100" t="s">
        <v>391</v>
      </c>
      <c r="G64" s="100" t="s">
        <v>63</v>
      </c>
      <c r="H64" s="100" t="s">
        <v>64</v>
      </c>
      <c r="I64" s="100" t="s">
        <v>32</v>
      </c>
      <c r="J64" s="104" t="s">
        <v>394</v>
      </c>
      <c r="K64" s="74">
        <v>48</v>
      </c>
      <c r="L64" s="70">
        <v>45029</v>
      </c>
    </row>
    <row r="65" spans="1:12">
      <c r="A65" s="23">
        <v>4001368267</v>
      </c>
      <c r="D65" s="100">
        <v>1010</v>
      </c>
      <c r="E65" s="25" t="s">
        <v>278</v>
      </c>
      <c r="F65" s="100" t="s">
        <v>391</v>
      </c>
      <c r="G65" s="100" t="s">
        <v>65</v>
      </c>
      <c r="H65" s="100" t="s">
        <v>64</v>
      </c>
      <c r="I65" s="100" t="s">
        <v>66</v>
      </c>
      <c r="J65" s="104" t="s">
        <v>394</v>
      </c>
      <c r="K65" s="74">
        <v>48</v>
      </c>
      <c r="L65" s="70">
        <v>45029</v>
      </c>
    </row>
    <row r="66" spans="1:12">
      <c r="A66" s="23">
        <v>4001368267</v>
      </c>
      <c r="D66" s="100">
        <v>1010</v>
      </c>
      <c r="E66" s="25" t="s">
        <v>278</v>
      </c>
      <c r="F66" s="100" t="s">
        <v>387</v>
      </c>
      <c r="G66" s="100" t="s">
        <v>122</v>
      </c>
      <c r="H66" s="100" t="s">
        <v>22</v>
      </c>
      <c r="I66" s="100" t="s">
        <v>123</v>
      </c>
      <c r="J66" s="104" t="s">
        <v>394</v>
      </c>
      <c r="K66" s="74">
        <v>39</v>
      </c>
      <c r="L66" s="70">
        <v>45029</v>
      </c>
    </row>
    <row r="67" spans="1:12">
      <c r="A67" s="23">
        <v>4001368267</v>
      </c>
      <c r="D67" s="100">
        <v>1010</v>
      </c>
      <c r="E67" s="25" t="s">
        <v>278</v>
      </c>
      <c r="F67" s="100" t="s">
        <v>387</v>
      </c>
      <c r="G67" s="100" t="s">
        <v>117</v>
      </c>
      <c r="H67" s="100" t="s">
        <v>22</v>
      </c>
      <c r="I67" s="100" t="s">
        <v>118</v>
      </c>
      <c r="J67" s="104" t="s">
        <v>394</v>
      </c>
      <c r="K67" s="74">
        <v>39</v>
      </c>
      <c r="L67" s="70">
        <v>45029</v>
      </c>
    </row>
    <row r="68" spans="1:12">
      <c r="A68" s="23">
        <v>4001368267</v>
      </c>
      <c r="D68" s="100">
        <v>1010</v>
      </c>
      <c r="E68" s="25" t="s">
        <v>278</v>
      </c>
      <c r="F68" s="100" t="s">
        <v>387</v>
      </c>
      <c r="G68" s="100" t="s">
        <v>124</v>
      </c>
      <c r="H68" s="100" t="s">
        <v>22</v>
      </c>
      <c r="I68" s="100" t="s">
        <v>19</v>
      </c>
      <c r="J68" s="104" t="s">
        <v>394</v>
      </c>
      <c r="K68" s="74">
        <v>52</v>
      </c>
      <c r="L68" s="70">
        <v>45029</v>
      </c>
    </row>
    <row r="69" spans="1:12">
      <c r="A69" s="23">
        <v>4001368267</v>
      </c>
      <c r="D69" s="100">
        <v>1010</v>
      </c>
      <c r="E69" s="25" t="s">
        <v>278</v>
      </c>
      <c r="F69" s="100" t="s">
        <v>387</v>
      </c>
      <c r="G69" s="100" t="s">
        <v>33</v>
      </c>
      <c r="H69" s="100" t="s">
        <v>22</v>
      </c>
      <c r="I69" s="100" t="s">
        <v>23</v>
      </c>
      <c r="J69" s="104" t="s">
        <v>394</v>
      </c>
      <c r="K69" s="74">
        <v>39</v>
      </c>
      <c r="L69" s="70">
        <v>45029</v>
      </c>
    </row>
    <row r="70" spans="1:12">
      <c r="A70" s="23">
        <v>4001368267</v>
      </c>
      <c r="D70" s="100">
        <v>1010</v>
      </c>
      <c r="E70" s="25" t="s">
        <v>278</v>
      </c>
      <c r="F70" s="100" t="s">
        <v>389</v>
      </c>
      <c r="G70" s="100" t="s">
        <v>49</v>
      </c>
      <c r="H70" s="100" t="s">
        <v>50</v>
      </c>
      <c r="I70" s="100" t="s">
        <v>17</v>
      </c>
      <c r="J70" s="104" t="s">
        <v>394</v>
      </c>
      <c r="K70" s="74">
        <f>110</f>
        <v>110</v>
      </c>
      <c r="L70" s="70">
        <v>45029</v>
      </c>
    </row>
    <row r="71" spans="1:12">
      <c r="A71" s="23">
        <v>4001368267</v>
      </c>
      <c r="D71" s="100">
        <v>1010</v>
      </c>
      <c r="E71" s="25" t="s">
        <v>278</v>
      </c>
      <c r="F71" s="100" t="s">
        <v>389</v>
      </c>
      <c r="G71" s="100" t="s">
        <v>132</v>
      </c>
      <c r="H71" s="100" t="s">
        <v>50</v>
      </c>
      <c r="I71" s="100" t="s">
        <v>18</v>
      </c>
      <c r="J71" s="104" t="s">
        <v>394</v>
      </c>
      <c r="K71" s="74">
        <f>110</f>
        <v>110</v>
      </c>
      <c r="L71" s="70">
        <v>45029</v>
      </c>
    </row>
    <row r="72" spans="1:12">
      <c r="A72" s="23">
        <v>4001368267</v>
      </c>
      <c r="D72" s="100">
        <v>1010</v>
      </c>
      <c r="E72" s="25" t="s">
        <v>278</v>
      </c>
      <c r="F72" s="100" t="s">
        <v>389</v>
      </c>
      <c r="G72" s="100" t="s">
        <v>126</v>
      </c>
      <c r="H72" s="100" t="s">
        <v>50</v>
      </c>
      <c r="I72" s="100" t="s">
        <v>29</v>
      </c>
      <c r="J72" s="104" t="s">
        <v>394</v>
      </c>
      <c r="K72" s="74">
        <f>110</f>
        <v>110</v>
      </c>
      <c r="L72" s="70">
        <v>45029</v>
      </c>
    </row>
    <row r="73" spans="1:12">
      <c r="A73" s="23">
        <v>4001368267</v>
      </c>
      <c r="D73" s="100">
        <v>1010</v>
      </c>
      <c r="E73" s="25" t="s">
        <v>278</v>
      </c>
      <c r="F73" s="100" t="s">
        <v>389</v>
      </c>
      <c r="G73" s="100" t="s">
        <v>110</v>
      </c>
      <c r="H73" s="100" t="s">
        <v>50</v>
      </c>
      <c r="I73" s="100" t="s">
        <v>19</v>
      </c>
      <c r="J73" s="104" t="s">
        <v>394</v>
      </c>
      <c r="K73" s="74">
        <f>110</f>
        <v>110</v>
      </c>
      <c r="L73" s="70">
        <v>45029</v>
      </c>
    </row>
    <row r="74" spans="1:12">
      <c r="A74" s="23">
        <v>4001368267</v>
      </c>
      <c r="D74" s="100">
        <v>1010</v>
      </c>
      <c r="E74" s="25" t="s">
        <v>278</v>
      </c>
      <c r="F74" s="100" t="s">
        <v>389</v>
      </c>
      <c r="G74" s="100" t="s">
        <v>109</v>
      </c>
      <c r="H74" s="100" t="s">
        <v>50</v>
      </c>
      <c r="I74" s="100" t="s">
        <v>23</v>
      </c>
      <c r="J74" s="104" t="s">
        <v>394</v>
      </c>
      <c r="K74" s="74">
        <f>110</f>
        <v>110</v>
      </c>
      <c r="L74" s="70">
        <v>45029</v>
      </c>
    </row>
    <row r="75" spans="1:12">
      <c r="A75" s="23">
        <v>4001368267</v>
      </c>
      <c r="D75" s="100">
        <v>1010</v>
      </c>
      <c r="E75" s="25" t="s">
        <v>278</v>
      </c>
      <c r="F75" s="100" t="s">
        <v>389</v>
      </c>
      <c r="G75" s="100" t="s">
        <v>127</v>
      </c>
      <c r="H75" s="100" t="s">
        <v>50</v>
      </c>
      <c r="I75" s="100" t="s">
        <v>97</v>
      </c>
      <c r="J75" s="104" t="s">
        <v>394</v>
      </c>
      <c r="K75" s="74">
        <f>110</f>
        <v>110</v>
      </c>
      <c r="L75" s="70">
        <v>45029</v>
      </c>
    </row>
    <row r="76" spans="1:12">
      <c r="A76" s="23">
        <v>4001368267</v>
      </c>
      <c r="D76" s="100">
        <v>1010</v>
      </c>
      <c r="E76" s="25" t="s">
        <v>278</v>
      </c>
      <c r="F76" s="100" t="s">
        <v>392</v>
      </c>
      <c r="G76" s="100" t="s">
        <v>67</v>
      </c>
      <c r="H76" s="100" t="s">
        <v>68</v>
      </c>
      <c r="I76" s="100" t="s">
        <v>17</v>
      </c>
      <c r="J76" s="104" t="s">
        <v>394</v>
      </c>
      <c r="K76" s="74">
        <v>20</v>
      </c>
      <c r="L76" s="70">
        <v>45029</v>
      </c>
    </row>
    <row r="77" spans="1:12">
      <c r="A77" s="23">
        <v>4001368267</v>
      </c>
      <c r="D77" s="100">
        <v>1010</v>
      </c>
      <c r="E77" s="25" t="s">
        <v>278</v>
      </c>
      <c r="F77" s="100" t="s">
        <v>380</v>
      </c>
      <c r="G77" s="100" t="s">
        <v>107</v>
      </c>
      <c r="H77" s="100" t="s">
        <v>108</v>
      </c>
      <c r="I77" s="100" t="s">
        <v>17</v>
      </c>
      <c r="J77" s="104" t="s">
        <v>394</v>
      </c>
      <c r="K77" s="74">
        <v>72</v>
      </c>
      <c r="L77" s="70">
        <v>45029</v>
      </c>
    </row>
    <row r="78" spans="1:12">
      <c r="A78" s="23">
        <v>4001368267</v>
      </c>
      <c r="D78" s="100">
        <v>1010</v>
      </c>
      <c r="E78" s="25" t="s">
        <v>278</v>
      </c>
      <c r="F78" s="100" t="s">
        <v>380</v>
      </c>
      <c r="G78" s="100" t="s">
        <v>112</v>
      </c>
      <c r="H78" s="100" t="s">
        <v>108</v>
      </c>
      <c r="I78" s="100" t="s">
        <v>23</v>
      </c>
      <c r="J78" s="104" t="s">
        <v>394</v>
      </c>
      <c r="K78" s="74">
        <v>72</v>
      </c>
      <c r="L78" s="70">
        <v>45029</v>
      </c>
    </row>
    <row r="79" spans="1:12">
      <c r="A79" s="23">
        <v>4001368267</v>
      </c>
      <c r="D79" s="100">
        <v>1010</v>
      </c>
      <c r="E79" s="25" t="s">
        <v>278</v>
      </c>
      <c r="F79" s="100" t="s">
        <v>381</v>
      </c>
      <c r="G79" s="100" t="s">
        <v>69</v>
      </c>
      <c r="H79" s="100" t="s">
        <v>70</v>
      </c>
      <c r="I79" s="100" t="s">
        <v>17</v>
      </c>
      <c r="J79" s="104" t="s">
        <v>394</v>
      </c>
      <c r="K79" s="74">
        <f>60</f>
        <v>60</v>
      </c>
      <c r="L79" s="70">
        <v>45029</v>
      </c>
    </row>
    <row r="80" spans="1:12">
      <c r="A80" s="23">
        <v>4001368267</v>
      </c>
      <c r="D80" s="100">
        <v>1010</v>
      </c>
      <c r="E80" s="25" t="s">
        <v>278</v>
      </c>
      <c r="F80" s="100" t="s">
        <v>381</v>
      </c>
      <c r="G80" s="100" t="s">
        <v>71</v>
      </c>
      <c r="H80" s="100" t="s">
        <v>70</v>
      </c>
      <c r="I80" s="100" t="s">
        <v>28</v>
      </c>
      <c r="J80" s="104" t="s">
        <v>394</v>
      </c>
      <c r="K80" s="74">
        <f>60</f>
        <v>60</v>
      </c>
      <c r="L80" s="70">
        <v>45029</v>
      </c>
    </row>
    <row r="81" spans="1:12">
      <c r="A81" s="23">
        <v>4001368267</v>
      </c>
      <c r="D81" s="100">
        <v>1010</v>
      </c>
      <c r="E81" s="25" t="s">
        <v>278</v>
      </c>
      <c r="F81" s="100" t="s">
        <v>382</v>
      </c>
      <c r="G81" s="100" t="s">
        <v>40</v>
      </c>
      <c r="H81" s="100" t="s">
        <v>41</v>
      </c>
      <c r="I81" s="100" t="s">
        <v>17</v>
      </c>
      <c r="J81" s="104" t="s">
        <v>394</v>
      </c>
      <c r="K81" s="74">
        <v>60</v>
      </c>
      <c r="L81" s="70">
        <v>45029</v>
      </c>
    </row>
    <row r="82" spans="1:12">
      <c r="A82" s="23">
        <v>4001368267</v>
      </c>
      <c r="D82" s="100">
        <v>1010</v>
      </c>
      <c r="E82" s="25" t="s">
        <v>278</v>
      </c>
      <c r="F82" s="100" t="s">
        <v>384</v>
      </c>
      <c r="G82" s="100" t="s">
        <v>42</v>
      </c>
      <c r="H82" s="100" t="s">
        <v>43</v>
      </c>
      <c r="I82" s="100" t="s">
        <v>17</v>
      </c>
      <c r="J82" s="104" t="s">
        <v>394</v>
      </c>
      <c r="K82" s="74">
        <v>87</v>
      </c>
      <c r="L82" s="70">
        <v>45029</v>
      </c>
    </row>
    <row r="83" spans="1:12">
      <c r="A83" s="23">
        <v>4001368267</v>
      </c>
      <c r="D83" s="100">
        <v>1010</v>
      </c>
      <c r="E83" s="25" t="s">
        <v>278</v>
      </c>
      <c r="F83" s="100" t="s">
        <v>384</v>
      </c>
      <c r="G83" s="100" t="s">
        <v>44</v>
      </c>
      <c r="H83" s="100" t="s">
        <v>43</v>
      </c>
      <c r="I83" s="100" t="s">
        <v>25</v>
      </c>
      <c r="J83" s="104" t="s">
        <v>394</v>
      </c>
      <c r="K83" s="74">
        <v>58</v>
      </c>
      <c r="L83" s="70">
        <v>45029</v>
      </c>
    </row>
    <row r="84" spans="1:12">
      <c r="A84" s="23">
        <v>4001368267</v>
      </c>
      <c r="D84" s="100">
        <v>1010</v>
      </c>
      <c r="E84" s="25" t="s">
        <v>278</v>
      </c>
      <c r="F84" s="100" t="s">
        <v>384</v>
      </c>
      <c r="G84" s="100" t="s">
        <v>129</v>
      </c>
      <c r="H84" s="100" t="s">
        <v>43</v>
      </c>
      <c r="I84" s="100" t="s">
        <v>130</v>
      </c>
      <c r="J84" s="104" t="s">
        <v>394</v>
      </c>
      <c r="K84" s="74">
        <v>58</v>
      </c>
      <c r="L84" s="70">
        <v>45029</v>
      </c>
    </row>
    <row r="85" spans="1:12">
      <c r="A85" s="23">
        <v>4001368267</v>
      </c>
      <c r="D85" s="100">
        <v>1010</v>
      </c>
      <c r="E85" s="25" t="s">
        <v>278</v>
      </c>
      <c r="F85" s="100" t="s">
        <v>384</v>
      </c>
      <c r="G85" s="100" t="s">
        <v>103</v>
      </c>
      <c r="H85" s="100" t="s">
        <v>43</v>
      </c>
      <c r="I85" s="100" t="s">
        <v>104</v>
      </c>
      <c r="J85" s="104" t="s">
        <v>394</v>
      </c>
      <c r="K85" s="74">
        <v>116</v>
      </c>
      <c r="L85" s="70">
        <v>45029</v>
      </c>
    </row>
    <row r="86" spans="1:12">
      <c r="A86" s="23">
        <v>4001368267</v>
      </c>
      <c r="D86" s="100">
        <v>1010</v>
      </c>
      <c r="E86" s="25" t="s">
        <v>278</v>
      </c>
      <c r="F86" s="100" t="s">
        <v>384</v>
      </c>
      <c r="G86" s="100" t="s">
        <v>72</v>
      </c>
      <c r="H86" s="100" t="s">
        <v>43</v>
      </c>
      <c r="I86" s="100" t="s">
        <v>19</v>
      </c>
      <c r="J86" s="104" t="s">
        <v>394</v>
      </c>
      <c r="K86" s="74">
        <v>116</v>
      </c>
      <c r="L86" s="70">
        <v>45029</v>
      </c>
    </row>
    <row r="87" spans="1:12">
      <c r="A87" s="23">
        <v>4001368267</v>
      </c>
      <c r="D87" s="100">
        <v>1010</v>
      </c>
      <c r="E87" s="25" t="s">
        <v>278</v>
      </c>
      <c r="F87" s="100" t="s">
        <v>384</v>
      </c>
      <c r="G87" s="100" t="s">
        <v>101</v>
      </c>
      <c r="H87" s="100" t="s">
        <v>43</v>
      </c>
      <c r="I87" s="100" t="s">
        <v>23</v>
      </c>
      <c r="J87" s="104" t="s">
        <v>394</v>
      </c>
      <c r="K87" s="74">
        <v>87</v>
      </c>
      <c r="L87" s="70">
        <v>45029</v>
      </c>
    </row>
    <row r="88" spans="1:12">
      <c r="A88" s="23">
        <v>4001368267</v>
      </c>
      <c r="D88" s="100">
        <v>1010</v>
      </c>
      <c r="E88" s="25" t="s">
        <v>278</v>
      </c>
      <c r="F88" s="100" t="s">
        <v>384</v>
      </c>
      <c r="G88" s="100" t="s">
        <v>45</v>
      </c>
      <c r="H88" s="100" t="s">
        <v>43</v>
      </c>
      <c r="I88" s="100" t="s">
        <v>24</v>
      </c>
      <c r="J88" s="104" t="s">
        <v>394</v>
      </c>
      <c r="K88" s="74">
        <v>87</v>
      </c>
      <c r="L88" s="70">
        <v>45029</v>
      </c>
    </row>
    <row r="89" spans="1:12">
      <c r="A89" s="23">
        <v>4001368267</v>
      </c>
      <c r="D89" s="100">
        <v>1010</v>
      </c>
      <c r="E89" s="25" t="s">
        <v>278</v>
      </c>
      <c r="F89" s="100" t="s">
        <v>385</v>
      </c>
      <c r="G89" s="100" t="s">
        <v>46</v>
      </c>
      <c r="H89" s="100" t="s">
        <v>35</v>
      </c>
      <c r="I89" s="100" t="s">
        <v>17</v>
      </c>
      <c r="J89" s="104" t="s">
        <v>394</v>
      </c>
      <c r="K89" s="74">
        <v>88</v>
      </c>
      <c r="L89" s="70">
        <v>45029</v>
      </c>
    </row>
    <row r="90" spans="1:12">
      <c r="A90" s="23">
        <v>4001368267</v>
      </c>
      <c r="D90" s="100">
        <v>1010</v>
      </c>
      <c r="E90" s="25" t="s">
        <v>278</v>
      </c>
      <c r="F90" s="100" t="s">
        <v>385</v>
      </c>
      <c r="G90" s="100" t="s">
        <v>73</v>
      </c>
      <c r="H90" s="100" t="s">
        <v>35</v>
      </c>
      <c r="I90" s="100" t="s">
        <v>28</v>
      </c>
      <c r="J90" s="104" t="s">
        <v>394</v>
      </c>
      <c r="K90" s="74">
        <v>110</v>
      </c>
      <c r="L90" s="70">
        <v>45029</v>
      </c>
    </row>
    <row r="91" spans="1:12">
      <c r="A91" s="23">
        <v>4001368267</v>
      </c>
      <c r="D91" s="100">
        <v>1010</v>
      </c>
      <c r="E91" s="25" t="s">
        <v>278</v>
      </c>
      <c r="F91" s="100" t="s">
        <v>385</v>
      </c>
      <c r="G91" s="100" t="s">
        <v>131</v>
      </c>
      <c r="H91" s="100" t="s">
        <v>35</v>
      </c>
      <c r="I91" s="100" t="s">
        <v>123</v>
      </c>
      <c r="J91" s="104" t="s">
        <v>394</v>
      </c>
      <c r="K91" s="74">
        <v>132</v>
      </c>
      <c r="L91" s="70">
        <v>45029</v>
      </c>
    </row>
    <row r="92" spans="1:12">
      <c r="A92" s="23">
        <v>4001368267</v>
      </c>
      <c r="D92" s="100">
        <v>1010</v>
      </c>
      <c r="E92" s="25" t="s">
        <v>278</v>
      </c>
      <c r="F92" s="100" t="s">
        <v>385</v>
      </c>
      <c r="G92" s="100" t="s">
        <v>74</v>
      </c>
      <c r="H92" s="100" t="s">
        <v>35</v>
      </c>
      <c r="I92" s="100" t="s">
        <v>75</v>
      </c>
      <c r="J92" s="104" t="s">
        <v>394</v>
      </c>
      <c r="K92" s="74">
        <v>110</v>
      </c>
      <c r="L92" s="70">
        <v>45029</v>
      </c>
    </row>
    <row r="93" spans="1:12">
      <c r="A93" s="23">
        <v>4001368267</v>
      </c>
      <c r="D93" s="100">
        <v>1010</v>
      </c>
      <c r="E93" s="25" t="s">
        <v>278</v>
      </c>
      <c r="F93" s="100" t="s">
        <v>385</v>
      </c>
      <c r="G93" s="100" t="s">
        <v>76</v>
      </c>
      <c r="H93" s="100" t="s">
        <v>35</v>
      </c>
      <c r="I93" s="100" t="s">
        <v>25</v>
      </c>
      <c r="J93" s="104" t="s">
        <v>394</v>
      </c>
      <c r="K93" s="74">
        <v>88</v>
      </c>
      <c r="L93" s="70">
        <v>45029</v>
      </c>
    </row>
    <row r="94" spans="1:12">
      <c r="A94" s="23">
        <v>4001368267</v>
      </c>
      <c r="D94" s="100">
        <v>1010</v>
      </c>
      <c r="E94" s="25" t="s">
        <v>278</v>
      </c>
      <c r="F94" s="100" t="s">
        <v>385</v>
      </c>
      <c r="G94" s="100" t="s">
        <v>54</v>
      </c>
      <c r="H94" s="100" t="s">
        <v>35</v>
      </c>
      <c r="I94" s="100" t="s">
        <v>55</v>
      </c>
      <c r="J94" s="104" t="s">
        <v>394</v>
      </c>
      <c r="K94" s="74">
        <v>110</v>
      </c>
      <c r="L94" s="70">
        <v>45029</v>
      </c>
    </row>
    <row r="95" spans="1:12">
      <c r="A95" s="23">
        <v>4001368267</v>
      </c>
      <c r="D95" s="100">
        <v>1010</v>
      </c>
      <c r="E95" s="25" t="s">
        <v>278</v>
      </c>
      <c r="F95" s="100" t="s">
        <v>385</v>
      </c>
      <c r="G95" s="100" t="s">
        <v>34</v>
      </c>
      <c r="H95" s="100" t="s">
        <v>35</v>
      </c>
      <c r="I95" s="100" t="s">
        <v>19</v>
      </c>
      <c r="J95" s="104" t="s">
        <v>394</v>
      </c>
      <c r="K95" s="74">
        <v>132</v>
      </c>
      <c r="L95" s="70">
        <v>45029</v>
      </c>
    </row>
    <row r="96" spans="1:12">
      <c r="A96" s="23">
        <v>4001368267</v>
      </c>
      <c r="D96" s="100">
        <v>1010</v>
      </c>
      <c r="E96" s="25" t="s">
        <v>278</v>
      </c>
      <c r="F96" s="100" t="s">
        <v>385</v>
      </c>
      <c r="G96" s="100" t="s">
        <v>56</v>
      </c>
      <c r="H96" s="100" t="s">
        <v>35</v>
      </c>
      <c r="I96" s="100" t="s">
        <v>57</v>
      </c>
      <c r="J96" s="104" t="s">
        <v>394</v>
      </c>
      <c r="K96" s="74">
        <v>110</v>
      </c>
      <c r="L96" s="70">
        <v>45029</v>
      </c>
    </row>
    <row r="97" spans="1:12">
      <c r="A97" s="23">
        <v>4001368267</v>
      </c>
      <c r="D97" s="100">
        <v>1010</v>
      </c>
      <c r="E97" s="25" t="s">
        <v>278</v>
      </c>
      <c r="F97" s="100" t="s">
        <v>385</v>
      </c>
      <c r="G97" s="100" t="s">
        <v>47</v>
      </c>
      <c r="H97" s="100" t="s">
        <v>35</v>
      </c>
      <c r="I97" s="100" t="s">
        <v>23</v>
      </c>
      <c r="J97" s="104" t="s">
        <v>394</v>
      </c>
      <c r="K97" s="74">
        <v>88</v>
      </c>
      <c r="L97" s="70">
        <v>45029</v>
      </c>
    </row>
    <row r="98" spans="1:12">
      <c r="A98" s="23">
        <v>4001368267</v>
      </c>
      <c r="D98" s="100">
        <v>1010</v>
      </c>
      <c r="E98" s="25" t="s">
        <v>278</v>
      </c>
      <c r="F98" s="100" t="s">
        <v>385</v>
      </c>
      <c r="G98" s="100" t="s">
        <v>77</v>
      </c>
      <c r="H98" s="100" t="s">
        <v>35</v>
      </c>
      <c r="I98" s="100" t="s">
        <v>30</v>
      </c>
      <c r="J98" s="104" t="s">
        <v>394</v>
      </c>
      <c r="K98" s="74">
        <v>154</v>
      </c>
      <c r="L98" s="70">
        <v>45029</v>
      </c>
    </row>
    <row r="99" spans="1:12">
      <c r="A99" s="23">
        <v>4001368267</v>
      </c>
      <c r="D99" s="100">
        <v>1010</v>
      </c>
      <c r="E99" s="25" t="s">
        <v>278</v>
      </c>
      <c r="F99" s="100" t="s">
        <v>385</v>
      </c>
      <c r="G99" s="100" t="s">
        <v>58</v>
      </c>
      <c r="H99" s="100" t="s">
        <v>35</v>
      </c>
      <c r="I99" s="100" t="s">
        <v>24</v>
      </c>
      <c r="J99" s="104" t="s">
        <v>394</v>
      </c>
      <c r="K99" s="74">
        <v>66</v>
      </c>
      <c r="L99" s="70">
        <v>45029</v>
      </c>
    </row>
    <row r="100" spans="1:12">
      <c r="A100" s="23">
        <v>4001368267</v>
      </c>
      <c r="D100" s="100">
        <v>1010</v>
      </c>
      <c r="E100" s="25" t="s">
        <v>278</v>
      </c>
      <c r="F100" s="100" t="s">
        <v>385</v>
      </c>
      <c r="G100" s="100" t="s">
        <v>59</v>
      </c>
      <c r="H100" s="100" t="s">
        <v>35</v>
      </c>
      <c r="I100" s="100" t="s">
        <v>60</v>
      </c>
      <c r="J100" s="104" t="s">
        <v>394</v>
      </c>
      <c r="K100" s="74">
        <v>110</v>
      </c>
      <c r="L100" s="70">
        <v>45029</v>
      </c>
    </row>
    <row r="101" spans="1:12">
      <c r="A101" s="23">
        <v>4001368267</v>
      </c>
      <c r="D101" s="100">
        <v>1010</v>
      </c>
      <c r="E101" s="25" t="s">
        <v>278</v>
      </c>
      <c r="F101" s="100" t="s">
        <v>385</v>
      </c>
      <c r="G101" s="100" t="s">
        <v>61</v>
      </c>
      <c r="H101" s="100" t="s">
        <v>35</v>
      </c>
      <c r="I101" s="100" t="s">
        <v>62</v>
      </c>
      <c r="J101" s="104" t="s">
        <v>394</v>
      </c>
      <c r="K101" s="74">
        <v>110</v>
      </c>
      <c r="L101" s="70">
        <v>45029</v>
      </c>
    </row>
    <row r="102" spans="1:12">
      <c r="A102" s="23">
        <v>4001368267</v>
      </c>
      <c r="D102" s="100">
        <v>1010</v>
      </c>
      <c r="E102" s="25" t="s">
        <v>278</v>
      </c>
      <c r="F102" s="100" t="s">
        <v>385</v>
      </c>
      <c r="G102" s="100" t="s">
        <v>99</v>
      </c>
      <c r="H102" s="100" t="s">
        <v>35</v>
      </c>
      <c r="I102" s="100" t="s">
        <v>100</v>
      </c>
      <c r="J102" s="104" t="s">
        <v>394</v>
      </c>
      <c r="K102" s="74">
        <v>22</v>
      </c>
      <c r="L102" s="70">
        <v>45029</v>
      </c>
    </row>
    <row r="103" spans="1:12">
      <c r="A103" s="23">
        <v>4001368266</v>
      </c>
      <c r="D103" s="100">
        <v>1010</v>
      </c>
      <c r="E103" s="25" t="s">
        <v>278</v>
      </c>
      <c r="F103" s="100" t="s">
        <v>383</v>
      </c>
      <c r="G103" s="100" t="s">
        <v>120</v>
      </c>
      <c r="H103" s="100" t="s">
        <v>79</v>
      </c>
      <c r="I103" s="100" t="s">
        <v>121</v>
      </c>
      <c r="J103" s="104" t="s">
        <v>394</v>
      </c>
      <c r="K103" s="74">
        <v>48</v>
      </c>
      <c r="L103" s="70">
        <v>45029</v>
      </c>
    </row>
    <row r="104" spans="1:12">
      <c r="A104" s="23">
        <v>4001368266</v>
      </c>
      <c r="D104" s="100">
        <v>1010</v>
      </c>
      <c r="E104" s="25" t="s">
        <v>278</v>
      </c>
      <c r="F104" s="100" t="s">
        <v>383</v>
      </c>
      <c r="G104" s="100" t="s">
        <v>78</v>
      </c>
      <c r="H104" s="100" t="s">
        <v>79</v>
      </c>
      <c r="I104" s="100" t="s">
        <v>80</v>
      </c>
      <c r="J104" s="104" t="s">
        <v>394</v>
      </c>
      <c r="K104" s="74">
        <v>112</v>
      </c>
      <c r="L104" s="70">
        <v>45029</v>
      </c>
    </row>
    <row r="105" spans="1:12">
      <c r="A105" s="23">
        <v>4001368266</v>
      </c>
      <c r="D105" s="100">
        <v>1010</v>
      </c>
      <c r="E105" s="25" t="s">
        <v>278</v>
      </c>
      <c r="F105" s="100" t="s">
        <v>384</v>
      </c>
      <c r="G105" s="100" t="s">
        <v>42</v>
      </c>
      <c r="H105" s="100" t="s">
        <v>43</v>
      </c>
      <c r="I105" s="100" t="s">
        <v>17</v>
      </c>
      <c r="J105" s="104" t="s">
        <v>394</v>
      </c>
      <c r="K105" s="74">
        <v>87</v>
      </c>
      <c r="L105" s="70">
        <v>45029</v>
      </c>
    </row>
    <row r="106" spans="1:12">
      <c r="A106" s="23">
        <v>4001368266</v>
      </c>
      <c r="D106" s="100">
        <v>1010</v>
      </c>
      <c r="E106" s="25" t="s">
        <v>278</v>
      </c>
      <c r="F106" s="100" t="s">
        <v>384</v>
      </c>
      <c r="G106" s="100" t="s">
        <v>101</v>
      </c>
      <c r="H106" s="100" t="s">
        <v>43</v>
      </c>
      <c r="I106" s="100" t="s">
        <v>23</v>
      </c>
      <c r="J106" s="104" t="s">
        <v>394</v>
      </c>
      <c r="K106" s="74">
        <v>58</v>
      </c>
      <c r="L106" s="70">
        <v>45029</v>
      </c>
    </row>
    <row r="107" spans="1:12">
      <c r="A107" s="23">
        <v>4001368266</v>
      </c>
      <c r="D107" s="100">
        <v>1010</v>
      </c>
      <c r="E107" s="25" t="s">
        <v>278</v>
      </c>
      <c r="F107" s="100" t="s">
        <v>385</v>
      </c>
      <c r="G107" s="100" t="s">
        <v>46</v>
      </c>
      <c r="H107" s="100" t="s">
        <v>35</v>
      </c>
      <c r="I107" s="100" t="s">
        <v>17</v>
      </c>
      <c r="J107" s="104" t="s">
        <v>394</v>
      </c>
      <c r="K107" s="74">
        <v>88</v>
      </c>
      <c r="L107" s="70">
        <v>45029</v>
      </c>
    </row>
    <row r="108" spans="1:12">
      <c r="A108" s="23">
        <v>4001368266</v>
      </c>
      <c r="D108" s="100">
        <v>1010</v>
      </c>
      <c r="E108" s="25" t="s">
        <v>278</v>
      </c>
      <c r="F108" s="100" t="s">
        <v>385</v>
      </c>
      <c r="G108" s="100" t="s">
        <v>47</v>
      </c>
      <c r="H108" s="100" t="s">
        <v>35</v>
      </c>
      <c r="I108" s="100" t="s">
        <v>23</v>
      </c>
      <c r="J108" s="104" t="s">
        <v>394</v>
      </c>
      <c r="K108" s="74">
        <v>44</v>
      </c>
      <c r="L108" s="70">
        <v>45029</v>
      </c>
    </row>
    <row r="109" spans="1:12">
      <c r="A109" s="23">
        <v>4001368266</v>
      </c>
      <c r="D109" s="100">
        <v>1010</v>
      </c>
      <c r="E109" s="25" t="s">
        <v>278</v>
      </c>
      <c r="F109" s="100" t="s">
        <v>385</v>
      </c>
      <c r="G109" s="100" t="s">
        <v>58</v>
      </c>
      <c r="H109" s="100" t="s">
        <v>35</v>
      </c>
      <c r="I109" s="100" t="s">
        <v>24</v>
      </c>
      <c r="J109" s="104" t="s">
        <v>394</v>
      </c>
      <c r="K109" s="74">
        <v>22</v>
      </c>
      <c r="L109" s="70">
        <v>45029</v>
      </c>
    </row>
    <row r="110" spans="1:12">
      <c r="A110" s="23">
        <v>4001368266</v>
      </c>
      <c r="D110" s="100">
        <v>1010</v>
      </c>
      <c r="E110" s="25" t="s">
        <v>278</v>
      </c>
      <c r="F110" s="100" t="s">
        <v>386</v>
      </c>
      <c r="G110" s="100" t="s">
        <v>133</v>
      </c>
      <c r="H110" s="100" t="s">
        <v>134</v>
      </c>
      <c r="I110" s="100" t="s">
        <v>19</v>
      </c>
      <c r="J110" s="104" t="s">
        <v>394</v>
      </c>
      <c r="K110" s="74">
        <v>36</v>
      </c>
      <c r="L110" s="70">
        <v>45029</v>
      </c>
    </row>
    <row r="111" spans="1:12">
      <c r="A111" s="23">
        <v>4001368265</v>
      </c>
      <c r="D111" s="100">
        <v>1010</v>
      </c>
      <c r="E111" s="25" t="s">
        <v>278</v>
      </c>
      <c r="F111" s="100" t="s">
        <v>393</v>
      </c>
      <c r="G111" s="100" t="s">
        <v>135</v>
      </c>
      <c r="H111" s="100" t="s">
        <v>136</v>
      </c>
      <c r="I111" s="100" t="s">
        <v>17</v>
      </c>
      <c r="J111" s="104" t="s">
        <v>394</v>
      </c>
      <c r="K111" s="74">
        <v>520</v>
      </c>
      <c r="L111" s="70">
        <v>45057</v>
      </c>
    </row>
    <row r="112" spans="1:12">
      <c r="A112" s="23">
        <v>4001368265</v>
      </c>
      <c r="D112" s="100">
        <v>1010</v>
      </c>
      <c r="E112" s="25" t="s">
        <v>278</v>
      </c>
      <c r="F112" s="100" t="s">
        <v>393</v>
      </c>
      <c r="G112" s="100" t="s">
        <v>137</v>
      </c>
      <c r="H112" s="100" t="s">
        <v>136</v>
      </c>
      <c r="I112" s="100" t="s">
        <v>18</v>
      </c>
      <c r="J112" s="104" t="s">
        <v>394</v>
      </c>
      <c r="K112" s="74">
        <v>520</v>
      </c>
      <c r="L112" s="70">
        <v>45057</v>
      </c>
    </row>
    <row r="113" spans="1:12">
      <c r="A113" s="23">
        <v>4001368265</v>
      </c>
      <c r="D113" s="100">
        <v>1010</v>
      </c>
      <c r="E113" s="25" t="s">
        <v>278</v>
      </c>
      <c r="F113" s="100" t="s">
        <v>389</v>
      </c>
      <c r="G113" s="100" t="s">
        <v>125</v>
      </c>
      <c r="H113" s="100" t="s">
        <v>50</v>
      </c>
      <c r="I113" s="100" t="s">
        <v>32</v>
      </c>
      <c r="J113" s="104" t="s">
        <v>394</v>
      </c>
      <c r="K113" s="74">
        <f>154</f>
        <v>154</v>
      </c>
      <c r="L113" s="70">
        <v>45057</v>
      </c>
    </row>
    <row r="114" spans="1:12">
      <c r="A114" s="23">
        <v>4001368265</v>
      </c>
      <c r="D114" s="100">
        <v>1010</v>
      </c>
      <c r="E114" s="25" t="s">
        <v>278</v>
      </c>
      <c r="F114" s="100" t="s">
        <v>389</v>
      </c>
      <c r="G114" s="100" t="s">
        <v>49</v>
      </c>
      <c r="H114" s="100" t="s">
        <v>50</v>
      </c>
      <c r="I114" s="100" t="s">
        <v>17</v>
      </c>
      <c r="J114" s="104" t="s">
        <v>394</v>
      </c>
      <c r="K114" s="74">
        <f>308</f>
        <v>308</v>
      </c>
      <c r="L114" s="70">
        <v>45057</v>
      </c>
    </row>
    <row r="115" spans="1:12">
      <c r="A115" s="23">
        <v>4001368265</v>
      </c>
      <c r="D115" s="100">
        <v>1010</v>
      </c>
      <c r="E115" s="25" t="s">
        <v>278</v>
      </c>
      <c r="F115" s="100" t="s">
        <v>389</v>
      </c>
      <c r="G115" s="100" t="s">
        <v>132</v>
      </c>
      <c r="H115" s="100" t="s">
        <v>50</v>
      </c>
      <c r="I115" s="100" t="s">
        <v>18</v>
      </c>
      <c r="J115" s="104" t="s">
        <v>394</v>
      </c>
      <c r="K115" s="74">
        <v>396</v>
      </c>
      <c r="L115" s="70">
        <v>45057</v>
      </c>
    </row>
    <row r="116" spans="1:12">
      <c r="A116" s="23">
        <v>4001368265</v>
      </c>
      <c r="D116" s="100">
        <v>1010</v>
      </c>
      <c r="E116" s="25" t="s">
        <v>278</v>
      </c>
      <c r="F116" s="100" t="s">
        <v>389</v>
      </c>
      <c r="G116" s="100" t="s">
        <v>51</v>
      </c>
      <c r="H116" s="100" t="s">
        <v>50</v>
      </c>
      <c r="I116" s="100" t="s">
        <v>25</v>
      </c>
      <c r="J116" s="104" t="s">
        <v>394</v>
      </c>
      <c r="K116" s="74">
        <f>242</f>
        <v>242</v>
      </c>
      <c r="L116" s="70">
        <v>45057</v>
      </c>
    </row>
    <row r="117" spans="1:12">
      <c r="A117" s="23">
        <v>4001368265</v>
      </c>
      <c r="D117" s="100">
        <v>1010</v>
      </c>
      <c r="E117" s="25" t="s">
        <v>278</v>
      </c>
      <c r="F117" s="100" t="s">
        <v>389</v>
      </c>
      <c r="G117" s="100" t="s">
        <v>126</v>
      </c>
      <c r="H117" s="100" t="s">
        <v>50</v>
      </c>
      <c r="I117" s="100" t="s">
        <v>29</v>
      </c>
      <c r="J117" s="104" t="s">
        <v>394</v>
      </c>
      <c r="K117" s="74">
        <f>286</f>
        <v>286</v>
      </c>
      <c r="L117" s="70">
        <v>45057</v>
      </c>
    </row>
    <row r="118" spans="1:12">
      <c r="A118" s="23">
        <v>4001368265</v>
      </c>
      <c r="D118" s="100">
        <v>1010</v>
      </c>
      <c r="E118" s="25" t="s">
        <v>278</v>
      </c>
      <c r="F118" s="100" t="s">
        <v>389</v>
      </c>
      <c r="G118" s="100" t="s">
        <v>110</v>
      </c>
      <c r="H118" s="100" t="s">
        <v>50</v>
      </c>
      <c r="I118" s="100" t="s">
        <v>19</v>
      </c>
      <c r="J118" s="104" t="s">
        <v>394</v>
      </c>
      <c r="K118" s="74">
        <f>220</f>
        <v>220</v>
      </c>
      <c r="L118" s="70">
        <v>45057</v>
      </c>
    </row>
    <row r="119" spans="1:12">
      <c r="A119" s="23">
        <v>4001368265</v>
      </c>
      <c r="D119" s="100">
        <v>1010</v>
      </c>
      <c r="E119" s="25" t="s">
        <v>278</v>
      </c>
      <c r="F119" s="100" t="s">
        <v>389</v>
      </c>
      <c r="G119" s="100" t="s">
        <v>109</v>
      </c>
      <c r="H119" s="100" t="s">
        <v>50</v>
      </c>
      <c r="I119" s="100" t="s">
        <v>23</v>
      </c>
      <c r="J119" s="104" t="s">
        <v>394</v>
      </c>
      <c r="K119" s="74">
        <f>220</f>
        <v>220</v>
      </c>
      <c r="L119" s="70">
        <v>45057</v>
      </c>
    </row>
    <row r="120" spans="1:12">
      <c r="A120" s="23">
        <v>4001368265</v>
      </c>
      <c r="D120" s="100">
        <v>1010</v>
      </c>
      <c r="E120" s="25" t="s">
        <v>278</v>
      </c>
      <c r="F120" s="100" t="s">
        <v>389</v>
      </c>
      <c r="G120" s="100" t="s">
        <v>127</v>
      </c>
      <c r="H120" s="100" t="s">
        <v>50</v>
      </c>
      <c r="I120" s="100" t="s">
        <v>97</v>
      </c>
      <c r="J120" s="104" t="s">
        <v>394</v>
      </c>
      <c r="K120" s="74">
        <f>154</f>
        <v>154</v>
      </c>
      <c r="L120" s="70">
        <v>45057</v>
      </c>
    </row>
    <row r="121" spans="1:12">
      <c r="A121" s="23">
        <v>4001368265</v>
      </c>
      <c r="D121" s="100">
        <v>1010</v>
      </c>
      <c r="E121" s="25" t="s">
        <v>278</v>
      </c>
      <c r="F121" s="100" t="s">
        <v>392</v>
      </c>
      <c r="G121" s="100" t="s">
        <v>81</v>
      </c>
      <c r="H121" s="100" t="s">
        <v>68</v>
      </c>
      <c r="I121" s="100" t="s">
        <v>82</v>
      </c>
      <c r="J121" s="104" t="s">
        <v>394</v>
      </c>
      <c r="K121" s="74">
        <v>80</v>
      </c>
      <c r="L121" s="70">
        <v>45057</v>
      </c>
    </row>
    <row r="122" spans="1:12">
      <c r="A122" s="23">
        <v>4001368265</v>
      </c>
      <c r="D122" s="100">
        <v>1010</v>
      </c>
      <c r="E122" s="25" t="s">
        <v>278</v>
      </c>
      <c r="F122" s="100" t="s">
        <v>381</v>
      </c>
      <c r="G122" s="100" t="s">
        <v>69</v>
      </c>
      <c r="H122" s="100" t="s">
        <v>70</v>
      </c>
      <c r="I122" s="100" t="s">
        <v>17</v>
      </c>
      <c r="J122" s="104" t="s">
        <v>394</v>
      </c>
      <c r="K122" s="74">
        <f>36</f>
        <v>36</v>
      </c>
      <c r="L122" s="70">
        <v>45057</v>
      </c>
    </row>
    <row r="123" spans="1:12">
      <c r="A123" s="23">
        <v>4001368265</v>
      </c>
      <c r="D123" s="100">
        <v>1010</v>
      </c>
      <c r="E123" s="25" t="s">
        <v>278</v>
      </c>
      <c r="F123" s="100" t="s">
        <v>384</v>
      </c>
      <c r="G123" s="100" t="s">
        <v>42</v>
      </c>
      <c r="H123" s="100" t="s">
        <v>43</v>
      </c>
      <c r="I123" s="100" t="s">
        <v>17</v>
      </c>
      <c r="J123" s="104" t="s">
        <v>394</v>
      </c>
      <c r="K123" s="74">
        <v>145</v>
      </c>
      <c r="L123" s="70">
        <v>45057</v>
      </c>
    </row>
    <row r="124" spans="1:12">
      <c r="A124" s="23">
        <v>4001368265</v>
      </c>
      <c r="D124" s="100">
        <v>1010</v>
      </c>
      <c r="E124" s="25" t="s">
        <v>278</v>
      </c>
      <c r="F124" s="100" t="s">
        <v>384</v>
      </c>
      <c r="G124" s="100" t="s">
        <v>105</v>
      </c>
      <c r="H124" s="100" t="s">
        <v>43</v>
      </c>
      <c r="I124" s="100" t="s">
        <v>106</v>
      </c>
      <c r="J124" s="104" t="s">
        <v>394</v>
      </c>
      <c r="K124" s="74">
        <v>87</v>
      </c>
      <c r="L124" s="70">
        <v>45057</v>
      </c>
    </row>
    <row r="125" spans="1:12">
      <c r="A125" s="23">
        <v>4001368265</v>
      </c>
      <c r="D125" s="100">
        <v>1010</v>
      </c>
      <c r="E125" s="25" t="s">
        <v>278</v>
      </c>
      <c r="F125" s="100" t="s">
        <v>384</v>
      </c>
      <c r="G125" s="100" t="s">
        <v>44</v>
      </c>
      <c r="H125" s="100" t="s">
        <v>43</v>
      </c>
      <c r="I125" s="100" t="s">
        <v>25</v>
      </c>
      <c r="J125" s="104" t="s">
        <v>394</v>
      </c>
      <c r="K125" s="74">
        <v>145</v>
      </c>
      <c r="L125" s="70">
        <v>45057</v>
      </c>
    </row>
    <row r="126" spans="1:12">
      <c r="A126" s="23">
        <v>4001368265</v>
      </c>
      <c r="D126" s="100">
        <v>1010</v>
      </c>
      <c r="E126" s="25" t="s">
        <v>278</v>
      </c>
      <c r="F126" s="100" t="s">
        <v>384</v>
      </c>
      <c r="G126" s="100" t="s">
        <v>83</v>
      </c>
      <c r="H126" s="100" t="s">
        <v>43</v>
      </c>
      <c r="I126" s="100" t="s">
        <v>84</v>
      </c>
      <c r="J126" s="104" t="s">
        <v>394</v>
      </c>
      <c r="K126" s="74">
        <v>87</v>
      </c>
      <c r="L126" s="70">
        <v>45057</v>
      </c>
    </row>
    <row r="127" spans="1:12">
      <c r="A127" s="23">
        <v>4001368265</v>
      </c>
      <c r="D127" s="100">
        <v>1010</v>
      </c>
      <c r="E127" s="25" t="s">
        <v>278</v>
      </c>
      <c r="F127" s="100" t="s">
        <v>384</v>
      </c>
      <c r="G127" s="100" t="s">
        <v>129</v>
      </c>
      <c r="H127" s="100" t="s">
        <v>43</v>
      </c>
      <c r="I127" s="100" t="s">
        <v>130</v>
      </c>
      <c r="J127" s="104" t="s">
        <v>394</v>
      </c>
      <c r="K127" s="74">
        <v>290</v>
      </c>
      <c r="L127" s="70">
        <v>45057</v>
      </c>
    </row>
    <row r="128" spans="1:12">
      <c r="A128" s="23">
        <v>4001368265</v>
      </c>
      <c r="D128" s="100">
        <v>1010</v>
      </c>
      <c r="E128" s="25" t="s">
        <v>278</v>
      </c>
      <c r="F128" s="100" t="s">
        <v>384</v>
      </c>
      <c r="G128" s="100" t="s">
        <v>103</v>
      </c>
      <c r="H128" s="100" t="s">
        <v>43</v>
      </c>
      <c r="I128" s="100" t="s">
        <v>104</v>
      </c>
      <c r="J128" s="104" t="s">
        <v>394</v>
      </c>
      <c r="K128" s="74">
        <v>116</v>
      </c>
      <c r="L128" s="70">
        <v>45057</v>
      </c>
    </row>
    <row r="129" spans="1:12">
      <c r="A129" s="23">
        <v>4001368265</v>
      </c>
      <c r="D129" s="100">
        <v>1010</v>
      </c>
      <c r="E129" s="25" t="s">
        <v>278</v>
      </c>
      <c r="F129" s="100" t="s">
        <v>384</v>
      </c>
      <c r="G129" s="100" t="s">
        <v>72</v>
      </c>
      <c r="H129" s="100" t="s">
        <v>43</v>
      </c>
      <c r="I129" s="100" t="s">
        <v>19</v>
      </c>
      <c r="J129" s="104" t="s">
        <v>394</v>
      </c>
      <c r="K129" s="74">
        <v>174</v>
      </c>
      <c r="L129" s="70">
        <v>45057</v>
      </c>
    </row>
    <row r="130" spans="1:12">
      <c r="A130" s="23">
        <v>4001368265</v>
      </c>
      <c r="D130" s="100">
        <v>1010</v>
      </c>
      <c r="E130" s="25" t="s">
        <v>278</v>
      </c>
      <c r="F130" s="100" t="s">
        <v>384</v>
      </c>
      <c r="G130" s="100" t="s">
        <v>101</v>
      </c>
      <c r="H130" s="100" t="s">
        <v>43</v>
      </c>
      <c r="I130" s="100" t="s">
        <v>23</v>
      </c>
      <c r="J130" s="104" t="s">
        <v>394</v>
      </c>
      <c r="K130" s="74">
        <v>203</v>
      </c>
      <c r="L130" s="70">
        <v>45057</v>
      </c>
    </row>
    <row r="131" spans="1:12">
      <c r="A131" s="23">
        <v>4001368265</v>
      </c>
      <c r="D131" s="100">
        <v>1010</v>
      </c>
      <c r="E131" s="25" t="s">
        <v>278</v>
      </c>
      <c r="F131" s="100" t="s">
        <v>384</v>
      </c>
      <c r="G131" s="100" t="s">
        <v>52</v>
      </c>
      <c r="H131" s="100" t="s">
        <v>43</v>
      </c>
      <c r="I131" s="100" t="s">
        <v>53</v>
      </c>
      <c r="J131" s="104" t="s">
        <v>394</v>
      </c>
      <c r="K131" s="74">
        <v>145</v>
      </c>
      <c r="L131" s="70">
        <v>45057</v>
      </c>
    </row>
    <row r="132" spans="1:12">
      <c r="A132" s="23">
        <v>4001368265</v>
      </c>
      <c r="D132" s="100">
        <v>1010</v>
      </c>
      <c r="E132" s="25" t="s">
        <v>278</v>
      </c>
      <c r="F132" s="100" t="s">
        <v>384</v>
      </c>
      <c r="G132" s="100" t="s">
        <v>102</v>
      </c>
      <c r="H132" s="100" t="s">
        <v>43</v>
      </c>
      <c r="I132" s="100" t="s">
        <v>26</v>
      </c>
      <c r="J132" s="104" t="s">
        <v>394</v>
      </c>
      <c r="K132" s="74">
        <v>116</v>
      </c>
      <c r="L132" s="70">
        <v>45057</v>
      </c>
    </row>
    <row r="133" spans="1:12">
      <c r="A133" s="23">
        <v>4001368265</v>
      </c>
      <c r="D133" s="100">
        <v>1010</v>
      </c>
      <c r="E133" s="25" t="s">
        <v>278</v>
      </c>
      <c r="F133" s="100" t="s">
        <v>384</v>
      </c>
      <c r="G133" s="100" t="s">
        <v>45</v>
      </c>
      <c r="H133" s="100" t="s">
        <v>43</v>
      </c>
      <c r="I133" s="100" t="s">
        <v>24</v>
      </c>
      <c r="J133" s="104" t="s">
        <v>394</v>
      </c>
      <c r="K133" s="74">
        <v>145</v>
      </c>
      <c r="L133" s="70">
        <v>45057</v>
      </c>
    </row>
    <row r="134" spans="1:12">
      <c r="A134" s="23">
        <v>4001368265</v>
      </c>
      <c r="D134" s="100">
        <v>1010</v>
      </c>
      <c r="E134" s="25" t="s">
        <v>278</v>
      </c>
      <c r="F134" s="100" t="s">
        <v>385</v>
      </c>
      <c r="G134" s="100" t="s">
        <v>98</v>
      </c>
      <c r="H134" s="100" t="s">
        <v>35</v>
      </c>
      <c r="I134" s="100" t="s">
        <v>21</v>
      </c>
      <c r="J134" s="104" t="s">
        <v>394</v>
      </c>
      <c r="K134" s="74">
        <v>484</v>
      </c>
      <c r="L134" s="70">
        <v>45057</v>
      </c>
    </row>
    <row r="135" spans="1:12">
      <c r="A135" s="23">
        <v>4001368265</v>
      </c>
      <c r="D135" s="100">
        <v>1010</v>
      </c>
      <c r="E135" s="25" t="s">
        <v>278</v>
      </c>
      <c r="F135" s="100" t="s">
        <v>385</v>
      </c>
      <c r="G135" s="100" t="s">
        <v>46</v>
      </c>
      <c r="H135" s="100" t="s">
        <v>35</v>
      </c>
      <c r="I135" s="100" t="s">
        <v>17</v>
      </c>
      <c r="J135" s="104" t="s">
        <v>394</v>
      </c>
      <c r="K135" s="74">
        <v>286</v>
      </c>
      <c r="L135" s="70">
        <v>45057</v>
      </c>
    </row>
    <row r="136" spans="1:12">
      <c r="A136" s="23">
        <v>4001368265</v>
      </c>
      <c r="D136" s="100">
        <v>1010</v>
      </c>
      <c r="E136" s="25" t="s">
        <v>278</v>
      </c>
      <c r="F136" s="100" t="s">
        <v>385</v>
      </c>
      <c r="G136" s="100" t="s">
        <v>73</v>
      </c>
      <c r="H136" s="100" t="s">
        <v>35</v>
      </c>
      <c r="I136" s="100" t="s">
        <v>28</v>
      </c>
      <c r="J136" s="104" t="s">
        <v>394</v>
      </c>
      <c r="K136" s="74">
        <v>110</v>
      </c>
      <c r="L136" s="70">
        <v>45057</v>
      </c>
    </row>
    <row r="137" spans="1:12">
      <c r="A137" s="23">
        <v>4001368265</v>
      </c>
      <c r="D137" s="100">
        <v>1010</v>
      </c>
      <c r="E137" s="25" t="s">
        <v>278</v>
      </c>
      <c r="F137" s="100" t="s">
        <v>385</v>
      </c>
      <c r="G137" s="100" t="s">
        <v>131</v>
      </c>
      <c r="H137" s="100" t="s">
        <v>35</v>
      </c>
      <c r="I137" s="100" t="s">
        <v>123</v>
      </c>
      <c r="J137" s="104" t="s">
        <v>394</v>
      </c>
      <c r="K137" s="74">
        <v>352</v>
      </c>
      <c r="L137" s="70">
        <v>45057</v>
      </c>
    </row>
    <row r="138" spans="1:12">
      <c r="A138" s="23">
        <v>4001368265</v>
      </c>
      <c r="D138" s="100">
        <v>1010</v>
      </c>
      <c r="E138" s="25" t="s">
        <v>278</v>
      </c>
      <c r="F138" s="100" t="s">
        <v>385</v>
      </c>
      <c r="G138" s="100" t="s">
        <v>74</v>
      </c>
      <c r="H138" s="100" t="s">
        <v>35</v>
      </c>
      <c r="I138" s="100" t="s">
        <v>75</v>
      </c>
      <c r="J138" s="104" t="s">
        <v>394</v>
      </c>
      <c r="K138" s="74">
        <v>330</v>
      </c>
      <c r="L138" s="70">
        <v>45057</v>
      </c>
    </row>
    <row r="139" spans="1:12">
      <c r="A139" s="23">
        <v>4001368265</v>
      </c>
      <c r="D139" s="100">
        <v>1010</v>
      </c>
      <c r="E139" s="25" t="s">
        <v>278</v>
      </c>
      <c r="F139" s="100" t="s">
        <v>385</v>
      </c>
      <c r="G139" s="100" t="s">
        <v>76</v>
      </c>
      <c r="H139" s="100" t="s">
        <v>35</v>
      </c>
      <c r="I139" s="100" t="s">
        <v>25</v>
      </c>
      <c r="J139" s="104" t="s">
        <v>394</v>
      </c>
      <c r="K139" s="74">
        <v>110</v>
      </c>
      <c r="L139" s="70">
        <v>45057</v>
      </c>
    </row>
    <row r="140" spans="1:12">
      <c r="A140" s="23">
        <v>4001368265</v>
      </c>
      <c r="D140" s="100">
        <v>1010</v>
      </c>
      <c r="E140" s="25" t="s">
        <v>278</v>
      </c>
      <c r="F140" s="100" t="s">
        <v>385</v>
      </c>
      <c r="G140" s="100" t="s">
        <v>54</v>
      </c>
      <c r="H140" s="100" t="s">
        <v>35</v>
      </c>
      <c r="I140" s="100" t="s">
        <v>55</v>
      </c>
      <c r="J140" s="104" t="s">
        <v>394</v>
      </c>
      <c r="K140" s="74">
        <v>132</v>
      </c>
      <c r="L140" s="70">
        <v>45057</v>
      </c>
    </row>
    <row r="141" spans="1:12">
      <c r="A141" s="23">
        <v>4001368265</v>
      </c>
      <c r="D141" s="100">
        <v>1010</v>
      </c>
      <c r="E141" s="25" t="s">
        <v>278</v>
      </c>
      <c r="F141" s="100" t="s">
        <v>385</v>
      </c>
      <c r="G141" s="100" t="s">
        <v>34</v>
      </c>
      <c r="H141" s="100" t="s">
        <v>35</v>
      </c>
      <c r="I141" s="100" t="s">
        <v>19</v>
      </c>
      <c r="J141" s="104" t="s">
        <v>394</v>
      </c>
      <c r="K141" s="74">
        <v>330</v>
      </c>
      <c r="L141" s="70">
        <v>45057</v>
      </c>
    </row>
    <row r="142" spans="1:12">
      <c r="A142" s="23">
        <v>4001368265</v>
      </c>
      <c r="D142" s="100">
        <v>1010</v>
      </c>
      <c r="E142" s="25" t="s">
        <v>278</v>
      </c>
      <c r="F142" s="100" t="s">
        <v>385</v>
      </c>
      <c r="G142" s="100" t="s">
        <v>47</v>
      </c>
      <c r="H142" s="100" t="s">
        <v>35</v>
      </c>
      <c r="I142" s="100" t="s">
        <v>23</v>
      </c>
      <c r="J142" s="104" t="s">
        <v>394</v>
      </c>
      <c r="K142" s="74">
        <v>220</v>
      </c>
      <c r="L142" s="70">
        <v>45057</v>
      </c>
    </row>
    <row r="143" spans="1:12">
      <c r="A143" s="23">
        <v>4001368265</v>
      </c>
      <c r="D143" s="100">
        <v>1010</v>
      </c>
      <c r="E143" s="25" t="s">
        <v>278</v>
      </c>
      <c r="F143" s="100" t="s">
        <v>385</v>
      </c>
      <c r="G143" s="100" t="s">
        <v>58</v>
      </c>
      <c r="H143" s="100" t="s">
        <v>35</v>
      </c>
      <c r="I143" s="100" t="s">
        <v>24</v>
      </c>
      <c r="J143" s="104" t="s">
        <v>394</v>
      </c>
      <c r="K143" s="74">
        <v>264</v>
      </c>
      <c r="L143" s="70">
        <v>45057</v>
      </c>
    </row>
    <row r="144" spans="1:12">
      <c r="A144" s="23">
        <v>4001368265</v>
      </c>
      <c r="D144" s="100">
        <v>1010</v>
      </c>
      <c r="E144" s="25" t="s">
        <v>278</v>
      </c>
      <c r="F144" s="100" t="s">
        <v>385</v>
      </c>
      <c r="G144" s="100" t="s">
        <v>59</v>
      </c>
      <c r="H144" s="100" t="s">
        <v>35</v>
      </c>
      <c r="I144" s="100" t="s">
        <v>60</v>
      </c>
      <c r="J144" s="104" t="s">
        <v>394</v>
      </c>
      <c r="K144" s="74">
        <v>330</v>
      </c>
      <c r="L144" s="70">
        <v>45057</v>
      </c>
    </row>
    <row r="145" spans="1:12">
      <c r="A145" s="23">
        <v>4001368265</v>
      </c>
      <c r="D145" s="100">
        <v>1010</v>
      </c>
      <c r="E145" s="25" t="s">
        <v>278</v>
      </c>
      <c r="F145" s="100" t="s">
        <v>385</v>
      </c>
      <c r="G145" s="100" t="s">
        <v>61</v>
      </c>
      <c r="H145" s="100" t="s">
        <v>35</v>
      </c>
      <c r="I145" s="100" t="s">
        <v>62</v>
      </c>
      <c r="J145" s="104" t="s">
        <v>394</v>
      </c>
      <c r="K145" s="74">
        <v>198</v>
      </c>
      <c r="L145" s="70">
        <v>45057</v>
      </c>
    </row>
    <row r="146" spans="1:12">
      <c r="A146" s="23">
        <v>4001368265</v>
      </c>
      <c r="D146" s="100">
        <v>1010</v>
      </c>
      <c r="E146" s="25" t="s">
        <v>278</v>
      </c>
      <c r="F146" s="100" t="s">
        <v>386</v>
      </c>
      <c r="G146" s="100" t="s">
        <v>133</v>
      </c>
      <c r="H146" s="100" t="s">
        <v>134</v>
      </c>
      <c r="I146" s="100" t="s">
        <v>19</v>
      </c>
      <c r="J146" s="104" t="s">
        <v>394</v>
      </c>
      <c r="K146" s="74">
        <v>420</v>
      </c>
      <c r="L146" s="70">
        <v>45057</v>
      </c>
    </row>
    <row r="147" spans="1:12">
      <c r="A147" s="23">
        <v>4001368271</v>
      </c>
      <c r="D147" s="100">
        <v>1010</v>
      </c>
      <c r="E147" s="25" t="s">
        <v>278</v>
      </c>
      <c r="F147" s="100" t="s">
        <v>392</v>
      </c>
      <c r="G147" s="100" t="s">
        <v>67</v>
      </c>
      <c r="H147" s="100" t="s">
        <v>68</v>
      </c>
      <c r="I147" s="100" t="s">
        <v>17</v>
      </c>
      <c r="J147" s="104" t="s">
        <v>394</v>
      </c>
      <c r="K147" s="74">
        <v>60</v>
      </c>
      <c r="L147" s="70">
        <v>45029</v>
      </c>
    </row>
    <row r="148" spans="1:12">
      <c r="A148" s="23">
        <v>4001368271</v>
      </c>
      <c r="D148" s="100">
        <v>1010</v>
      </c>
      <c r="E148" s="25" t="s">
        <v>278</v>
      </c>
      <c r="F148" s="100" t="s">
        <v>392</v>
      </c>
      <c r="G148" s="100" t="s">
        <v>85</v>
      </c>
      <c r="H148" s="100" t="s">
        <v>68</v>
      </c>
      <c r="I148" s="100" t="s">
        <v>23</v>
      </c>
      <c r="J148" s="104" t="s">
        <v>394</v>
      </c>
      <c r="K148" s="74">
        <v>100</v>
      </c>
      <c r="L148" s="70">
        <v>45029</v>
      </c>
    </row>
    <row r="149" spans="1:12">
      <c r="A149" s="23">
        <v>4001368271</v>
      </c>
      <c r="D149" s="100">
        <v>1010</v>
      </c>
      <c r="E149" s="25" t="s">
        <v>278</v>
      </c>
      <c r="F149" s="100" t="s">
        <v>392</v>
      </c>
      <c r="G149" s="100" t="s">
        <v>81</v>
      </c>
      <c r="H149" s="100" t="s">
        <v>68</v>
      </c>
      <c r="I149" s="100" t="s">
        <v>82</v>
      </c>
      <c r="J149" s="104" t="s">
        <v>394</v>
      </c>
      <c r="K149" s="74">
        <v>40</v>
      </c>
      <c r="L149" s="70">
        <v>45029</v>
      </c>
    </row>
    <row r="150" spans="1:12">
      <c r="A150" s="23">
        <v>4001368271</v>
      </c>
      <c r="D150" s="100">
        <v>1010</v>
      </c>
      <c r="E150" s="25" t="s">
        <v>278</v>
      </c>
      <c r="F150" s="100" t="s">
        <v>380</v>
      </c>
      <c r="G150" s="100" t="s">
        <v>107</v>
      </c>
      <c r="H150" s="100" t="s">
        <v>108</v>
      </c>
      <c r="I150" s="100" t="s">
        <v>17</v>
      </c>
      <c r="J150" s="104" t="s">
        <v>394</v>
      </c>
      <c r="K150" s="74">
        <v>90</v>
      </c>
      <c r="L150" s="70">
        <v>45029</v>
      </c>
    </row>
    <row r="151" spans="1:12">
      <c r="A151" s="23">
        <v>4001368271</v>
      </c>
      <c r="D151" s="100">
        <v>1010</v>
      </c>
      <c r="E151" s="25" t="s">
        <v>278</v>
      </c>
      <c r="F151" s="100" t="s">
        <v>380</v>
      </c>
      <c r="G151" s="100" t="s">
        <v>111</v>
      </c>
      <c r="H151" s="100" t="s">
        <v>108</v>
      </c>
      <c r="I151" s="100" t="s">
        <v>18</v>
      </c>
      <c r="J151" s="104" t="s">
        <v>394</v>
      </c>
      <c r="K151" s="74">
        <v>54</v>
      </c>
      <c r="L151" s="70">
        <v>45029</v>
      </c>
    </row>
    <row r="152" spans="1:12">
      <c r="A152" s="23">
        <v>4001368271</v>
      </c>
      <c r="D152" s="100">
        <v>1010</v>
      </c>
      <c r="E152" s="25" t="s">
        <v>278</v>
      </c>
      <c r="F152" s="100" t="s">
        <v>380</v>
      </c>
      <c r="G152" s="100" t="s">
        <v>112</v>
      </c>
      <c r="H152" s="100" t="s">
        <v>108</v>
      </c>
      <c r="I152" s="100" t="s">
        <v>23</v>
      </c>
      <c r="J152" s="104" t="s">
        <v>394</v>
      </c>
      <c r="K152" s="74">
        <v>72</v>
      </c>
      <c r="L152" s="70">
        <v>45029</v>
      </c>
    </row>
    <row r="153" spans="1:12">
      <c r="A153" s="23">
        <v>4001368271</v>
      </c>
      <c r="D153" s="100">
        <v>1010</v>
      </c>
      <c r="E153" s="25" t="s">
        <v>278</v>
      </c>
      <c r="F153" s="100" t="s">
        <v>381</v>
      </c>
      <c r="G153" s="100" t="s">
        <v>69</v>
      </c>
      <c r="H153" s="100" t="s">
        <v>70</v>
      </c>
      <c r="I153" s="100" t="s">
        <v>17</v>
      </c>
      <c r="J153" s="104" t="s">
        <v>394</v>
      </c>
      <c r="K153" s="74">
        <f>36</f>
        <v>36</v>
      </c>
      <c r="L153" s="70">
        <v>45029</v>
      </c>
    </row>
    <row r="154" spans="1:12">
      <c r="A154" s="23">
        <v>4001368271</v>
      </c>
      <c r="D154" s="100">
        <v>1010</v>
      </c>
      <c r="E154" s="25" t="s">
        <v>278</v>
      </c>
      <c r="F154" s="100" t="s">
        <v>382</v>
      </c>
      <c r="G154" s="100" t="s">
        <v>40</v>
      </c>
      <c r="H154" s="100" t="s">
        <v>41</v>
      </c>
      <c r="I154" s="100" t="s">
        <v>17</v>
      </c>
      <c r="J154" s="104" t="s">
        <v>394</v>
      </c>
      <c r="K154" s="74">
        <v>30</v>
      </c>
      <c r="L154" s="70">
        <v>45029</v>
      </c>
    </row>
    <row r="155" spans="1:12">
      <c r="A155" s="23">
        <v>4001368271</v>
      </c>
      <c r="D155" s="100">
        <v>1010</v>
      </c>
      <c r="E155" s="25" t="s">
        <v>278</v>
      </c>
      <c r="F155" s="100" t="s">
        <v>383</v>
      </c>
      <c r="G155" s="100" t="s">
        <v>120</v>
      </c>
      <c r="H155" s="100" t="s">
        <v>79</v>
      </c>
      <c r="I155" s="100" t="s">
        <v>121</v>
      </c>
      <c r="J155" s="104" t="s">
        <v>394</v>
      </c>
      <c r="K155" s="74">
        <v>96</v>
      </c>
      <c r="L155" s="70">
        <v>45029</v>
      </c>
    </row>
    <row r="156" spans="1:12">
      <c r="A156" s="23">
        <v>4001368271</v>
      </c>
      <c r="D156" s="100">
        <v>1010</v>
      </c>
      <c r="E156" s="25" t="s">
        <v>278</v>
      </c>
      <c r="F156" s="100" t="s">
        <v>383</v>
      </c>
      <c r="G156" s="100" t="s">
        <v>78</v>
      </c>
      <c r="H156" s="100" t="s">
        <v>79</v>
      </c>
      <c r="I156" s="100" t="s">
        <v>80</v>
      </c>
      <c r="J156" s="104" t="s">
        <v>394</v>
      </c>
      <c r="K156" s="74">
        <v>224</v>
      </c>
      <c r="L156" s="70">
        <v>45029</v>
      </c>
    </row>
    <row r="157" spans="1:12">
      <c r="A157" s="23">
        <v>4001368271</v>
      </c>
      <c r="D157" s="100">
        <v>1010</v>
      </c>
      <c r="E157" s="25" t="s">
        <v>278</v>
      </c>
      <c r="F157" s="100" t="s">
        <v>384</v>
      </c>
      <c r="G157" s="100" t="s">
        <v>42</v>
      </c>
      <c r="H157" s="100" t="s">
        <v>43</v>
      </c>
      <c r="I157" s="100" t="s">
        <v>17</v>
      </c>
      <c r="J157" s="104" t="s">
        <v>394</v>
      </c>
      <c r="K157" s="74">
        <v>522</v>
      </c>
      <c r="L157" s="70">
        <v>45029</v>
      </c>
    </row>
    <row r="158" spans="1:12">
      <c r="A158" s="23">
        <v>4001368271</v>
      </c>
      <c r="D158" s="100">
        <v>1010</v>
      </c>
      <c r="E158" s="25" t="s">
        <v>278</v>
      </c>
      <c r="F158" s="100" t="s">
        <v>384</v>
      </c>
      <c r="G158" s="100" t="s">
        <v>44</v>
      </c>
      <c r="H158" s="100" t="s">
        <v>43</v>
      </c>
      <c r="I158" s="100" t="s">
        <v>25</v>
      </c>
      <c r="J158" s="104" t="s">
        <v>394</v>
      </c>
      <c r="K158" s="74">
        <v>29</v>
      </c>
      <c r="L158" s="70">
        <v>45029</v>
      </c>
    </row>
    <row r="159" spans="1:12">
      <c r="A159" s="23">
        <v>4001368271</v>
      </c>
      <c r="D159" s="100">
        <v>1010</v>
      </c>
      <c r="E159" s="25" t="s">
        <v>278</v>
      </c>
      <c r="F159" s="100" t="s">
        <v>384</v>
      </c>
      <c r="G159" s="100" t="s">
        <v>83</v>
      </c>
      <c r="H159" s="100" t="s">
        <v>43</v>
      </c>
      <c r="I159" s="100" t="s">
        <v>84</v>
      </c>
      <c r="J159" s="104" t="s">
        <v>394</v>
      </c>
      <c r="K159" s="74">
        <v>29</v>
      </c>
      <c r="L159" s="70">
        <v>45029</v>
      </c>
    </row>
    <row r="160" spans="1:12">
      <c r="A160" s="23">
        <v>4001368271</v>
      </c>
      <c r="D160" s="100">
        <v>1010</v>
      </c>
      <c r="E160" s="25" t="s">
        <v>278</v>
      </c>
      <c r="F160" s="100" t="s">
        <v>384</v>
      </c>
      <c r="G160" s="100" t="s">
        <v>103</v>
      </c>
      <c r="H160" s="100" t="s">
        <v>43</v>
      </c>
      <c r="I160" s="100" t="s">
        <v>104</v>
      </c>
      <c r="J160" s="104" t="s">
        <v>394</v>
      </c>
      <c r="K160" s="74">
        <v>29</v>
      </c>
      <c r="L160" s="70">
        <v>45029</v>
      </c>
    </row>
    <row r="161" spans="1:12">
      <c r="A161" s="23">
        <v>4001368271</v>
      </c>
      <c r="D161" s="100">
        <v>1010</v>
      </c>
      <c r="E161" s="25" t="s">
        <v>278</v>
      </c>
      <c r="F161" s="100" t="s">
        <v>384</v>
      </c>
      <c r="G161" s="100" t="s">
        <v>101</v>
      </c>
      <c r="H161" s="100" t="s">
        <v>43</v>
      </c>
      <c r="I161" s="100" t="s">
        <v>23</v>
      </c>
      <c r="J161" s="104" t="s">
        <v>394</v>
      </c>
      <c r="K161" s="74">
        <v>87</v>
      </c>
      <c r="L161" s="70">
        <v>45029</v>
      </c>
    </row>
    <row r="162" spans="1:12">
      <c r="A162" s="23">
        <v>4001368271</v>
      </c>
      <c r="D162" s="100">
        <v>1010</v>
      </c>
      <c r="E162" s="25" t="s">
        <v>278</v>
      </c>
      <c r="F162" s="100" t="s">
        <v>384</v>
      </c>
      <c r="G162" s="100" t="s">
        <v>102</v>
      </c>
      <c r="H162" s="100" t="s">
        <v>43</v>
      </c>
      <c r="I162" s="100" t="s">
        <v>26</v>
      </c>
      <c r="J162" s="104" t="s">
        <v>394</v>
      </c>
      <c r="K162" s="74">
        <v>29</v>
      </c>
      <c r="L162" s="70">
        <v>45029</v>
      </c>
    </row>
    <row r="163" spans="1:12">
      <c r="A163" s="23">
        <v>4001368271</v>
      </c>
      <c r="D163" s="100">
        <v>1010</v>
      </c>
      <c r="E163" s="25" t="s">
        <v>278</v>
      </c>
      <c r="F163" s="100" t="s">
        <v>384</v>
      </c>
      <c r="G163" s="100" t="s">
        <v>45</v>
      </c>
      <c r="H163" s="100" t="s">
        <v>43</v>
      </c>
      <c r="I163" s="100" t="s">
        <v>24</v>
      </c>
      <c r="J163" s="104" t="s">
        <v>394</v>
      </c>
      <c r="K163" s="74">
        <v>58</v>
      </c>
      <c r="L163" s="70">
        <v>45029</v>
      </c>
    </row>
    <row r="164" spans="1:12">
      <c r="A164" s="23">
        <v>4001368271</v>
      </c>
      <c r="D164" s="100">
        <v>1010</v>
      </c>
      <c r="E164" s="25" t="s">
        <v>278</v>
      </c>
      <c r="F164" s="100" t="s">
        <v>385</v>
      </c>
      <c r="G164" s="100" t="s">
        <v>98</v>
      </c>
      <c r="H164" s="100" t="s">
        <v>35</v>
      </c>
      <c r="I164" s="100" t="s">
        <v>21</v>
      </c>
      <c r="J164" s="104" t="s">
        <v>394</v>
      </c>
      <c r="K164" s="74">
        <v>22</v>
      </c>
      <c r="L164" s="70">
        <v>45029</v>
      </c>
    </row>
    <row r="165" spans="1:12">
      <c r="A165" s="23">
        <v>4001368271</v>
      </c>
      <c r="D165" s="100">
        <v>1010</v>
      </c>
      <c r="E165" s="25" t="s">
        <v>278</v>
      </c>
      <c r="F165" s="100" t="s">
        <v>385</v>
      </c>
      <c r="G165" s="100" t="s">
        <v>46</v>
      </c>
      <c r="H165" s="100" t="s">
        <v>35</v>
      </c>
      <c r="I165" s="100" t="s">
        <v>17</v>
      </c>
      <c r="J165" s="104" t="s">
        <v>394</v>
      </c>
      <c r="K165" s="74">
        <v>506</v>
      </c>
      <c r="L165" s="70">
        <v>45029</v>
      </c>
    </row>
    <row r="166" spans="1:12">
      <c r="A166" s="23">
        <v>4001368271</v>
      </c>
      <c r="D166" s="100">
        <v>1010</v>
      </c>
      <c r="E166" s="25" t="s">
        <v>278</v>
      </c>
      <c r="F166" s="100" t="s">
        <v>385</v>
      </c>
      <c r="G166" s="100" t="s">
        <v>131</v>
      </c>
      <c r="H166" s="100" t="s">
        <v>35</v>
      </c>
      <c r="I166" s="100" t="s">
        <v>123</v>
      </c>
      <c r="J166" s="104" t="s">
        <v>394</v>
      </c>
      <c r="K166" s="74">
        <v>22</v>
      </c>
      <c r="L166" s="70">
        <v>45029</v>
      </c>
    </row>
    <row r="167" spans="1:12">
      <c r="A167" s="23">
        <v>4001368271</v>
      </c>
      <c r="D167" s="100">
        <v>1010</v>
      </c>
      <c r="E167" s="25" t="s">
        <v>278</v>
      </c>
      <c r="F167" s="100" t="s">
        <v>385</v>
      </c>
      <c r="G167" s="100" t="s">
        <v>74</v>
      </c>
      <c r="H167" s="100" t="s">
        <v>35</v>
      </c>
      <c r="I167" s="100" t="s">
        <v>75</v>
      </c>
      <c r="J167" s="104" t="s">
        <v>394</v>
      </c>
      <c r="K167" s="74">
        <v>44</v>
      </c>
      <c r="L167" s="70">
        <v>45029</v>
      </c>
    </row>
    <row r="168" spans="1:12">
      <c r="A168" s="23">
        <v>4001368271</v>
      </c>
      <c r="D168" s="100">
        <v>1010</v>
      </c>
      <c r="E168" s="25" t="s">
        <v>278</v>
      </c>
      <c r="F168" s="100" t="s">
        <v>385</v>
      </c>
      <c r="G168" s="100" t="s">
        <v>34</v>
      </c>
      <c r="H168" s="100" t="s">
        <v>35</v>
      </c>
      <c r="I168" s="100" t="s">
        <v>19</v>
      </c>
      <c r="J168" s="104" t="s">
        <v>394</v>
      </c>
      <c r="K168" s="74">
        <v>22</v>
      </c>
      <c r="L168" s="70">
        <v>45029</v>
      </c>
    </row>
    <row r="169" spans="1:12">
      <c r="A169" s="23">
        <v>4001368271</v>
      </c>
      <c r="D169" s="100">
        <v>1010</v>
      </c>
      <c r="E169" s="25" t="s">
        <v>278</v>
      </c>
      <c r="F169" s="100" t="s">
        <v>385</v>
      </c>
      <c r="G169" s="100" t="s">
        <v>47</v>
      </c>
      <c r="H169" s="100" t="s">
        <v>35</v>
      </c>
      <c r="I169" s="100" t="s">
        <v>23</v>
      </c>
      <c r="J169" s="104" t="s">
        <v>394</v>
      </c>
      <c r="K169" s="74">
        <v>110</v>
      </c>
      <c r="L169" s="70">
        <v>45029</v>
      </c>
    </row>
    <row r="170" spans="1:12">
      <c r="A170" s="23">
        <v>4001368271</v>
      </c>
      <c r="D170" s="100">
        <v>1010</v>
      </c>
      <c r="E170" s="25" t="s">
        <v>278</v>
      </c>
      <c r="F170" s="100" t="s">
        <v>385</v>
      </c>
      <c r="G170" s="100" t="s">
        <v>58</v>
      </c>
      <c r="H170" s="100" t="s">
        <v>35</v>
      </c>
      <c r="I170" s="100" t="s">
        <v>24</v>
      </c>
      <c r="J170" s="104" t="s">
        <v>394</v>
      </c>
      <c r="K170" s="74">
        <v>66</v>
      </c>
      <c r="L170" s="70">
        <v>45029</v>
      </c>
    </row>
    <row r="171" spans="1:12">
      <c r="A171" s="23">
        <v>4001368271</v>
      </c>
      <c r="D171" s="100">
        <v>1010</v>
      </c>
      <c r="E171" s="25" t="s">
        <v>278</v>
      </c>
      <c r="F171" s="100" t="s">
        <v>385</v>
      </c>
      <c r="G171" s="100" t="s">
        <v>99</v>
      </c>
      <c r="H171" s="100" t="s">
        <v>35</v>
      </c>
      <c r="I171" s="100" t="s">
        <v>100</v>
      </c>
      <c r="J171" s="104" t="s">
        <v>394</v>
      </c>
      <c r="K171" s="74">
        <v>44</v>
      </c>
      <c r="L171" s="70">
        <v>45029</v>
      </c>
    </row>
    <row r="172" spans="1:12">
      <c r="A172" s="23">
        <v>4001368271</v>
      </c>
      <c r="D172" s="100">
        <v>1010</v>
      </c>
      <c r="E172" s="25" t="s">
        <v>278</v>
      </c>
      <c r="F172" s="100" t="s">
        <v>386</v>
      </c>
      <c r="G172" s="100" t="s">
        <v>133</v>
      </c>
      <c r="H172" s="100" t="s">
        <v>134</v>
      </c>
      <c r="I172" s="100" t="s">
        <v>19</v>
      </c>
      <c r="J172" s="104" t="s">
        <v>394</v>
      </c>
      <c r="K172" s="74">
        <v>48</v>
      </c>
      <c r="L172" s="70">
        <v>45029</v>
      </c>
    </row>
    <row r="173" spans="1:12">
      <c r="A173" s="23" t="s">
        <v>295</v>
      </c>
      <c r="D173" s="100" t="s">
        <v>96</v>
      </c>
      <c r="E173" s="25" t="s">
        <v>287</v>
      </c>
      <c r="F173" s="100" t="s">
        <v>387</v>
      </c>
      <c r="G173" s="100" t="s">
        <v>33</v>
      </c>
      <c r="H173" s="100" t="s">
        <v>22</v>
      </c>
      <c r="I173" s="100" t="s">
        <v>23</v>
      </c>
      <c r="J173" s="104" t="s">
        <v>394</v>
      </c>
      <c r="K173" s="74">
        <v>1000</v>
      </c>
      <c r="L173" s="70">
        <v>45029</v>
      </c>
    </row>
    <row r="174" spans="1:12">
      <c r="A174" s="23" t="s">
        <v>297</v>
      </c>
      <c r="D174" s="100" t="s">
        <v>96</v>
      </c>
      <c r="E174" s="25" t="s">
        <v>287</v>
      </c>
      <c r="F174" s="100" t="s">
        <v>380</v>
      </c>
      <c r="G174" s="100" t="s">
        <v>107</v>
      </c>
      <c r="H174" s="100" t="s">
        <v>108</v>
      </c>
      <c r="I174" s="100" t="s">
        <v>17</v>
      </c>
      <c r="J174" s="104" t="s">
        <v>394</v>
      </c>
      <c r="K174" s="74">
        <v>600</v>
      </c>
      <c r="L174" s="70">
        <v>45029</v>
      </c>
    </row>
    <row r="175" spans="1:12">
      <c r="A175" s="23" t="s">
        <v>299</v>
      </c>
      <c r="D175" s="100" t="s">
        <v>96</v>
      </c>
      <c r="E175" s="25" t="s">
        <v>287</v>
      </c>
      <c r="F175" s="100" t="s">
        <v>380</v>
      </c>
      <c r="G175" s="100" t="s">
        <v>111</v>
      </c>
      <c r="H175" s="100" t="s">
        <v>108</v>
      </c>
      <c r="I175" s="100" t="s">
        <v>18</v>
      </c>
      <c r="J175" s="104" t="s">
        <v>394</v>
      </c>
      <c r="K175" s="74">
        <v>630</v>
      </c>
      <c r="L175" s="70">
        <v>45029</v>
      </c>
    </row>
    <row r="176" spans="1:12">
      <c r="A176" s="23" t="s">
        <v>301</v>
      </c>
      <c r="D176" s="100" t="s">
        <v>96</v>
      </c>
      <c r="E176" s="25" t="s">
        <v>287</v>
      </c>
      <c r="F176" s="100" t="s">
        <v>380</v>
      </c>
      <c r="G176" s="100" t="s">
        <v>112</v>
      </c>
      <c r="H176" s="100" t="s">
        <v>108</v>
      </c>
      <c r="I176" s="100" t="s">
        <v>23</v>
      </c>
      <c r="J176" s="104" t="s">
        <v>394</v>
      </c>
      <c r="K176" s="74">
        <v>550</v>
      </c>
      <c r="L176" s="70">
        <v>45029</v>
      </c>
    </row>
    <row r="177" spans="1:12">
      <c r="A177" s="23" t="s">
        <v>303</v>
      </c>
      <c r="D177" s="100" t="s">
        <v>96</v>
      </c>
      <c r="E177" s="25" t="s">
        <v>287</v>
      </c>
      <c r="F177" s="100" t="s">
        <v>383</v>
      </c>
      <c r="G177" s="100" t="s">
        <v>120</v>
      </c>
      <c r="H177" s="100" t="s">
        <v>79</v>
      </c>
      <c r="I177" s="100" t="s">
        <v>121</v>
      </c>
      <c r="J177" s="104" t="s">
        <v>394</v>
      </c>
      <c r="K177" s="74">
        <v>700</v>
      </c>
      <c r="L177" s="70">
        <v>45029</v>
      </c>
    </row>
    <row r="178" spans="1:12">
      <c r="A178" s="23" t="s">
        <v>305</v>
      </c>
      <c r="D178" s="100" t="s">
        <v>96</v>
      </c>
      <c r="E178" s="25" t="s">
        <v>287</v>
      </c>
      <c r="F178" s="100" t="s">
        <v>383</v>
      </c>
      <c r="G178" s="100" t="s">
        <v>78</v>
      </c>
      <c r="H178" s="100" t="s">
        <v>79</v>
      </c>
      <c r="I178" s="100" t="s">
        <v>80</v>
      </c>
      <c r="J178" s="104" t="s">
        <v>394</v>
      </c>
      <c r="K178" s="74">
        <v>700</v>
      </c>
      <c r="L178" s="70">
        <v>45029</v>
      </c>
    </row>
    <row r="179" spans="1:12">
      <c r="A179" s="23" t="s">
        <v>307</v>
      </c>
      <c r="D179" s="100" t="s">
        <v>96</v>
      </c>
      <c r="E179" s="25" t="s">
        <v>287</v>
      </c>
      <c r="F179" s="100" t="s">
        <v>388</v>
      </c>
      <c r="G179" s="100" t="s">
        <v>115</v>
      </c>
      <c r="H179" s="100" t="s">
        <v>87</v>
      </c>
      <c r="I179" s="100" t="s">
        <v>28</v>
      </c>
      <c r="J179" s="104" t="s">
        <v>394</v>
      </c>
      <c r="K179" s="74">
        <v>627</v>
      </c>
      <c r="L179" s="70">
        <v>45029</v>
      </c>
    </row>
    <row r="180" spans="1:12">
      <c r="A180" s="23" t="s">
        <v>309</v>
      </c>
      <c r="D180" s="100" t="s">
        <v>96</v>
      </c>
      <c r="E180" s="25" t="s">
        <v>287</v>
      </c>
      <c r="F180" s="100" t="s">
        <v>388</v>
      </c>
      <c r="G180" s="100" t="s">
        <v>86</v>
      </c>
      <c r="H180" s="100" t="s">
        <v>87</v>
      </c>
      <c r="I180" s="100" t="s">
        <v>27</v>
      </c>
      <c r="J180" s="104" t="s">
        <v>394</v>
      </c>
      <c r="K180" s="74">
        <v>587</v>
      </c>
      <c r="L180" s="70">
        <v>45029</v>
      </c>
    </row>
    <row r="181" spans="1:12">
      <c r="A181" s="23" t="s">
        <v>311</v>
      </c>
      <c r="D181" s="100" t="s">
        <v>96</v>
      </c>
      <c r="E181" s="25" t="s">
        <v>287</v>
      </c>
      <c r="F181" s="100" t="s">
        <v>388</v>
      </c>
      <c r="G181" s="100" t="s">
        <v>114</v>
      </c>
      <c r="H181" s="100" t="s">
        <v>87</v>
      </c>
      <c r="I181" s="100" t="s">
        <v>20</v>
      </c>
      <c r="J181" s="104" t="s">
        <v>394</v>
      </c>
      <c r="K181" s="74">
        <v>766</v>
      </c>
      <c r="L181" s="70">
        <v>45029</v>
      </c>
    </row>
    <row r="182" spans="1:12">
      <c r="A182" s="23" t="s">
        <v>313</v>
      </c>
      <c r="D182" s="100" t="s">
        <v>96</v>
      </c>
      <c r="E182" s="25" t="s">
        <v>287</v>
      </c>
      <c r="F182" s="100" t="s">
        <v>388</v>
      </c>
      <c r="G182" s="100" t="s">
        <v>119</v>
      </c>
      <c r="H182" s="100" t="s">
        <v>87</v>
      </c>
      <c r="I182" s="100" t="s">
        <v>31</v>
      </c>
      <c r="J182" s="104" t="s">
        <v>394</v>
      </c>
      <c r="K182" s="74">
        <v>517</v>
      </c>
      <c r="L182" s="70">
        <v>45029</v>
      </c>
    </row>
    <row r="183" spans="1:12">
      <c r="A183" s="23" t="s">
        <v>315</v>
      </c>
      <c r="D183" s="100" t="s">
        <v>96</v>
      </c>
      <c r="E183" s="25" t="s">
        <v>287</v>
      </c>
      <c r="F183" s="100" t="s">
        <v>388</v>
      </c>
      <c r="G183" s="100" t="s">
        <v>116</v>
      </c>
      <c r="H183" s="100" t="s">
        <v>87</v>
      </c>
      <c r="I183" s="100" t="s">
        <v>26</v>
      </c>
      <c r="J183" s="104" t="s">
        <v>394</v>
      </c>
      <c r="K183" s="74">
        <v>500</v>
      </c>
      <c r="L183" s="70">
        <v>45029</v>
      </c>
    </row>
    <row r="184" spans="1:12">
      <c r="A184" s="23" t="s">
        <v>317</v>
      </c>
      <c r="D184" s="100" t="s">
        <v>96</v>
      </c>
      <c r="E184" s="25" t="s">
        <v>287</v>
      </c>
      <c r="F184" s="100" t="s">
        <v>388</v>
      </c>
      <c r="G184" s="100" t="s">
        <v>113</v>
      </c>
      <c r="H184" s="100" t="s">
        <v>87</v>
      </c>
      <c r="I184" s="100" t="s">
        <v>24</v>
      </c>
      <c r="J184" s="104" t="s">
        <v>394</v>
      </c>
      <c r="K184" s="74">
        <v>200</v>
      </c>
      <c r="L184" s="70">
        <v>45029</v>
      </c>
    </row>
    <row r="185" spans="1:12">
      <c r="A185" s="23" t="s">
        <v>319</v>
      </c>
      <c r="D185" s="100" t="s">
        <v>96</v>
      </c>
      <c r="E185" s="25" t="s">
        <v>287</v>
      </c>
      <c r="F185" s="100" t="s">
        <v>388</v>
      </c>
      <c r="G185" s="100" t="s">
        <v>88</v>
      </c>
      <c r="H185" s="100" t="s">
        <v>87</v>
      </c>
      <c r="I185" s="100" t="s">
        <v>89</v>
      </c>
      <c r="J185" s="104" t="s">
        <v>394</v>
      </c>
      <c r="K185" s="74">
        <v>605</v>
      </c>
      <c r="L185" s="70">
        <v>45029</v>
      </c>
    </row>
    <row r="186" spans="1:12">
      <c r="A186" s="23" t="s">
        <v>321</v>
      </c>
      <c r="D186" s="100" t="s">
        <v>96</v>
      </c>
      <c r="E186" s="25" t="s">
        <v>287</v>
      </c>
      <c r="F186" s="100" t="s">
        <v>385</v>
      </c>
      <c r="G186" s="100" t="s">
        <v>46</v>
      </c>
      <c r="H186" s="100" t="s">
        <v>35</v>
      </c>
      <c r="I186" s="100" t="s">
        <v>17</v>
      </c>
      <c r="J186" s="104" t="s">
        <v>394</v>
      </c>
      <c r="K186" s="74">
        <v>2490</v>
      </c>
      <c r="L186" s="70">
        <v>45029</v>
      </c>
    </row>
    <row r="187" spans="1:12">
      <c r="A187" s="23" t="s">
        <v>323</v>
      </c>
      <c r="D187" s="100" t="s">
        <v>96</v>
      </c>
      <c r="E187" s="25" t="s">
        <v>287</v>
      </c>
      <c r="F187" s="100" t="s">
        <v>385</v>
      </c>
      <c r="G187" s="100" t="s">
        <v>76</v>
      </c>
      <c r="H187" s="100" t="s">
        <v>35</v>
      </c>
      <c r="I187" s="100" t="s">
        <v>25</v>
      </c>
      <c r="J187" s="104" t="s">
        <v>394</v>
      </c>
      <c r="K187" s="74">
        <v>700</v>
      </c>
      <c r="L187" s="70">
        <v>45029</v>
      </c>
    </row>
    <row r="188" spans="1:12">
      <c r="A188" s="23" t="s">
        <v>325</v>
      </c>
      <c r="D188" s="100" t="s">
        <v>96</v>
      </c>
      <c r="E188" s="25" t="s">
        <v>287</v>
      </c>
      <c r="F188" s="100" t="s">
        <v>385</v>
      </c>
      <c r="G188" s="100" t="s">
        <v>99</v>
      </c>
      <c r="H188" s="100" t="s">
        <v>35</v>
      </c>
      <c r="I188" s="100" t="s">
        <v>100</v>
      </c>
      <c r="J188" s="104" t="s">
        <v>394</v>
      </c>
      <c r="K188" s="74">
        <v>434</v>
      </c>
      <c r="L188" s="70">
        <v>45029</v>
      </c>
    </row>
    <row r="189" spans="1:12">
      <c r="A189" s="23" t="s">
        <v>327</v>
      </c>
      <c r="D189" s="100" t="s">
        <v>96</v>
      </c>
      <c r="E189" s="25" t="s">
        <v>287</v>
      </c>
      <c r="F189" s="100" t="s">
        <v>385</v>
      </c>
      <c r="G189" s="100" t="s">
        <v>47</v>
      </c>
      <c r="H189" s="100" t="s">
        <v>35</v>
      </c>
      <c r="I189" s="100" t="s">
        <v>23</v>
      </c>
      <c r="J189" s="104" t="s">
        <v>394</v>
      </c>
      <c r="K189" s="74">
        <v>1035</v>
      </c>
      <c r="L189" s="70">
        <v>45029</v>
      </c>
    </row>
    <row r="190" spans="1:12">
      <c r="A190" s="23" t="s">
        <v>329</v>
      </c>
      <c r="D190" s="100" t="s">
        <v>96</v>
      </c>
      <c r="E190" s="25" t="s">
        <v>287</v>
      </c>
      <c r="F190" s="100" t="s">
        <v>385</v>
      </c>
      <c r="G190" s="100" t="s">
        <v>59</v>
      </c>
      <c r="H190" s="100" t="s">
        <v>35</v>
      </c>
      <c r="I190" s="100" t="s">
        <v>60</v>
      </c>
      <c r="J190" s="104" t="s">
        <v>394</v>
      </c>
      <c r="K190" s="74">
        <v>750</v>
      </c>
      <c r="L190" s="70">
        <v>45029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
  <sheetViews>
    <sheetView workbookViewId="0">
      <pane ySplit="1" topLeftCell="A2" activePane="bottomLeft" state="frozen"/>
      <selection pane="bottomLeft" activeCell="A2" sqref="A2"/>
    </sheetView>
  </sheetViews>
  <sheetFormatPr defaultColWidth="9.28515625" defaultRowHeight="12.75"/>
  <cols>
    <col min="1" max="1" width="22.5703125" style="23" customWidth="1"/>
    <col min="2" max="2" width="9.28515625" style="23"/>
    <col min="3" max="3" width="11.42578125" style="23" bestFit="1" customWidth="1"/>
    <col min="4" max="4" width="10.42578125" style="23" bestFit="1" customWidth="1"/>
    <col min="5" max="5" width="16.5703125" style="23" bestFit="1" customWidth="1"/>
    <col min="6" max="6" width="22.7109375" style="23" bestFit="1" customWidth="1"/>
    <col min="7" max="7" width="9.5703125" style="23" customWidth="1"/>
    <col min="8" max="9" width="9.28515625" style="23" customWidth="1"/>
    <col min="10" max="14" width="9.28515625" style="23"/>
    <col min="15" max="15" width="17" style="23" bestFit="1" customWidth="1"/>
    <col min="16" max="16384" width="9.28515625" style="23"/>
  </cols>
  <sheetData>
    <row r="1" spans="1:15" s="25" customFormat="1" ht="25.5">
      <c r="A1" s="20" t="s">
        <v>2</v>
      </c>
      <c r="B1" s="20" t="s">
        <v>3</v>
      </c>
      <c r="C1" s="20" t="s">
        <v>4</v>
      </c>
      <c r="D1" s="20" t="s">
        <v>5</v>
      </c>
      <c r="E1" s="20" t="s">
        <v>6</v>
      </c>
      <c r="F1" s="20" t="s">
        <v>7</v>
      </c>
      <c r="G1" s="20" t="s">
        <v>8</v>
      </c>
      <c r="H1" s="20" t="s">
        <v>9</v>
      </c>
      <c r="I1" s="20" t="s">
        <v>10</v>
      </c>
      <c r="J1" s="26" t="s">
        <v>11</v>
      </c>
      <c r="K1" s="26" t="s">
        <v>12</v>
      </c>
      <c r="L1" s="26" t="s">
        <v>13</v>
      </c>
      <c r="M1" s="26" t="s">
        <v>14</v>
      </c>
      <c r="N1" s="22" t="s">
        <v>15</v>
      </c>
      <c r="O1" s="25" t="s">
        <v>16</v>
      </c>
    </row>
    <row r="2" spans="1:15">
      <c r="A2" s="23" t="str">
        <f t="shared" ref="A2:A33" si="0">D2&amp;J2&amp;K2&amp;L2</f>
        <v>JS0A4QUE7N84001354708310120</v>
      </c>
      <c r="B2" s="23">
        <v>721415</v>
      </c>
      <c r="C2" s="23" t="s">
        <v>1</v>
      </c>
      <c r="D2" s="23" t="s">
        <v>34</v>
      </c>
      <c r="E2" s="23" t="s">
        <v>35</v>
      </c>
      <c r="F2" s="23" t="s">
        <v>19</v>
      </c>
      <c r="J2" s="23">
        <v>4001354708</v>
      </c>
      <c r="K2" s="23">
        <v>310</v>
      </c>
      <c r="L2" s="23">
        <v>120</v>
      </c>
      <c r="M2" s="23">
        <v>2376</v>
      </c>
      <c r="N2" s="23">
        <v>22</v>
      </c>
    </row>
    <row r="3" spans="1:15">
      <c r="A3" s="23" t="str">
        <f t="shared" si="0"/>
        <v>JS0A2SDD93Y4001357822210120</v>
      </c>
      <c r="B3" s="23">
        <v>721415</v>
      </c>
      <c r="C3" s="23" t="s">
        <v>1</v>
      </c>
      <c r="D3" s="23" t="s">
        <v>36</v>
      </c>
      <c r="E3" s="23" t="s">
        <v>22</v>
      </c>
      <c r="F3" s="23" t="s">
        <v>37</v>
      </c>
      <c r="J3" s="23">
        <v>4001357822</v>
      </c>
      <c r="K3" s="23">
        <v>210</v>
      </c>
      <c r="L3" s="23">
        <v>120</v>
      </c>
      <c r="M3" s="23">
        <v>1214</v>
      </c>
      <c r="N3" s="23">
        <v>13</v>
      </c>
    </row>
    <row r="4" spans="1:15">
      <c r="A4" s="23" t="str">
        <f t="shared" si="0"/>
        <v>JS0A4QW35M94001359898110120</v>
      </c>
      <c r="B4" s="23">
        <v>721415</v>
      </c>
      <c r="C4" s="23" t="s">
        <v>1</v>
      </c>
      <c r="D4" s="23" t="s">
        <v>38</v>
      </c>
      <c r="E4" s="23" t="s">
        <v>39</v>
      </c>
      <c r="F4" s="23" t="s">
        <v>20</v>
      </c>
      <c r="J4" s="23">
        <v>4001359898</v>
      </c>
      <c r="K4" s="23">
        <v>110</v>
      </c>
      <c r="L4" s="23">
        <v>120</v>
      </c>
      <c r="M4" s="23">
        <v>347</v>
      </c>
      <c r="N4" s="23">
        <v>30</v>
      </c>
    </row>
    <row r="5" spans="1:15">
      <c r="A5" s="23" t="str">
        <f t="shared" si="0"/>
        <v>JS0A2SDG008400136336530120</v>
      </c>
      <c r="B5" s="23">
        <v>721415</v>
      </c>
      <c r="C5" s="23" t="s">
        <v>1</v>
      </c>
      <c r="D5" s="23" t="s">
        <v>40</v>
      </c>
      <c r="E5" s="23" t="s">
        <v>41</v>
      </c>
      <c r="F5" s="23" t="s">
        <v>17</v>
      </c>
      <c r="J5" s="23">
        <v>4001363365</v>
      </c>
      <c r="K5" s="23">
        <v>30</v>
      </c>
      <c r="L5" s="23">
        <v>120</v>
      </c>
      <c r="M5" s="23">
        <v>2001</v>
      </c>
      <c r="N5" s="23">
        <v>30</v>
      </c>
    </row>
    <row r="6" spans="1:15">
      <c r="A6" s="23" t="str">
        <f t="shared" si="0"/>
        <v>JS0A4QUT0084001357822660120</v>
      </c>
      <c r="B6" s="23">
        <v>721415</v>
      </c>
      <c r="C6" s="23" t="s">
        <v>1</v>
      </c>
      <c r="D6" s="23" t="s">
        <v>42</v>
      </c>
      <c r="E6" s="23" t="s">
        <v>43</v>
      </c>
      <c r="F6" s="23" t="s">
        <v>17</v>
      </c>
      <c r="J6" s="23">
        <v>4001357822</v>
      </c>
      <c r="K6" s="23">
        <v>660</v>
      </c>
      <c r="L6" s="23">
        <v>120</v>
      </c>
      <c r="M6" s="23">
        <v>30000</v>
      </c>
      <c r="N6" s="23">
        <v>261</v>
      </c>
    </row>
    <row r="7" spans="1:15">
      <c r="A7" s="23" t="str">
        <f t="shared" si="0"/>
        <v>JS0A4QUT7H6400136331940120</v>
      </c>
      <c r="B7" s="23">
        <v>721415</v>
      </c>
      <c r="C7" s="23" t="s">
        <v>1</v>
      </c>
      <c r="D7" s="23" t="s">
        <v>44</v>
      </c>
      <c r="E7" s="23" t="s">
        <v>43</v>
      </c>
      <c r="F7" s="23" t="s">
        <v>25</v>
      </c>
      <c r="J7" s="23">
        <v>4001363319</v>
      </c>
      <c r="K7" s="23">
        <v>40</v>
      </c>
      <c r="L7" s="23">
        <v>120</v>
      </c>
      <c r="M7" s="23">
        <v>3100</v>
      </c>
      <c r="N7" s="23">
        <v>87</v>
      </c>
    </row>
    <row r="8" spans="1:15">
      <c r="A8" s="23" t="str">
        <f t="shared" si="0"/>
        <v>JS0A4QUT04S4001361542240120</v>
      </c>
      <c r="B8" s="23">
        <v>721415</v>
      </c>
      <c r="C8" s="23" t="s">
        <v>1</v>
      </c>
      <c r="D8" s="23" t="s">
        <v>45</v>
      </c>
      <c r="E8" s="23" t="s">
        <v>43</v>
      </c>
      <c r="F8" s="23" t="s">
        <v>24</v>
      </c>
      <c r="J8" s="23">
        <v>4001361542</v>
      </c>
      <c r="K8" s="23">
        <v>240</v>
      </c>
      <c r="L8" s="23">
        <v>120</v>
      </c>
      <c r="M8" s="23">
        <v>6939</v>
      </c>
      <c r="N8" s="23">
        <v>29</v>
      </c>
    </row>
    <row r="9" spans="1:15">
      <c r="A9" s="23" t="str">
        <f t="shared" si="0"/>
        <v>JS0A4QUE0084001357822450120</v>
      </c>
      <c r="B9" s="23">
        <v>721415</v>
      </c>
      <c r="C9" s="23" t="s">
        <v>1</v>
      </c>
      <c r="D9" s="23" t="s">
        <v>46</v>
      </c>
      <c r="E9" s="23" t="s">
        <v>35</v>
      </c>
      <c r="F9" s="23" t="s">
        <v>17</v>
      </c>
      <c r="J9" s="23">
        <v>4001357822</v>
      </c>
      <c r="K9" s="23">
        <v>450</v>
      </c>
      <c r="L9" s="23">
        <v>120</v>
      </c>
      <c r="M9" s="23">
        <v>11232</v>
      </c>
      <c r="N9" s="23">
        <v>220</v>
      </c>
    </row>
    <row r="10" spans="1:15">
      <c r="A10" s="23" t="str">
        <f t="shared" si="0"/>
        <v>JS0A4QUE0034001357822440120</v>
      </c>
      <c r="B10" s="23">
        <v>721415</v>
      </c>
      <c r="C10" s="23" t="s">
        <v>1</v>
      </c>
      <c r="D10" s="23" t="s">
        <v>47</v>
      </c>
      <c r="E10" s="23" t="s">
        <v>35</v>
      </c>
      <c r="F10" s="23" t="s">
        <v>23</v>
      </c>
      <c r="J10" s="23">
        <v>4001357822</v>
      </c>
      <c r="K10" s="23">
        <v>440</v>
      </c>
      <c r="L10" s="23">
        <v>120</v>
      </c>
      <c r="M10" s="23">
        <v>794</v>
      </c>
      <c r="N10" s="23">
        <v>66</v>
      </c>
    </row>
    <row r="11" spans="1:15">
      <c r="A11" s="23" t="str">
        <f t="shared" si="0"/>
        <v>JS0A2SDD96D400136336640120</v>
      </c>
      <c r="B11" s="23">
        <v>721415</v>
      </c>
      <c r="C11" s="23" t="s">
        <v>1</v>
      </c>
      <c r="D11" s="23" t="s">
        <v>48</v>
      </c>
      <c r="E11" s="23" t="s">
        <v>22</v>
      </c>
      <c r="F11" s="23" t="s">
        <v>29</v>
      </c>
      <c r="J11" s="23">
        <v>4001363366</v>
      </c>
      <c r="K11" s="23">
        <v>40</v>
      </c>
      <c r="L11" s="23">
        <v>120</v>
      </c>
      <c r="M11" s="23">
        <v>107</v>
      </c>
      <c r="N11" s="23">
        <v>20</v>
      </c>
    </row>
    <row r="12" spans="1:15">
      <c r="A12" s="23" t="str">
        <f t="shared" si="0"/>
        <v>JS0A7ZNZ008400136154260120</v>
      </c>
      <c r="B12" s="23">
        <v>721415</v>
      </c>
      <c r="C12" s="23" t="s">
        <v>1</v>
      </c>
      <c r="D12" s="23" t="s">
        <v>49</v>
      </c>
      <c r="E12" s="23" t="s">
        <v>50</v>
      </c>
      <c r="F12" s="23" t="s">
        <v>17</v>
      </c>
      <c r="J12" s="23">
        <v>4001361542</v>
      </c>
      <c r="K12" s="23">
        <v>60</v>
      </c>
      <c r="L12" s="23">
        <v>120</v>
      </c>
      <c r="M12" s="23">
        <v>14324</v>
      </c>
      <c r="N12" s="23">
        <v>506</v>
      </c>
    </row>
    <row r="13" spans="1:15">
      <c r="A13" s="23" t="str">
        <f t="shared" si="0"/>
        <v>JS0A4QUT0084001357822660120</v>
      </c>
      <c r="B13" s="23">
        <v>721415</v>
      </c>
      <c r="C13" s="23" t="s">
        <v>1</v>
      </c>
      <c r="D13" s="23" t="s">
        <v>42</v>
      </c>
      <c r="E13" s="23" t="s">
        <v>43</v>
      </c>
      <c r="F13" s="23" t="s">
        <v>17</v>
      </c>
      <c r="J13" s="23">
        <v>4001357822</v>
      </c>
      <c r="K13" s="23">
        <v>660</v>
      </c>
      <c r="L13" s="23">
        <v>120</v>
      </c>
      <c r="M13" s="23">
        <v>30000</v>
      </c>
      <c r="N13" s="23">
        <v>3016</v>
      </c>
    </row>
    <row r="14" spans="1:15">
      <c r="A14" s="23" t="str">
        <f t="shared" si="0"/>
        <v>JS0A4QUT7H6400136331940120</v>
      </c>
      <c r="B14" s="23">
        <v>721415</v>
      </c>
      <c r="C14" s="23" t="s">
        <v>1</v>
      </c>
      <c r="D14" s="23" t="s">
        <v>44</v>
      </c>
      <c r="E14" s="23" t="s">
        <v>43</v>
      </c>
      <c r="F14" s="23" t="s">
        <v>25</v>
      </c>
      <c r="J14" s="23">
        <v>4001363319</v>
      </c>
      <c r="K14" s="23">
        <v>40</v>
      </c>
      <c r="L14" s="23">
        <v>120</v>
      </c>
      <c r="M14" s="23">
        <v>3100</v>
      </c>
      <c r="N14" s="23">
        <v>24</v>
      </c>
    </row>
    <row r="15" spans="1:15">
      <c r="A15" s="23" t="str">
        <f t="shared" si="0"/>
        <v>JS0A4QUT04S4001361542240120</v>
      </c>
      <c r="B15" s="23">
        <v>721415</v>
      </c>
      <c r="C15" s="23" t="s">
        <v>1</v>
      </c>
      <c r="D15" s="23" t="s">
        <v>45</v>
      </c>
      <c r="E15" s="23" t="s">
        <v>43</v>
      </c>
      <c r="F15" s="23" t="s">
        <v>24</v>
      </c>
      <c r="J15" s="23">
        <v>4001361542</v>
      </c>
      <c r="K15" s="23">
        <v>240</v>
      </c>
      <c r="L15" s="23">
        <v>120</v>
      </c>
      <c r="M15" s="23">
        <v>6939</v>
      </c>
      <c r="N15" s="23">
        <v>114</v>
      </c>
    </row>
    <row r="16" spans="1:15">
      <c r="A16" s="23" t="str">
        <f t="shared" si="0"/>
        <v>JS0A7ZNZ008400136154260120</v>
      </c>
      <c r="B16" s="23">
        <v>721415</v>
      </c>
      <c r="C16" s="23" t="s">
        <v>1</v>
      </c>
      <c r="D16" s="23" t="s">
        <v>49</v>
      </c>
      <c r="E16" s="23" t="s">
        <v>50</v>
      </c>
      <c r="F16" s="23" t="s">
        <v>17</v>
      </c>
      <c r="J16" s="23">
        <v>4001361542</v>
      </c>
      <c r="K16" s="23">
        <v>60</v>
      </c>
      <c r="L16" s="23">
        <v>120</v>
      </c>
      <c r="M16" s="23">
        <v>14324</v>
      </c>
      <c r="N16" s="23">
        <v>22</v>
      </c>
    </row>
    <row r="17" spans="1:14">
      <c r="A17" s="23" t="str">
        <f t="shared" si="0"/>
        <v>JS0A7ZNZ7H64001363365130120</v>
      </c>
      <c r="B17" s="23">
        <v>721415</v>
      </c>
      <c r="C17" s="23" t="s">
        <v>1</v>
      </c>
      <c r="D17" s="23" t="s">
        <v>51</v>
      </c>
      <c r="E17" s="23" t="s">
        <v>50</v>
      </c>
      <c r="F17" s="23" t="s">
        <v>25</v>
      </c>
      <c r="J17" s="23">
        <v>4001363365</v>
      </c>
      <c r="K17" s="23">
        <v>130</v>
      </c>
      <c r="L17" s="23">
        <v>120</v>
      </c>
      <c r="M17" s="23">
        <v>65</v>
      </c>
      <c r="N17" s="23">
        <v>22</v>
      </c>
    </row>
    <row r="18" spans="1:14">
      <c r="A18" s="23" t="str">
        <f t="shared" si="0"/>
        <v>JS0A4QUTAI240013578221640120</v>
      </c>
      <c r="B18" s="23">
        <v>721415</v>
      </c>
      <c r="C18" s="23" t="s">
        <v>1</v>
      </c>
      <c r="D18" s="23" t="s">
        <v>52</v>
      </c>
      <c r="E18" s="23" t="s">
        <v>43</v>
      </c>
      <c r="F18" s="23" t="s">
        <v>53</v>
      </c>
      <c r="J18" s="23">
        <v>4001357822</v>
      </c>
      <c r="K18" s="23">
        <v>1640</v>
      </c>
      <c r="L18" s="23">
        <v>120</v>
      </c>
      <c r="M18" s="23">
        <v>941</v>
      </c>
      <c r="N18" s="23">
        <v>3</v>
      </c>
    </row>
    <row r="19" spans="1:14">
      <c r="A19" s="23" t="str">
        <f t="shared" si="0"/>
        <v>JS0A4QUEAG14001359905140120</v>
      </c>
      <c r="B19" s="23">
        <v>721415</v>
      </c>
      <c r="C19" s="23" t="s">
        <v>1</v>
      </c>
      <c r="D19" s="23" t="s">
        <v>54</v>
      </c>
      <c r="E19" s="23" t="s">
        <v>35</v>
      </c>
      <c r="F19" s="23" t="s">
        <v>55</v>
      </c>
      <c r="J19" s="23">
        <v>4001359905</v>
      </c>
      <c r="K19" s="23">
        <v>140</v>
      </c>
      <c r="L19" s="23">
        <v>120</v>
      </c>
      <c r="M19" s="23">
        <v>118</v>
      </c>
      <c r="N19" s="23">
        <v>22</v>
      </c>
    </row>
    <row r="20" spans="1:14">
      <c r="A20" s="23" t="str">
        <f t="shared" si="0"/>
        <v>JS0A4QUEAG340013578222060110</v>
      </c>
      <c r="B20" s="23">
        <v>721415</v>
      </c>
      <c r="C20" s="23" t="s">
        <v>1</v>
      </c>
      <c r="D20" s="23" t="s">
        <v>56</v>
      </c>
      <c r="E20" s="23" t="s">
        <v>35</v>
      </c>
      <c r="F20" s="23" t="s">
        <v>57</v>
      </c>
      <c r="J20" s="23">
        <v>4001357822</v>
      </c>
      <c r="K20" s="23">
        <v>2060</v>
      </c>
      <c r="L20" s="23">
        <v>110</v>
      </c>
      <c r="M20" s="23">
        <v>1088</v>
      </c>
      <c r="N20" s="23">
        <v>22</v>
      </c>
    </row>
    <row r="21" spans="1:14">
      <c r="A21" s="23" t="str">
        <f t="shared" si="0"/>
        <v>JS0A4QUE0034001357822440120</v>
      </c>
      <c r="B21" s="23">
        <v>721415</v>
      </c>
      <c r="C21" s="23" t="s">
        <v>1</v>
      </c>
      <c r="D21" s="23" t="s">
        <v>47</v>
      </c>
      <c r="E21" s="23" t="s">
        <v>35</v>
      </c>
      <c r="F21" s="23" t="s">
        <v>23</v>
      </c>
      <c r="J21" s="23">
        <v>4001357822</v>
      </c>
      <c r="K21" s="23">
        <v>440</v>
      </c>
      <c r="L21" s="23">
        <v>120</v>
      </c>
      <c r="M21" s="23">
        <v>794</v>
      </c>
      <c r="N21" s="23">
        <v>22</v>
      </c>
    </row>
    <row r="22" spans="1:14">
      <c r="A22" s="23" t="str">
        <f t="shared" si="0"/>
        <v>JS0A4QUE04S4001357822460120</v>
      </c>
      <c r="B22" s="23">
        <v>721415</v>
      </c>
      <c r="C22" s="23" t="s">
        <v>1</v>
      </c>
      <c r="D22" s="23" t="s">
        <v>58</v>
      </c>
      <c r="E22" s="23" t="s">
        <v>35</v>
      </c>
      <c r="F22" s="23" t="s">
        <v>24</v>
      </c>
      <c r="J22" s="23">
        <v>4001357822</v>
      </c>
      <c r="K22" s="23">
        <v>460</v>
      </c>
      <c r="L22" s="23">
        <v>120</v>
      </c>
      <c r="M22" s="23">
        <v>3000</v>
      </c>
      <c r="N22" s="23">
        <v>22</v>
      </c>
    </row>
    <row r="23" spans="1:14">
      <c r="A23" s="23" t="str">
        <f t="shared" si="0"/>
        <v>JS0A4QUEAG2400136336670120</v>
      </c>
      <c r="B23" s="23">
        <v>721415</v>
      </c>
      <c r="C23" s="23" t="s">
        <v>1</v>
      </c>
      <c r="D23" s="23" t="s">
        <v>59</v>
      </c>
      <c r="E23" s="23" t="s">
        <v>35</v>
      </c>
      <c r="F23" s="23" t="s">
        <v>60</v>
      </c>
      <c r="J23" s="23">
        <v>4001363366</v>
      </c>
      <c r="K23" s="23">
        <v>70</v>
      </c>
      <c r="L23" s="23">
        <v>120</v>
      </c>
      <c r="M23" s="23">
        <v>10</v>
      </c>
      <c r="N23" s="23">
        <v>10</v>
      </c>
    </row>
    <row r="24" spans="1:14">
      <c r="A24" s="23" t="str">
        <f t="shared" si="0"/>
        <v>JS0A4QUEAI740013578222140110</v>
      </c>
      <c r="B24" s="23">
        <v>721415</v>
      </c>
      <c r="C24" s="23" t="s">
        <v>1</v>
      </c>
      <c r="D24" s="23" t="s">
        <v>61</v>
      </c>
      <c r="E24" s="23" t="s">
        <v>35</v>
      </c>
      <c r="F24" s="23" t="s">
        <v>62</v>
      </c>
      <c r="J24" s="23">
        <v>4001357822</v>
      </c>
      <c r="K24" s="23">
        <v>2140</v>
      </c>
      <c r="L24" s="23">
        <v>110</v>
      </c>
      <c r="M24" s="23">
        <v>1070</v>
      </c>
      <c r="N24" s="23">
        <v>22</v>
      </c>
    </row>
    <row r="25" spans="1:14">
      <c r="A25" s="23" t="str">
        <f t="shared" si="0"/>
        <v>JS0A352LAQ9400135990360120</v>
      </c>
      <c r="B25" s="23">
        <v>721415</v>
      </c>
      <c r="C25" s="23" t="s">
        <v>1</v>
      </c>
      <c r="D25" s="23" t="s">
        <v>63</v>
      </c>
      <c r="E25" s="23" t="s">
        <v>64</v>
      </c>
      <c r="F25" s="23" t="s">
        <v>32</v>
      </c>
      <c r="J25" s="23">
        <v>4001359903</v>
      </c>
      <c r="K25" s="23">
        <v>60</v>
      </c>
      <c r="L25" s="23">
        <v>120</v>
      </c>
      <c r="M25" s="23">
        <v>1692</v>
      </c>
      <c r="N25" s="23">
        <v>48</v>
      </c>
    </row>
    <row r="26" spans="1:14">
      <c r="A26" s="23" t="str">
        <f t="shared" si="0"/>
        <v>JS0A352LAO04001357822300120</v>
      </c>
      <c r="B26" s="23">
        <v>721415</v>
      </c>
      <c r="C26" s="23" t="s">
        <v>1</v>
      </c>
      <c r="D26" s="23" t="s">
        <v>65</v>
      </c>
      <c r="E26" s="23" t="s">
        <v>64</v>
      </c>
      <c r="F26" s="23" t="s">
        <v>66</v>
      </c>
      <c r="J26" s="23">
        <v>4001357822</v>
      </c>
      <c r="K26" s="23">
        <v>300</v>
      </c>
      <c r="L26" s="23">
        <v>120</v>
      </c>
      <c r="M26" s="23">
        <v>139</v>
      </c>
      <c r="N26" s="23">
        <v>48</v>
      </c>
    </row>
    <row r="27" spans="1:14">
      <c r="A27" s="23" t="str">
        <f t="shared" si="0"/>
        <v>JS0A7ZNZ008400136154260120</v>
      </c>
      <c r="B27" s="23">
        <v>721415</v>
      </c>
      <c r="C27" s="23" t="s">
        <v>1</v>
      </c>
      <c r="D27" s="23" t="s">
        <v>49</v>
      </c>
      <c r="E27" s="23" t="s">
        <v>50</v>
      </c>
      <c r="F27" s="23" t="s">
        <v>17</v>
      </c>
      <c r="J27" s="23">
        <v>4001361542</v>
      </c>
      <c r="K27" s="23">
        <v>60</v>
      </c>
      <c r="L27" s="23">
        <v>120</v>
      </c>
      <c r="M27" s="23">
        <v>14324</v>
      </c>
      <c r="N27" s="23">
        <v>110</v>
      </c>
    </row>
    <row r="28" spans="1:14">
      <c r="A28" s="23" t="str">
        <f t="shared" si="0"/>
        <v>JS0A3P6S0084001357822370120</v>
      </c>
      <c r="B28" s="23">
        <v>721415</v>
      </c>
      <c r="C28" s="23" t="s">
        <v>1</v>
      </c>
      <c r="D28" s="23" t="s">
        <v>67</v>
      </c>
      <c r="E28" s="23" t="s">
        <v>68</v>
      </c>
      <c r="F28" s="23" t="s">
        <v>17</v>
      </c>
      <c r="J28" s="23">
        <v>4001357822</v>
      </c>
      <c r="K28" s="23">
        <v>370</v>
      </c>
      <c r="L28" s="23">
        <v>120</v>
      </c>
      <c r="M28" s="23">
        <v>746</v>
      </c>
      <c r="N28" s="23">
        <v>20</v>
      </c>
    </row>
    <row r="29" spans="1:14">
      <c r="A29" s="23" t="str">
        <f t="shared" si="0"/>
        <v>JS0A7ZOG0084001359898580120</v>
      </c>
      <c r="B29" s="23">
        <v>721415</v>
      </c>
      <c r="C29" s="23" t="s">
        <v>1</v>
      </c>
      <c r="D29" s="23" t="s">
        <v>69</v>
      </c>
      <c r="E29" s="23" t="s">
        <v>70</v>
      </c>
      <c r="F29" s="23" t="s">
        <v>17</v>
      </c>
      <c r="J29" s="23">
        <v>4001359898</v>
      </c>
      <c r="K29" s="23">
        <v>580</v>
      </c>
      <c r="L29" s="23">
        <v>120</v>
      </c>
      <c r="M29" s="23">
        <v>580</v>
      </c>
      <c r="N29" s="23">
        <v>60</v>
      </c>
    </row>
    <row r="30" spans="1:14">
      <c r="A30" s="23" t="str">
        <f t="shared" si="0"/>
        <v>JS0A7ZOGZ7040013578221770120</v>
      </c>
      <c r="B30" s="23">
        <v>721415</v>
      </c>
      <c r="C30" s="23" t="s">
        <v>1</v>
      </c>
      <c r="D30" s="23" t="s">
        <v>71</v>
      </c>
      <c r="E30" s="23" t="s">
        <v>70</v>
      </c>
      <c r="F30" s="23" t="s">
        <v>28</v>
      </c>
      <c r="J30" s="23">
        <v>4001357822</v>
      </c>
      <c r="K30" s="23">
        <v>1770</v>
      </c>
      <c r="L30" s="23">
        <v>120</v>
      </c>
      <c r="M30" s="23">
        <v>211</v>
      </c>
      <c r="N30" s="23">
        <v>60</v>
      </c>
    </row>
    <row r="31" spans="1:14">
      <c r="A31" s="23" t="str">
        <f t="shared" si="0"/>
        <v>JS0A2SDG008400136336530120</v>
      </c>
      <c r="B31" s="23">
        <v>721415</v>
      </c>
      <c r="C31" s="23" t="s">
        <v>1</v>
      </c>
      <c r="D31" s="23" t="s">
        <v>40</v>
      </c>
      <c r="E31" s="23" t="s">
        <v>41</v>
      </c>
      <c r="F31" s="23" t="s">
        <v>17</v>
      </c>
      <c r="J31" s="23">
        <v>4001363365</v>
      </c>
      <c r="K31" s="23">
        <v>30</v>
      </c>
      <c r="L31" s="23">
        <v>120</v>
      </c>
      <c r="M31" s="23">
        <v>2001</v>
      </c>
      <c r="N31" s="23">
        <v>60</v>
      </c>
    </row>
    <row r="32" spans="1:14">
      <c r="A32" s="23" t="str">
        <f t="shared" si="0"/>
        <v>JS0A4QUT0084001357822660120</v>
      </c>
      <c r="B32" s="23">
        <v>721415</v>
      </c>
      <c r="C32" s="23" t="s">
        <v>1</v>
      </c>
      <c r="D32" s="23" t="s">
        <v>42</v>
      </c>
      <c r="E32" s="23" t="s">
        <v>43</v>
      </c>
      <c r="F32" s="23" t="s">
        <v>17</v>
      </c>
      <c r="J32" s="23">
        <v>4001357822</v>
      </c>
      <c r="K32" s="23">
        <v>660</v>
      </c>
      <c r="L32" s="23">
        <v>120</v>
      </c>
      <c r="M32" s="23">
        <v>30000</v>
      </c>
      <c r="N32" s="23">
        <v>87</v>
      </c>
    </row>
    <row r="33" spans="1:14">
      <c r="A33" s="23" t="str">
        <f t="shared" si="0"/>
        <v>JS0A4QUT7H6400136331940120</v>
      </c>
      <c r="B33" s="23">
        <v>721415</v>
      </c>
      <c r="C33" s="23" t="s">
        <v>1</v>
      </c>
      <c r="D33" s="23" t="s">
        <v>44</v>
      </c>
      <c r="E33" s="23" t="s">
        <v>43</v>
      </c>
      <c r="F33" s="23" t="s">
        <v>25</v>
      </c>
      <c r="J33" s="23">
        <v>4001363319</v>
      </c>
      <c r="K33" s="23">
        <v>40</v>
      </c>
      <c r="L33" s="23">
        <v>120</v>
      </c>
      <c r="M33" s="23">
        <v>3100</v>
      </c>
      <c r="N33" s="23">
        <v>58</v>
      </c>
    </row>
    <row r="34" spans="1:14">
      <c r="A34" s="23" t="str">
        <f t="shared" ref="A34:A65" si="1">D34&amp;J34&amp;K34&amp;L34</f>
        <v>JS0A4QUT7N8400136331950120</v>
      </c>
      <c r="B34" s="23">
        <v>721415</v>
      </c>
      <c r="C34" s="23" t="s">
        <v>1</v>
      </c>
      <c r="D34" s="23" t="s">
        <v>72</v>
      </c>
      <c r="E34" s="23" t="s">
        <v>43</v>
      </c>
      <c r="F34" s="23" t="s">
        <v>19</v>
      </c>
      <c r="J34" s="23">
        <v>4001363319</v>
      </c>
      <c r="K34" s="23">
        <v>50</v>
      </c>
      <c r="L34" s="23">
        <v>120</v>
      </c>
      <c r="M34" s="23">
        <v>126</v>
      </c>
      <c r="N34" s="23">
        <v>116</v>
      </c>
    </row>
    <row r="35" spans="1:14">
      <c r="A35" s="23" t="str">
        <f t="shared" si="1"/>
        <v>JS0A4QUT04S4001361542240120</v>
      </c>
      <c r="B35" s="23">
        <v>721415</v>
      </c>
      <c r="C35" s="23" t="s">
        <v>1</v>
      </c>
      <c r="D35" s="23" t="s">
        <v>45</v>
      </c>
      <c r="E35" s="23" t="s">
        <v>43</v>
      </c>
      <c r="F35" s="23" t="s">
        <v>24</v>
      </c>
      <c r="J35" s="23">
        <v>4001361542</v>
      </c>
      <c r="K35" s="23">
        <v>240</v>
      </c>
      <c r="L35" s="23">
        <v>120</v>
      </c>
      <c r="M35" s="23">
        <v>6939</v>
      </c>
      <c r="N35" s="23">
        <v>87</v>
      </c>
    </row>
    <row r="36" spans="1:14">
      <c r="A36" s="23" t="str">
        <f t="shared" si="1"/>
        <v>JS0A4QUE0084001357822450120</v>
      </c>
      <c r="B36" s="23">
        <v>721415</v>
      </c>
      <c r="C36" s="23" t="s">
        <v>1</v>
      </c>
      <c r="D36" s="23" t="s">
        <v>46</v>
      </c>
      <c r="E36" s="23" t="s">
        <v>35</v>
      </c>
      <c r="F36" s="23" t="s">
        <v>17</v>
      </c>
      <c r="J36" s="23">
        <v>4001357822</v>
      </c>
      <c r="K36" s="23">
        <v>450</v>
      </c>
      <c r="L36" s="23">
        <v>120</v>
      </c>
      <c r="M36" s="23">
        <v>11232</v>
      </c>
      <c r="N36" s="23">
        <v>88</v>
      </c>
    </row>
    <row r="37" spans="1:14">
      <c r="A37" s="23" t="str">
        <f t="shared" si="1"/>
        <v>JS0A4QUEZ7040013578222070110</v>
      </c>
      <c r="B37" s="23">
        <v>721415</v>
      </c>
      <c r="C37" s="23" t="s">
        <v>1</v>
      </c>
      <c r="D37" s="23" t="s">
        <v>73</v>
      </c>
      <c r="E37" s="23" t="s">
        <v>35</v>
      </c>
      <c r="F37" s="23" t="s">
        <v>28</v>
      </c>
      <c r="J37" s="23">
        <v>4001357822</v>
      </c>
      <c r="K37" s="23">
        <v>2070</v>
      </c>
      <c r="L37" s="23">
        <v>110</v>
      </c>
      <c r="M37" s="23">
        <v>908</v>
      </c>
      <c r="N37" s="23">
        <v>110</v>
      </c>
    </row>
    <row r="38" spans="1:14">
      <c r="A38" s="23" t="str">
        <f t="shared" si="1"/>
        <v>JS0A4QUE95Y4001361541190110</v>
      </c>
      <c r="B38" s="23">
        <v>721415</v>
      </c>
      <c r="C38" s="23" t="s">
        <v>1</v>
      </c>
      <c r="D38" s="23" t="s">
        <v>74</v>
      </c>
      <c r="E38" s="23" t="s">
        <v>35</v>
      </c>
      <c r="F38" s="23" t="s">
        <v>75</v>
      </c>
      <c r="J38" s="23">
        <v>4001361541</v>
      </c>
      <c r="K38" s="23">
        <v>190</v>
      </c>
      <c r="L38" s="23">
        <v>110</v>
      </c>
      <c r="M38" s="23">
        <v>734</v>
      </c>
      <c r="N38" s="23">
        <v>110</v>
      </c>
    </row>
    <row r="39" spans="1:14">
      <c r="A39" s="23" t="str">
        <f t="shared" si="1"/>
        <v>JS0A4QUE7H64001354708190120</v>
      </c>
      <c r="B39" s="23">
        <v>721415</v>
      </c>
      <c r="C39" s="23" t="s">
        <v>1</v>
      </c>
      <c r="D39" s="23" t="s">
        <v>76</v>
      </c>
      <c r="E39" s="23" t="s">
        <v>35</v>
      </c>
      <c r="F39" s="23" t="s">
        <v>25</v>
      </c>
      <c r="J39" s="23">
        <v>4001354708</v>
      </c>
      <c r="K39" s="23">
        <v>190</v>
      </c>
      <c r="L39" s="23">
        <v>120</v>
      </c>
      <c r="M39" s="23">
        <v>1722</v>
      </c>
      <c r="N39" s="23">
        <v>88</v>
      </c>
    </row>
    <row r="40" spans="1:14">
      <c r="A40" s="23" t="str">
        <f t="shared" si="1"/>
        <v>JS0A4QUEAG14001359905140120</v>
      </c>
      <c r="B40" s="23">
        <v>721415</v>
      </c>
      <c r="C40" s="23" t="s">
        <v>1</v>
      </c>
      <c r="D40" s="23" t="s">
        <v>54</v>
      </c>
      <c r="E40" s="23" t="s">
        <v>35</v>
      </c>
      <c r="F40" s="23" t="s">
        <v>55</v>
      </c>
      <c r="J40" s="23">
        <v>4001359905</v>
      </c>
      <c r="K40" s="23">
        <v>140</v>
      </c>
      <c r="L40" s="23">
        <v>120</v>
      </c>
      <c r="M40" s="23">
        <v>118</v>
      </c>
      <c r="N40" s="23">
        <v>96</v>
      </c>
    </row>
    <row r="41" spans="1:14">
      <c r="A41" s="23" t="str">
        <f t="shared" si="1"/>
        <v>JS0A4QUEAG340013578222060110</v>
      </c>
      <c r="B41" s="23">
        <v>721415</v>
      </c>
      <c r="C41" s="23" t="s">
        <v>1</v>
      </c>
      <c r="D41" s="23" t="s">
        <v>56</v>
      </c>
      <c r="E41" s="23" t="s">
        <v>35</v>
      </c>
      <c r="F41" s="23" t="s">
        <v>57</v>
      </c>
      <c r="J41" s="23">
        <v>4001357822</v>
      </c>
      <c r="K41" s="23">
        <v>2060</v>
      </c>
      <c r="L41" s="23">
        <v>110</v>
      </c>
      <c r="M41" s="23">
        <v>1088</v>
      </c>
      <c r="N41" s="23">
        <v>110</v>
      </c>
    </row>
    <row r="42" spans="1:14">
      <c r="A42" s="23" t="str">
        <f t="shared" si="1"/>
        <v>JS0A4QUE0034001357822440120</v>
      </c>
      <c r="B42" s="23">
        <v>721415</v>
      </c>
      <c r="C42" s="23" t="s">
        <v>1</v>
      </c>
      <c r="D42" s="23" t="s">
        <v>47</v>
      </c>
      <c r="E42" s="23" t="s">
        <v>35</v>
      </c>
      <c r="F42" s="23" t="s">
        <v>23</v>
      </c>
      <c r="J42" s="23">
        <v>4001357822</v>
      </c>
      <c r="K42" s="23">
        <v>440</v>
      </c>
      <c r="L42" s="23">
        <v>120</v>
      </c>
      <c r="M42" s="23">
        <v>794</v>
      </c>
      <c r="N42" s="23">
        <v>88</v>
      </c>
    </row>
    <row r="43" spans="1:14">
      <c r="A43" s="23" t="str">
        <f t="shared" si="1"/>
        <v>JS0A4QUEZ7240013578222080110</v>
      </c>
      <c r="B43" s="23">
        <v>721415</v>
      </c>
      <c r="C43" s="23" t="s">
        <v>1</v>
      </c>
      <c r="D43" s="23" t="s">
        <v>77</v>
      </c>
      <c r="E43" s="23" t="s">
        <v>35</v>
      </c>
      <c r="F43" s="23" t="s">
        <v>30</v>
      </c>
      <c r="J43" s="23">
        <v>4001357822</v>
      </c>
      <c r="K43" s="23">
        <v>2080</v>
      </c>
      <c r="L43" s="23">
        <v>110</v>
      </c>
      <c r="M43" s="23">
        <v>1086</v>
      </c>
      <c r="N43" s="23">
        <v>154</v>
      </c>
    </row>
    <row r="44" spans="1:14">
      <c r="A44" s="23" t="str">
        <f t="shared" si="1"/>
        <v>JS0A4QUE04S4001357822460120</v>
      </c>
      <c r="B44" s="23">
        <v>721415</v>
      </c>
      <c r="C44" s="23" t="s">
        <v>1</v>
      </c>
      <c r="D44" s="23" t="s">
        <v>58</v>
      </c>
      <c r="E44" s="23" t="s">
        <v>35</v>
      </c>
      <c r="F44" s="23" t="s">
        <v>24</v>
      </c>
      <c r="J44" s="23">
        <v>4001357822</v>
      </c>
      <c r="K44" s="23">
        <v>460</v>
      </c>
      <c r="L44" s="23">
        <v>120</v>
      </c>
      <c r="M44" s="23">
        <v>3000</v>
      </c>
      <c r="N44" s="23">
        <v>66</v>
      </c>
    </row>
    <row r="45" spans="1:14">
      <c r="A45" s="23" t="str">
        <f t="shared" si="1"/>
        <v>JS0A4QUEAI740013578222140110</v>
      </c>
      <c r="B45" s="23">
        <v>721415</v>
      </c>
      <c r="C45" s="23" t="s">
        <v>1</v>
      </c>
      <c r="D45" s="23" t="s">
        <v>61</v>
      </c>
      <c r="E45" s="23" t="s">
        <v>35</v>
      </c>
      <c r="F45" s="23" t="s">
        <v>62</v>
      </c>
      <c r="J45" s="23">
        <v>4001357822</v>
      </c>
      <c r="K45" s="23">
        <v>2140</v>
      </c>
      <c r="L45" s="23">
        <v>110</v>
      </c>
      <c r="M45" s="23">
        <v>1070</v>
      </c>
      <c r="N45" s="23">
        <v>110</v>
      </c>
    </row>
    <row r="46" spans="1:14">
      <c r="A46" s="23" t="str">
        <f t="shared" si="1"/>
        <v>JS0A4QV97R14001363365180120</v>
      </c>
      <c r="B46" s="23">
        <v>721415</v>
      </c>
      <c r="C46" s="23" t="s">
        <v>1</v>
      </c>
      <c r="D46" s="23" t="s">
        <v>78</v>
      </c>
      <c r="E46" s="23" t="s">
        <v>79</v>
      </c>
      <c r="F46" s="23" t="s">
        <v>80</v>
      </c>
      <c r="J46" s="23">
        <v>4001363365</v>
      </c>
      <c r="K46" s="23">
        <v>180</v>
      </c>
      <c r="L46" s="23">
        <v>120</v>
      </c>
      <c r="M46" s="23">
        <v>10</v>
      </c>
      <c r="N46" s="23">
        <v>10</v>
      </c>
    </row>
    <row r="47" spans="1:14">
      <c r="A47" s="23" t="str">
        <f t="shared" si="1"/>
        <v>JS0A4QUT0084001357822660120</v>
      </c>
      <c r="B47" s="23">
        <v>721415</v>
      </c>
      <c r="C47" s="23" t="s">
        <v>1</v>
      </c>
      <c r="D47" s="23" t="s">
        <v>42</v>
      </c>
      <c r="E47" s="23" t="s">
        <v>43</v>
      </c>
      <c r="F47" s="23" t="s">
        <v>17</v>
      </c>
      <c r="J47" s="23">
        <v>4001357822</v>
      </c>
      <c r="K47" s="23">
        <v>660</v>
      </c>
      <c r="L47" s="23">
        <v>120</v>
      </c>
      <c r="M47" s="23">
        <v>30000</v>
      </c>
      <c r="N47" s="23">
        <v>87</v>
      </c>
    </row>
    <row r="48" spans="1:14">
      <c r="A48" s="23" t="str">
        <f t="shared" si="1"/>
        <v>JS0A4QUE0084001357822450120</v>
      </c>
      <c r="B48" s="23">
        <v>721415</v>
      </c>
      <c r="C48" s="23" t="s">
        <v>1</v>
      </c>
      <c r="D48" s="23" t="s">
        <v>46</v>
      </c>
      <c r="E48" s="23" t="s">
        <v>35</v>
      </c>
      <c r="F48" s="23" t="s">
        <v>17</v>
      </c>
      <c r="J48" s="23">
        <v>4001357822</v>
      </c>
      <c r="K48" s="23">
        <v>450</v>
      </c>
      <c r="L48" s="23">
        <v>120</v>
      </c>
      <c r="M48" s="23">
        <v>11232</v>
      </c>
      <c r="N48" s="23">
        <v>88</v>
      </c>
    </row>
    <row r="49" spans="1:14">
      <c r="A49" s="23" t="str">
        <f t="shared" si="1"/>
        <v>JS0A4QUE0034001357822440120</v>
      </c>
      <c r="B49" s="23">
        <v>721415</v>
      </c>
      <c r="C49" s="23" t="s">
        <v>1</v>
      </c>
      <c r="D49" s="23" t="s">
        <v>47</v>
      </c>
      <c r="E49" s="23" t="s">
        <v>35</v>
      </c>
      <c r="F49" s="23" t="s">
        <v>23</v>
      </c>
      <c r="J49" s="23">
        <v>4001357822</v>
      </c>
      <c r="K49" s="23">
        <v>440</v>
      </c>
      <c r="L49" s="23">
        <v>120</v>
      </c>
      <c r="M49" s="23">
        <v>794</v>
      </c>
      <c r="N49" s="23">
        <v>44</v>
      </c>
    </row>
    <row r="50" spans="1:14">
      <c r="A50" s="23" t="str">
        <f t="shared" si="1"/>
        <v>JS0A4QUE04S4001357822460120</v>
      </c>
      <c r="B50" s="23">
        <v>721415</v>
      </c>
      <c r="C50" s="23" t="s">
        <v>1</v>
      </c>
      <c r="D50" s="23" t="s">
        <v>58</v>
      </c>
      <c r="E50" s="23" t="s">
        <v>35</v>
      </c>
      <c r="F50" s="23" t="s">
        <v>24</v>
      </c>
      <c r="J50" s="23">
        <v>4001357822</v>
      </c>
      <c r="K50" s="23">
        <v>460</v>
      </c>
      <c r="L50" s="23">
        <v>120</v>
      </c>
      <c r="M50" s="23">
        <v>3000</v>
      </c>
      <c r="N50" s="23">
        <v>22</v>
      </c>
    </row>
    <row r="51" spans="1:14">
      <c r="A51" s="23" t="str">
        <f t="shared" si="1"/>
        <v>JS0A7ZNZ008400136154260120</v>
      </c>
      <c r="B51" s="23">
        <v>721415</v>
      </c>
      <c r="C51" s="23" t="s">
        <v>1</v>
      </c>
      <c r="D51" s="23" t="s">
        <v>49</v>
      </c>
      <c r="E51" s="23" t="s">
        <v>50</v>
      </c>
      <c r="F51" s="23" t="s">
        <v>17</v>
      </c>
      <c r="J51" s="23">
        <v>4001361542</v>
      </c>
      <c r="K51" s="23">
        <v>60</v>
      </c>
      <c r="L51" s="23">
        <v>120</v>
      </c>
      <c r="M51" s="23">
        <v>14324</v>
      </c>
      <c r="N51" s="23">
        <v>308</v>
      </c>
    </row>
    <row r="52" spans="1:14">
      <c r="A52" s="23" t="str">
        <f t="shared" si="1"/>
        <v>JS0A3P6S88T40013578221940120</v>
      </c>
      <c r="B52" s="23">
        <v>721415</v>
      </c>
      <c r="C52" s="23" t="s">
        <v>1</v>
      </c>
      <c r="D52" s="23" t="s">
        <v>81</v>
      </c>
      <c r="E52" s="23" t="s">
        <v>68</v>
      </c>
      <c r="F52" s="23" t="s">
        <v>82</v>
      </c>
      <c r="J52" s="23">
        <v>4001357822</v>
      </c>
      <c r="K52" s="23">
        <v>1940</v>
      </c>
      <c r="L52" s="23">
        <v>120</v>
      </c>
      <c r="M52" s="23">
        <v>225</v>
      </c>
      <c r="N52" s="23">
        <v>80</v>
      </c>
    </row>
    <row r="53" spans="1:14">
      <c r="A53" s="23" t="str">
        <f t="shared" si="1"/>
        <v>JS0A7ZOG0084001359898580120</v>
      </c>
      <c r="B53" s="23">
        <v>721415</v>
      </c>
      <c r="C53" s="23" t="s">
        <v>1</v>
      </c>
      <c r="D53" s="23" t="s">
        <v>69</v>
      </c>
      <c r="E53" s="23" t="s">
        <v>70</v>
      </c>
      <c r="F53" s="23" t="s">
        <v>17</v>
      </c>
      <c r="J53" s="23">
        <v>4001359898</v>
      </c>
      <c r="K53" s="23">
        <v>580</v>
      </c>
      <c r="L53" s="23">
        <v>120</v>
      </c>
      <c r="M53" s="23">
        <v>580</v>
      </c>
      <c r="N53" s="23">
        <v>36</v>
      </c>
    </row>
    <row r="54" spans="1:14">
      <c r="A54" s="23" t="str">
        <f t="shared" si="1"/>
        <v>JS0A4QUT0084001357822660120</v>
      </c>
      <c r="B54" s="23">
        <v>721415</v>
      </c>
      <c r="C54" s="23" t="s">
        <v>1</v>
      </c>
      <c r="D54" s="23" t="s">
        <v>42</v>
      </c>
      <c r="E54" s="23" t="s">
        <v>43</v>
      </c>
      <c r="F54" s="23" t="s">
        <v>17</v>
      </c>
      <c r="J54" s="23">
        <v>4001357822</v>
      </c>
      <c r="K54" s="23">
        <v>660</v>
      </c>
      <c r="L54" s="23">
        <v>120</v>
      </c>
      <c r="M54" s="23">
        <v>30000</v>
      </c>
      <c r="N54" s="23">
        <v>145</v>
      </c>
    </row>
    <row r="55" spans="1:14">
      <c r="A55" s="23" t="str">
        <f t="shared" si="1"/>
        <v>JS0A4QUT7H6400136331940120</v>
      </c>
      <c r="B55" s="23">
        <v>721415</v>
      </c>
      <c r="C55" s="23" t="s">
        <v>1</v>
      </c>
      <c r="D55" s="23" t="s">
        <v>44</v>
      </c>
      <c r="E55" s="23" t="s">
        <v>43</v>
      </c>
      <c r="F55" s="23" t="s">
        <v>25</v>
      </c>
      <c r="J55" s="23">
        <v>4001363319</v>
      </c>
      <c r="K55" s="23">
        <v>40</v>
      </c>
      <c r="L55" s="23">
        <v>120</v>
      </c>
      <c r="M55" s="23">
        <v>3100</v>
      </c>
      <c r="N55" s="23">
        <v>145</v>
      </c>
    </row>
    <row r="56" spans="1:14">
      <c r="A56" s="23" t="str">
        <f t="shared" si="1"/>
        <v>JS0A4QUT85V4001361542520120</v>
      </c>
      <c r="B56" s="23">
        <v>721415</v>
      </c>
      <c r="C56" s="23" t="s">
        <v>1</v>
      </c>
      <c r="D56" s="23" t="s">
        <v>83</v>
      </c>
      <c r="E56" s="23" t="s">
        <v>43</v>
      </c>
      <c r="F56" s="23" t="s">
        <v>84</v>
      </c>
      <c r="J56" s="23">
        <v>4001361542</v>
      </c>
      <c r="K56" s="23">
        <v>520</v>
      </c>
      <c r="L56" s="23">
        <v>120</v>
      </c>
      <c r="M56" s="23">
        <v>1357</v>
      </c>
      <c r="N56" s="23">
        <v>87</v>
      </c>
    </row>
    <row r="57" spans="1:14">
      <c r="A57" s="23" t="str">
        <f t="shared" si="1"/>
        <v>JS0A4QUT7N8400136331950120</v>
      </c>
      <c r="B57" s="23">
        <v>721415</v>
      </c>
      <c r="C57" s="23" t="s">
        <v>1</v>
      </c>
      <c r="D57" s="23" t="s">
        <v>72</v>
      </c>
      <c r="E57" s="23" t="s">
        <v>43</v>
      </c>
      <c r="F57" s="23" t="s">
        <v>19</v>
      </c>
      <c r="J57" s="23">
        <v>4001363319</v>
      </c>
      <c r="K57" s="23">
        <v>50</v>
      </c>
      <c r="L57" s="23">
        <v>120</v>
      </c>
      <c r="M57" s="23">
        <v>126</v>
      </c>
      <c r="N57" s="23">
        <v>10</v>
      </c>
    </row>
    <row r="58" spans="1:14">
      <c r="A58" s="23" t="str">
        <f t="shared" si="1"/>
        <v>JS0A4QUT04S4001361542240120</v>
      </c>
      <c r="B58" s="23">
        <v>721415</v>
      </c>
      <c r="C58" s="23" t="s">
        <v>1</v>
      </c>
      <c r="D58" s="23" t="s">
        <v>45</v>
      </c>
      <c r="E58" s="23" t="s">
        <v>43</v>
      </c>
      <c r="F58" s="23" t="s">
        <v>24</v>
      </c>
      <c r="J58" s="23">
        <v>4001361542</v>
      </c>
      <c r="K58" s="23">
        <v>240</v>
      </c>
      <c r="L58" s="23">
        <v>120</v>
      </c>
      <c r="M58" s="23">
        <v>6939</v>
      </c>
      <c r="N58" s="23">
        <v>145</v>
      </c>
    </row>
    <row r="59" spans="1:14">
      <c r="A59" s="23" t="str">
        <f t="shared" si="1"/>
        <v>JS0A4QUE0084001357822450120</v>
      </c>
      <c r="B59" s="23">
        <v>721415</v>
      </c>
      <c r="C59" s="23" t="s">
        <v>1</v>
      </c>
      <c r="D59" s="23" t="s">
        <v>46</v>
      </c>
      <c r="E59" s="23" t="s">
        <v>35</v>
      </c>
      <c r="F59" s="23" t="s">
        <v>17</v>
      </c>
      <c r="J59" s="23">
        <v>4001357822</v>
      </c>
      <c r="K59" s="23">
        <v>450</v>
      </c>
      <c r="L59" s="23">
        <v>120</v>
      </c>
      <c r="M59" s="23">
        <v>11232</v>
      </c>
      <c r="N59" s="23">
        <v>286</v>
      </c>
    </row>
    <row r="60" spans="1:14">
      <c r="A60" s="23" t="str">
        <f t="shared" si="1"/>
        <v>JS0A4QUEZ7040013578222070110</v>
      </c>
      <c r="B60" s="23">
        <v>721415</v>
      </c>
      <c r="C60" s="23" t="s">
        <v>1</v>
      </c>
      <c r="D60" s="23" t="s">
        <v>73</v>
      </c>
      <c r="E60" s="23" t="s">
        <v>35</v>
      </c>
      <c r="F60" s="23" t="s">
        <v>28</v>
      </c>
      <c r="J60" s="23">
        <v>4001357822</v>
      </c>
      <c r="K60" s="23">
        <v>2070</v>
      </c>
      <c r="L60" s="23">
        <v>110</v>
      </c>
      <c r="M60" s="23">
        <v>908</v>
      </c>
      <c r="N60" s="23">
        <v>110</v>
      </c>
    </row>
    <row r="61" spans="1:14">
      <c r="A61" s="23" t="str">
        <f t="shared" si="1"/>
        <v>JS0A4QUE95Y4001361541190110</v>
      </c>
      <c r="B61" s="23">
        <v>721415</v>
      </c>
      <c r="C61" s="23" t="s">
        <v>1</v>
      </c>
      <c r="D61" s="23" t="s">
        <v>74</v>
      </c>
      <c r="E61" s="23" t="s">
        <v>35</v>
      </c>
      <c r="F61" s="23" t="s">
        <v>75</v>
      </c>
      <c r="J61" s="23">
        <v>4001361541</v>
      </c>
      <c r="K61" s="23">
        <v>190</v>
      </c>
      <c r="L61" s="23">
        <v>110</v>
      </c>
      <c r="M61" s="23">
        <v>734</v>
      </c>
      <c r="N61" s="23">
        <v>330</v>
      </c>
    </row>
    <row r="62" spans="1:14">
      <c r="A62" s="23" t="str">
        <f t="shared" si="1"/>
        <v>JS0A4QUE7H64001354708190120</v>
      </c>
      <c r="B62" s="23">
        <v>721415</v>
      </c>
      <c r="C62" s="23" t="s">
        <v>1</v>
      </c>
      <c r="D62" s="23" t="s">
        <v>76</v>
      </c>
      <c r="E62" s="23" t="s">
        <v>35</v>
      </c>
      <c r="F62" s="23" t="s">
        <v>25</v>
      </c>
      <c r="J62" s="23">
        <v>4001354708</v>
      </c>
      <c r="K62" s="23">
        <v>190</v>
      </c>
      <c r="L62" s="23">
        <v>120</v>
      </c>
      <c r="M62" s="23">
        <v>1722</v>
      </c>
      <c r="N62" s="23">
        <v>110</v>
      </c>
    </row>
    <row r="63" spans="1:14">
      <c r="A63" s="23" t="str">
        <f t="shared" si="1"/>
        <v>JS0A4QUE0034001357822440120</v>
      </c>
      <c r="B63" s="23">
        <v>721415</v>
      </c>
      <c r="C63" s="23" t="s">
        <v>1</v>
      </c>
      <c r="D63" s="23" t="s">
        <v>47</v>
      </c>
      <c r="E63" s="23" t="s">
        <v>35</v>
      </c>
      <c r="F63" s="23" t="s">
        <v>23</v>
      </c>
      <c r="J63" s="23">
        <v>4001357822</v>
      </c>
      <c r="K63" s="23">
        <v>440</v>
      </c>
      <c r="L63" s="23">
        <v>120</v>
      </c>
      <c r="M63" s="23">
        <v>794</v>
      </c>
      <c r="N63" s="23">
        <v>108</v>
      </c>
    </row>
    <row r="64" spans="1:14">
      <c r="A64" s="23" t="str">
        <f t="shared" si="1"/>
        <v>JS0A4QUE04S4001357822460120</v>
      </c>
      <c r="B64" s="23">
        <v>721415</v>
      </c>
      <c r="C64" s="23" t="s">
        <v>1</v>
      </c>
      <c r="D64" s="23" t="s">
        <v>58</v>
      </c>
      <c r="E64" s="23" t="s">
        <v>35</v>
      </c>
      <c r="F64" s="23" t="s">
        <v>24</v>
      </c>
      <c r="J64" s="23">
        <v>4001357822</v>
      </c>
      <c r="K64" s="23">
        <v>460</v>
      </c>
      <c r="L64" s="23">
        <v>120</v>
      </c>
      <c r="M64" s="23">
        <v>3000</v>
      </c>
      <c r="N64" s="23">
        <v>264</v>
      </c>
    </row>
    <row r="65" spans="1:14">
      <c r="A65" s="23" t="str">
        <f t="shared" si="1"/>
        <v>JS0A4QUEAI740013578222140110</v>
      </c>
      <c r="B65" s="23">
        <v>721415</v>
      </c>
      <c r="C65" s="23" t="s">
        <v>1</v>
      </c>
      <c r="D65" s="23" t="s">
        <v>61</v>
      </c>
      <c r="E65" s="23" t="s">
        <v>35</v>
      </c>
      <c r="F65" s="23" t="s">
        <v>62</v>
      </c>
      <c r="J65" s="23">
        <v>4001357822</v>
      </c>
      <c r="K65" s="23">
        <v>2140</v>
      </c>
      <c r="L65" s="23">
        <v>110</v>
      </c>
      <c r="M65" s="23">
        <v>1070</v>
      </c>
      <c r="N65" s="23">
        <v>122</v>
      </c>
    </row>
    <row r="66" spans="1:14">
      <c r="A66" s="23" t="str">
        <f t="shared" ref="A66:A88" si="2">D66&amp;J66&amp;K66&amp;L66</f>
        <v>JS0A3P6S0084001357822370120</v>
      </c>
      <c r="B66" s="23">
        <v>721415</v>
      </c>
      <c r="C66" s="23" t="s">
        <v>1</v>
      </c>
      <c r="D66" s="23" t="s">
        <v>67</v>
      </c>
      <c r="E66" s="23" t="s">
        <v>68</v>
      </c>
      <c r="F66" s="23" t="s">
        <v>17</v>
      </c>
      <c r="J66" s="23">
        <v>4001357822</v>
      </c>
      <c r="K66" s="23">
        <v>370</v>
      </c>
      <c r="L66" s="23">
        <v>120</v>
      </c>
      <c r="M66" s="23">
        <v>746</v>
      </c>
      <c r="N66" s="23">
        <v>60</v>
      </c>
    </row>
    <row r="67" spans="1:14">
      <c r="A67" s="23" t="str">
        <f t="shared" si="2"/>
        <v>JS0A3P6S0034001357822360120</v>
      </c>
      <c r="B67" s="23">
        <v>721415</v>
      </c>
      <c r="C67" s="23" t="s">
        <v>1</v>
      </c>
      <c r="D67" s="23" t="s">
        <v>85</v>
      </c>
      <c r="E67" s="23" t="s">
        <v>68</v>
      </c>
      <c r="F67" s="23" t="s">
        <v>23</v>
      </c>
      <c r="J67" s="23">
        <v>4001357822</v>
      </c>
      <c r="K67" s="23">
        <v>360</v>
      </c>
      <c r="L67" s="23">
        <v>120</v>
      </c>
      <c r="M67" s="23">
        <v>199</v>
      </c>
      <c r="N67" s="23">
        <v>100</v>
      </c>
    </row>
    <row r="68" spans="1:14">
      <c r="A68" s="23" t="str">
        <f t="shared" si="2"/>
        <v>JS0A3P6S88T40013578221940120</v>
      </c>
      <c r="B68" s="23">
        <v>721415</v>
      </c>
      <c r="C68" s="23" t="s">
        <v>1</v>
      </c>
      <c r="D68" s="23" t="s">
        <v>81</v>
      </c>
      <c r="E68" s="23" t="s">
        <v>68</v>
      </c>
      <c r="F68" s="23" t="s">
        <v>82</v>
      </c>
      <c r="J68" s="23">
        <v>4001357822</v>
      </c>
      <c r="K68" s="23">
        <v>1940</v>
      </c>
      <c r="L68" s="23">
        <v>120</v>
      </c>
      <c r="M68" s="23">
        <v>225</v>
      </c>
      <c r="N68" s="23">
        <v>40</v>
      </c>
    </row>
    <row r="69" spans="1:14">
      <c r="A69" s="23" t="str">
        <f t="shared" si="2"/>
        <v>JS0A7ZOG0084001359898580120</v>
      </c>
      <c r="B69" s="23">
        <v>721415</v>
      </c>
      <c r="C69" s="23" t="s">
        <v>1</v>
      </c>
      <c r="D69" s="23" t="s">
        <v>69</v>
      </c>
      <c r="E69" s="23" t="s">
        <v>70</v>
      </c>
      <c r="F69" s="23" t="s">
        <v>17</v>
      </c>
      <c r="J69" s="23">
        <v>4001359898</v>
      </c>
      <c r="K69" s="23">
        <v>580</v>
      </c>
      <c r="L69" s="23">
        <v>120</v>
      </c>
      <c r="M69" s="23">
        <v>580</v>
      </c>
      <c r="N69" s="23">
        <v>36</v>
      </c>
    </row>
    <row r="70" spans="1:14">
      <c r="A70" s="23" t="str">
        <f t="shared" si="2"/>
        <v>JS0A2SDG008400136336530120</v>
      </c>
      <c r="B70" s="23">
        <v>721415</v>
      </c>
      <c r="C70" s="23" t="s">
        <v>1</v>
      </c>
      <c r="D70" s="23" t="s">
        <v>40</v>
      </c>
      <c r="E70" s="23" t="s">
        <v>41</v>
      </c>
      <c r="F70" s="23" t="s">
        <v>17</v>
      </c>
      <c r="J70" s="23">
        <v>4001363365</v>
      </c>
      <c r="K70" s="23">
        <v>30</v>
      </c>
      <c r="L70" s="23">
        <v>120</v>
      </c>
      <c r="M70" s="23">
        <v>2001</v>
      </c>
      <c r="N70" s="23">
        <v>30</v>
      </c>
    </row>
    <row r="71" spans="1:14">
      <c r="A71" s="23" t="str">
        <f t="shared" si="2"/>
        <v>JS0A4QUT0084001357822660120</v>
      </c>
      <c r="B71" s="23">
        <v>721415</v>
      </c>
      <c r="C71" s="23" t="s">
        <v>1</v>
      </c>
      <c r="D71" s="23" t="s">
        <v>42</v>
      </c>
      <c r="E71" s="23" t="s">
        <v>43</v>
      </c>
      <c r="F71" s="23" t="s">
        <v>17</v>
      </c>
      <c r="J71" s="23">
        <v>4001357822</v>
      </c>
      <c r="K71" s="23">
        <v>660</v>
      </c>
      <c r="L71" s="23">
        <v>120</v>
      </c>
      <c r="M71" s="23">
        <v>30000</v>
      </c>
      <c r="N71" s="23">
        <v>522</v>
      </c>
    </row>
    <row r="72" spans="1:14">
      <c r="A72" s="23" t="str">
        <f t="shared" si="2"/>
        <v>JS0A4QUT7H6400136331940120</v>
      </c>
      <c r="B72" s="23">
        <v>721415</v>
      </c>
      <c r="C72" s="23" t="s">
        <v>1</v>
      </c>
      <c r="D72" s="23" t="s">
        <v>44</v>
      </c>
      <c r="E72" s="23" t="s">
        <v>43</v>
      </c>
      <c r="F72" s="23" t="s">
        <v>25</v>
      </c>
      <c r="J72" s="23">
        <v>4001363319</v>
      </c>
      <c r="K72" s="23">
        <v>40</v>
      </c>
      <c r="L72" s="23">
        <v>120</v>
      </c>
      <c r="M72" s="23">
        <v>3100</v>
      </c>
      <c r="N72" s="23">
        <v>29</v>
      </c>
    </row>
    <row r="73" spans="1:14">
      <c r="A73" s="23" t="str">
        <f t="shared" si="2"/>
        <v>JS0A4QUT85V4001361542520120</v>
      </c>
      <c r="B73" s="23">
        <v>721415</v>
      </c>
      <c r="C73" s="23" t="s">
        <v>1</v>
      </c>
      <c r="D73" s="23" t="s">
        <v>83</v>
      </c>
      <c r="E73" s="23" t="s">
        <v>43</v>
      </c>
      <c r="F73" s="23" t="s">
        <v>84</v>
      </c>
      <c r="J73" s="23">
        <v>4001361542</v>
      </c>
      <c r="K73" s="23">
        <v>520</v>
      </c>
      <c r="L73" s="23">
        <v>120</v>
      </c>
      <c r="M73" s="23">
        <v>1357</v>
      </c>
      <c r="N73" s="23">
        <v>18</v>
      </c>
    </row>
    <row r="74" spans="1:14">
      <c r="A74" s="23" t="str">
        <f t="shared" si="2"/>
        <v>JS0A4QUT04S4001361542240120</v>
      </c>
      <c r="B74" s="23">
        <v>721415</v>
      </c>
      <c r="C74" s="23" t="s">
        <v>1</v>
      </c>
      <c r="D74" s="23" t="s">
        <v>45</v>
      </c>
      <c r="E74" s="23" t="s">
        <v>43</v>
      </c>
      <c r="F74" s="23" t="s">
        <v>24</v>
      </c>
      <c r="J74" s="23">
        <v>4001361542</v>
      </c>
      <c r="K74" s="23">
        <v>240</v>
      </c>
      <c r="L74" s="23">
        <v>120</v>
      </c>
      <c r="M74" s="23">
        <v>6939</v>
      </c>
      <c r="N74" s="23">
        <v>58</v>
      </c>
    </row>
    <row r="75" spans="1:14">
      <c r="A75" s="23" t="str">
        <f t="shared" si="2"/>
        <v>JS0A4QUE0084001357822450120</v>
      </c>
      <c r="B75" s="23">
        <v>721415</v>
      </c>
      <c r="C75" s="23" t="s">
        <v>1</v>
      </c>
      <c r="D75" s="23" t="s">
        <v>46</v>
      </c>
      <c r="E75" s="23" t="s">
        <v>35</v>
      </c>
      <c r="F75" s="23" t="s">
        <v>17</v>
      </c>
      <c r="J75" s="23">
        <v>4001357822</v>
      </c>
      <c r="K75" s="23">
        <v>450</v>
      </c>
      <c r="L75" s="23">
        <v>120</v>
      </c>
      <c r="M75" s="23">
        <v>11232</v>
      </c>
      <c r="N75" s="23">
        <v>506</v>
      </c>
    </row>
    <row r="76" spans="1:14">
      <c r="A76" s="23" t="str">
        <f t="shared" si="2"/>
        <v>JS0A4QUE95Y4001361541190110</v>
      </c>
      <c r="B76" s="23">
        <v>721415</v>
      </c>
      <c r="C76" s="23" t="s">
        <v>1</v>
      </c>
      <c r="D76" s="23" t="s">
        <v>74</v>
      </c>
      <c r="E76" s="23" t="s">
        <v>35</v>
      </c>
      <c r="F76" s="23" t="s">
        <v>75</v>
      </c>
      <c r="J76" s="23">
        <v>4001361541</v>
      </c>
      <c r="K76" s="23">
        <v>190</v>
      </c>
      <c r="L76" s="23">
        <v>110</v>
      </c>
      <c r="M76" s="23">
        <v>734</v>
      </c>
      <c r="N76" s="23">
        <v>44</v>
      </c>
    </row>
    <row r="77" spans="1:14">
      <c r="A77" s="23" t="str">
        <f t="shared" si="2"/>
        <v>JS0A4QUE0034001357822440120</v>
      </c>
      <c r="B77" s="23">
        <v>721415</v>
      </c>
      <c r="C77" s="23" t="s">
        <v>1</v>
      </c>
      <c r="D77" s="23" t="s">
        <v>47</v>
      </c>
      <c r="E77" s="23" t="s">
        <v>35</v>
      </c>
      <c r="F77" s="23" t="s">
        <v>23</v>
      </c>
      <c r="J77" s="23">
        <v>4001357822</v>
      </c>
      <c r="K77" s="23">
        <v>440</v>
      </c>
      <c r="L77" s="23">
        <v>120</v>
      </c>
      <c r="M77" s="23">
        <v>794</v>
      </c>
      <c r="N77" s="23">
        <v>110</v>
      </c>
    </row>
    <row r="78" spans="1:14">
      <c r="A78" s="23" t="str">
        <f t="shared" si="2"/>
        <v>JS0A4QUE04S4001357822460120</v>
      </c>
      <c r="B78" s="23">
        <v>721415</v>
      </c>
      <c r="C78" s="23" t="s">
        <v>1</v>
      </c>
      <c r="D78" s="23" t="s">
        <v>58</v>
      </c>
      <c r="E78" s="23" t="s">
        <v>35</v>
      </c>
      <c r="F78" s="23" t="s">
        <v>24</v>
      </c>
      <c r="J78" s="23">
        <v>4001357822</v>
      </c>
      <c r="K78" s="23">
        <v>460</v>
      </c>
      <c r="L78" s="23">
        <v>120</v>
      </c>
      <c r="M78" s="23">
        <v>3000</v>
      </c>
      <c r="N78" s="23">
        <v>66</v>
      </c>
    </row>
    <row r="79" spans="1:14">
      <c r="A79" s="23" t="str">
        <f t="shared" si="2"/>
        <v>JS00T501AO34001357822100120</v>
      </c>
      <c r="B79" s="23">
        <v>721415</v>
      </c>
      <c r="C79" s="23" t="s">
        <v>1</v>
      </c>
      <c r="D79" s="23" t="s">
        <v>86</v>
      </c>
      <c r="E79" s="23" t="s">
        <v>87</v>
      </c>
      <c r="F79" s="23" t="s">
        <v>27</v>
      </c>
      <c r="J79" s="23">
        <v>4001357822</v>
      </c>
      <c r="K79" s="23">
        <v>100</v>
      </c>
      <c r="L79" s="23">
        <v>120</v>
      </c>
      <c r="M79" s="23">
        <v>288</v>
      </c>
      <c r="N79" s="23">
        <v>87</v>
      </c>
    </row>
    <row r="80" spans="1:14">
      <c r="A80" s="23" t="str">
        <f t="shared" si="2"/>
        <v>JS00T501AB6400135782290120</v>
      </c>
      <c r="B80" s="23">
        <v>721415</v>
      </c>
      <c r="C80" s="23" t="s">
        <v>1</v>
      </c>
      <c r="D80" s="23" t="s">
        <v>88</v>
      </c>
      <c r="E80" s="23" t="s">
        <v>87</v>
      </c>
      <c r="F80" s="23" t="s">
        <v>89</v>
      </c>
      <c r="J80" s="23">
        <v>4001357822</v>
      </c>
      <c r="K80" s="23">
        <v>90</v>
      </c>
      <c r="L80" s="23">
        <v>120</v>
      </c>
      <c r="M80" s="23">
        <v>373</v>
      </c>
      <c r="N80" s="23">
        <v>105</v>
      </c>
    </row>
    <row r="81" spans="1:14">
      <c r="A81" s="23" t="str">
        <f t="shared" si="2"/>
        <v>JS0A4QUE0084001357822450120</v>
      </c>
      <c r="B81" s="23">
        <v>721415</v>
      </c>
      <c r="C81" s="23" t="s">
        <v>1</v>
      </c>
      <c r="D81" s="23" t="s">
        <v>46</v>
      </c>
      <c r="E81" s="23" t="s">
        <v>35</v>
      </c>
      <c r="F81" s="23" t="s">
        <v>17</v>
      </c>
      <c r="J81" s="23">
        <v>4001357822</v>
      </c>
      <c r="K81" s="23">
        <v>450</v>
      </c>
      <c r="L81" s="23">
        <v>120</v>
      </c>
      <c r="M81" s="23">
        <v>11232</v>
      </c>
      <c r="N81" s="23">
        <v>2490</v>
      </c>
    </row>
    <row r="82" spans="1:14">
      <c r="A82" s="23" t="str">
        <f t="shared" si="2"/>
        <v>JS0A4QUE7H64001354708190120</v>
      </c>
      <c r="B82" s="23">
        <v>721415</v>
      </c>
      <c r="C82" s="23" t="s">
        <v>1</v>
      </c>
      <c r="D82" s="23" t="s">
        <v>76</v>
      </c>
      <c r="E82" s="23" t="s">
        <v>35</v>
      </c>
      <c r="F82" s="23" t="s">
        <v>25</v>
      </c>
      <c r="J82" s="23">
        <v>4001354708</v>
      </c>
      <c r="K82" s="23">
        <v>190</v>
      </c>
      <c r="L82" s="23">
        <v>120</v>
      </c>
      <c r="M82" s="23">
        <v>1722</v>
      </c>
      <c r="N82" s="23">
        <v>700</v>
      </c>
    </row>
    <row r="83" spans="1:14">
      <c r="A83" s="23" t="str">
        <f t="shared" si="2"/>
        <v>JS0A4QUT04S4001359898520120</v>
      </c>
      <c r="B83" s="23">
        <v>721415</v>
      </c>
      <c r="C83" s="23" t="s">
        <v>1</v>
      </c>
      <c r="D83" s="23" t="s">
        <v>45</v>
      </c>
      <c r="E83" s="23" t="s">
        <v>43</v>
      </c>
      <c r="F83" s="23" t="s">
        <v>24</v>
      </c>
      <c r="J83" s="23">
        <v>4001359898</v>
      </c>
      <c r="K83" s="23">
        <v>520</v>
      </c>
      <c r="L83" s="23">
        <v>120</v>
      </c>
      <c r="M83" s="23">
        <v>193</v>
      </c>
      <c r="N83" s="23">
        <v>193</v>
      </c>
    </row>
    <row r="84" spans="1:14">
      <c r="A84" s="23" t="str">
        <f t="shared" si="2"/>
        <v>JS0A4QUEAG24001361541210120</v>
      </c>
      <c r="B84" s="23">
        <v>721415</v>
      </c>
      <c r="C84" s="23" t="s">
        <v>1</v>
      </c>
      <c r="D84" s="23" t="s">
        <v>59</v>
      </c>
      <c r="E84" s="23" t="s">
        <v>35</v>
      </c>
      <c r="F84" s="23" t="s">
        <v>60</v>
      </c>
      <c r="J84" s="23">
        <v>4001361541</v>
      </c>
      <c r="K84" s="23">
        <v>210</v>
      </c>
      <c r="L84" s="23">
        <v>120</v>
      </c>
      <c r="M84" s="23">
        <v>651</v>
      </c>
      <c r="N84" s="23">
        <v>2</v>
      </c>
    </row>
    <row r="85" spans="1:14">
      <c r="A85" s="23" t="str">
        <f t="shared" si="2"/>
        <v>JS0A4QUEAG14001359905130120</v>
      </c>
      <c r="B85" s="23">
        <v>721415</v>
      </c>
      <c r="C85" s="23" t="s">
        <v>1</v>
      </c>
      <c r="D85" s="23" t="s">
        <v>54</v>
      </c>
      <c r="E85" s="23" t="s">
        <v>35</v>
      </c>
      <c r="F85" s="23" t="s">
        <v>55</v>
      </c>
      <c r="J85" s="23">
        <v>4001359905</v>
      </c>
      <c r="K85" s="23">
        <v>130</v>
      </c>
      <c r="L85" s="23">
        <v>120</v>
      </c>
      <c r="M85" s="23">
        <v>284</v>
      </c>
      <c r="N85" s="23">
        <v>14</v>
      </c>
    </row>
    <row r="86" spans="1:14">
      <c r="A86" s="23" t="str">
        <f t="shared" si="2"/>
        <v>JS0A4QUT7N84001359898420120</v>
      </c>
      <c r="B86" s="23">
        <v>721415</v>
      </c>
      <c r="C86" s="23" t="s">
        <v>1</v>
      </c>
      <c r="D86" s="23" t="s">
        <v>72</v>
      </c>
      <c r="E86" s="23" t="s">
        <v>43</v>
      </c>
      <c r="F86" s="23" t="s">
        <v>19</v>
      </c>
      <c r="J86" s="23">
        <v>4001359898</v>
      </c>
      <c r="K86" s="23">
        <v>420</v>
      </c>
      <c r="L86" s="23">
        <v>120</v>
      </c>
      <c r="M86" s="23">
        <v>871</v>
      </c>
      <c r="N86" s="23">
        <v>21</v>
      </c>
    </row>
    <row r="87" spans="1:14">
      <c r="A87" s="23" t="str">
        <f t="shared" si="2"/>
        <v>JS0A4QUEAG14001359905130120</v>
      </c>
      <c r="B87" s="23">
        <v>721415</v>
      </c>
      <c r="C87" s="23" t="s">
        <v>1</v>
      </c>
      <c r="D87" s="23" t="s">
        <v>54</v>
      </c>
      <c r="E87" s="23" t="s">
        <v>35</v>
      </c>
      <c r="F87" s="23" t="s">
        <v>55</v>
      </c>
      <c r="J87" s="23">
        <v>4001359905</v>
      </c>
      <c r="K87" s="23">
        <v>130</v>
      </c>
      <c r="L87" s="23">
        <v>120</v>
      </c>
      <c r="M87" s="23">
        <v>284</v>
      </c>
      <c r="N87" s="23">
        <v>132</v>
      </c>
    </row>
    <row r="88" spans="1:14">
      <c r="A88" s="23" t="str">
        <f t="shared" si="2"/>
        <v>JS0A4QUEAI7400135990540110</v>
      </c>
      <c r="B88" s="23">
        <v>721415</v>
      </c>
      <c r="C88" s="23" t="s">
        <v>1</v>
      </c>
      <c r="D88" s="23" t="s">
        <v>61</v>
      </c>
      <c r="E88" s="23" t="s">
        <v>35</v>
      </c>
      <c r="F88" s="23" t="s">
        <v>62</v>
      </c>
      <c r="J88" s="23">
        <v>4001359905</v>
      </c>
      <c r="K88" s="23">
        <v>40</v>
      </c>
      <c r="L88" s="23">
        <v>110</v>
      </c>
      <c r="M88" s="23">
        <v>97</v>
      </c>
      <c r="N88" s="23">
        <v>76</v>
      </c>
    </row>
  </sheetData>
  <pageMargins left="0.7" right="0.7" top="0.75" bottom="0.75" header="0.3" footer="0.3"/>
  <pageSetup orientation="portrait" r:id="rId1"/>
  <headerFooter>
    <oddFooter>&amp;L_x000D_&amp;1#&amp;"Calibri"&amp;10&amp;K000000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
  <sheetViews>
    <sheetView zoomScale="118" zoomScaleNormal="118" workbookViewId="0">
      <pane ySplit="2" topLeftCell="A3" activePane="bottomLeft" state="frozen"/>
      <selection pane="bottomLeft" activeCell="A2" sqref="A2:XFD2"/>
    </sheetView>
  </sheetViews>
  <sheetFormatPr defaultColWidth="9.28515625" defaultRowHeight="12.75"/>
  <cols>
    <col min="1" max="1" width="26" style="9" customWidth="1"/>
    <col min="2" max="2" width="10.42578125" style="9" customWidth="1"/>
    <col min="3" max="3" width="11.42578125" style="9" bestFit="1" customWidth="1"/>
    <col min="4" max="4" width="10.42578125" style="9" bestFit="1" customWidth="1"/>
    <col min="5" max="5" width="19" style="9" bestFit="1" customWidth="1"/>
    <col min="6" max="6" width="22.7109375" style="9" bestFit="1" customWidth="1"/>
    <col min="7" max="7" width="11.42578125" style="23" bestFit="1" customWidth="1"/>
    <col min="8" max="8" width="7.7109375" style="23" bestFit="1" customWidth="1"/>
    <col min="9" max="9" width="7.28515625" style="23" bestFit="1" customWidth="1"/>
    <col min="10" max="10" width="8.7109375" style="23" customWidth="1"/>
    <col min="11" max="11" width="6.5703125" style="23" bestFit="1" customWidth="1"/>
    <col min="12" max="12" width="6.28515625" style="23" bestFit="1" customWidth="1"/>
    <col min="13" max="13" width="30.42578125" style="9" bestFit="1" customWidth="1"/>
    <col min="14" max="16384" width="9.28515625" style="9"/>
  </cols>
  <sheetData>
    <row r="1" spans="1:13">
      <c r="A1" s="21" t="s">
        <v>353</v>
      </c>
      <c r="K1" s="23" t="s">
        <v>354</v>
      </c>
    </row>
    <row r="2" spans="1:13" s="23" customFormat="1" ht="28.35" customHeight="1">
      <c r="A2" s="20" t="s">
        <v>355</v>
      </c>
      <c r="B2" s="20" t="s">
        <v>3</v>
      </c>
      <c r="C2" s="20" t="s">
        <v>237</v>
      </c>
      <c r="D2" s="20" t="s">
        <v>5</v>
      </c>
      <c r="E2" s="20" t="s">
        <v>6</v>
      </c>
      <c r="F2" s="20" t="s">
        <v>7</v>
      </c>
      <c r="G2" s="27" t="s">
        <v>11</v>
      </c>
      <c r="H2" s="27" t="s">
        <v>12</v>
      </c>
      <c r="I2" s="27" t="s">
        <v>13</v>
      </c>
      <c r="J2" s="20" t="s">
        <v>14</v>
      </c>
      <c r="K2" s="20" t="s">
        <v>267</v>
      </c>
      <c r="L2" s="27" t="s">
        <v>356</v>
      </c>
      <c r="M2" s="24" t="s">
        <v>357</v>
      </c>
    </row>
    <row r="3" spans="1:13">
      <c r="A3" s="9" t="str">
        <f t="shared" ref="A3:A41" si="0">D3&amp;G3&amp;H3&amp;I3</f>
        <v>JS0A4QUE7N84001354708310120</v>
      </c>
      <c r="B3" s="32">
        <v>721415</v>
      </c>
      <c r="C3" s="32" t="s">
        <v>1</v>
      </c>
      <c r="D3" s="32" t="s">
        <v>34</v>
      </c>
      <c r="E3" s="32" t="s">
        <v>35</v>
      </c>
      <c r="F3" s="32" t="s">
        <v>19</v>
      </c>
      <c r="G3" s="32">
        <v>4001354708</v>
      </c>
      <c r="H3" s="32">
        <v>310</v>
      </c>
      <c r="I3" s="32">
        <v>120</v>
      </c>
      <c r="J3" s="23">
        <f>VLOOKUP(A3,'Shift Detail'!A:M,13,0)</f>
        <v>2376</v>
      </c>
      <c r="K3" s="23">
        <f>SUMIF('Shift Detail'!A:A,'Shift Summary '!#REF!,'Shift Detail'!N:N)*-1</f>
        <v>0</v>
      </c>
      <c r="L3" s="23">
        <f t="shared" ref="L3:L41" si="1">J3+K3</f>
        <v>2376</v>
      </c>
    </row>
    <row r="4" spans="1:13">
      <c r="A4" s="9" t="str">
        <f t="shared" si="0"/>
        <v>JS0A2SDD93Y4001357822210120</v>
      </c>
      <c r="B4" s="32">
        <v>721415</v>
      </c>
      <c r="C4" s="32" t="s">
        <v>1</v>
      </c>
      <c r="D4" s="32" t="s">
        <v>36</v>
      </c>
      <c r="E4" s="32" t="s">
        <v>22</v>
      </c>
      <c r="F4" s="32" t="s">
        <v>37</v>
      </c>
      <c r="G4" s="32">
        <v>4001357822</v>
      </c>
      <c r="H4" s="32">
        <v>210</v>
      </c>
      <c r="I4" s="32">
        <v>120</v>
      </c>
      <c r="J4" s="23">
        <f>VLOOKUP(A4,'Shift Detail'!A:M,13,0)</f>
        <v>1214</v>
      </c>
      <c r="K4" s="23">
        <f>SUMIF('Shift Detail'!A:A,'Shift Summary '!#REF!,'Shift Detail'!N:N)*-1</f>
        <v>0</v>
      </c>
      <c r="L4" s="23">
        <f t="shared" si="1"/>
        <v>1214</v>
      </c>
    </row>
    <row r="5" spans="1:13">
      <c r="A5" s="9" t="str">
        <f t="shared" si="0"/>
        <v>JS0A4QW35M94001359898110120</v>
      </c>
      <c r="B5" s="32">
        <v>721415</v>
      </c>
      <c r="C5" s="32" t="s">
        <v>1</v>
      </c>
      <c r="D5" s="32" t="s">
        <v>38</v>
      </c>
      <c r="E5" s="32" t="s">
        <v>39</v>
      </c>
      <c r="F5" s="32" t="s">
        <v>20</v>
      </c>
      <c r="G5" s="32">
        <v>4001359898</v>
      </c>
      <c r="H5" s="32">
        <v>110</v>
      </c>
      <c r="I5" s="32">
        <v>120</v>
      </c>
      <c r="J5" s="23">
        <f>VLOOKUP(A5,'Shift Detail'!A:M,13,0)</f>
        <v>347</v>
      </c>
      <c r="K5" s="23">
        <f>SUMIF('Shift Detail'!A:A,'Shift Summary '!#REF!,'Shift Detail'!N:N)*-1</f>
        <v>0</v>
      </c>
      <c r="L5" s="23">
        <f t="shared" si="1"/>
        <v>347</v>
      </c>
    </row>
    <row r="6" spans="1:13">
      <c r="A6" s="9" t="str">
        <f t="shared" si="0"/>
        <v>JS0A2SDG008400136336530120</v>
      </c>
      <c r="B6" s="32">
        <v>721415</v>
      </c>
      <c r="C6" s="32" t="s">
        <v>1</v>
      </c>
      <c r="D6" s="32" t="s">
        <v>40</v>
      </c>
      <c r="E6" s="32" t="s">
        <v>41</v>
      </c>
      <c r="F6" s="32" t="s">
        <v>17</v>
      </c>
      <c r="G6" s="32">
        <v>4001363365</v>
      </c>
      <c r="H6" s="32">
        <v>30</v>
      </c>
      <c r="I6" s="32">
        <v>120</v>
      </c>
      <c r="J6" s="23">
        <f>VLOOKUP(A6,'Shift Detail'!A:M,13,0)</f>
        <v>2001</v>
      </c>
      <c r="K6" s="23">
        <f>SUMIF('Shift Detail'!A:A,'Shift Summary '!#REF!,'Shift Detail'!N:N)*-1</f>
        <v>0</v>
      </c>
      <c r="L6" s="23">
        <f t="shared" si="1"/>
        <v>2001</v>
      </c>
    </row>
    <row r="7" spans="1:13">
      <c r="A7" s="9" t="str">
        <f t="shared" si="0"/>
        <v>JS0A4QUT0084001357822660120</v>
      </c>
      <c r="B7" s="32">
        <v>721415</v>
      </c>
      <c r="C7" s="32" t="s">
        <v>1</v>
      </c>
      <c r="D7" s="32" t="s">
        <v>42</v>
      </c>
      <c r="E7" s="32" t="s">
        <v>43</v>
      </c>
      <c r="F7" s="32" t="s">
        <v>17</v>
      </c>
      <c r="G7" s="32">
        <v>4001357822</v>
      </c>
      <c r="H7" s="32">
        <v>660</v>
      </c>
      <c r="I7" s="32">
        <v>120</v>
      </c>
      <c r="J7" s="23">
        <f>VLOOKUP(A7,'Shift Detail'!A:M,13,0)</f>
        <v>30000</v>
      </c>
      <c r="K7" s="23">
        <f>SUMIF('Shift Detail'!A:A,'Shift Summary '!#REF!,'Shift Detail'!N:N)*-1</f>
        <v>0</v>
      </c>
      <c r="L7" s="23">
        <f t="shared" si="1"/>
        <v>30000</v>
      </c>
    </row>
    <row r="8" spans="1:13">
      <c r="A8" s="9" t="str">
        <f t="shared" si="0"/>
        <v>JS0A4QUT7H6400136331940120</v>
      </c>
      <c r="B8" s="32">
        <v>721415</v>
      </c>
      <c r="C8" s="32" t="s">
        <v>1</v>
      </c>
      <c r="D8" s="32" t="s">
        <v>44</v>
      </c>
      <c r="E8" s="32" t="s">
        <v>43</v>
      </c>
      <c r="F8" s="32" t="s">
        <v>25</v>
      </c>
      <c r="G8" s="32">
        <v>4001363319</v>
      </c>
      <c r="H8" s="32">
        <v>40</v>
      </c>
      <c r="I8" s="32">
        <v>120</v>
      </c>
      <c r="J8" s="23">
        <f>VLOOKUP(A8,'Shift Detail'!A:M,13,0)</f>
        <v>3100</v>
      </c>
      <c r="K8" s="23">
        <f>SUMIF('Shift Detail'!A:A,'Shift Summary '!#REF!,'Shift Detail'!N:N)*-1</f>
        <v>0</v>
      </c>
      <c r="L8" s="23">
        <f t="shared" si="1"/>
        <v>3100</v>
      </c>
    </row>
    <row r="9" spans="1:13">
      <c r="A9" s="9" t="str">
        <f t="shared" si="0"/>
        <v>JS0A4QUT04S4001361542240120</v>
      </c>
      <c r="B9" s="32">
        <v>721415</v>
      </c>
      <c r="C9" s="32" t="s">
        <v>1</v>
      </c>
      <c r="D9" s="32" t="s">
        <v>45</v>
      </c>
      <c r="E9" s="32" t="s">
        <v>43</v>
      </c>
      <c r="F9" s="32" t="s">
        <v>24</v>
      </c>
      <c r="G9" s="32">
        <v>4001361542</v>
      </c>
      <c r="H9" s="32">
        <v>240</v>
      </c>
      <c r="I9" s="32">
        <v>120</v>
      </c>
      <c r="J9" s="23">
        <f>VLOOKUP(A9,'Shift Detail'!A:M,13,0)</f>
        <v>6939</v>
      </c>
      <c r="K9" s="23">
        <f>SUMIF('Shift Detail'!A:A,'Shift Summary '!#REF!,'Shift Detail'!N:N)*-1</f>
        <v>0</v>
      </c>
      <c r="L9" s="23">
        <f t="shared" si="1"/>
        <v>6939</v>
      </c>
    </row>
    <row r="10" spans="1:13">
      <c r="A10" s="9" t="str">
        <f t="shared" si="0"/>
        <v>JS0A4QUE0084001357822450120</v>
      </c>
      <c r="B10" s="32">
        <v>721415</v>
      </c>
      <c r="C10" s="32" t="s">
        <v>1</v>
      </c>
      <c r="D10" s="32" t="s">
        <v>46</v>
      </c>
      <c r="E10" s="32" t="s">
        <v>35</v>
      </c>
      <c r="F10" s="32" t="s">
        <v>17</v>
      </c>
      <c r="G10" s="32">
        <v>4001357822</v>
      </c>
      <c r="H10" s="32">
        <v>450</v>
      </c>
      <c r="I10" s="32">
        <v>120</v>
      </c>
      <c r="J10" s="23">
        <f>VLOOKUP(A10,'Shift Detail'!A:M,13,0)</f>
        <v>11232</v>
      </c>
      <c r="K10" s="23">
        <f>SUMIF('Shift Detail'!A:A,'Shift Summary '!#REF!,'Shift Detail'!N:N)*-1</f>
        <v>0</v>
      </c>
      <c r="L10" s="23">
        <f t="shared" si="1"/>
        <v>11232</v>
      </c>
    </row>
    <row r="11" spans="1:13">
      <c r="A11" s="9" t="str">
        <f t="shared" si="0"/>
        <v>JS0A4QUE0034001357822440120</v>
      </c>
      <c r="B11" s="32">
        <v>721415</v>
      </c>
      <c r="C11" s="32" t="s">
        <v>1</v>
      </c>
      <c r="D11" s="32" t="s">
        <v>47</v>
      </c>
      <c r="E11" s="32" t="s">
        <v>35</v>
      </c>
      <c r="F11" s="32" t="s">
        <v>23</v>
      </c>
      <c r="G11" s="32">
        <v>4001357822</v>
      </c>
      <c r="H11" s="32">
        <v>440</v>
      </c>
      <c r="I11" s="32">
        <v>120</v>
      </c>
      <c r="J11" s="23">
        <f>VLOOKUP(A11,'Shift Detail'!A:M,13,0)</f>
        <v>794</v>
      </c>
      <c r="K11" s="23">
        <f>SUMIF('Shift Detail'!A:A,'Shift Summary '!#REF!,'Shift Detail'!N:N)*-1</f>
        <v>0</v>
      </c>
      <c r="L11" s="23">
        <f t="shared" si="1"/>
        <v>794</v>
      </c>
    </row>
    <row r="12" spans="1:13">
      <c r="A12" s="9" t="str">
        <f t="shared" si="0"/>
        <v>JS0A2SDD96D400136336640120</v>
      </c>
      <c r="B12" s="32">
        <v>721415</v>
      </c>
      <c r="C12" s="32" t="s">
        <v>1</v>
      </c>
      <c r="D12" s="32" t="s">
        <v>48</v>
      </c>
      <c r="E12" s="32" t="s">
        <v>22</v>
      </c>
      <c r="F12" s="32" t="s">
        <v>29</v>
      </c>
      <c r="G12" s="32">
        <v>4001363366</v>
      </c>
      <c r="H12" s="32">
        <v>40</v>
      </c>
      <c r="I12" s="32">
        <v>120</v>
      </c>
      <c r="J12" s="23">
        <f>VLOOKUP(A12,'Shift Detail'!A:M,13,0)</f>
        <v>107</v>
      </c>
      <c r="K12" s="23">
        <f>SUMIF('Shift Detail'!A:A,'Shift Summary '!#REF!,'Shift Detail'!N:N)*-1</f>
        <v>0</v>
      </c>
      <c r="L12" s="23">
        <f t="shared" si="1"/>
        <v>107</v>
      </c>
    </row>
    <row r="13" spans="1:13">
      <c r="A13" s="9" t="str">
        <f t="shared" si="0"/>
        <v>JS0A7ZNZ008400136154260120</v>
      </c>
      <c r="B13" s="32">
        <v>721415</v>
      </c>
      <c r="C13" s="32" t="s">
        <v>1</v>
      </c>
      <c r="D13" s="32" t="s">
        <v>49</v>
      </c>
      <c r="E13" s="32" t="s">
        <v>50</v>
      </c>
      <c r="F13" s="32" t="s">
        <v>17</v>
      </c>
      <c r="G13" s="32">
        <v>4001361542</v>
      </c>
      <c r="H13" s="32">
        <v>60</v>
      </c>
      <c r="I13" s="32">
        <v>120</v>
      </c>
      <c r="J13" s="23">
        <f>VLOOKUP(A13,'Shift Detail'!A:M,13,0)</f>
        <v>14324</v>
      </c>
      <c r="K13" s="23">
        <f>SUMIF('Shift Detail'!A:A,'Shift Summary '!#REF!,'Shift Detail'!N:N)*-1</f>
        <v>0</v>
      </c>
      <c r="L13" s="23">
        <f t="shared" si="1"/>
        <v>14324</v>
      </c>
    </row>
    <row r="14" spans="1:13">
      <c r="A14" s="9" t="str">
        <f t="shared" si="0"/>
        <v>JS0A7ZNZ7H64001363365130120</v>
      </c>
      <c r="B14" s="32">
        <v>721415</v>
      </c>
      <c r="C14" s="32" t="s">
        <v>1</v>
      </c>
      <c r="D14" s="32" t="s">
        <v>51</v>
      </c>
      <c r="E14" s="32" t="s">
        <v>50</v>
      </c>
      <c r="F14" s="32" t="s">
        <v>25</v>
      </c>
      <c r="G14" s="32">
        <v>4001363365</v>
      </c>
      <c r="H14" s="32">
        <v>130</v>
      </c>
      <c r="I14" s="32">
        <v>120</v>
      </c>
      <c r="J14" s="23">
        <f>VLOOKUP(A14,'Shift Detail'!A:M,13,0)</f>
        <v>65</v>
      </c>
      <c r="K14" s="23">
        <f>SUMIF('Shift Detail'!A:A,'Shift Summary '!#REF!,'Shift Detail'!N:N)*-1</f>
        <v>0</v>
      </c>
      <c r="L14" s="23">
        <f t="shared" si="1"/>
        <v>65</v>
      </c>
    </row>
    <row r="15" spans="1:13">
      <c r="A15" s="9" t="str">
        <f t="shared" si="0"/>
        <v>JS0A4QUTAI240013578221640120</v>
      </c>
      <c r="B15" s="32">
        <v>721415</v>
      </c>
      <c r="C15" s="32" t="s">
        <v>1</v>
      </c>
      <c r="D15" s="32" t="s">
        <v>52</v>
      </c>
      <c r="E15" s="32" t="s">
        <v>43</v>
      </c>
      <c r="F15" s="32" t="s">
        <v>53</v>
      </c>
      <c r="G15" s="32">
        <v>4001357822</v>
      </c>
      <c r="H15" s="32">
        <v>1640</v>
      </c>
      <c r="I15" s="32">
        <v>120</v>
      </c>
      <c r="J15" s="23">
        <f>VLOOKUP(A15,'Shift Detail'!A:M,13,0)</f>
        <v>941</v>
      </c>
      <c r="K15" s="23">
        <f>SUMIF('Shift Detail'!A:A,'Shift Summary '!#REF!,'Shift Detail'!N:N)*-1</f>
        <v>0</v>
      </c>
      <c r="L15" s="23">
        <f t="shared" si="1"/>
        <v>941</v>
      </c>
    </row>
    <row r="16" spans="1:13">
      <c r="A16" s="9" t="str">
        <f t="shared" si="0"/>
        <v>JS0A4QUEAG14001359905140120</v>
      </c>
      <c r="B16" s="32">
        <v>721415</v>
      </c>
      <c r="C16" s="32" t="s">
        <v>1</v>
      </c>
      <c r="D16" s="32" t="s">
        <v>54</v>
      </c>
      <c r="E16" s="32" t="s">
        <v>35</v>
      </c>
      <c r="F16" s="32" t="s">
        <v>55</v>
      </c>
      <c r="G16" s="32">
        <v>4001359905</v>
      </c>
      <c r="H16" s="32">
        <v>140</v>
      </c>
      <c r="I16" s="32">
        <v>120</v>
      </c>
      <c r="J16" s="23">
        <f>VLOOKUP(A16,'Shift Detail'!A:M,13,0)</f>
        <v>118</v>
      </c>
      <c r="K16" s="23">
        <f>SUMIF('Shift Detail'!A:A,'Shift Summary '!#REF!,'Shift Detail'!N:N)*-1</f>
        <v>0</v>
      </c>
      <c r="L16" s="23">
        <f t="shared" si="1"/>
        <v>118</v>
      </c>
    </row>
    <row r="17" spans="1:12">
      <c r="A17" s="9" t="str">
        <f t="shared" si="0"/>
        <v>JS0A4QUEAG340013578222060110</v>
      </c>
      <c r="B17" s="32">
        <v>721415</v>
      </c>
      <c r="C17" s="32" t="s">
        <v>1</v>
      </c>
      <c r="D17" s="32" t="s">
        <v>56</v>
      </c>
      <c r="E17" s="32" t="s">
        <v>35</v>
      </c>
      <c r="F17" s="32" t="s">
        <v>57</v>
      </c>
      <c r="G17" s="32">
        <v>4001357822</v>
      </c>
      <c r="H17" s="32">
        <v>2060</v>
      </c>
      <c r="I17" s="32">
        <v>110</v>
      </c>
      <c r="J17" s="23">
        <f>VLOOKUP(A17,'Shift Detail'!A:M,13,0)</f>
        <v>1088</v>
      </c>
      <c r="K17" s="23">
        <f>SUMIF('Shift Detail'!A:A,'Shift Summary '!#REF!,'Shift Detail'!N:N)*-1</f>
        <v>0</v>
      </c>
      <c r="L17" s="23">
        <f t="shared" si="1"/>
        <v>1088</v>
      </c>
    </row>
    <row r="18" spans="1:12">
      <c r="A18" s="9" t="str">
        <f t="shared" si="0"/>
        <v>JS0A4QUE04S4001357822460120</v>
      </c>
      <c r="B18" s="32">
        <v>721415</v>
      </c>
      <c r="C18" s="32" t="s">
        <v>1</v>
      </c>
      <c r="D18" s="32" t="s">
        <v>58</v>
      </c>
      <c r="E18" s="32" t="s">
        <v>35</v>
      </c>
      <c r="F18" s="32" t="s">
        <v>24</v>
      </c>
      <c r="G18" s="32">
        <v>4001357822</v>
      </c>
      <c r="H18" s="32">
        <v>460</v>
      </c>
      <c r="I18" s="32">
        <v>120</v>
      </c>
      <c r="J18" s="23">
        <f>VLOOKUP(A18,'Shift Detail'!A:M,13,0)</f>
        <v>3000</v>
      </c>
      <c r="K18" s="23">
        <f>SUMIF('Shift Detail'!A:A,'Shift Summary '!#REF!,'Shift Detail'!N:N)*-1</f>
        <v>0</v>
      </c>
      <c r="L18" s="23">
        <f t="shared" si="1"/>
        <v>3000</v>
      </c>
    </row>
    <row r="19" spans="1:12">
      <c r="A19" s="9" t="str">
        <f t="shared" si="0"/>
        <v>JS0A4QUEAG2400136336670120</v>
      </c>
      <c r="B19" s="32">
        <v>721415</v>
      </c>
      <c r="C19" s="32" t="s">
        <v>1</v>
      </c>
      <c r="D19" s="32" t="s">
        <v>59</v>
      </c>
      <c r="E19" s="32" t="s">
        <v>35</v>
      </c>
      <c r="F19" s="32" t="s">
        <v>60</v>
      </c>
      <c r="G19" s="32">
        <v>4001363366</v>
      </c>
      <c r="H19" s="32">
        <v>70</v>
      </c>
      <c r="I19" s="32">
        <v>120</v>
      </c>
      <c r="J19" s="23">
        <f>VLOOKUP(A19,'Shift Detail'!A:M,13,0)</f>
        <v>10</v>
      </c>
      <c r="K19" s="23">
        <f>SUMIF('Shift Detail'!A:A,'Shift Summary '!#REF!,'Shift Detail'!N:N)*-1</f>
        <v>0</v>
      </c>
      <c r="L19" s="23">
        <f t="shared" si="1"/>
        <v>10</v>
      </c>
    </row>
    <row r="20" spans="1:12">
      <c r="A20" s="9" t="str">
        <f t="shared" si="0"/>
        <v>JS0A4QUEAI740013578222140110</v>
      </c>
      <c r="B20" s="32">
        <v>721415</v>
      </c>
      <c r="C20" s="32" t="s">
        <v>1</v>
      </c>
      <c r="D20" s="32" t="s">
        <v>61</v>
      </c>
      <c r="E20" s="32" t="s">
        <v>35</v>
      </c>
      <c r="F20" s="32" t="s">
        <v>62</v>
      </c>
      <c r="G20" s="32">
        <v>4001357822</v>
      </c>
      <c r="H20" s="32">
        <v>2140</v>
      </c>
      <c r="I20" s="32">
        <v>110</v>
      </c>
      <c r="J20" s="23">
        <f>VLOOKUP(A20,'Shift Detail'!A:M,13,0)</f>
        <v>1070</v>
      </c>
      <c r="K20" s="23">
        <f>SUMIF('Shift Detail'!A:A,'Shift Summary '!#REF!,'Shift Detail'!N:N)*-1</f>
        <v>0</v>
      </c>
      <c r="L20" s="23">
        <f t="shared" si="1"/>
        <v>1070</v>
      </c>
    </row>
    <row r="21" spans="1:12">
      <c r="A21" s="9" t="str">
        <f t="shared" si="0"/>
        <v>JS0A352LAQ9400135990360120</v>
      </c>
      <c r="B21" s="32">
        <v>721415</v>
      </c>
      <c r="C21" s="32" t="s">
        <v>1</v>
      </c>
      <c r="D21" s="32" t="s">
        <v>63</v>
      </c>
      <c r="E21" s="32" t="s">
        <v>64</v>
      </c>
      <c r="F21" s="32" t="s">
        <v>32</v>
      </c>
      <c r="G21" s="32">
        <v>4001359903</v>
      </c>
      <c r="H21" s="32">
        <v>60</v>
      </c>
      <c r="I21" s="32">
        <v>120</v>
      </c>
      <c r="J21" s="23">
        <f>VLOOKUP(A21,'Shift Detail'!A:M,13,0)</f>
        <v>1692</v>
      </c>
      <c r="K21" s="23">
        <f>SUMIF('Shift Detail'!A:A,'Shift Summary '!#REF!,'Shift Detail'!N:N)*-1</f>
        <v>0</v>
      </c>
      <c r="L21" s="23">
        <f t="shared" si="1"/>
        <v>1692</v>
      </c>
    </row>
    <row r="22" spans="1:12">
      <c r="A22" s="9" t="str">
        <f t="shared" si="0"/>
        <v>JS0A352LAO04001357822300120</v>
      </c>
      <c r="B22" s="32">
        <v>721415</v>
      </c>
      <c r="C22" s="32" t="s">
        <v>1</v>
      </c>
      <c r="D22" s="32" t="s">
        <v>65</v>
      </c>
      <c r="E22" s="32" t="s">
        <v>64</v>
      </c>
      <c r="F22" s="32" t="s">
        <v>66</v>
      </c>
      <c r="G22" s="32">
        <v>4001357822</v>
      </c>
      <c r="H22" s="32">
        <v>300</v>
      </c>
      <c r="I22" s="32">
        <v>120</v>
      </c>
      <c r="J22" s="23">
        <f>VLOOKUP(A22,'Shift Detail'!A:M,13,0)</f>
        <v>139</v>
      </c>
      <c r="K22" s="23">
        <f>SUMIF('Shift Detail'!A:A,'Shift Summary '!#REF!,'Shift Detail'!N:N)*-1</f>
        <v>0</v>
      </c>
      <c r="L22" s="23">
        <f t="shared" si="1"/>
        <v>139</v>
      </c>
    </row>
    <row r="23" spans="1:12">
      <c r="A23" s="9" t="str">
        <f t="shared" si="0"/>
        <v>JS0A3P6S0084001357822370120</v>
      </c>
      <c r="B23" s="32">
        <v>721415</v>
      </c>
      <c r="C23" s="32" t="s">
        <v>1</v>
      </c>
      <c r="D23" s="32" t="s">
        <v>67</v>
      </c>
      <c r="E23" s="32" t="s">
        <v>68</v>
      </c>
      <c r="F23" s="32" t="s">
        <v>17</v>
      </c>
      <c r="G23" s="32">
        <v>4001357822</v>
      </c>
      <c r="H23" s="32">
        <v>370</v>
      </c>
      <c r="I23" s="32">
        <v>120</v>
      </c>
      <c r="J23" s="23">
        <f>VLOOKUP(A23,'Shift Detail'!A:M,13,0)</f>
        <v>746</v>
      </c>
      <c r="K23" s="23">
        <f>SUMIF('Shift Detail'!A:A,'Shift Summary '!#REF!,'Shift Detail'!N:N)*-1</f>
        <v>0</v>
      </c>
      <c r="L23" s="23">
        <f t="shared" si="1"/>
        <v>746</v>
      </c>
    </row>
    <row r="24" spans="1:12">
      <c r="A24" s="9" t="str">
        <f t="shared" si="0"/>
        <v>JS0A7ZOG0084001359898580120</v>
      </c>
      <c r="B24" s="32">
        <v>721415</v>
      </c>
      <c r="C24" s="32" t="s">
        <v>1</v>
      </c>
      <c r="D24" s="32" t="s">
        <v>69</v>
      </c>
      <c r="E24" s="32" t="s">
        <v>70</v>
      </c>
      <c r="F24" s="32" t="s">
        <v>17</v>
      </c>
      <c r="G24" s="32">
        <v>4001359898</v>
      </c>
      <c r="H24" s="32">
        <v>580</v>
      </c>
      <c r="I24" s="32">
        <v>120</v>
      </c>
      <c r="J24" s="23">
        <f>VLOOKUP(A24,'Shift Detail'!A:M,13,0)</f>
        <v>580</v>
      </c>
      <c r="K24" s="23">
        <f>SUMIF('Shift Detail'!A:A,'Shift Summary '!#REF!,'Shift Detail'!N:N)*-1</f>
        <v>0</v>
      </c>
      <c r="L24" s="23">
        <f t="shared" si="1"/>
        <v>580</v>
      </c>
    </row>
    <row r="25" spans="1:12">
      <c r="A25" s="9" t="str">
        <f t="shared" si="0"/>
        <v>JS0A7ZOGZ7040013578221770120</v>
      </c>
      <c r="B25" s="32">
        <v>721415</v>
      </c>
      <c r="C25" s="32" t="s">
        <v>1</v>
      </c>
      <c r="D25" s="32" t="s">
        <v>71</v>
      </c>
      <c r="E25" s="32" t="s">
        <v>70</v>
      </c>
      <c r="F25" s="32" t="s">
        <v>28</v>
      </c>
      <c r="G25" s="32">
        <v>4001357822</v>
      </c>
      <c r="H25" s="32">
        <v>1770</v>
      </c>
      <c r="I25" s="32">
        <v>120</v>
      </c>
      <c r="J25" s="23">
        <f>VLOOKUP(A25,'Shift Detail'!A:M,13,0)</f>
        <v>211</v>
      </c>
      <c r="K25" s="23">
        <f>SUMIF('Shift Detail'!A:A,'Shift Summary '!#REF!,'Shift Detail'!N:N)*-1</f>
        <v>0</v>
      </c>
      <c r="L25" s="23">
        <f t="shared" si="1"/>
        <v>211</v>
      </c>
    </row>
    <row r="26" spans="1:12">
      <c r="A26" s="9" t="str">
        <f t="shared" si="0"/>
        <v>JS0A4QUT7N8400136331950120</v>
      </c>
      <c r="B26" s="32">
        <v>721415</v>
      </c>
      <c r="C26" s="32" t="s">
        <v>1</v>
      </c>
      <c r="D26" s="32" t="s">
        <v>72</v>
      </c>
      <c r="E26" s="32" t="s">
        <v>43</v>
      </c>
      <c r="F26" s="32" t="s">
        <v>19</v>
      </c>
      <c r="G26" s="32">
        <v>4001363319</v>
      </c>
      <c r="H26" s="32">
        <v>50</v>
      </c>
      <c r="I26" s="32">
        <v>120</v>
      </c>
      <c r="J26" s="23">
        <f>VLOOKUP(A26,'Shift Detail'!A:M,13,0)</f>
        <v>126</v>
      </c>
      <c r="K26" s="23">
        <f>SUMIF('Shift Detail'!A:A,'Shift Summary '!#REF!,'Shift Detail'!N:N)*-1</f>
        <v>0</v>
      </c>
      <c r="L26" s="23">
        <f t="shared" si="1"/>
        <v>126</v>
      </c>
    </row>
    <row r="27" spans="1:12">
      <c r="A27" s="9" t="str">
        <f t="shared" si="0"/>
        <v>JS0A4QUEZ7040013578222070110</v>
      </c>
      <c r="B27" s="32">
        <v>721415</v>
      </c>
      <c r="C27" s="32" t="s">
        <v>1</v>
      </c>
      <c r="D27" s="32" t="s">
        <v>73</v>
      </c>
      <c r="E27" s="32" t="s">
        <v>35</v>
      </c>
      <c r="F27" s="32" t="s">
        <v>28</v>
      </c>
      <c r="G27" s="32">
        <v>4001357822</v>
      </c>
      <c r="H27" s="32">
        <v>2070</v>
      </c>
      <c r="I27" s="32">
        <v>110</v>
      </c>
      <c r="J27" s="23">
        <f>VLOOKUP(A27,'Shift Detail'!A:M,13,0)</f>
        <v>908</v>
      </c>
      <c r="K27" s="23">
        <f>SUMIF('Shift Detail'!A:A,'Shift Summary '!#REF!,'Shift Detail'!N:N)*-1</f>
        <v>0</v>
      </c>
      <c r="L27" s="23">
        <f t="shared" si="1"/>
        <v>908</v>
      </c>
    </row>
    <row r="28" spans="1:12">
      <c r="A28" s="9" t="str">
        <f t="shared" si="0"/>
        <v>JS0A4QUE95Y4001361541190110</v>
      </c>
      <c r="B28" s="32">
        <v>721415</v>
      </c>
      <c r="C28" s="32" t="s">
        <v>1</v>
      </c>
      <c r="D28" s="32" t="s">
        <v>74</v>
      </c>
      <c r="E28" s="32" t="s">
        <v>35</v>
      </c>
      <c r="F28" s="32" t="s">
        <v>75</v>
      </c>
      <c r="G28" s="32">
        <v>4001361541</v>
      </c>
      <c r="H28" s="32">
        <v>190</v>
      </c>
      <c r="I28" s="32">
        <v>110</v>
      </c>
      <c r="J28" s="23">
        <f>VLOOKUP(A28,'Shift Detail'!A:M,13,0)</f>
        <v>734</v>
      </c>
      <c r="K28" s="23">
        <f>SUMIF('Shift Detail'!A:A,'Shift Summary '!#REF!,'Shift Detail'!N:N)*-1</f>
        <v>0</v>
      </c>
      <c r="L28" s="23">
        <f t="shared" si="1"/>
        <v>734</v>
      </c>
    </row>
    <row r="29" spans="1:12">
      <c r="A29" s="9" t="str">
        <f t="shared" si="0"/>
        <v>JS0A4QUE7H64001354708190120</v>
      </c>
      <c r="B29" s="32">
        <v>721415</v>
      </c>
      <c r="C29" s="32" t="s">
        <v>1</v>
      </c>
      <c r="D29" s="32" t="s">
        <v>76</v>
      </c>
      <c r="E29" s="32" t="s">
        <v>35</v>
      </c>
      <c r="F29" s="32" t="s">
        <v>25</v>
      </c>
      <c r="G29" s="32">
        <v>4001354708</v>
      </c>
      <c r="H29" s="32">
        <v>190</v>
      </c>
      <c r="I29" s="32">
        <v>120</v>
      </c>
      <c r="J29" s="23">
        <f>VLOOKUP(A29,'Shift Detail'!A:M,13,0)</f>
        <v>1722</v>
      </c>
      <c r="K29" s="23">
        <f>SUMIF('Shift Detail'!A:A,'Shift Summary '!#REF!,'Shift Detail'!N:N)*-1</f>
        <v>0</v>
      </c>
      <c r="L29" s="23">
        <f t="shared" si="1"/>
        <v>1722</v>
      </c>
    </row>
    <row r="30" spans="1:12">
      <c r="A30" s="9" t="str">
        <f t="shared" si="0"/>
        <v>JS0A4QUEZ7240013578222080110</v>
      </c>
      <c r="B30" s="32">
        <v>721415</v>
      </c>
      <c r="C30" s="32" t="s">
        <v>1</v>
      </c>
      <c r="D30" s="32" t="s">
        <v>77</v>
      </c>
      <c r="E30" s="32" t="s">
        <v>35</v>
      </c>
      <c r="F30" s="32" t="s">
        <v>30</v>
      </c>
      <c r="G30" s="32">
        <v>4001357822</v>
      </c>
      <c r="H30" s="32">
        <v>2080</v>
      </c>
      <c r="I30" s="32">
        <v>110</v>
      </c>
      <c r="J30" s="23">
        <f>VLOOKUP(A30,'Shift Detail'!A:M,13,0)</f>
        <v>1086</v>
      </c>
      <c r="K30" s="23">
        <f>SUMIF('Shift Detail'!A:A,'Shift Summary '!#REF!,'Shift Detail'!N:N)*-1</f>
        <v>0</v>
      </c>
      <c r="L30" s="23">
        <f t="shared" si="1"/>
        <v>1086</v>
      </c>
    </row>
    <row r="31" spans="1:12">
      <c r="A31" s="9" t="str">
        <f t="shared" si="0"/>
        <v>JS0A4QV97R14001363365180120</v>
      </c>
      <c r="B31" s="32">
        <v>721415</v>
      </c>
      <c r="C31" s="32" t="s">
        <v>1</v>
      </c>
      <c r="D31" s="32" t="s">
        <v>78</v>
      </c>
      <c r="E31" s="32" t="s">
        <v>79</v>
      </c>
      <c r="F31" s="32" t="s">
        <v>80</v>
      </c>
      <c r="G31" s="32">
        <v>4001363365</v>
      </c>
      <c r="H31" s="32">
        <v>180</v>
      </c>
      <c r="I31" s="32">
        <v>120</v>
      </c>
      <c r="J31" s="23">
        <f>VLOOKUP(A31,'Shift Detail'!A:M,13,0)</f>
        <v>10</v>
      </c>
      <c r="K31" s="23">
        <f>SUMIF('Shift Detail'!A:A,'Shift Summary '!#REF!,'Shift Detail'!N:N)*-1</f>
        <v>0</v>
      </c>
      <c r="L31" s="23">
        <f t="shared" si="1"/>
        <v>10</v>
      </c>
    </row>
    <row r="32" spans="1:12">
      <c r="A32" s="9" t="str">
        <f t="shared" si="0"/>
        <v>JS0A3P6S88T40013578221940120</v>
      </c>
      <c r="B32" s="32">
        <v>721415</v>
      </c>
      <c r="C32" s="32" t="s">
        <v>1</v>
      </c>
      <c r="D32" s="32" t="s">
        <v>81</v>
      </c>
      <c r="E32" s="32" t="s">
        <v>68</v>
      </c>
      <c r="F32" s="32" t="s">
        <v>82</v>
      </c>
      <c r="G32" s="32">
        <v>4001357822</v>
      </c>
      <c r="H32" s="32">
        <v>1940</v>
      </c>
      <c r="I32" s="32">
        <v>120</v>
      </c>
      <c r="J32" s="23">
        <f>VLOOKUP(A32,'Shift Detail'!A:M,13,0)</f>
        <v>225</v>
      </c>
      <c r="K32" s="23">
        <f>SUMIF('Shift Detail'!A:A,'Shift Summary '!#REF!,'Shift Detail'!N:N)*-1</f>
        <v>0</v>
      </c>
      <c r="L32" s="23">
        <f t="shared" si="1"/>
        <v>225</v>
      </c>
    </row>
    <row r="33" spans="1:13">
      <c r="A33" s="9" t="str">
        <f t="shared" si="0"/>
        <v>JS0A4QUT85V4001361542520120</v>
      </c>
      <c r="B33" s="32">
        <v>721415</v>
      </c>
      <c r="C33" s="32" t="s">
        <v>1</v>
      </c>
      <c r="D33" s="32" t="s">
        <v>83</v>
      </c>
      <c r="E33" s="32" t="s">
        <v>43</v>
      </c>
      <c r="F33" s="32" t="s">
        <v>84</v>
      </c>
      <c r="G33" s="32">
        <v>4001361542</v>
      </c>
      <c r="H33" s="32">
        <v>520</v>
      </c>
      <c r="I33" s="32">
        <v>120</v>
      </c>
      <c r="J33" s="23">
        <f>VLOOKUP(A33,'Shift Detail'!A:M,13,0)</f>
        <v>1357</v>
      </c>
      <c r="K33" s="23">
        <f>SUMIF('Shift Detail'!A:A,'Shift Summary '!#REF!,'Shift Detail'!N:N)*-1</f>
        <v>0</v>
      </c>
      <c r="L33" s="23">
        <f t="shared" si="1"/>
        <v>1357</v>
      </c>
    </row>
    <row r="34" spans="1:13">
      <c r="A34" s="9" t="str">
        <f t="shared" si="0"/>
        <v>JS0A3P6S0034001357822360120</v>
      </c>
      <c r="B34" s="32">
        <v>721415</v>
      </c>
      <c r="C34" s="32" t="s">
        <v>1</v>
      </c>
      <c r="D34" s="32" t="s">
        <v>85</v>
      </c>
      <c r="E34" s="32" t="s">
        <v>68</v>
      </c>
      <c r="F34" s="32" t="s">
        <v>23</v>
      </c>
      <c r="G34" s="32">
        <v>4001357822</v>
      </c>
      <c r="H34" s="32">
        <v>360</v>
      </c>
      <c r="I34" s="32">
        <v>120</v>
      </c>
      <c r="J34" s="23">
        <f>VLOOKUP(A34,'Shift Detail'!A:M,13,0)</f>
        <v>199</v>
      </c>
      <c r="K34" s="23">
        <f>SUMIF('Shift Detail'!A:A,'Shift Summary '!#REF!,'Shift Detail'!N:N)*-1</f>
        <v>0</v>
      </c>
      <c r="L34" s="23">
        <f t="shared" si="1"/>
        <v>199</v>
      </c>
    </row>
    <row r="35" spans="1:13">
      <c r="A35" s="9" t="str">
        <f t="shared" si="0"/>
        <v>JS00T501AO34001357822100120</v>
      </c>
      <c r="B35" s="32">
        <v>721415</v>
      </c>
      <c r="C35" s="32" t="s">
        <v>1</v>
      </c>
      <c r="D35" s="32" t="s">
        <v>86</v>
      </c>
      <c r="E35" s="32" t="s">
        <v>87</v>
      </c>
      <c r="F35" s="32" t="s">
        <v>27</v>
      </c>
      <c r="G35" s="32">
        <v>4001357822</v>
      </c>
      <c r="H35" s="32">
        <v>100</v>
      </c>
      <c r="I35" s="32">
        <v>120</v>
      </c>
      <c r="J35" s="23">
        <f>VLOOKUP(A35,'Shift Detail'!A:M,13,0)</f>
        <v>288</v>
      </c>
      <c r="K35" s="23">
        <f>SUMIF('Shift Detail'!A:A,'Shift Summary '!#REF!,'Shift Detail'!N:N)*-1</f>
        <v>0</v>
      </c>
      <c r="L35" s="23">
        <f t="shared" si="1"/>
        <v>288</v>
      </c>
    </row>
    <row r="36" spans="1:13">
      <c r="A36" s="9" t="str">
        <f t="shared" si="0"/>
        <v>JS00T501AB6400135782290120</v>
      </c>
      <c r="B36" s="32">
        <v>721415</v>
      </c>
      <c r="C36" s="32" t="s">
        <v>1</v>
      </c>
      <c r="D36" s="32" t="s">
        <v>88</v>
      </c>
      <c r="E36" s="32" t="s">
        <v>87</v>
      </c>
      <c r="F36" s="32" t="s">
        <v>89</v>
      </c>
      <c r="G36" s="32">
        <v>4001357822</v>
      </c>
      <c r="H36" s="32">
        <v>90</v>
      </c>
      <c r="I36" s="32">
        <v>120</v>
      </c>
      <c r="J36" s="23">
        <f>VLOOKUP(A36,'Shift Detail'!A:M,13,0)</f>
        <v>373</v>
      </c>
      <c r="K36" s="23">
        <f>SUMIF('Shift Detail'!A:A,'Shift Summary '!#REF!,'Shift Detail'!N:N)*-1</f>
        <v>0</v>
      </c>
      <c r="L36" s="23">
        <f t="shared" si="1"/>
        <v>373</v>
      </c>
    </row>
    <row r="37" spans="1:13">
      <c r="A37" s="9" t="str">
        <f t="shared" si="0"/>
        <v>JS0A4QUT04S4001359898520120</v>
      </c>
      <c r="B37" s="32">
        <v>721415</v>
      </c>
      <c r="C37" s="32" t="s">
        <v>1</v>
      </c>
      <c r="D37" s="32" t="s">
        <v>45</v>
      </c>
      <c r="E37" s="32" t="s">
        <v>43</v>
      </c>
      <c r="F37" s="32" t="s">
        <v>24</v>
      </c>
      <c r="G37" s="32">
        <v>4001359898</v>
      </c>
      <c r="H37" s="32">
        <v>520</v>
      </c>
      <c r="I37" s="32">
        <v>120</v>
      </c>
      <c r="J37" s="23">
        <f>VLOOKUP(A37,'Shift Detail'!A:M,13,0)</f>
        <v>193</v>
      </c>
      <c r="K37" s="23">
        <f>SUMIF('Shift Detail'!A:A,'Shift Summary '!#REF!,'Shift Detail'!N:N)*-1</f>
        <v>0</v>
      </c>
      <c r="L37" s="23">
        <f t="shared" si="1"/>
        <v>193</v>
      </c>
    </row>
    <row r="38" spans="1:13" ht="15">
      <c r="A38" s="9" t="str">
        <f t="shared" si="0"/>
        <v>JS0A4QUEAG24001361541210120</v>
      </c>
      <c r="B38" s="32">
        <v>721415</v>
      </c>
      <c r="C38" s="32" t="s">
        <v>1</v>
      </c>
      <c r="D38" s="32" t="s">
        <v>59</v>
      </c>
      <c r="E38" s="32" t="s">
        <v>35</v>
      </c>
      <c r="F38" s="32" t="s">
        <v>60</v>
      </c>
      <c r="G38" s="32">
        <v>4001361541</v>
      </c>
      <c r="H38" s="32">
        <v>210</v>
      </c>
      <c r="I38" s="32">
        <v>120</v>
      </c>
      <c r="J38" s="23">
        <f>VLOOKUP(A38,'Shift Detail'!A:M,13,0)</f>
        <v>651</v>
      </c>
      <c r="K38" s="23">
        <f>SUMIF('Shift Detail'!A:A,'Shift Summary '!#REF!,'Shift Detail'!N:N)*-1</f>
        <v>0</v>
      </c>
      <c r="L38" s="23">
        <f t="shared" si="1"/>
        <v>651</v>
      </c>
      <c r="M38"/>
    </row>
    <row r="39" spans="1:13" ht="15">
      <c r="A39" s="9" t="str">
        <f t="shared" si="0"/>
        <v>JS0A4QUEAG14001359905130120</v>
      </c>
      <c r="B39" s="32">
        <v>721415</v>
      </c>
      <c r="C39" s="32" t="s">
        <v>1</v>
      </c>
      <c r="D39" s="32" t="s">
        <v>54</v>
      </c>
      <c r="E39" s="32" t="s">
        <v>35</v>
      </c>
      <c r="F39" s="32" t="s">
        <v>55</v>
      </c>
      <c r="G39" s="32">
        <v>4001359905</v>
      </c>
      <c r="H39" s="32">
        <v>130</v>
      </c>
      <c r="I39" s="32">
        <v>120</v>
      </c>
      <c r="J39" s="23">
        <f>VLOOKUP(A39,'Shift Detail'!A:M,13,0)</f>
        <v>284</v>
      </c>
      <c r="K39" s="23">
        <f>SUMIF('Shift Detail'!A:A,'Shift Summary '!#REF!,'Shift Detail'!N:N)*-1</f>
        <v>0</v>
      </c>
      <c r="L39" s="23">
        <f t="shared" si="1"/>
        <v>284</v>
      </c>
      <c r="M39"/>
    </row>
    <row r="40" spans="1:13">
      <c r="A40" s="9" t="str">
        <f t="shared" si="0"/>
        <v>JS0A4QUT7N84001359898420120</v>
      </c>
      <c r="B40" s="32">
        <v>721415</v>
      </c>
      <c r="C40" s="32" t="s">
        <v>1</v>
      </c>
      <c r="D40" s="32" t="s">
        <v>72</v>
      </c>
      <c r="E40" s="32" t="s">
        <v>43</v>
      </c>
      <c r="F40" s="32" t="s">
        <v>19</v>
      </c>
      <c r="G40" s="32">
        <v>4001359898</v>
      </c>
      <c r="H40" s="32">
        <v>420</v>
      </c>
      <c r="I40" s="32">
        <v>120</v>
      </c>
      <c r="J40" s="23">
        <f>VLOOKUP(A40,'Shift Detail'!A:M,13,0)</f>
        <v>871</v>
      </c>
      <c r="K40" s="23">
        <f>SUMIF('Shift Detail'!A:A,'Shift Summary '!#REF!,'Shift Detail'!N:N)*-1</f>
        <v>0</v>
      </c>
      <c r="L40" s="23">
        <f t="shared" si="1"/>
        <v>871</v>
      </c>
      <c r="M40" s="32"/>
    </row>
    <row r="41" spans="1:13">
      <c r="A41" s="9" t="str">
        <f t="shared" si="0"/>
        <v>JS0A4QUEAI7400135990540110</v>
      </c>
      <c r="B41" s="32">
        <v>721415</v>
      </c>
      <c r="C41" s="32" t="s">
        <v>1</v>
      </c>
      <c r="D41" s="32" t="s">
        <v>61</v>
      </c>
      <c r="E41" s="32" t="s">
        <v>35</v>
      </c>
      <c r="F41" s="32" t="s">
        <v>62</v>
      </c>
      <c r="G41" s="32">
        <v>4001359905</v>
      </c>
      <c r="H41" s="32">
        <v>40</v>
      </c>
      <c r="I41" s="32">
        <v>110</v>
      </c>
      <c r="J41" s="23">
        <f>VLOOKUP(A41,'Shift Detail'!A:M,13,0)</f>
        <v>97</v>
      </c>
      <c r="K41" s="23">
        <f>SUMIF('Shift Detail'!A:A,'Shift Summary '!#REF!,'Shift Detail'!N:N)*-1</f>
        <v>0</v>
      </c>
      <c r="L41" s="23">
        <f t="shared" si="1"/>
        <v>97</v>
      </c>
      <c r="M41" s="32"/>
    </row>
    <row r="42" spans="1:13" ht="15">
      <c r="A42"/>
      <c r="B42"/>
      <c r="C42"/>
      <c r="D42"/>
      <c r="E42"/>
      <c r="F42"/>
      <c r="G42"/>
      <c r="H42"/>
      <c r="I42"/>
      <c r="J42"/>
      <c r="K42"/>
      <c r="L42"/>
      <c r="M42"/>
    </row>
    <row r="43" spans="1:13" ht="15">
      <c r="A43"/>
      <c r="B43"/>
      <c r="C43"/>
      <c r="D43"/>
      <c r="E43"/>
      <c r="F43"/>
      <c r="G43"/>
      <c r="H43"/>
      <c r="I43"/>
      <c r="J43"/>
      <c r="K43"/>
      <c r="L43"/>
      <c r="M43"/>
    </row>
    <row r="44" spans="1:13" ht="15">
      <c r="A44"/>
      <c r="B44"/>
      <c r="C44"/>
      <c r="D44"/>
      <c r="E44"/>
      <c r="F44"/>
      <c r="G44"/>
      <c r="H44"/>
      <c r="I44"/>
      <c r="J44"/>
      <c r="K44"/>
      <c r="L44"/>
      <c r="M44"/>
    </row>
    <row r="45" spans="1:13" ht="15">
      <c r="A45"/>
      <c r="B45"/>
      <c r="C45"/>
      <c r="D45"/>
      <c r="E45"/>
      <c r="F45"/>
      <c r="G45"/>
      <c r="H45"/>
      <c r="I45"/>
      <c r="J45"/>
      <c r="K45"/>
      <c r="L45"/>
      <c r="M45"/>
    </row>
    <row r="46" spans="1:13" ht="15">
      <c r="A46"/>
      <c r="B46"/>
      <c r="C46"/>
      <c r="D46"/>
      <c r="E46"/>
      <c r="F46"/>
      <c r="G46"/>
      <c r="H46"/>
      <c r="I46"/>
      <c r="J46"/>
      <c r="K46"/>
      <c r="L46"/>
      <c r="M46"/>
    </row>
    <row r="47" spans="1:13" ht="15">
      <c r="A47"/>
      <c r="B47"/>
      <c r="C47"/>
      <c r="D47"/>
      <c r="E47"/>
      <c r="F47"/>
      <c r="G47"/>
      <c r="H47"/>
      <c r="I47"/>
      <c r="J47"/>
      <c r="K47"/>
      <c r="L47"/>
      <c r="M47"/>
    </row>
    <row r="48" spans="1:13" ht="15">
      <c r="A48"/>
      <c r="B48"/>
      <c r="C48"/>
      <c r="D48"/>
      <c r="E48"/>
      <c r="F48"/>
      <c r="G48"/>
      <c r="H48"/>
      <c r="I48"/>
      <c r="J48"/>
      <c r="K48"/>
      <c r="L48"/>
      <c r="M48"/>
    </row>
    <row r="49" spans="1:13" ht="15">
      <c r="A49"/>
      <c r="B49"/>
      <c r="C49"/>
      <c r="D49"/>
      <c r="E49"/>
      <c r="F49"/>
      <c r="G49"/>
      <c r="H49"/>
      <c r="I49"/>
      <c r="J49"/>
      <c r="K49"/>
      <c r="L49"/>
      <c r="M49"/>
    </row>
    <row r="50" spans="1:13" ht="15">
      <c r="A50"/>
      <c r="B50"/>
      <c r="C50"/>
      <c r="D50"/>
      <c r="E50"/>
      <c r="F50"/>
      <c r="G50"/>
      <c r="H50"/>
      <c r="I50"/>
      <c r="J50"/>
      <c r="K50"/>
      <c r="L50"/>
      <c r="M50"/>
    </row>
    <row r="51" spans="1:13" ht="15">
      <c r="A51"/>
      <c r="B51"/>
      <c r="C51"/>
      <c r="D51"/>
      <c r="E51"/>
      <c r="F51"/>
      <c r="G51"/>
      <c r="H51"/>
      <c r="I51"/>
      <c r="J51"/>
      <c r="K51"/>
      <c r="L51"/>
      <c r="M51"/>
    </row>
    <row r="52" spans="1:13" ht="15">
      <c r="A52"/>
      <c r="B52"/>
      <c r="C52"/>
      <c r="D52"/>
      <c r="E52"/>
      <c r="F52"/>
      <c r="G52"/>
      <c r="H52"/>
      <c r="I52"/>
      <c r="J52"/>
      <c r="K52"/>
      <c r="L52"/>
      <c r="M52"/>
    </row>
    <row r="53" spans="1:13" ht="15">
      <c r="A53"/>
      <c r="B53"/>
      <c r="C53"/>
      <c r="D53"/>
      <c r="E53"/>
      <c r="F53"/>
      <c r="G53"/>
      <c r="H53"/>
      <c r="I53"/>
      <c r="J53"/>
      <c r="K53"/>
      <c r="L53"/>
      <c r="M53"/>
    </row>
    <row r="54" spans="1:13" ht="15">
      <c r="A54"/>
      <c r="B54"/>
      <c r="C54"/>
      <c r="D54"/>
      <c r="E54"/>
      <c r="F54"/>
      <c r="G54"/>
      <c r="H54"/>
      <c r="I54"/>
      <c r="J54"/>
      <c r="K54"/>
      <c r="L54"/>
      <c r="M54"/>
    </row>
    <row r="55" spans="1:13" ht="15">
      <c r="A55"/>
      <c r="B55"/>
      <c r="C55"/>
      <c r="D55"/>
      <c r="E55"/>
      <c r="F55"/>
      <c r="G55"/>
      <c r="H55"/>
      <c r="I55"/>
      <c r="J55"/>
      <c r="K55"/>
      <c r="L55"/>
      <c r="M55"/>
    </row>
    <row r="56" spans="1:13" ht="15">
      <c r="A56"/>
      <c r="B56"/>
      <c r="C56"/>
      <c r="D56"/>
      <c r="E56"/>
      <c r="F56"/>
      <c r="G56"/>
      <c r="H56"/>
      <c r="I56"/>
      <c r="J56"/>
      <c r="K56"/>
      <c r="L56"/>
      <c r="M56"/>
    </row>
    <row r="57" spans="1:13" ht="15">
      <c r="A57"/>
      <c r="B57"/>
      <c r="C57"/>
      <c r="D57"/>
      <c r="E57"/>
      <c r="F57"/>
      <c r="G57"/>
      <c r="H57"/>
      <c r="I57"/>
      <c r="J57"/>
      <c r="K57"/>
      <c r="L57"/>
      <c r="M57"/>
    </row>
    <row r="58" spans="1:13" ht="15">
      <c r="A58"/>
      <c r="B58"/>
      <c r="C58"/>
      <c r="D58"/>
      <c r="E58"/>
      <c r="F58"/>
      <c r="G58"/>
      <c r="H58"/>
      <c r="I58"/>
      <c r="J58"/>
      <c r="K58"/>
      <c r="L58"/>
      <c r="M58"/>
    </row>
    <row r="59" spans="1:13" ht="15">
      <c r="A59"/>
      <c r="B59"/>
      <c r="C59"/>
      <c r="D59"/>
      <c r="E59"/>
      <c r="F59"/>
      <c r="G59"/>
      <c r="H59"/>
      <c r="I59"/>
      <c r="J59"/>
      <c r="K59"/>
      <c r="L59"/>
      <c r="M59"/>
    </row>
    <row r="60" spans="1:13" ht="15">
      <c r="A60"/>
      <c r="B60"/>
      <c r="C60"/>
      <c r="D60"/>
      <c r="E60"/>
      <c r="F60"/>
      <c r="G60"/>
      <c r="H60"/>
      <c r="I60"/>
      <c r="J60"/>
      <c r="K60"/>
      <c r="L60"/>
      <c r="M60"/>
    </row>
    <row r="61" spans="1:13" ht="15">
      <c r="A61"/>
      <c r="B61"/>
      <c r="C61"/>
      <c r="D61"/>
      <c r="E61"/>
      <c r="F61"/>
      <c r="G61"/>
      <c r="H61"/>
      <c r="I61"/>
      <c r="J61"/>
      <c r="K61"/>
      <c r="L61"/>
      <c r="M61"/>
    </row>
    <row r="62" spans="1:13" ht="15">
      <c r="A62"/>
      <c r="B62"/>
      <c r="C62"/>
      <c r="D62"/>
      <c r="E62"/>
      <c r="F62"/>
      <c r="G62"/>
      <c r="H62"/>
      <c r="I62"/>
      <c r="J62"/>
      <c r="K62"/>
      <c r="L62"/>
      <c r="M62"/>
    </row>
    <row r="63" spans="1:13" ht="15">
      <c r="A63"/>
      <c r="B63"/>
      <c r="C63"/>
      <c r="D63"/>
      <c r="E63"/>
      <c r="F63"/>
      <c r="G63"/>
      <c r="H63"/>
      <c r="I63"/>
      <c r="J63"/>
      <c r="K63"/>
      <c r="L63"/>
      <c r="M63"/>
    </row>
    <row r="64" spans="1:13" ht="15">
      <c r="A64"/>
      <c r="B64"/>
      <c r="C64"/>
      <c r="D64"/>
      <c r="E64"/>
      <c r="F64"/>
      <c r="G64"/>
      <c r="H64"/>
      <c r="I64"/>
      <c r="J64"/>
      <c r="K64"/>
      <c r="L64"/>
      <c r="M64"/>
    </row>
    <row r="65" spans="1:13" ht="15">
      <c r="A65"/>
      <c r="B65"/>
      <c r="C65"/>
      <c r="D65"/>
      <c r="E65"/>
      <c r="F65"/>
      <c r="G65"/>
      <c r="H65"/>
      <c r="I65"/>
      <c r="J65"/>
      <c r="K65"/>
      <c r="L65"/>
      <c r="M65"/>
    </row>
    <row r="66" spans="1:13" ht="15">
      <c r="A66"/>
      <c r="B66"/>
      <c r="C66"/>
      <c r="D66"/>
      <c r="E66"/>
      <c r="F66"/>
      <c r="G66"/>
      <c r="H66"/>
      <c r="I66"/>
      <c r="J66"/>
      <c r="K66"/>
      <c r="L66"/>
      <c r="M66"/>
    </row>
    <row r="67" spans="1:13" ht="15">
      <c r="A67"/>
      <c r="B67"/>
      <c r="C67"/>
      <c r="D67"/>
      <c r="E67"/>
      <c r="F67"/>
      <c r="G67"/>
      <c r="H67"/>
      <c r="I67"/>
      <c r="J67"/>
      <c r="K67"/>
      <c r="L67"/>
      <c r="M67"/>
    </row>
    <row r="68" spans="1:13" ht="15">
      <c r="A68"/>
      <c r="B68"/>
      <c r="C68"/>
      <c r="D68"/>
      <c r="E68"/>
      <c r="F68"/>
      <c r="G68"/>
      <c r="H68"/>
      <c r="I68"/>
      <c r="J68"/>
      <c r="K68"/>
      <c r="L68"/>
      <c r="M68"/>
    </row>
    <row r="69" spans="1:13" ht="15">
      <c r="A69"/>
      <c r="B69"/>
      <c r="C69"/>
      <c r="D69"/>
      <c r="E69"/>
      <c r="F69"/>
      <c r="G69"/>
      <c r="H69"/>
      <c r="I69"/>
      <c r="J69"/>
      <c r="K69"/>
      <c r="L69"/>
      <c r="M69"/>
    </row>
    <row r="70" spans="1:13" ht="15">
      <c r="A70"/>
      <c r="B70"/>
      <c r="C70"/>
      <c r="D70"/>
      <c r="E70"/>
      <c r="F70"/>
      <c r="G70"/>
      <c r="H70"/>
      <c r="I70"/>
      <c r="J70"/>
      <c r="K70"/>
      <c r="L70"/>
      <c r="M70"/>
    </row>
    <row r="71" spans="1:13" ht="15">
      <c r="A71"/>
      <c r="B71"/>
      <c r="C71"/>
      <c r="D71"/>
      <c r="E71"/>
      <c r="F71"/>
      <c r="G71"/>
      <c r="H71"/>
      <c r="I71"/>
      <c r="J71"/>
      <c r="K71"/>
      <c r="L71"/>
      <c r="M71"/>
    </row>
    <row r="72" spans="1:13" ht="15">
      <c r="A72"/>
      <c r="B72"/>
      <c r="C72"/>
      <c r="D72"/>
      <c r="E72"/>
      <c r="F72"/>
      <c r="G72"/>
      <c r="H72"/>
      <c r="I72"/>
      <c r="J72"/>
      <c r="K72"/>
      <c r="L72"/>
      <c r="M72"/>
    </row>
    <row r="73" spans="1:13" ht="15">
      <c r="A73"/>
      <c r="B73"/>
      <c r="C73"/>
      <c r="D73"/>
      <c r="E73"/>
      <c r="F73"/>
      <c r="G73"/>
      <c r="H73"/>
      <c r="I73"/>
      <c r="J73"/>
      <c r="K73"/>
      <c r="L73"/>
      <c r="M73"/>
    </row>
    <row r="74" spans="1:13" ht="15">
      <c r="A74"/>
      <c r="B74"/>
      <c r="C74"/>
      <c r="D74"/>
      <c r="E74"/>
      <c r="F74"/>
      <c r="G74"/>
      <c r="H74"/>
      <c r="I74"/>
      <c r="J74"/>
      <c r="K74"/>
      <c r="L74"/>
      <c r="M74"/>
    </row>
    <row r="75" spans="1:13" ht="15">
      <c r="A75"/>
      <c r="B75"/>
      <c r="C75"/>
      <c r="D75"/>
      <c r="E75"/>
      <c r="F75"/>
      <c r="G75"/>
      <c r="H75"/>
      <c r="I75"/>
      <c r="J75"/>
      <c r="K75"/>
      <c r="L75"/>
      <c r="M75"/>
    </row>
    <row r="76" spans="1:13" ht="15">
      <c r="A76"/>
      <c r="B76"/>
      <c r="C76"/>
      <c r="D76"/>
      <c r="E76"/>
      <c r="F76"/>
      <c r="G76"/>
      <c r="H76"/>
      <c r="I76"/>
      <c r="J76"/>
      <c r="K76"/>
      <c r="L76"/>
      <c r="M76"/>
    </row>
    <row r="77" spans="1:13" ht="15">
      <c r="A77"/>
      <c r="B77"/>
      <c r="C77"/>
      <c r="D77"/>
      <c r="E77"/>
      <c r="F77"/>
      <c r="G77"/>
      <c r="H77"/>
      <c r="I77"/>
      <c r="J77"/>
      <c r="K77"/>
      <c r="L77"/>
      <c r="M77"/>
    </row>
    <row r="78" spans="1:13" ht="15">
      <c r="A78"/>
      <c r="B78"/>
      <c r="C78"/>
      <c r="D78"/>
      <c r="E78"/>
      <c r="F78"/>
      <c r="G78"/>
      <c r="H78"/>
      <c r="I78"/>
      <c r="J78"/>
      <c r="K78"/>
      <c r="L78"/>
      <c r="M78"/>
    </row>
    <row r="79" spans="1:13" ht="15">
      <c r="A79"/>
      <c r="B79"/>
      <c r="C79"/>
      <c r="D79"/>
      <c r="E79"/>
      <c r="F79"/>
      <c r="G79"/>
      <c r="H79"/>
      <c r="I79"/>
      <c r="J79"/>
      <c r="K79"/>
      <c r="L79"/>
      <c r="M79"/>
    </row>
    <row r="80" spans="1:13" ht="15">
      <c r="A80"/>
      <c r="B80"/>
      <c r="C80"/>
      <c r="D80"/>
      <c r="E80"/>
      <c r="F80"/>
      <c r="G80"/>
      <c r="H80"/>
      <c r="I80"/>
      <c r="J80"/>
      <c r="K80"/>
      <c r="L80"/>
      <c r="M80"/>
    </row>
    <row r="81" spans="1:13" ht="15">
      <c r="A81"/>
      <c r="B81"/>
      <c r="C81"/>
      <c r="D81"/>
      <c r="E81"/>
      <c r="F81"/>
      <c r="G81"/>
      <c r="H81"/>
      <c r="I81"/>
      <c r="J81"/>
      <c r="K81"/>
      <c r="L81"/>
      <c r="M81"/>
    </row>
    <row r="82" spans="1:13" ht="15">
      <c r="A82"/>
      <c r="B82"/>
      <c r="C82"/>
      <c r="D82"/>
      <c r="E82"/>
      <c r="F82"/>
      <c r="G82"/>
      <c r="H82"/>
      <c r="I82"/>
      <c r="J82"/>
      <c r="K82"/>
      <c r="L82"/>
      <c r="M82"/>
    </row>
    <row r="83" spans="1:13" ht="15">
      <c r="A83"/>
      <c r="B83"/>
      <c r="C83"/>
      <c r="D83"/>
      <c r="E83"/>
      <c r="F83"/>
      <c r="G83"/>
      <c r="H83"/>
      <c r="I83"/>
      <c r="J83"/>
      <c r="K83"/>
      <c r="L83"/>
      <c r="M83"/>
    </row>
    <row r="84" spans="1:13" ht="15">
      <c r="A84"/>
      <c r="B84"/>
      <c r="C84"/>
      <c r="D84"/>
      <c r="E84"/>
      <c r="F84"/>
      <c r="G84"/>
      <c r="H84"/>
      <c r="I84"/>
      <c r="J84"/>
      <c r="K84"/>
      <c r="L84"/>
      <c r="M84"/>
    </row>
    <row r="85" spans="1:13" ht="15">
      <c r="A85"/>
      <c r="B85"/>
      <c r="C85"/>
      <c r="D85"/>
      <c r="E85"/>
      <c r="F85"/>
      <c r="G85"/>
      <c r="H85"/>
      <c r="I85"/>
      <c r="J85"/>
      <c r="K85"/>
      <c r="L85"/>
      <c r="M85"/>
    </row>
    <row r="86" spans="1:13" ht="15">
      <c r="A86"/>
      <c r="B86"/>
      <c r="C86"/>
      <c r="D86"/>
      <c r="E86"/>
      <c r="F86"/>
      <c r="G86"/>
      <c r="H86"/>
      <c r="I86"/>
      <c r="J86"/>
      <c r="K86"/>
      <c r="L86"/>
      <c r="M86"/>
    </row>
    <row r="87" spans="1:13" ht="15">
      <c r="A87"/>
      <c r="B87"/>
      <c r="C87"/>
      <c r="D87"/>
      <c r="E87"/>
      <c r="F87"/>
      <c r="G87"/>
      <c r="H87"/>
      <c r="I87"/>
      <c r="J87"/>
      <c r="K87"/>
      <c r="L87"/>
      <c r="M87"/>
    </row>
    <row r="88" spans="1:13" ht="15">
      <c r="A88"/>
      <c r="B88"/>
      <c r="C88"/>
      <c r="D88"/>
      <c r="E88"/>
      <c r="F88"/>
      <c r="G88"/>
      <c r="H88"/>
      <c r="I88"/>
      <c r="J88"/>
      <c r="K88"/>
      <c r="L88"/>
      <c r="M88"/>
    </row>
    <row r="89" spans="1:13" ht="15">
      <c r="A89"/>
      <c r="B89"/>
      <c r="C89"/>
      <c r="D89"/>
      <c r="E89"/>
      <c r="F89"/>
      <c r="G89"/>
      <c r="H89"/>
      <c r="I89"/>
      <c r="J89"/>
      <c r="K89"/>
      <c r="L89"/>
      <c r="M89"/>
    </row>
    <row r="90" spans="1:13" ht="15">
      <c r="A90"/>
      <c r="B90"/>
      <c r="C90"/>
      <c r="D90"/>
      <c r="E90"/>
      <c r="F90"/>
      <c r="G90"/>
      <c r="H90"/>
      <c r="I90"/>
      <c r="J90"/>
      <c r="K90"/>
      <c r="L90"/>
      <c r="M90"/>
    </row>
    <row r="91" spans="1:13" ht="15">
      <c r="A91"/>
      <c r="B91"/>
      <c r="C91"/>
      <c r="D91"/>
      <c r="E91"/>
      <c r="F91"/>
      <c r="G91"/>
      <c r="H91"/>
      <c r="I91"/>
      <c r="J91"/>
      <c r="K91"/>
      <c r="L91"/>
      <c r="M91"/>
    </row>
    <row r="92" spans="1:13" ht="15">
      <c r="A92"/>
      <c r="B92"/>
      <c r="C92"/>
      <c r="D92"/>
      <c r="E92"/>
      <c r="F92"/>
      <c r="G92"/>
      <c r="H92"/>
      <c r="I92"/>
      <c r="J92"/>
      <c r="K92"/>
      <c r="L92"/>
      <c r="M92"/>
    </row>
    <row r="93" spans="1:13" ht="15">
      <c r="A93"/>
      <c r="B93"/>
      <c r="C93"/>
      <c r="D93"/>
      <c r="E93"/>
      <c r="F93"/>
      <c r="G93"/>
      <c r="H93"/>
      <c r="I93"/>
      <c r="J93"/>
      <c r="K93"/>
      <c r="L93"/>
      <c r="M93"/>
    </row>
    <row r="94" spans="1:13" ht="15">
      <c r="A94"/>
      <c r="B94"/>
      <c r="C94"/>
      <c r="D94"/>
      <c r="E94"/>
      <c r="F94"/>
      <c r="G94"/>
      <c r="H94"/>
      <c r="I94"/>
      <c r="J94"/>
      <c r="K94"/>
      <c r="L94"/>
      <c r="M94"/>
    </row>
    <row r="95" spans="1:13" ht="15">
      <c r="A95"/>
      <c r="B95"/>
      <c r="C95"/>
      <c r="D95"/>
      <c r="E95"/>
      <c r="F95"/>
      <c r="G95"/>
      <c r="H95"/>
      <c r="I95"/>
      <c r="J95"/>
      <c r="K95"/>
      <c r="L95"/>
      <c r="M95"/>
    </row>
    <row r="96" spans="1:13" ht="15">
      <c r="A96"/>
      <c r="B96"/>
      <c r="C96"/>
      <c r="D96"/>
      <c r="E96"/>
      <c r="F96"/>
      <c r="G96"/>
      <c r="H96"/>
      <c r="I96"/>
      <c r="J96"/>
      <c r="K96"/>
      <c r="L96"/>
      <c r="M96"/>
    </row>
    <row r="97" spans="1:13" ht="15">
      <c r="A97"/>
      <c r="B97"/>
      <c r="C97"/>
      <c r="D97"/>
      <c r="E97"/>
      <c r="F97"/>
      <c r="G97"/>
      <c r="H97"/>
      <c r="I97"/>
      <c r="J97"/>
      <c r="K97"/>
      <c r="L97"/>
      <c r="M97"/>
    </row>
    <row r="98" spans="1:13" ht="15">
      <c r="A98"/>
      <c r="B98"/>
      <c r="C98"/>
      <c r="D98"/>
      <c r="E98"/>
      <c r="F98"/>
      <c r="G98"/>
      <c r="H98"/>
      <c r="I98"/>
      <c r="J98"/>
      <c r="K98"/>
      <c r="L98"/>
      <c r="M98"/>
    </row>
    <row r="99" spans="1:13" ht="15">
      <c r="A99"/>
      <c r="B99"/>
      <c r="C99"/>
      <c r="D99"/>
      <c r="E99"/>
      <c r="F99"/>
      <c r="G99"/>
      <c r="H99"/>
      <c r="I99"/>
      <c r="J99"/>
      <c r="K99"/>
      <c r="L99"/>
      <c r="M99"/>
    </row>
    <row r="100" spans="1:13" ht="15">
      <c r="A100"/>
      <c r="B100"/>
      <c r="C100"/>
      <c r="D100"/>
      <c r="E100"/>
      <c r="F100"/>
      <c r="G100"/>
      <c r="H100"/>
      <c r="I100"/>
      <c r="J100"/>
      <c r="K100"/>
      <c r="L100"/>
      <c r="M100"/>
    </row>
    <row r="101" spans="1:13" ht="15">
      <c r="A101"/>
      <c r="B101"/>
      <c r="C101"/>
      <c r="D101"/>
      <c r="E101"/>
      <c r="F101"/>
      <c r="G101"/>
      <c r="H101"/>
      <c r="I101"/>
      <c r="J101"/>
      <c r="K101"/>
      <c r="L101"/>
      <c r="M101"/>
    </row>
    <row r="102" spans="1:13" ht="15">
      <c r="A102"/>
      <c r="B102"/>
      <c r="C102"/>
      <c r="D102"/>
      <c r="E102"/>
      <c r="F102"/>
      <c r="G102"/>
      <c r="H102"/>
      <c r="I102"/>
      <c r="J102"/>
      <c r="K102"/>
      <c r="L102"/>
      <c r="M102"/>
    </row>
    <row r="103" spans="1:13" ht="15">
      <c r="A103"/>
      <c r="B103"/>
      <c r="C103"/>
      <c r="D103"/>
      <c r="E103"/>
      <c r="F103"/>
      <c r="G103"/>
      <c r="H103"/>
      <c r="I103"/>
      <c r="J103"/>
      <c r="K103"/>
      <c r="L103"/>
      <c r="M103"/>
    </row>
    <row r="104" spans="1:13" ht="15">
      <c r="A104"/>
      <c r="B104"/>
      <c r="C104"/>
      <c r="D104"/>
      <c r="E104"/>
      <c r="F104"/>
      <c r="G104"/>
      <c r="H104"/>
      <c r="I104"/>
      <c r="J104"/>
      <c r="K104"/>
      <c r="L104"/>
      <c r="M104"/>
    </row>
    <row r="105" spans="1:13" ht="15">
      <c r="A105"/>
      <c r="B105"/>
      <c r="C105"/>
      <c r="D105"/>
      <c r="E105"/>
      <c r="F105"/>
      <c r="G105"/>
      <c r="H105"/>
      <c r="I105"/>
      <c r="J105"/>
      <c r="K105"/>
      <c r="L105"/>
      <c r="M105"/>
    </row>
    <row r="106" spans="1:13" ht="15">
      <c r="A106"/>
      <c r="B106"/>
      <c r="C106"/>
      <c r="D106"/>
      <c r="E106"/>
      <c r="F106"/>
      <c r="G106"/>
      <c r="H106"/>
      <c r="I106"/>
      <c r="J106"/>
      <c r="K106"/>
      <c r="L106"/>
      <c r="M106"/>
    </row>
    <row r="107" spans="1:13" ht="15">
      <c r="A107"/>
      <c r="B107"/>
      <c r="C107"/>
      <c r="D107"/>
      <c r="E107"/>
      <c r="F107"/>
      <c r="G107"/>
      <c r="H107"/>
      <c r="I107"/>
      <c r="J107"/>
      <c r="K107"/>
      <c r="L107"/>
      <c r="M107"/>
    </row>
    <row r="108" spans="1:13" ht="15">
      <c r="A108"/>
      <c r="B108"/>
      <c r="C108"/>
      <c r="D108"/>
      <c r="E108"/>
      <c r="F108"/>
      <c r="G108"/>
      <c r="H108"/>
      <c r="I108"/>
      <c r="J108"/>
      <c r="K108"/>
      <c r="L108"/>
      <c r="M108"/>
    </row>
    <row r="109" spans="1:13" ht="15">
      <c r="A109"/>
      <c r="B109"/>
      <c r="C109"/>
      <c r="D109"/>
      <c r="E109"/>
      <c r="F109"/>
      <c r="G109"/>
      <c r="H109"/>
      <c r="I109"/>
      <c r="J109"/>
      <c r="K109"/>
      <c r="L109"/>
      <c r="M109"/>
    </row>
    <row r="110" spans="1:13" ht="15">
      <c r="A110"/>
      <c r="B110"/>
      <c r="C110"/>
      <c r="D110"/>
      <c r="E110"/>
      <c r="F110"/>
      <c r="G110"/>
      <c r="H110"/>
      <c r="I110"/>
      <c r="J110"/>
      <c r="K110"/>
      <c r="L110"/>
      <c r="M110"/>
    </row>
    <row r="111" spans="1:13" ht="15">
      <c r="A111"/>
      <c r="B111"/>
      <c r="C111"/>
      <c r="D111"/>
      <c r="E111"/>
      <c r="F111"/>
      <c r="G111"/>
      <c r="H111"/>
      <c r="I111"/>
      <c r="J111"/>
      <c r="K111"/>
      <c r="L111"/>
      <c r="M111"/>
    </row>
    <row r="112" spans="1:13" ht="15">
      <c r="A112"/>
      <c r="B112"/>
      <c r="C112"/>
      <c r="D112"/>
      <c r="E112"/>
      <c r="F112"/>
      <c r="G112"/>
      <c r="H112"/>
      <c r="I112"/>
      <c r="J112"/>
      <c r="K112"/>
      <c r="L112"/>
      <c r="M112"/>
    </row>
    <row r="113" spans="1:13" ht="15">
      <c r="A113"/>
      <c r="B113"/>
      <c r="C113"/>
      <c r="D113"/>
      <c r="E113"/>
      <c r="F113"/>
      <c r="G113"/>
      <c r="H113"/>
      <c r="I113"/>
      <c r="J113"/>
      <c r="K113"/>
      <c r="L113"/>
      <c r="M113"/>
    </row>
    <row r="114" spans="1:13" ht="15">
      <c r="A114"/>
      <c r="B114"/>
      <c r="C114"/>
      <c r="D114"/>
      <c r="E114"/>
      <c r="F114"/>
      <c r="G114"/>
      <c r="H114"/>
      <c r="I114"/>
      <c r="J114"/>
      <c r="K114"/>
      <c r="L114"/>
      <c r="M114"/>
    </row>
    <row r="115" spans="1:13" ht="15">
      <c r="A115"/>
      <c r="B115"/>
      <c r="C115"/>
      <c r="D115"/>
      <c r="E115"/>
      <c r="F115"/>
      <c r="G115"/>
      <c r="H115"/>
      <c r="I115"/>
      <c r="J115"/>
      <c r="K115"/>
      <c r="L115"/>
      <c r="M115"/>
    </row>
    <row r="116" spans="1:13" ht="15">
      <c r="A116"/>
      <c r="B116"/>
      <c r="C116"/>
      <c r="D116"/>
      <c r="E116"/>
      <c r="F116"/>
      <c r="G116"/>
      <c r="H116"/>
      <c r="I116"/>
      <c r="J116"/>
      <c r="K116"/>
      <c r="L116"/>
      <c r="M116"/>
    </row>
    <row r="117" spans="1:13" ht="15">
      <c r="A117"/>
      <c r="B117"/>
      <c r="C117"/>
      <c r="D117"/>
      <c r="E117"/>
      <c r="F117"/>
      <c r="G117"/>
      <c r="H117"/>
      <c r="I117"/>
      <c r="J117"/>
      <c r="K117"/>
      <c r="L117"/>
      <c r="M117"/>
    </row>
    <row r="118" spans="1:13" ht="15">
      <c r="A118"/>
      <c r="B118"/>
      <c r="C118"/>
      <c r="D118"/>
      <c r="E118"/>
      <c r="F118"/>
      <c r="G118"/>
      <c r="H118"/>
      <c r="I118"/>
      <c r="J118"/>
      <c r="K118"/>
      <c r="L118"/>
      <c r="M118"/>
    </row>
    <row r="119" spans="1:13" ht="15">
      <c r="A119"/>
      <c r="B119"/>
      <c r="C119"/>
      <c r="D119"/>
      <c r="E119"/>
      <c r="F119"/>
      <c r="G119"/>
      <c r="H119"/>
      <c r="I119"/>
      <c r="J119"/>
      <c r="K119"/>
      <c r="L119"/>
      <c r="M119"/>
    </row>
    <row r="120" spans="1:13" ht="15">
      <c r="A120"/>
      <c r="B120"/>
      <c r="C120"/>
      <c r="D120"/>
      <c r="E120"/>
      <c r="F120"/>
      <c r="G120"/>
      <c r="H120"/>
      <c r="I120"/>
      <c r="J120"/>
      <c r="K120"/>
      <c r="L120"/>
      <c r="M120"/>
    </row>
    <row r="121" spans="1:13" ht="15">
      <c r="A121"/>
      <c r="B121"/>
      <c r="C121"/>
      <c r="D121"/>
      <c r="E121"/>
      <c r="F121"/>
      <c r="G121"/>
      <c r="H121"/>
      <c r="I121"/>
      <c r="J121"/>
      <c r="K121"/>
      <c r="L121"/>
      <c r="M121"/>
    </row>
    <row r="122" spans="1:13" ht="15">
      <c r="A122"/>
      <c r="B122"/>
      <c r="C122"/>
      <c r="D122"/>
      <c r="E122"/>
      <c r="F122"/>
      <c r="G122"/>
      <c r="H122"/>
      <c r="I122"/>
      <c r="J122"/>
      <c r="K122"/>
      <c r="L122"/>
      <c r="M122"/>
    </row>
    <row r="123" spans="1:13" ht="15">
      <c r="A123"/>
      <c r="B123"/>
      <c r="C123"/>
      <c r="D123"/>
      <c r="E123"/>
      <c r="F123"/>
      <c r="G123"/>
      <c r="H123"/>
      <c r="I123"/>
      <c r="J123"/>
      <c r="K123"/>
      <c r="L123"/>
      <c r="M123"/>
    </row>
    <row r="124" spans="1:13" ht="15">
      <c r="A124"/>
      <c r="B124"/>
      <c r="C124"/>
      <c r="D124"/>
      <c r="E124"/>
      <c r="F124"/>
      <c r="G124"/>
      <c r="H124"/>
      <c r="I124"/>
      <c r="J124"/>
      <c r="K124"/>
      <c r="L124"/>
      <c r="M124"/>
    </row>
    <row r="125" spans="1:13" ht="15">
      <c r="A125"/>
      <c r="B125"/>
      <c r="C125"/>
      <c r="D125"/>
      <c r="E125"/>
      <c r="F125"/>
      <c r="G125"/>
      <c r="H125"/>
      <c r="I125"/>
      <c r="J125"/>
      <c r="K125"/>
      <c r="L125"/>
      <c r="M125"/>
    </row>
    <row r="126" spans="1:13" ht="15">
      <c r="A126"/>
      <c r="B126"/>
      <c r="C126"/>
      <c r="D126"/>
      <c r="E126"/>
      <c r="F126"/>
      <c r="G126"/>
      <c r="H126"/>
      <c r="I126"/>
      <c r="J126"/>
      <c r="K126"/>
      <c r="L126"/>
      <c r="M126"/>
    </row>
    <row r="127" spans="1:13" ht="15">
      <c r="A127"/>
      <c r="B127"/>
      <c r="C127"/>
      <c r="D127"/>
      <c r="E127"/>
      <c r="F127"/>
      <c r="G127"/>
      <c r="H127"/>
      <c r="I127"/>
      <c r="J127"/>
      <c r="K127"/>
      <c r="L127"/>
      <c r="M127"/>
    </row>
    <row r="128" spans="1:13" ht="15">
      <c r="A128"/>
      <c r="B128"/>
      <c r="C128"/>
      <c r="D128"/>
      <c r="E128"/>
      <c r="F128"/>
      <c r="G128"/>
      <c r="H128"/>
      <c r="I128"/>
      <c r="J128"/>
      <c r="K128"/>
      <c r="L128"/>
      <c r="M128"/>
    </row>
    <row r="129" spans="1:13" ht="15">
      <c r="A129"/>
      <c r="B129"/>
      <c r="C129"/>
      <c r="D129"/>
      <c r="E129"/>
      <c r="F129"/>
      <c r="G129"/>
      <c r="H129"/>
      <c r="I129"/>
      <c r="J129"/>
      <c r="K129"/>
      <c r="L129"/>
      <c r="M129"/>
    </row>
    <row r="130" spans="1:13" ht="15">
      <c r="A130"/>
      <c r="B130"/>
      <c r="C130"/>
      <c r="D130"/>
      <c r="E130"/>
      <c r="F130"/>
      <c r="G130"/>
      <c r="H130"/>
      <c r="I130"/>
      <c r="J130"/>
      <c r="K130"/>
      <c r="L130"/>
      <c r="M130"/>
    </row>
    <row r="131" spans="1:13" ht="15">
      <c r="A131"/>
      <c r="B131"/>
      <c r="C131"/>
      <c r="D131"/>
      <c r="E131"/>
      <c r="F131"/>
      <c r="G131"/>
      <c r="H131"/>
      <c r="I131"/>
      <c r="J131"/>
      <c r="K131"/>
      <c r="L131"/>
      <c r="M131"/>
    </row>
    <row r="132" spans="1:13" ht="15">
      <c r="A132"/>
      <c r="B132"/>
      <c r="C132"/>
      <c r="D132"/>
      <c r="E132"/>
      <c r="F132"/>
      <c r="G132"/>
      <c r="H132"/>
      <c r="I132"/>
      <c r="J132"/>
      <c r="K132"/>
      <c r="L132"/>
    </row>
    <row r="133" spans="1:13" ht="15">
      <c r="A133"/>
      <c r="B133"/>
      <c r="C133"/>
      <c r="D133"/>
      <c r="E133"/>
      <c r="F133"/>
      <c r="G133"/>
      <c r="H133"/>
      <c r="I133"/>
      <c r="J133"/>
      <c r="K133"/>
      <c r="L133"/>
    </row>
    <row r="134" spans="1:13" ht="15">
      <c r="A134"/>
      <c r="B134"/>
      <c r="C134"/>
      <c r="D134"/>
      <c r="E134"/>
      <c r="F134"/>
      <c r="G134"/>
      <c r="H134"/>
      <c r="I134"/>
      <c r="J134"/>
      <c r="K134"/>
      <c r="L134"/>
    </row>
    <row r="135" spans="1:13" ht="15">
      <c r="A135"/>
      <c r="B135"/>
      <c r="C135"/>
      <c r="D135"/>
      <c r="E135"/>
      <c r="F135"/>
      <c r="G135"/>
      <c r="H135"/>
      <c r="I135"/>
      <c r="J135"/>
      <c r="K135"/>
      <c r="L135"/>
    </row>
    <row r="136" spans="1:13" ht="15">
      <c r="A136"/>
      <c r="B136"/>
      <c r="C136"/>
      <c r="D136"/>
      <c r="E136"/>
      <c r="F136"/>
      <c r="G136"/>
      <c r="H136"/>
      <c r="I136"/>
      <c r="J136"/>
      <c r="K136"/>
      <c r="L136"/>
    </row>
    <row r="137" spans="1:13" ht="15">
      <c r="A137"/>
      <c r="B137"/>
      <c r="C137"/>
      <c r="D137"/>
      <c r="E137"/>
      <c r="F137"/>
      <c r="G137"/>
      <c r="H137"/>
      <c r="I137"/>
      <c r="J137"/>
      <c r="K137"/>
      <c r="L137"/>
    </row>
    <row r="138" spans="1:13" ht="15">
      <c r="A138"/>
      <c r="B138"/>
      <c r="C138"/>
      <c r="D138"/>
      <c r="E138"/>
      <c r="F138"/>
      <c r="G138"/>
      <c r="H138"/>
      <c r="I138"/>
      <c r="J138"/>
      <c r="K138"/>
      <c r="L138"/>
    </row>
    <row r="139" spans="1:13" ht="15">
      <c r="A139"/>
      <c r="B139"/>
      <c r="C139"/>
      <c r="D139"/>
      <c r="E139"/>
      <c r="F139"/>
      <c r="G139"/>
      <c r="H139"/>
      <c r="I139"/>
      <c r="J139"/>
      <c r="K139"/>
      <c r="L139"/>
    </row>
    <row r="140" spans="1:13" ht="15">
      <c r="A140"/>
      <c r="B140"/>
      <c r="C140"/>
      <c r="D140"/>
      <c r="E140"/>
      <c r="F140"/>
      <c r="G140"/>
      <c r="H140"/>
      <c r="I140"/>
      <c r="J140"/>
      <c r="K140"/>
      <c r="L140"/>
    </row>
    <row r="141" spans="1:13" ht="15">
      <c r="A141"/>
      <c r="B141"/>
      <c r="C141"/>
      <c r="D141"/>
      <c r="E141"/>
      <c r="F141"/>
      <c r="G141"/>
      <c r="H141"/>
      <c r="I141"/>
      <c r="J141"/>
      <c r="K141"/>
      <c r="L141"/>
    </row>
    <row r="142" spans="1:13" ht="15">
      <c r="A142"/>
      <c r="B142"/>
      <c r="C142"/>
      <c r="D142"/>
      <c r="E142"/>
      <c r="F142"/>
      <c r="G142"/>
      <c r="H142"/>
      <c r="I142"/>
      <c r="J142"/>
      <c r="K142"/>
      <c r="L142"/>
    </row>
    <row r="143" spans="1:13" ht="15">
      <c r="A143"/>
      <c r="B143"/>
      <c r="C143"/>
      <c r="D143"/>
      <c r="E143"/>
      <c r="F143"/>
      <c r="G143"/>
      <c r="H143"/>
      <c r="I143"/>
      <c r="J143"/>
      <c r="K143"/>
      <c r="L143"/>
    </row>
    <row r="144" spans="1:13" ht="15">
      <c r="A144"/>
      <c r="B144"/>
      <c r="C144"/>
      <c r="D144"/>
      <c r="E144"/>
      <c r="F144"/>
      <c r="G144"/>
      <c r="H144"/>
      <c r="I144"/>
      <c r="J144"/>
      <c r="K144"/>
      <c r="L144"/>
    </row>
    <row r="145" spans="1:12" ht="15">
      <c r="A145"/>
      <c r="B145"/>
      <c r="C145"/>
      <c r="D145"/>
      <c r="E145"/>
      <c r="F145"/>
      <c r="G145"/>
      <c r="H145"/>
      <c r="I145"/>
      <c r="J145"/>
      <c r="K145"/>
      <c r="L145"/>
    </row>
    <row r="146" spans="1:12" ht="15">
      <c r="A146"/>
      <c r="B146"/>
      <c r="C146"/>
      <c r="D146"/>
      <c r="E146"/>
      <c r="F146"/>
      <c r="G146"/>
      <c r="H146"/>
      <c r="I146"/>
      <c r="J146"/>
      <c r="K146"/>
      <c r="L146"/>
    </row>
    <row r="147" spans="1:12" ht="15">
      <c r="A147"/>
      <c r="B147"/>
      <c r="C147"/>
      <c r="D147"/>
      <c r="E147"/>
      <c r="F147"/>
      <c r="G147"/>
      <c r="H147"/>
      <c r="I147"/>
      <c r="J147"/>
      <c r="K147"/>
      <c r="L147"/>
    </row>
    <row r="148" spans="1:12" ht="15">
      <c r="A148"/>
      <c r="B148"/>
      <c r="C148"/>
      <c r="D148"/>
      <c r="E148"/>
      <c r="F148"/>
      <c r="G148"/>
      <c r="H148"/>
      <c r="I148"/>
      <c r="J148"/>
      <c r="K148"/>
      <c r="L148"/>
    </row>
    <row r="149" spans="1:12" ht="15">
      <c r="A149"/>
      <c r="B149"/>
      <c r="C149"/>
      <c r="D149"/>
      <c r="E149"/>
      <c r="F149"/>
      <c r="G149"/>
      <c r="H149"/>
      <c r="I149"/>
      <c r="J149"/>
      <c r="K149"/>
      <c r="L149"/>
    </row>
    <row r="150" spans="1:12" ht="15">
      <c r="A150"/>
      <c r="B150"/>
      <c r="C150"/>
      <c r="D150"/>
      <c r="E150"/>
      <c r="F150"/>
      <c r="G150"/>
      <c r="H150"/>
      <c r="I150"/>
      <c r="J150"/>
      <c r="K150"/>
      <c r="L150"/>
    </row>
    <row r="151" spans="1:12" ht="15">
      <c r="A151"/>
      <c r="B151"/>
      <c r="C151"/>
      <c r="D151"/>
      <c r="E151"/>
      <c r="F151"/>
      <c r="G151"/>
      <c r="H151"/>
      <c r="I151"/>
      <c r="J151"/>
      <c r="K151"/>
      <c r="L151"/>
    </row>
    <row r="152" spans="1:12" ht="15">
      <c r="A152"/>
      <c r="B152"/>
      <c r="C152"/>
      <c r="D152"/>
      <c r="E152"/>
      <c r="F152"/>
      <c r="G152"/>
      <c r="H152"/>
      <c r="I152"/>
      <c r="J152"/>
      <c r="K152"/>
      <c r="L152"/>
    </row>
    <row r="153" spans="1:12" ht="15">
      <c r="A153"/>
      <c r="B153"/>
      <c r="C153"/>
      <c r="D153"/>
      <c r="E153"/>
      <c r="F153"/>
      <c r="G153"/>
      <c r="H153"/>
      <c r="I153"/>
      <c r="J153"/>
      <c r="K153"/>
      <c r="L153"/>
    </row>
    <row r="154" spans="1:12" ht="15">
      <c r="A154"/>
      <c r="B154"/>
      <c r="C154"/>
      <c r="D154"/>
      <c r="E154"/>
      <c r="F154"/>
      <c r="G154"/>
      <c r="H154"/>
      <c r="I154"/>
      <c r="J154"/>
      <c r="K154"/>
      <c r="L154"/>
    </row>
    <row r="155" spans="1:12" ht="15">
      <c r="A155"/>
      <c r="B155"/>
      <c r="C155"/>
      <c r="D155"/>
      <c r="E155"/>
      <c r="F155"/>
      <c r="G155"/>
      <c r="H155"/>
      <c r="I155"/>
      <c r="J155"/>
      <c r="K155"/>
      <c r="L155"/>
    </row>
    <row r="156" spans="1:12" ht="15">
      <c r="A156"/>
      <c r="B156"/>
      <c r="C156"/>
      <c r="D156"/>
      <c r="E156"/>
      <c r="F156"/>
      <c r="G156"/>
      <c r="H156"/>
      <c r="I156"/>
      <c r="J156"/>
      <c r="K156"/>
      <c r="L156"/>
    </row>
    <row r="157" spans="1:12" ht="15">
      <c r="A157"/>
      <c r="B157"/>
      <c r="C157"/>
      <c r="D157"/>
      <c r="E157"/>
      <c r="F157"/>
      <c r="G157"/>
      <c r="H157"/>
      <c r="I157"/>
      <c r="J157"/>
      <c r="K157"/>
      <c r="L157"/>
    </row>
    <row r="158" spans="1:12" ht="15">
      <c r="A158"/>
      <c r="B158"/>
      <c r="C158"/>
      <c r="D158"/>
      <c r="E158"/>
      <c r="F158"/>
      <c r="G158"/>
      <c r="H158"/>
      <c r="I158"/>
      <c r="J158"/>
      <c r="K158"/>
      <c r="L158"/>
    </row>
    <row r="159" spans="1:12" ht="15">
      <c r="A159"/>
      <c r="B159"/>
      <c r="C159"/>
      <c r="D159"/>
      <c r="E159"/>
      <c r="F159"/>
      <c r="G159"/>
      <c r="H159"/>
      <c r="I159"/>
      <c r="J159"/>
      <c r="K159"/>
      <c r="L159"/>
    </row>
    <row r="160" spans="1:12" ht="15">
      <c r="A160"/>
      <c r="B160"/>
      <c r="C160"/>
      <c r="D160"/>
      <c r="E160"/>
      <c r="F160"/>
      <c r="G160"/>
      <c r="H160"/>
      <c r="I160"/>
      <c r="J160"/>
      <c r="K160"/>
      <c r="L160"/>
    </row>
    <row r="161" spans="1:12" ht="15">
      <c r="A161"/>
      <c r="B161"/>
      <c r="C161"/>
      <c r="D161"/>
      <c r="E161"/>
      <c r="F161"/>
      <c r="G161"/>
      <c r="H161"/>
      <c r="I161"/>
      <c r="J161"/>
      <c r="K161"/>
      <c r="L161"/>
    </row>
    <row r="162" spans="1:12" ht="15">
      <c r="A162"/>
      <c r="B162"/>
      <c r="C162"/>
      <c r="D162"/>
      <c r="E162"/>
      <c r="F162"/>
      <c r="G162"/>
      <c r="H162"/>
      <c r="I162"/>
      <c r="J162"/>
      <c r="K162"/>
      <c r="L162"/>
    </row>
    <row r="163" spans="1:12" ht="15">
      <c r="A163"/>
      <c r="B163"/>
      <c r="C163"/>
      <c r="D163"/>
      <c r="E163"/>
      <c r="F163"/>
      <c r="G163"/>
      <c r="H163"/>
      <c r="I163"/>
      <c r="J163"/>
      <c r="K163"/>
      <c r="L163"/>
    </row>
    <row r="164" spans="1:12" ht="15">
      <c r="A164"/>
      <c r="B164"/>
      <c r="C164"/>
      <c r="D164"/>
      <c r="E164"/>
      <c r="F164"/>
      <c r="G164"/>
      <c r="H164"/>
      <c r="I164"/>
      <c r="J164"/>
      <c r="K164"/>
      <c r="L164"/>
    </row>
    <row r="165" spans="1:12" ht="15">
      <c r="A165"/>
      <c r="B165"/>
      <c r="C165"/>
      <c r="D165"/>
      <c r="E165"/>
      <c r="F165"/>
      <c r="G165"/>
      <c r="H165"/>
      <c r="I165"/>
      <c r="J165"/>
      <c r="K165"/>
      <c r="L165"/>
    </row>
    <row r="166" spans="1:12" ht="15">
      <c r="A166"/>
      <c r="B166"/>
      <c r="C166"/>
      <c r="D166"/>
      <c r="E166"/>
      <c r="F166"/>
      <c r="G166"/>
      <c r="H166"/>
      <c r="I166"/>
      <c r="J166"/>
      <c r="K166"/>
      <c r="L166"/>
    </row>
  </sheetData>
  <conditionalFormatting sqref="A1">
    <cfRule type="duplicateValues" dxfId="13" priority="12"/>
  </conditionalFormatting>
  <conditionalFormatting sqref="A2">
    <cfRule type="duplicateValues" dxfId="12" priority="10"/>
  </conditionalFormatting>
  <conditionalFormatting sqref="A2">
    <cfRule type="duplicateValues" dxfId="11" priority="9"/>
  </conditionalFormatting>
  <conditionalFormatting sqref="A2">
    <cfRule type="duplicateValues" dxfId="10" priority="11"/>
  </conditionalFormatting>
  <conditionalFormatting sqref="A3:A41">
    <cfRule type="duplicateValues" dxfId="9" priority="110"/>
  </conditionalFormatting>
  <pageMargins left="0.7" right="0.7" top="0.75" bottom="0.75" header="0.3" footer="0.3"/>
  <pageSetup orientation="portrait" r:id="rId1"/>
  <headerFooter>
    <oddFooter>&amp;L_x000D_&amp;1#&amp;"Calibri"&amp;10&amp;K000000 Internal Use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U201"/>
  <sheetViews>
    <sheetView zoomScale="85" zoomScaleNormal="85" workbookViewId="0">
      <pane xSplit="1" ySplit="3" topLeftCell="O152" activePane="bottomRight" state="frozen"/>
      <selection pane="topRight" activeCell="B1" sqref="B1"/>
      <selection pane="bottomLeft" activeCell="A4" sqref="A4"/>
      <selection pane="bottomRight" activeCell="W4" sqref="W4:W191"/>
    </sheetView>
  </sheetViews>
  <sheetFormatPr defaultColWidth="7.42578125" defaultRowHeight="12.75" customHeight="1" outlineLevelCol="1"/>
  <cols>
    <col min="1" max="1" width="23.28515625" style="32" bestFit="1" customWidth="1"/>
    <col min="2" max="2" width="16.42578125" style="32" customWidth="1"/>
    <col min="3" max="3" width="17.5703125" style="32" customWidth="1"/>
    <col min="4" max="4" width="9.42578125" style="32" customWidth="1"/>
    <col min="5" max="6" width="16.5703125" style="32" hidden="1" customWidth="1" outlineLevel="1"/>
    <col min="7" max="8" width="13.5703125" style="32" hidden="1" customWidth="1" outlineLevel="1"/>
    <col min="9" max="9" width="14.42578125" style="44" hidden="1" customWidth="1" outlineLevel="1"/>
    <col min="10" max="10" width="26.7109375" style="44" hidden="1" customWidth="1" outlineLevel="1"/>
    <col min="11" max="11" width="14.28515625" style="44" customWidth="1" collapsed="1"/>
    <col min="12" max="12" width="26.7109375" style="44" bestFit="1" customWidth="1"/>
    <col min="13" max="13" width="8.7109375" style="32" customWidth="1"/>
    <col min="14" max="14" width="24.7109375" style="9" customWidth="1"/>
    <col min="15" max="15" width="13.5703125" style="32" customWidth="1"/>
    <col min="16" max="16" width="14.7109375" style="67" customWidth="1"/>
    <col min="17" max="17" width="27.42578125" style="9" bestFit="1" customWidth="1"/>
    <col min="18" max="18" width="27.42578125" style="32" customWidth="1"/>
    <col min="19" max="19" width="30" style="32" customWidth="1"/>
    <col min="20" max="20" width="12.42578125" style="32" customWidth="1"/>
    <col min="21" max="21" width="10.28515625" style="32" customWidth="1"/>
    <col min="22" max="22" width="15.42578125" style="32" customWidth="1"/>
    <col min="23" max="23" width="24.28515625" style="9" bestFit="1" customWidth="1"/>
    <col min="24" max="24" width="15.5703125" style="61" customWidth="1"/>
    <col min="25" max="26" width="19.28515625" style="62" customWidth="1"/>
    <col min="27" max="27" width="8.42578125" style="91" customWidth="1"/>
    <col min="28" max="28" width="18.28515625" style="91" customWidth="1"/>
    <col min="29" max="29" width="11.5703125" style="91" customWidth="1"/>
    <col min="30" max="31" width="11.5703125" style="9" customWidth="1"/>
    <col min="32" max="32" width="11.7109375" style="9" customWidth="1"/>
    <col min="33" max="33" width="11.7109375" style="60" customWidth="1"/>
    <col min="34" max="34" width="12" style="63" bestFit="1" customWidth="1"/>
    <col min="35" max="35" width="12.5703125" style="32" customWidth="1"/>
    <col min="36" max="36" width="19.28515625" style="32" customWidth="1"/>
    <col min="37" max="37" width="108.28515625" style="83" customWidth="1"/>
    <col min="38" max="38" width="21.7109375" style="32" bestFit="1" customWidth="1"/>
    <col min="39" max="39" width="40" style="32" bestFit="1" customWidth="1"/>
    <col min="40" max="40" width="12" style="32" customWidth="1"/>
    <col min="41" max="41" width="45.7109375" style="32" bestFit="1" customWidth="1"/>
    <col min="42" max="42" width="19.42578125" style="32" customWidth="1"/>
    <col min="43" max="43" width="18.5703125" style="32" customWidth="1"/>
    <col min="44" max="44" width="14.7109375" style="43" customWidth="1"/>
    <col min="45" max="45" width="20.7109375" style="32" customWidth="1"/>
    <col min="46" max="46" width="18.42578125" style="32" customWidth="1"/>
    <col min="47" max="47" width="19.7109375" style="32" customWidth="1"/>
    <col min="48" max="48" width="23.5703125" style="32" customWidth="1"/>
    <col min="49" max="49" width="13" style="32" customWidth="1"/>
    <col min="50" max="50" width="21.7109375" style="9" customWidth="1"/>
    <col min="51" max="51" width="28.5703125" style="9" customWidth="1"/>
    <col min="52" max="52" width="11.5703125" style="9" bestFit="1" customWidth="1"/>
    <col min="53" max="53" width="7.7109375" style="9" bestFit="1" customWidth="1"/>
    <col min="54" max="54" width="11.5703125" style="9" bestFit="1" customWidth="1"/>
    <col min="55" max="55" width="13.42578125" style="9" bestFit="1" customWidth="1"/>
    <col min="56" max="56" width="11.28515625" style="9" bestFit="1" customWidth="1"/>
    <col min="57" max="57" width="27.7109375" style="9" bestFit="1" customWidth="1"/>
    <col min="58" max="58" width="28.5703125" style="9" bestFit="1" customWidth="1"/>
    <col min="59" max="59" width="11.7109375" style="9" bestFit="1" customWidth="1"/>
    <col min="60" max="60" width="7.7109375" style="9" bestFit="1" customWidth="1"/>
    <col min="61" max="61" width="11.5703125" style="9" customWidth="1"/>
    <col min="62" max="62" width="13.42578125" style="9" bestFit="1" customWidth="1"/>
    <col min="63" max="63" width="11.28515625" style="9" bestFit="1" customWidth="1"/>
    <col min="64" max="64" width="19.7109375" style="9" bestFit="1" customWidth="1"/>
    <col min="65" max="65" width="27" style="9" bestFit="1" customWidth="1"/>
    <col min="66" max="66" width="12.5703125" style="9" customWidth="1"/>
    <col min="67" max="67" width="11.7109375" style="9" bestFit="1" customWidth="1"/>
    <col min="68" max="68" width="7.7109375" style="9" customWidth="1"/>
    <col min="69" max="69" width="11.5703125" style="9" customWidth="1"/>
    <col min="70" max="70" width="13.42578125" style="9" customWidth="1"/>
    <col min="71" max="71" width="11.28515625" style="9" customWidth="1"/>
    <col min="72" max="72" width="21.28515625" style="9" customWidth="1"/>
    <col min="73" max="73" width="14.42578125" style="9" bestFit="1" customWidth="1"/>
    <col min="74" max="16384" width="7.42578125" style="32"/>
  </cols>
  <sheetData>
    <row r="1" spans="1:73" s="9" customFormat="1">
      <c r="A1" s="58" t="s">
        <v>220</v>
      </c>
      <c r="B1" s="58"/>
      <c r="C1" s="58"/>
      <c r="D1" s="58"/>
      <c r="E1" s="58"/>
      <c r="F1" s="58"/>
      <c r="G1" s="58"/>
      <c r="H1" s="58"/>
      <c r="I1" s="2"/>
      <c r="J1" s="1"/>
      <c r="K1" s="1"/>
      <c r="L1" s="1"/>
      <c r="M1" s="1"/>
      <c r="N1" s="1"/>
      <c r="O1" s="1"/>
      <c r="P1" s="66"/>
      <c r="Q1" s="1"/>
      <c r="R1" s="1"/>
      <c r="S1" s="1"/>
      <c r="T1" s="1"/>
      <c r="U1" s="1"/>
      <c r="V1" s="1"/>
      <c r="W1" s="3"/>
      <c r="X1" s="8"/>
      <c r="Y1" s="45"/>
      <c r="Z1" s="8"/>
      <c r="AA1" s="88"/>
      <c r="AB1" s="88"/>
      <c r="AC1" s="88"/>
      <c r="AD1" s="4"/>
      <c r="AE1" s="4"/>
      <c r="AF1" s="4"/>
      <c r="AG1" s="2"/>
      <c r="AH1" s="36"/>
      <c r="AI1" s="5"/>
      <c r="AJ1" s="1"/>
      <c r="AK1" s="92"/>
      <c r="AL1" s="6"/>
      <c r="AM1" s="6"/>
      <c r="AN1" s="1"/>
      <c r="AO1" s="1"/>
      <c r="AP1" s="1"/>
      <c r="AQ1" s="1"/>
      <c r="AR1" s="7"/>
      <c r="AS1" s="1"/>
      <c r="AT1" s="2"/>
      <c r="AU1" s="2"/>
      <c r="AV1" s="2"/>
      <c r="AW1" s="2"/>
      <c r="AX1" s="8"/>
      <c r="AY1" s="8"/>
      <c r="AZ1" s="52"/>
      <c r="BD1" s="9">
        <f>SUBTOTAL(9,BD4:BD191)</f>
        <v>14049</v>
      </c>
      <c r="BK1" s="9">
        <f>SUBTOTAL(9,BK4:BK191)</f>
        <v>306</v>
      </c>
      <c r="BS1" s="9">
        <f>SUBTOTAL(9,BS4:BS191)</f>
        <v>0</v>
      </c>
    </row>
    <row r="2" spans="1:73" s="9" customFormat="1">
      <c r="A2" s="1" t="s">
        <v>221</v>
      </c>
      <c r="B2" s="1" t="s">
        <v>221</v>
      </c>
      <c r="C2" s="1" t="s">
        <v>222</v>
      </c>
      <c r="D2" s="1" t="s">
        <v>223</v>
      </c>
      <c r="E2" s="59" t="s">
        <v>224</v>
      </c>
      <c r="F2" s="59" t="s">
        <v>224</v>
      </c>
      <c r="G2" s="23" t="s">
        <v>225</v>
      </c>
      <c r="H2" s="23" t="s">
        <v>225</v>
      </c>
      <c r="I2" s="2"/>
      <c r="J2" s="1"/>
      <c r="K2" s="1"/>
      <c r="L2" s="1"/>
      <c r="M2" s="1"/>
      <c r="N2" s="1"/>
      <c r="O2" s="1" t="s">
        <v>221</v>
      </c>
      <c r="P2" s="66"/>
      <c r="Q2" s="1"/>
      <c r="R2" s="1"/>
      <c r="S2" s="1"/>
      <c r="T2" s="1"/>
      <c r="U2" s="1"/>
      <c r="V2" s="1"/>
      <c r="W2" s="1"/>
      <c r="X2" s="54">
        <f>SUBTOTAL(9,X4:X191)</f>
        <v>61752</v>
      </c>
      <c r="Y2" s="54">
        <f>SUBTOTAL(9,Y4:Y191)</f>
        <v>47397</v>
      </c>
      <c r="Z2" s="54">
        <f>SUBTOTAL(9,Z4:Z191)</f>
        <v>14355</v>
      </c>
      <c r="AA2" s="88"/>
      <c r="AB2" s="88"/>
      <c r="AC2" s="88"/>
      <c r="AD2" s="4"/>
      <c r="AE2" s="4"/>
      <c r="AF2" s="4"/>
      <c r="AG2" s="107" t="s">
        <v>226</v>
      </c>
      <c r="AH2" s="108"/>
      <c r="AI2" s="108"/>
      <c r="AJ2" s="1"/>
      <c r="AK2" s="73" t="s">
        <v>227</v>
      </c>
      <c r="AL2" s="73" t="s">
        <v>228</v>
      </c>
      <c r="AM2" s="7" t="s">
        <v>229</v>
      </c>
      <c r="AN2" s="1"/>
      <c r="AO2" s="1"/>
      <c r="AP2" s="5"/>
      <c r="AQ2" s="1" t="s">
        <v>230</v>
      </c>
      <c r="AR2" s="7" t="s">
        <v>229</v>
      </c>
      <c r="AS2" s="1" t="s">
        <v>230</v>
      </c>
      <c r="AT2" s="7" t="s">
        <v>229</v>
      </c>
      <c r="AU2" s="7" t="s">
        <v>229</v>
      </c>
      <c r="AV2" s="7" t="s">
        <v>229</v>
      </c>
      <c r="AW2" s="7"/>
      <c r="AX2" s="64" t="s">
        <v>231</v>
      </c>
      <c r="AY2" s="64" t="s">
        <v>231</v>
      </c>
      <c r="AZ2" s="64" t="s">
        <v>231</v>
      </c>
      <c r="BA2" s="64" t="s">
        <v>231</v>
      </c>
      <c r="BB2" s="64" t="s">
        <v>231</v>
      </c>
      <c r="BC2" s="64" t="s">
        <v>231</v>
      </c>
      <c r="BD2" s="64" t="s">
        <v>231</v>
      </c>
      <c r="BE2" s="64" t="s">
        <v>231</v>
      </c>
      <c r="BF2" s="64" t="s">
        <v>231</v>
      </c>
      <c r="BG2" s="64" t="s">
        <v>231</v>
      </c>
      <c r="BH2" s="64" t="s">
        <v>231</v>
      </c>
      <c r="BI2" s="64" t="s">
        <v>231</v>
      </c>
      <c r="BJ2" s="64" t="s">
        <v>231</v>
      </c>
      <c r="BK2" s="64" t="s">
        <v>231</v>
      </c>
      <c r="BL2" s="64" t="s">
        <v>231</v>
      </c>
      <c r="BM2" s="64" t="s">
        <v>231</v>
      </c>
      <c r="BN2" s="64" t="s">
        <v>231</v>
      </c>
      <c r="BO2" s="64" t="s">
        <v>231</v>
      </c>
      <c r="BP2" s="64" t="s">
        <v>231</v>
      </c>
      <c r="BQ2" s="64" t="s">
        <v>231</v>
      </c>
      <c r="BR2" s="64" t="s">
        <v>231</v>
      </c>
      <c r="BS2" s="64" t="s">
        <v>231</v>
      </c>
      <c r="BT2" s="64" t="s">
        <v>231</v>
      </c>
    </row>
    <row r="3" spans="1:73" s="29" customFormat="1" ht="25.9" customHeight="1">
      <c r="A3" s="10" t="s">
        <v>2</v>
      </c>
      <c r="B3" s="10" t="s">
        <v>232</v>
      </c>
      <c r="C3" s="10" t="s">
        <v>91</v>
      </c>
      <c r="D3" s="10" t="s">
        <v>90</v>
      </c>
      <c r="E3" s="10" t="s">
        <v>233</v>
      </c>
      <c r="F3" s="10" t="s">
        <v>234</v>
      </c>
      <c r="G3" s="10" t="s">
        <v>235</v>
      </c>
      <c r="H3" s="10" t="s">
        <v>236</v>
      </c>
      <c r="I3" s="11" t="s">
        <v>3</v>
      </c>
      <c r="J3" s="10" t="s">
        <v>237</v>
      </c>
      <c r="K3" s="12" t="s">
        <v>213</v>
      </c>
      <c r="L3" s="12" t="s">
        <v>214</v>
      </c>
      <c r="M3" s="10" t="s">
        <v>238</v>
      </c>
      <c r="N3" s="10" t="s">
        <v>239</v>
      </c>
      <c r="O3" s="12" t="s">
        <v>240</v>
      </c>
      <c r="P3" s="56" t="s">
        <v>5</v>
      </c>
      <c r="Q3" s="28" t="s">
        <v>241</v>
      </c>
      <c r="R3" s="10" t="s">
        <v>6</v>
      </c>
      <c r="S3" s="10" t="s">
        <v>7</v>
      </c>
      <c r="T3" s="10" t="s">
        <v>8</v>
      </c>
      <c r="U3" s="10" t="s">
        <v>9</v>
      </c>
      <c r="V3" s="10" t="s">
        <v>10</v>
      </c>
      <c r="W3" s="13" t="s">
        <v>242</v>
      </c>
      <c r="X3" s="55" t="s">
        <v>243</v>
      </c>
      <c r="Y3" s="46" t="s">
        <v>244</v>
      </c>
      <c r="Z3" s="55" t="s">
        <v>15</v>
      </c>
      <c r="AA3" s="89" t="s">
        <v>245</v>
      </c>
      <c r="AB3" s="89" t="s">
        <v>246</v>
      </c>
      <c r="AC3" s="89" t="s">
        <v>247</v>
      </c>
      <c r="AD3" s="14" t="s">
        <v>248</v>
      </c>
      <c r="AE3" s="14" t="s">
        <v>249</v>
      </c>
      <c r="AF3" s="14" t="s">
        <v>250</v>
      </c>
      <c r="AG3" s="11" t="s">
        <v>251</v>
      </c>
      <c r="AH3" s="37" t="s">
        <v>252</v>
      </c>
      <c r="AI3" s="10" t="s">
        <v>253</v>
      </c>
      <c r="AJ3" s="93" t="s">
        <v>254</v>
      </c>
      <c r="AK3" s="94" t="s">
        <v>255</v>
      </c>
      <c r="AL3" s="30" t="s">
        <v>215</v>
      </c>
      <c r="AM3" s="30" t="s">
        <v>256</v>
      </c>
      <c r="AN3" s="15" t="s">
        <v>257</v>
      </c>
      <c r="AO3" s="16" t="s">
        <v>0</v>
      </c>
      <c r="AP3" s="17" t="s">
        <v>258</v>
      </c>
      <c r="AQ3" s="18" t="s">
        <v>259</v>
      </c>
      <c r="AR3" s="42" t="s">
        <v>260</v>
      </c>
      <c r="AS3" s="19" t="s">
        <v>261</v>
      </c>
      <c r="AT3" s="19" t="s">
        <v>262</v>
      </c>
      <c r="AU3" s="19" t="s">
        <v>263</v>
      </c>
      <c r="AV3" s="19" t="s">
        <v>264</v>
      </c>
      <c r="AW3" s="31" t="s">
        <v>212</v>
      </c>
      <c r="AX3" s="51" t="s">
        <v>265</v>
      </c>
      <c r="AY3" s="10" t="s">
        <v>2</v>
      </c>
      <c r="AZ3" s="11" t="s">
        <v>266</v>
      </c>
      <c r="BA3" s="53" t="s">
        <v>12</v>
      </c>
      <c r="BB3" s="53" t="s">
        <v>13</v>
      </c>
      <c r="BC3" s="53" t="s">
        <v>14</v>
      </c>
      <c r="BD3" s="53" t="s">
        <v>267</v>
      </c>
      <c r="BE3" s="10" t="s">
        <v>2</v>
      </c>
      <c r="BF3" s="10" t="s">
        <v>265</v>
      </c>
      <c r="BG3" s="11" t="s">
        <v>268</v>
      </c>
      <c r="BH3" s="53" t="s">
        <v>12</v>
      </c>
      <c r="BI3" s="53" t="s">
        <v>13</v>
      </c>
      <c r="BJ3" s="53" t="s">
        <v>14</v>
      </c>
      <c r="BK3" s="53" t="s">
        <v>267</v>
      </c>
      <c r="BL3" s="10" t="s">
        <v>269</v>
      </c>
      <c r="BM3" s="10" t="s">
        <v>2</v>
      </c>
      <c r="BN3" s="10" t="s">
        <v>265</v>
      </c>
      <c r="BO3" s="11" t="s">
        <v>270</v>
      </c>
      <c r="BP3" s="53" t="s">
        <v>12</v>
      </c>
      <c r="BQ3" s="53" t="s">
        <v>13</v>
      </c>
      <c r="BR3" s="53" t="s">
        <v>14</v>
      </c>
      <c r="BS3" s="53" t="s">
        <v>267</v>
      </c>
      <c r="BT3" s="10" t="s">
        <v>269</v>
      </c>
      <c r="BU3" s="65" t="s">
        <v>271</v>
      </c>
    </row>
    <row r="4" spans="1:73" s="72" customFormat="1">
      <c r="A4" s="25" t="str">
        <f t="shared" ref="A4:A18" si="0">P4&amp;T4&amp;U4&amp;V4</f>
        <v>JS0A2SDD95Z100835282010120</v>
      </c>
      <c r="B4" s="25" t="str">
        <f t="shared" ref="B4:B34" si="1">IF(Z4&gt;0,"X","")</f>
        <v/>
      </c>
      <c r="C4" s="25" t="s">
        <v>92</v>
      </c>
      <c r="D4" s="25" t="s">
        <v>272</v>
      </c>
      <c r="E4" s="25"/>
      <c r="F4" s="25"/>
      <c r="G4" s="25" t="s">
        <v>273</v>
      </c>
      <c r="H4" s="25" t="s">
        <v>274</v>
      </c>
      <c r="I4" s="57">
        <v>721415</v>
      </c>
      <c r="J4" s="25" t="s">
        <v>1</v>
      </c>
      <c r="K4" s="57">
        <v>721415</v>
      </c>
      <c r="L4" s="25" t="s">
        <v>1</v>
      </c>
      <c r="M4" s="25">
        <v>1001</v>
      </c>
      <c r="N4" s="25" t="s">
        <v>275</v>
      </c>
      <c r="O4" s="25" t="str">
        <f t="shared" ref="O4:O34" si="2">LEFT(P4,8)</f>
        <v>JS0A2SDD</v>
      </c>
      <c r="P4" s="68" t="s">
        <v>122</v>
      </c>
      <c r="Q4" s="25"/>
      <c r="R4" s="35" t="s">
        <v>22</v>
      </c>
      <c r="S4" s="35" t="s">
        <v>123</v>
      </c>
      <c r="T4" s="25">
        <v>1008352820</v>
      </c>
      <c r="U4" s="25">
        <v>10</v>
      </c>
      <c r="V4" s="25">
        <v>120</v>
      </c>
      <c r="W4" s="23">
        <v>4001368269</v>
      </c>
      <c r="X4" s="74">
        <v>13</v>
      </c>
      <c r="Y4" s="69">
        <f t="shared" ref="Y4:Y34" si="3">X4-Z4</f>
        <v>13</v>
      </c>
      <c r="Z4" s="69">
        <f t="shared" ref="Z4:Z34" si="4">BD4+BK4+BS4</f>
        <v>0</v>
      </c>
      <c r="AA4" s="90">
        <v>9.33</v>
      </c>
      <c r="AB4" s="90">
        <v>0.17</v>
      </c>
      <c r="AC4" s="90">
        <f t="shared" ref="AC4:AC34" si="5">SUM(AA4:AB4)</f>
        <v>9.5</v>
      </c>
      <c r="AD4" s="70">
        <v>44908</v>
      </c>
      <c r="AE4" s="70">
        <v>45033</v>
      </c>
      <c r="AF4" s="70">
        <v>45096</v>
      </c>
      <c r="AG4" s="48"/>
      <c r="AH4" s="25"/>
      <c r="AI4" s="48"/>
      <c r="AJ4" s="70">
        <v>45029</v>
      </c>
      <c r="AK4" s="25"/>
      <c r="AL4" s="25"/>
      <c r="AM4" s="25" t="str">
        <f>IFERROR(VLOOKUP(AL4,'New CRC'!A:B,3,0),"-")</f>
        <v>-</v>
      </c>
      <c r="AN4" s="25" t="s">
        <v>276</v>
      </c>
      <c r="AO4" s="25"/>
      <c r="AP4" s="25"/>
      <c r="AQ4" s="25">
        <v>13</v>
      </c>
      <c r="AR4" s="71">
        <f t="shared" ref="AR4:AR34" si="6">X4/AQ4</f>
        <v>1</v>
      </c>
      <c r="AS4" s="25">
        <f>VLOOKUP(P4, '[4]BTS23 VFA Fixed Vendor(Cheryl)'!$G:$BP, 50,0)</f>
        <v>125</v>
      </c>
      <c r="AT4" s="25">
        <f t="shared" ref="AT4:AT34" si="7">AJ4-AD4</f>
        <v>121</v>
      </c>
      <c r="AU4" s="25">
        <f t="shared" ref="AU4:AU34" si="8">AT4-AS4</f>
        <v>-4</v>
      </c>
      <c r="AV4" s="25">
        <f t="shared" ref="AV4:AV34" si="9">AJ4-AE4</f>
        <v>-4</v>
      </c>
      <c r="AW4" s="23" t="str">
        <f>IFERROR(IF(AV4&lt;0,"Ontime",VLOOKUP(AV4,'LT Diff Cal'!$A:$B,2,0)),"-")</f>
        <v>Ontime</v>
      </c>
      <c r="AX4" s="23"/>
      <c r="AY4" s="23"/>
      <c r="AZ4" s="23"/>
      <c r="BA4" s="23"/>
      <c r="BB4" s="23"/>
      <c r="BC4" s="23"/>
      <c r="BD4" s="23"/>
      <c r="BE4" s="23"/>
      <c r="BF4" s="23"/>
      <c r="BG4" s="23"/>
      <c r="BH4" s="23"/>
      <c r="BI4" s="23"/>
      <c r="BJ4" s="23"/>
      <c r="BK4" s="23"/>
      <c r="BL4" s="23"/>
      <c r="BM4" s="23"/>
      <c r="BN4" s="23"/>
      <c r="BO4" s="23"/>
      <c r="BP4" s="23"/>
      <c r="BQ4" s="23"/>
      <c r="BR4" s="23"/>
      <c r="BS4" s="23"/>
      <c r="BT4" s="23"/>
      <c r="BU4" s="23"/>
    </row>
    <row r="5" spans="1:73" s="72" customFormat="1">
      <c r="A5" s="25" t="str">
        <f t="shared" si="0"/>
        <v>JS0A2SDD7N8100835285410120</v>
      </c>
      <c r="B5" s="25" t="str">
        <f t="shared" si="1"/>
        <v/>
      </c>
      <c r="C5" s="25" t="s">
        <v>92</v>
      </c>
      <c r="D5" s="25" t="s">
        <v>272</v>
      </c>
      <c r="E5" s="25"/>
      <c r="F5" s="25"/>
      <c r="G5" s="25" t="s">
        <v>273</v>
      </c>
      <c r="H5" s="25" t="s">
        <v>274</v>
      </c>
      <c r="I5" s="57">
        <v>721415</v>
      </c>
      <c r="J5" s="25" t="s">
        <v>1</v>
      </c>
      <c r="K5" s="57">
        <v>721415</v>
      </c>
      <c r="L5" s="25" t="s">
        <v>1</v>
      </c>
      <c r="M5" s="25">
        <v>1001</v>
      </c>
      <c r="N5" s="25" t="s">
        <v>275</v>
      </c>
      <c r="O5" s="25" t="str">
        <f t="shared" si="2"/>
        <v>JS0A2SDD</v>
      </c>
      <c r="P5" s="68" t="s">
        <v>124</v>
      </c>
      <c r="Q5" s="25"/>
      <c r="R5" s="35" t="s">
        <v>22</v>
      </c>
      <c r="S5" s="35" t="s">
        <v>19</v>
      </c>
      <c r="T5" s="25">
        <v>1008352854</v>
      </c>
      <c r="U5" s="25">
        <v>10</v>
      </c>
      <c r="V5" s="25">
        <v>120</v>
      </c>
      <c r="W5" s="23">
        <v>4001368269</v>
      </c>
      <c r="X5" s="74">
        <v>500</v>
      </c>
      <c r="Y5" s="69">
        <f t="shared" si="3"/>
        <v>500</v>
      </c>
      <c r="Z5" s="69">
        <f t="shared" si="4"/>
        <v>0</v>
      </c>
      <c r="AA5" s="90">
        <v>9.41</v>
      </c>
      <c r="AB5" s="90">
        <v>0.03</v>
      </c>
      <c r="AC5" s="90">
        <f t="shared" si="5"/>
        <v>9.44</v>
      </c>
      <c r="AD5" s="70">
        <v>44908</v>
      </c>
      <c r="AE5" s="70">
        <v>45033</v>
      </c>
      <c r="AF5" s="70">
        <v>45096</v>
      </c>
      <c r="AG5" s="48"/>
      <c r="AH5" s="25"/>
      <c r="AI5" s="48"/>
      <c r="AJ5" s="70">
        <v>45029</v>
      </c>
      <c r="AK5" s="25"/>
      <c r="AL5" s="25"/>
      <c r="AM5" s="25" t="str">
        <f>IFERROR(VLOOKUP(AL5,'New CRC'!A:B,3,0),"-")</f>
        <v>-</v>
      </c>
      <c r="AN5" s="25" t="s">
        <v>276</v>
      </c>
      <c r="AO5" s="25"/>
      <c r="AP5" s="25"/>
      <c r="AQ5" s="25">
        <v>13</v>
      </c>
      <c r="AR5" s="71">
        <f t="shared" si="6"/>
        <v>38.46153846153846</v>
      </c>
      <c r="AS5" s="25">
        <f>VLOOKUP(P5, '[4]BTS23 VFA Fixed Vendor(Cheryl)'!$G:$BP, 50,0)</f>
        <v>125</v>
      </c>
      <c r="AT5" s="25">
        <f t="shared" si="7"/>
        <v>121</v>
      </c>
      <c r="AU5" s="25">
        <f t="shared" si="8"/>
        <v>-4</v>
      </c>
      <c r="AV5" s="25">
        <f t="shared" si="9"/>
        <v>-4</v>
      </c>
      <c r="AW5" s="23" t="str">
        <f>IFERROR(IF(AV5&lt;0,"Ontime",VLOOKUP(AV5,'LT Diff Cal'!$A:$B,2,0)),"-")</f>
        <v>Ontime</v>
      </c>
      <c r="AX5" s="23"/>
      <c r="AY5" s="23"/>
      <c r="AZ5" s="23"/>
      <c r="BA5" s="23"/>
      <c r="BB5" s="23"/>
      <c r="BC5" s="23"/>
      <c r="BD5" s="23"/>
      <c r="BE5" s="23"/>
      <c r="BF5" s="23"/>
      <c r="BG5" s="23"/>
      <c r="BH5" s="23"/>
      <c r="BI5" s="23"/>
      <c r="BJ5" s="23"/>
      <c r="BK5" s="23"/>
      <c r="BL5" s="23"/>
      <c r="BM5" s="23"/>
      <c r="BN5" s="23"/>
      <c r="BO5" s="23"/>
      <c r="BP5" s="23"/>
      <c r="BQ5" s="23"/>
      <c r="BR5" s="23"/>
      <c r="BS5" s="23"/>
      <c r="BT5" s="23"/>
      <c r="BU5" s="23"/>
    </row>
    <row r="6" spans="1:73" s="72" customFormat="1">
      <c r="A6" s="25" t="str">
        <f t="shared" si="0"/>
        <v>JS0A2SDD003100835279510120</v>
      </c>
      <c r="B6" s="25" t="str">
        <f t="shared" si="1"/>
        <v/>
      </c>
      <c r="C6" s="25" t="s">
        <v>92</v>
      </c>
      <c r="D6" s="25" t="s">
        <v>272</v>
      </c>
      <c r="E6" s="25"/>
      <c r="F6" s="25"/>
      <c r="G6" s="25" t="s">
        <v>273</v>
      </c>
      <c r="H6" s="25" t="s">
        <v>274</v>
      </c>
      <c r="I6" s="57">
        <v>721415</v>
      </c>
      <c r="J6" s="25" t="s">
        <v>1</v>
      </c>
      <c r="K6" s="57">
        <v>721415</v>
      </c>
      <c r="L6" s="25" t="s">
        <v>1</v>
      </c>
      <c r="M6" s="25">
        <v>1001</v>
      </c>
      <c r="N6" s="25" t="s">
        <v>275</v>
      </c>
      <c r="O6" s="25" t="str">
        <f t="shared" si="2"/>
        <v>JS0A2SDD</v>
      </c>
      <c r="P6" s="68" t="s">
        <v>33</v>
      </c>
      <c r="Q6" s="25"/>
      <c r="R6" s="35" t="s">
        <v>22</v>
      </c>
      <c r="S6" s="35" t="s">
        <v>23</v>
      </c>
      <c r="T6" s="25">
        <v>1008352795</v>
      </c>
      <c r="U6" s="25">
        <v>10</v>
      </c>
      <c r="V6" s="25">
        <v>120</v>
      </c>
      <c r="W6" s="23">
        <v>4001368269</v>
      </c>
      <c r="X6" s="74">
        <v>3358</v>
      </c>
      <c r="Y6" s="69">
        <f t="shared" si="3"/>
        <v>3358</v>
      </c>
      <c r="Z6" s="69">
        <f t="shared" si="4"/>
        <v>0</v>
      </c>
      <c r="AA6" s="90">
        <v>9.3699999999999992</v>
      </c>
      <c r="AB6" s="90"/>
      <c r="AC6" s="90">
        <f t="shared" si="5"/>
        <v>9.3699999999999992</v>
      </c>
      <c r="AD6" s="70">
        <v>44908</v>
      </c>
      <c r="AE6" s="70">
        <v>45033</v>
      </c>
      <c r="AF6" s="70">
        <v>45096</v>
      </c>
      <c r="AG6" s="48"/>
      <c r="AH6" s="25"/>
      <c r="AI6" s="48"/>
      <c r="AJ6" s="70">
        <v>45029</v>
      </c>
      <c r="AK6" s="25"/>
      <c r="AL6" s="25"/>
      <c r="AM6" s="25" t="str">
        <f>IFERROR(VLOOKUP(AL6,'New CRC'!A:B,3,0),"-")</f>
        <v>-</v>
      </c>
      <c r="AN6" s="25" t="s">
        <v>276</v>
      </c>
      <c r="AO6" s="25"/>
      <c r="AP6" s="25"/>
      <c r="AQ6" s="25">
        <v>13</v>
      </c>
      <c r="AR6" s="71">
        <f t="shared" si="6"/>
        <v>258.30769230769232</v>
      </c>
      <c r="AS6" s="25">
        <f>VLOOKUP(P6, '[4]BTS23 VFA Fixed Vendor(Cheryl)'!$G:$BP, 50,0)</f>
        <v>125</v>
      </c>
      <c r="AT6" s="25">
        <f t="shared" si="7"/>
        <v>121</v>
      </c>
      <c r="AU6" s="25">
        <f t="shared" si="8"/>
        <v>-4</v>
      </c>
      <c r="AV6" s="25">
        <f t="shared" si="9"/>
        <v>-4</v>
      </c>
      <c r="AW6" s="23" t="str">
        <f>IFERROR(IF(AV6&lt;0,"Ontime",VLOOKUP(AV6,'LT Diff Cal'!$A:$B,2,0)),"-")</f>
        <v>Ontime</v>
      </c>
      <c r="AX6" s="23"/>
      <c r="AY6" s="23"/>
      <c r="AZ6" s="23"/>
      <c r="BA6" s="23"/>
      <c r="BB6" s="23"/>
      <c r="BC6" s="23"/>
      <c r="BD6" s="23"/>
      <c r="BE6" s="23"/>
      <c r="BF6" s="23"/>
      <c r="BG6" s="23"/>
      <c r="BH6" s="23"/>
      <c r="BI6" s="23"/>
      <c r="BJ6" s="23"/>
      <c r="BK6" s="23"/>
      <c r="BL6" s="23"/>
      <c r="BM6" s="23"/>
      <c r="BN6" s="23"/>
      <c r="BO6" s="23"/>
      <c r="BP6" s="23"/>
      <c r="BQ6" s="23"/>
      <c r="BR6" s="23"/>
      <c r="BS6" s="23"/>
      <c r="BT6" s="23"/>
      <c r="BU6" s="23"/>
    </row>
    <row r="7" spans="1:73" s="72" customFormat="1">
      <c r="A7" s="25" t="str">
        <f t="shared" si="0"/>
        <v>JS0A7ZNZAQ9100835280110120</v>
      </c>
      <c r="B7" s="25" t="str">
        <f t="shared" si="1"/>
        <v/>
      </c>
      <c r="C7" s="25" t="s">
        <v>92</v>
      </c>
      <c r="D7" s="25" t="s">
        <v>272</v>
      </c>
      <c r="E7" s="25"/>
      <c r="F7" s="25"/>
      <c r="G7" s="25" t="s">
        <v>273</v>
      </c>
      <c r="H7" s="25" t="s">
        <v>274</v>
      </c>
      <c r="I7" s="57">
        <v>721415</v>
      </c>
      <c r="J7" s="25" t="s">
        <v>1</v>
      </c>
      <c r="K7" s="57">
        <v>721415</v>
      </c>
      <c r="L7" s="25" t="s">
        <v>1</v>
      </c>
      <c r="M7" s="25">
        <v>1001</v>
      </c>
      <c r="N7" s="25" t="s">
        <v>275</v>
      </c>
      <c r="O7" s="25" t="str">
        <f t="shared" si="2"/>
        <v>JS0A7ZNZ</v>
      </c>
      <c r="P7" s="68" t="s">
        <v>125</v>
      </c>
      <c r="Q7" s="25"/>
      <c r="R7" s="35" t="s">
        <v>50</v>
      </c>
      <c r="S7" s="35" t="s">
        <v>32</v>
      </c>
      <c r="T7" s="25">
        <v>1008352801</v>
      </c>
      <c r="U7" s="25">
        <v>10</v>
      </c>
      <c r="V7" s="25">
        <v>120</v>
      </c>
      <c r="W7" s="23">
        <v>4001368268</v>
      </c>
      <c r="X7" s="74">
        <v>1342</v>
      </c>
      <c r="Y7" s="69">
        <f t="shared" si="3"/>
        <v>1342</v>
      </c>
      <c r="Z7" s="69">
        <f t="shared" si="4"/>
        <v>0</v>
      </c>
      <c r="AA7" s="90">
        <v>5.9</v>
      </c>
      <c r="AB7" s="90">
        <v>7.0000000000000007E-2</v>
      </c>
      <c r="AC7" s="90">
        <f t="shared" si="5"/>
        <v>5.9700000000000006</v>
      </c>
      <c r="AD7" s="70">
        <v>44908</v>
      </c>
      <c r="AE7" s="70">
        <v>45023</v>
      </c>
      <c r="AF7" s="70">
        <v>45086</v>
      </c>
      <c r="AG7" s="48"/>
      <c r="AH7" s="25"/>
      <c r="AI7" s="48"/>
      <c r="AJ7" s="70">
        <v>45022</v>
      </c>
      <c r="AK7" s="25"/>
      <c r="AL7" s="25"/>
      <c r="AM7" s="25" t="str">
        <f>IFERROR(VLOOKUP(AL7,'New CRC'!A:B,3,0),"-")</f>
        <v>-</v>
      </c>
      <c r="AN7" s="25" t="s">
        <v>276</v>
      </c>
      <c r="AO7" s="25"/>
      <c r="AP7" s="25"/>
      <c r="AQ7" s="25">
        <v>18</v>
      </c>
      <c r="AR7" s="71">
        <f t="shared" si="6"/>
        <v>74.555555555555557</v>
      </c>
      <c r="AS7" s="25">
        <f>VLOOKUP(P7, '[4]BTS23 VFA Fixed Vendor(Cheryl)'!$G:$BP, 50,0)</f>
        <v>115</v>
      </c>
      <c r="AT7" s="25">
        <f t="shared" si="7"/>
        <v>114</v>
      </c>
      <c r="AU7" s="25">
        <f t="shared" si="8"/>
        <v>-1</v>
      </c>
      <c r="AV7" s="25">
        <f t="shared" si="9"/>
        <v>-1</v>
      </c>
      <c r="AW7" s="23" t="str">
        <f>IFERROR(IF(AV7&lt;0,"Ontime",VLOOKUP(AV7,'LT Diff Cal'!$A:$B,2,0)),"-")</f>
        <v>Ontime</v>
      </c>
      <c r="AX7" s="23"/>
      <c r="AY7" s="23"/>
      <c r="AZ7" s="23"/>
      <c r="BA7" s="23"/>
      <c r="BB7" s="23"/>
      <c r="BC7" s="23"/>
      <c r="BD7" s="23"/>
      <c r="BE7" s="23"/>
      <c r="BF7" s="23"/>
      <c r="BG7" s="23"/>
      <c r="BH7" s="23"/>
      <c r="BI7" s="23"/>
      <c r="BJ7" s="23"/>
      <c r="BK7" s="23"/>
      <c r="BL7" s="23"/>
      <c r="BM7" s="23"/>
      <c r="BN7" s="23"/>
      <c r="BO7" s="23"/>
      <c r="BP7" s="23"/>
      <c r="BQ7" s="23"/>
      <c r="BR7" s="23"/>
      <c r="BS7" s="23"/>
      <c r="BT7" s="23"/>
      <c r="BU7" s="23"/>
    </row>
    <row r="8" spans="1:73" s="72" customFormat="1">
      <c r="A8" s="25" t="str">
        <f t="shared" si="0"/>
        <v>JS0A7ZNZ96D100835280710120</v>
      </c>
      <c r="B8" s="25" t="str">
        <f t="shared" si="1"/>
        <v/>
      </c>
      <c r="C8" s="25" t="s">
        <v>92</v>
      </c>
      <c r="D8" s="25" t="s">
        <v>272</v>
      </c>
      <c r="E8" s="25"/>
      <c r="F8" s="25"/>
      <c r="G8" s="25" t="s">
        <v>273</v>
      </c>
      <c r="H8" s="25" t="s">
        <v>274</v>
      </c>
      <c r="I8" s="57">
        <v>721415</v>
      </c>
      <c r="J8" s="25" t="s">
        <v>1</v>
      </c>
      <c r="K8" s="57">
        <v>721415</v>
      </c>
      <c r="L8" s="25" t="s">
        <v>1</v>
      </c>
      <c r="M8" s="25">
        <v>1001</v>
      </c>
      <c r="N8" s="25" t="s">
        <v>275</v>
      </c>
      <c r="O8" s="25" t="str">
        <f t="shared" si="2"/>
        <v>JS0A7ZNZ</v>
      </c>
      <c r="P8" s="68" t="s">
        <v>126</v>
      </c>
      <c r="Q8" s="25"/>
      <c r="R8" s="35" t="s">
        <v>50</v>
      </c>
      <c r="S8" s="35" t="s">
        <v>29</v>
      </c>
      <c r="T8" s="25">
        <v>1008352807</v>
      </c>
      <c r="U8" s="25">
        <v>10</v>
      </c>
      <c r="V8" s="25">
        <v>120</v>
      </c>
      <c r="W8" s="23">
        <v>4001368268</v>
      </c>
      <c r="X8" s="74">
        <v>1950</v>
      </c>
      <c r="Y8" s="69">
        <f t="shared" si="3"/>
        <v>1950</v>
      </c>
      <c r="Z8" s="69">
        <f t="shared" si="4"/>
        <v>0</v>
      </c>
      <c r="AA8" s="90">
        <v>5.5</v>
      </c>
      <c r="AB8" s="90">
        <v>0.03</v>
      </c>
      <c r="AC8" s="90">
        <f t="shared" si="5"/>
        <v>5.53</v>
      </c>
      <c r="AD8" s="70">
        <v>44908</v>
      </c>
      <c r="AE8" s="70">
        <v>45023</v>
      </c>
      <c r="AF8" s="70">
        <v>45086</v>
      </c>
      <c r="AG8" s="48"/>
      <c r="AH8" s="25"/>
      <c r="AI8" s="48"/>
      <c r="AJ8" s="70">
        <v>45022</v>
      </c>
      <c r="AK8" s="25"/>
      <c r="AL8" s="25"/>
      <c r="AM8" s="25" t="str">
        <f>IFERROR(VLOOKUP(AL8,'New CRC'!A:B,3,0),"-")</f>
        <v>-</v>
      </c>
      <c r="AN8" s="25" t="s">
        <v>276</v>
      </c>
      <c r="AO8" s="25"/>
      <c r="AP8" s="25"/>
      <c r="AQ8" s="25">
        <v>18</v>
      </c>
      <c r="AR8" s="71">
        <f t="shared" si="6"/>
        <v>108.33333333333333</v>
      </c>
      <c r="AS8" s="25">
        <f>VLOOKUP(P8, '[4]BTS23 VFA Fixed Vendor(Cheryl)'!$G:$BP, 50,0)</f>
        <v>115</v>
      </c>
      <c r="AT8" s="25">
        <f t="shared" si="7"/>
        <v>114</v>
      </c>
      <c r="AU8" s="25">
        <f t="shared" si="8"/>
        <v>-1</v>
      </c>
      <c r="AV8" s="25">
        <f t="shared" si="9"/>
        <v>-1</v>
      </c>
      <c r="AW8" s="23" t="str">
        <f>IFERROR(IF(AV8&lt;0,"Ontime",VLOOKUP(AV8,'LT Diff Cal'!$A:$B,2,0)),"-")</f>
        <v>Ontime</v>
      </c>
      <c r="AX8" s="23"/>
      <c r="AY8" s="23"/>
      <c r="AZ8" s="23"/>
      <c r="BA8" s="23"/>
      <c r="BB8" s="23"/>
      <c r="BC8" s="23"/>
      <c r="BD8" s="23"/>
      <c r="BE8" s="23"/>
      <c r="BF8" s="23"/>
      <c r="BG8" s="23"/>
      <c r="BH8" s="23"/>
      <c r="BI8" s="23"/>
      <c r="BJ8" s="23"/>
      <c r="BK8" s="23"/>
      <c r="BL8" s="23"/>
      <c r="BM8" s="23"/>
      <c r="BN8" s="23"/>
      <c r="BO8" s="23"/>
      <c r="BP8" s="23"/>
      <c r="BQ8" s="23"/>
      <c r="BR8" s="23"/>
      <c r="BS8" s="23"/>
      <c r="BT8" s="23"/>
      <c r="BU8" s="23"/>
    </row>
    <row r="9" spans="1:73" s="72" customFormat="1">
      <c r="A9" s="25" t="str">
        <f t="shared" si="0"/>
        <v>JS0A7ZNZ7N8100835272810120</v>
      </c>
      <c r="B9" s="25" t="str">
        <f t="shared" si="1"/>
        <v/>
      </c>
      <c r="C9" s="25" t="s">
        <v>92</v>
      </c>
      <c r="D9" s="25" t="s">
        <v>272</v>
      </c>
      <c r="E9" s="25"/>
      <c r="F9" s="25"/>
      <c r="G9" s="25" t="s">
        <v>273</v>
      </c>
      <c r="H9" s="25" t="s">
        <v>274</v>
      </c>
      <c r="I9" s="57">
        <v>721415</v>
      </c>
      <c r="J9" s="25" t="s">
        <v>1</v>
      </c>
      <c r="K9" s="57">
        <v>721415</v>
      </c>
      <c r="L9" s="25" t="s">
        <v>1</v>
      </c>
      <c r="M9" s="25">
        <v>1001</v>
      </c>
      <c r="N9" s="25" t="s">
        <v>275</v>
      </c>
      <c r="O9" s="25" t="str">
        <f t="shared" si="2"/>
        <v>JS0A7ZNZ</v>
      </c>
      <c r="P9" s="68" t="s">
        <v>110</v>
      </c>
      <c r="Q9" s="25"/>
      <c r="R9" s="35" t="s">
        <v>50</v>
      </c>
      <c r="S9" s="35" t="s">
        <v>19</v>
      </c>
      <c r="T9" s="25">
        <v>1008352728</v>
      </c>
      <c r="U9" s="25">
        <v>10</v>
      </c>
      <c r="V9" s="25">
        <v>120</v>
      </c>
      <c r="W9" s="23">
        <v>4001368268</v>
      </c>
      <c r="X9" s="74">
        <v>1500</v>
      </c>
      <c r="Y9" s="69">
        <f t="shared" si="3"/>
        <v>1500</v>
      </c>
      <c r="Z9" s="69">
        <f t="shared" si="4"/>
        <v>0</v>
      </c>
      <c r="AA9" s="90">
        <v>5.72</v>
      </c>
      <c r="AB9" s="90">
        <v>0.03</v>
      </c>
      <c r="AC9" s="90">
        <f t="shared" si="5"/>
        <v>5.75</v>
      </c>
      <c r="AD9" s="70">
        <v>44908</v>
      </c>
      <c r="AE9" s="70">
        <v>45023</v>
      </c>
      <c r="AF9" s="70">
        <v>45086</v>
      </c>
      <c r="AG9" s="48"/>
      <c r="AH9" s="25"/>
      <c r="AI9" s="48"/>
      <c r="AJ9" s="70">
        <v>45022</v>
      </c>
      <c r="AK9" s="25"/>
      <c r="AL9" s="25"/>
      <c r="AM9" s="25" t="str">
        <f>IFERROR(VLOOKUP(AL9,'New CRC'!A:B,3,0),"-")</f>
        <v>-</v>
      </c>
      <c r="AN9" s="25" t="s">
        <v>276</v>
      </c>
      <c r="AO9" s="25"/>
      <c r="AP9" s="25"/>
      <c r="AQ9" s="25">
        <v>18</v>
      </c>
      <c r="AR9" s="71">
        <f t="shared" si="6"/>
        <v>83.333333333333329</v>
      </c>
      <c r="AS9" s="25">
        <f>VLOOKUP(P9, '[4]BTS23 VFA Fixed Vendor(Cheryl)'!$G:$BP, 50,0)</f>
        <v>115</v>
      </c>
      <c r="AT9" s="25">
        <f t="shared" si="7"/>
        <v>114</v>
      </c>
      <c r="AU9" s="25">
        <f t="shared" si="8"/>
        <v>-1</v>
      </c>
      <c r="AV9" s="25">
        <f t="shared" si="9"/>
        <v>-1</v>
      </c>
      <c r="AW9" s="23" t="str">
        <f>IFERROR(IF(AV9&lt;0,"Ontime",VLOOKUP(AV9,'LT Diff Cal'!$A:$B,2,0)),"-")</f>
        <v>Ontime</v>
      </c>
      <c r="AX9" s="23"/>
      <c r="AY9" s="23"/>
      <c r="AZ9" s="23"/>
      <c r="BA9" s="23"/>
      <c r="BB9" s="23"/>
      <c r="BC9" s="23"/>
      <c r="BD9" s="23"/>
      <c r="BE9" s="23"/>
      <c r="BF9" s="23"/>
      <c r="BG9" s="23"/>
      <c r="BH9" s="23"/>
      <c r="BI9" s="23"/>
      <c r="BJ9" s="23"/>
      <c r="BK9" s="23"/>
      <c r="BL9" s="23"/>
      <c r="BM9" s="23"/>
      <c r="BN9" s="23"/>
      <c r="BO9" s="23"/>
      <c r="BP9" s="23"/>
      <c r="BQ9" s="23"/>
      <c r="BR9" s="23"/>
      <c r="BS9" s="23"/>
      <c r="BT9" s="23"/>
      <c r="BU9" s="23"/>
    </row>
    <row r="10" spans="1:73" s="72" customFormat="1">
      <c r="A10" s="25" t="str">
        <f t="shared" si="0"/>
        <v>JS0A7ZNZ003100835285910120</v>
      </c>
      <c r="B10" s="25" t="str">
        <f t="shared" si="1"/>
        <v/>
      </c>
      <c r="C10" s="25" t="s">
        <v>92</v>
      </c>
      <c r="D10" s="25" t="s">
        <v>272</v>
      </c>
      <c r="E10" s="25"/>
      <c r="F10" s="25"/>
      <c r="G10" s="25" t="s">
        <v>273</v>
      </c>
      <c r="H10" s="25" t="s">
        <v>274</v>
      </c>
      <c r="I10" s="57">
        <v>721415</v>
      </c>
      <c r="J10" s="25" t="s">
        <v>1</v>
      </c>
      <c r="K10" s="57">
        <v>721415</v>
      </c>
      <c r="L10" s="25" t="s">
        <v>1</v>
      </c>
      <c r="M10" s="25">
        <v>1001</v>
      </c>
      <c r="N10" s="25" t="s">
        <v>275</v>
      </c>
      <c r="O10" s="25" t="str">
        <f t="shared" si="2"/>
        <v>JS0A7ZNZ</v>
      </c>
      <c r="P10" s="68" t="s">
        <v>109</v>
      </c>
      <c r="Q10" s="25"/>
      <c r="R10" s="35" t="s">
        <v>50</v>
      </c>
      <c r="S10" s="35" t="s">
        <v>23</v>
      </c>
      <c r="T10" s="25">
        <v>1008352859</v>
      </c>
      <c r="U10" s="25">
        <v>10</v>
      </c>
      <c r="V10" s="25">
        <v>120</v>
      </c>
      <c r="W10" s="23">
        <v>4001368268</v>
      </c>
      <c r="X10" s="74">
        <v>3350</v>
      </c>
      <c r="Y10" s="69">
        <f t="shared" si="3"/>
        <v>3350</v>
      </c>
      <c r="Z10" s="69">
        <f t="shared" si="4"/>
        <v>0</v>
      </c>
      <c r="AA10" s="90">
        <v>5.72</v>
      </c>
      <c r="AB10" s="90"/>
      <c r="AC10" s="90">
        <f t="shared" si="5"/>
        <v>5.72</v>
      </c>
      <c r="AD10" s="70">
        <v>44908</v>
      </c>
      <c r="AE10" s="70">
        <v>45023</v>
      </c>
      <c r="AF10" s="70">
        <v>45086</v>
      </c>
      <c r="AG10" s="48"/>
      <c r="AH10" s="25"/>
      <c r="AI10" s="48"/>
      <c r="AJ10" s="70">
        <v>45022</v>
      </c>
      <c r="AK10" s="25"/>
      <c r="AL10" s="25"/>
      <c r="AM10" s="25" t="str">
        <f>IFERROR(VLOOKUP(AL10,'New CRC'!A:B,3,0),"-")</f>
        <v>-</v>
      </c>
      <c r="AN10" s="25" t="s">
        <v>276</v>
      </c>
      <c r="AO10" s="25"/>
      <c r="AP10" s="25"/>
      <c r="AQ10" s="25">
        <v>18</v>
      </c>
      <c r="AR10" s="71">
        <f t="shared" si="6"/>
        <v>186.11111111111111</v>
      </c>
      <c r="AS10" s="25">
        <f>VLOOKUP(P10, '[4]BTS23 VFA Fixed Vendor(Cheryl)'!$G:$BP, 50,0)</f>
        <v>115</v>
      </c>
      <c r="AT10" s="25">
        <f t="shared" si="7"/>
        <v>114</v>
      </c>
      <c r="AU10" s="25">
        <f t="shared" si="8"/>
        <v>-1</v>
      </c>
      <c r="AV10" s="25">
        <f t="shared" si="9"/>
        <v>-1</v>
      </c>
      <c r="AW10" s="23" t="str">
        <f>IFERROR(IF(AV10&lt;0,"Ontime",VLOOKUP(AV10,'LT Diff Cal'!$A:$B,2,0)),"-")</f>
        <v>Ontime</v>
      </c>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row>
    <row r="11" spans="1:73" s="72" customFormat="1">
      <c r="A11" s="25" t="str">
        <f t="shared" si="0"/>
        <v>JS0A7ZNZAQ0100835272820120</v>
      </c>
      <c r="B11" s="25" t="str">
        <f t="shared" si="1"/>
        <v/>
      </c>
      <c r="C11" s="25" t="s">
        <v>92</v>
      </c>
      <c r="D11" s="25" t="s">
        <v>272</v>
      </c>
      <c r="E11" s="25"/>
      <c r="F11" s="25"/>
      <c r="G11" s="25" t="s">
        <v>273</v>
      </c>
      <c r="H11" s="25" t="s">
        <v>274</v>
      </c>
      <c r="I11" s="57">
        <v>721415</v>
      </c>
      <c r="J11" s="25" t="s">
        <v>1</v>
      </c>
      <c r="K11" s="57">
        <v>721415</v>
      </c>
      <c r="L11" s="25" t="s">
        <v>1</v>
      </c>
      <c r="M11" s="25">
        <v>1001</v>
      </c>
      <c r="N11" s="25" t="s">
        <v>275</v>
      </c>
      <c r="O11" s="25" t="str">
        <f t="shared" si="2"/>
        <v>JS0A7ZNZ</v>
      </c>
      <c r="P11" s="68" t="s">
        <v>127</v>
      </c>
      <c r="Q11" s="25"/>
      <c r="R11" s="35" t="s">
        <v>50</v>
      </c>
      <c r="S11" s="35" t="s">
        <v>97</v>
      </c>
      <c r="T11" s="25">
        <v>1008352728</v>
      </c>
      <c r="U11" s="25">
        <v>20</v>
      </c>
      <c r="V11" s="25">
        <v>120</v>
      </c>
      <c r="W11" s="23">
        <v>4001368268</v>
      </c>
      <c r="X11" s="74">
        <v>1707</v>
      </c>
      <c r="Y11" s="69">
        <f t="shared" si="3"/>
        <v>1707</v>
      </c>
      <c r="Z11" s="69">
        <f t="shared" si="4"/>
        <v>0</v>
      </c>
      <c r="AA11" s="90">
        <v>5.97</v>
      </c>
      <c r="AB11" s="90">
        <v>0.04</v>
      </c>
      <c r="AC11" s="90">
        <f t="shared" si="5"/>
        <v>6.01</v>
      </c>
      <c r="AD11" s="70">
        <v>44908</v>
      </c>
      <c r="AE11" s="70">
        <v>45023</v>
      </c>
      <c r="AF11" s="70">
        <v>45086</v>
      </c>
      <c r="AG11" s="48"/>
      <c r="AH11" s="25"/>
      <c r="AI11" s="48"/>
      <c r="AJ11" s="70">
        <v>45022</v>
      </c>
      <c r="AK11" s="25"/>
      <c r="AL11" s="25"/>
      <c r="AM11" s="25" t="str">
        <f>IFERROR(VLOOKUP(AL11,'New CRC'!A:B,3,0),"-")</f>
        <v>-</v>
      </c>
      <c r="AN11" s="25" t="s">
        <v>276</v>
      </c>
      <c r="AO11" s="25"/>
      <c r="AP11" s="25"/>
      <c r="AQ11" s="25">
        <v>18</v>
      </c>
      <c r="AR11" s="71">
        <f t="shared" si="6"/>
        <v>94.833333333333329</v>
      </c>
      <c r="AS11" s="25">
        <f>VLOOKUP(P11, '[4]BTS23 VFA Fixed Vendor(Cheryl)'!$G:$BP, 50,0)</f>
        <v>115</v>
      </c>
      <c r="AT11" s="25">
        <f t="shared" si="7"/>
        <v>114</v>
      </c>
      <c r="AU11" s="25">
        <f t="shared" si="8"/>
        <v>-1</v>
      </c>
      <c r="AV11" s="25">
        <f t="shared" si="9"/>
        <v>-1</v>
      </c>
      <c r="AW11" s="23" t="str">
        <f>IFERROR(IF(AV11&lt;0,"Ontime",VLOOKUP(AV11,'LT Diff Cal'!$A:$B,2,0)),"-")</f>
        <v>Ontime</v>
      </c>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row>
    <row r="12" spans="1:73" s="72" customFormat="1">
      <c r="A12" s="25" t="str">
        <f t="shared" si="0"/>
        <v>JS0A7ZNY008100835286610120</v>
      </c>
      <c r="B12" s="25" t="str">
        <f t="shared" si="1"/>
        <v/>
      </c>
      <c r="C12" s="25" t="s">
        <v>92</v>
      </c>
      <c r="D12" s="25" t="s">
        <v>272</v>
      </c>
      <c r="E12" s="25"/>
      <c r="F12" s="25"/>
      <c r="G12" s="25" t="s">
        <v>273</v>
      </c>
      <c r="H12" s="25" t="s">
        <v>274</v>
      </c>
      <c r="I12" s="57">
        <v>721415</v>
      </c>
      <c r="J12" s="25" t="s">
        <v>1</v>
      </c>
      <c r="K12" s="57">
        <v>721415</v>
      </c>
      <c r="L12" s="25" t="s">
        <v>1</v>
      </c>
      <c r="M12" s="25">
        <v>1001</v>
      </c>
      <c r="N12" s="25" t="s">
        <v>275</v>
      </c>
      <c r="O12" s="25" t="str">
        <f t="shared" si="2"/>
        <v>JS0A7ZNY</v>
      </c>
      <c r="P12" s="68" t="s">
        <v>107</v>
      </c>
      <c r="Q12" s="25"/>
      <c r="R12" s="35" t="s">
        <v>108</v>
      </c>
      <c r="S12" s="35" t="s">
        <v>17</v>
      </c>
      <c r="T12" s="25">
        <v>1008352866</v>
      </c>
      <c r="U12" s="25">
        <v>10</v>
      </c>
      <c r="V12" s="25">
        <v>120</v>
      </c>
      <c r="W12" s="23">
        <v>4001368268</v>
      </c>
      <c r="X12" s="74">
        <v>3</v>
      </c>
      <c r="Y12" s="69">
        <f t="shared" si="3"/>
        <v>3</v>
      </c>
      <c r="Z12" s="69">
        <f t="shared" si="4"/>
        <v>0</v>
      </c>
      <c r="AA12" s="90">
        <v>7.37</v>
      </c>
      <c r="AB12" s="90"/>
      <c r="AC12" s="90">
        <f t="shared" si="5"/>
        <v>7.37</v>
      </c>
      <c r="AD12" s="70">
        <v>44908</v>
      </c>
      <c r="AE12" s="70">
        <v>45023</v>
      </c>
      <c r="AF12" s="70">
        <v>45086</v>
      </c>
      <c r="AG12" s="48"/>
      <c r="AH12" s="25"/>
      <c r="AI12" s="48"/>
      <c r="AJ12" s="70">
        <v>45022</v>
      </c>
      <c r="AK12" s="25"/>
      <c r="AL12" s="25"/>
      <c r="AM12" s="25" t="str">
        <f>IFERROR(VLOOKUP(AL12,'New CRC'!A:B,3,0),"-")</f>
        <v>-</v>
      </c>
      <c r="AN12" s="25" t="s">
        <v>276</v>
      </c>
      <c r="AO12" s="25"/>
      <c r="AP12" s="25"/>
      <c r="AQ12" s="25">
        <v>18</v>
      </c>
      <c r="AR12" s="71">
        <f t="shared" si="6"/>
        <v>0.16666666666666666</v>
      </c>
      <c r="AS12" s="25">
        <f>VLOOKUP(P12, '[4]BTS23 VFA Fixed Vendor(Cheryl)'!$G:$BP, 50,0)</f>
        <v>115</v>
      </c>
      <c r="AT12" s="25">
        <f t="shared" si="7"/>
        <v>114</v>
      </c>
      <c r="AU12" s="25">
        <f t="shared" si="8"/>
        <v>-1</v>
      </c>
      <c r="AV12" s="25">
        <f t="shared" si="9"/>
        <v>-1</v>
      </c>
      <c r="AW12" s="23" t="str">
        <f>IFERROR(IF(AV12&lt;0,"Ontime",VLOOKUP(AV12,'LT Diff Cal'!$A:$B,2,0)),"-")</f>
        <v>Ontime</v>
      </c>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row>
    <row r="13" spans="1:73" s="72" customFormat="1">
      <c r="A13" s="25" t="str">
        <f t="shared" si="0"/>
        <v>JS0A4QW3008100835280510110</v>
      </c>
      <c r="B13" s="25" t="str">
        <f t="shared" si="1"/>
        <v/>
      </c>
      <c r="C13" s="25" t="s">
        <v>92</v>
      </c>
      <c r="D13" s="25" t="s">
        <v>272</v>
      </c>
      <c r="E13" s="25"/>
      <c r="F13" s="25"/>
      <c r="G13" s="25" t="s">
        <v>273</v>
      </c>
      <c r="H13" s="25" t="s">
        <v>274</v>
      </c>
      <c r="I13" s="57">
        <v>721415</v>
      </c>
      <c r="J13" s="25" t="s">
        <v>1</v>
      </c>
      <c r="K13" s="57">
        <v>721415</v>
      </c>
      <c r="L13" s="25" t="s">
        <v>1</v>
      </c>
      <c r="M13" s="25">
        <v>1001</v>
      </c>
      <c r="N13" s="25" t="s">
        <v>275</v>
      </c>
      <c r="O13" s="25" t="str">
        <f t="shared" si="2"/>
        <v>JS0A4QW3</v>
      </c>
      <c r="P13" s="68" t="s">
        <v>128</v>
      </c>
      <c r="Q13" s="25"/>
      <c r="R13" s="35" t="s">
        <v>39</v>
      </c>
      <c r="S13" s="35" t="s">
        <v>17</v>
      </c>
      <c r="T13" s="25">
        <v>1008352805</v>
      </c>
      <c r="U13" s="25">
        <v>10</v>
      </c>
      <c r="V13" s="25">
        <v>110</v>
      </c>
      <c r="W13" s="23">
        <v>4001368268</v>
      </c>
      <c r="X13" s="74">
        <v>235</v>
      </c>
      <c r="Y13" s="69">
        <f t="shared" si="3"/>
        <v>235</v>
      </c>
      <c r="Z13" s="69">
        <f t="shared" si="4"/>
        <v>0</v>
      </c>
      <c r="AA13" s="90">
        <v>6.06</v>
      </c>
      <c r="AB13" s="90"/>
      <c r="AC13" s="90">
        <f t="shared" si="5"/>
        <v>6.06</v>
      </c>
      <c r="AD13" s="70">
        <v>44908</v>
      </c>
      <c r="AE13" s="70">
        <v>45023</v>
      </c>
      <c r="AF13" s="70">
        <v>45086</v>
      </c>
      <c r="AG13" s="48"/>
      <c r="AH13" s="25"/>
      <c r="AI13" s="48"/>
      <c r="AJ13" s="70">
        <v>45022</v>
      </c>
      <c r="AK13" s="25"/>
      <c r="AL13" s="25"/>
      <c r="AM13" s="25" t="str">
        <f>IFERROR(VLOOKUP(AL13,'New CRC'!A:B,3,0),"-")</f>
        <v>-</v>
      </c>
      <c r="AN13" s="25" t="s">
        <v>276</v>
      </c>
      <c r="AO13" s="25"/>
      <c r="AP13" s="25"/>
      <c r="AQ13" s="25">
        <v>30</v>
      </c>
      <c r="AR13" s="71">
        <f t="shared" si="6"/>
        <v>7.833333333333333</v>
      </c>
      <c r="AS13" s="25">
        <f>VLOOKUP(P13, '[4]BTS23 VFA Fixed Vendor(Cheryl)'!$G:$BP, 50,0)</f>
        <v>115</v>
      </c>
      <c r="AT13" s="25">
        <f t="shared" si="7"/>
        <v>114</v>
      </c>
      <c r="AU13" s="25">
        <f t="shared" si="8"/>
        <v>-1</v>
      </c>
      <c r="AV13" s="25">
        <f t="shared" si="9"/>
        <v>-1</v>
      </c>
      <c r="AW13" s="23" t="str">
        <f>IFERROR(IF(AV13&lt;0,"Ontime",VLOOKUP(AV13,'LT Diff Cal'!$A:$B,2,0)),"-")</f>
        <v>Ontime</v>
      </c>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row>
    <row r="14" spans="1:73" s="72" customFormat="1">
      <c r="A14" s="25" t="str">
        <f t="shared" si="0"/>
        <v>JS0A4QW3008100835280510120</v>
      </c>
      <c r="B14" s="25" t="str">
        <f t="shared" si="1"/>
        <v/>
      </c>
      <c r="C14" s="25" t="s">
        <v>92</v>
      </c>
      <c r="D14" s="25" t="s">
        <v>272</v>
      </c>
      <c r="E14" s="25"/>
      <c r="F14" s="25"/>
      <c r="G14" s="25" t="s">
        <v>273</v>
      </c>
      <c r="H14" s="25" t="s">
        <v>274</v>
      </c>
      <c r="I14" s="57">
        <v>721415</v>
      </c>
      <c r="J14" s="25" t="s">
        <v>1</v>
      </c>
      <c r="K14" s="57">
        <v>721415</v>
      </c>
      <c r="L14" s="25" t="s">
        <v>1</v>
      </c>
      <c r="M14" s="25">
        <v>1001</v>
      </c>
      <c r="N14" s="25" t="s">
        <v>275</v>
      </c>
      <c r="O14" s="25" t="str">
        <f t="shared" si="2"/>
        <v>JS0A4QW3</v>
      </c>
      <c r="P14" s="68" t="s">
        <v>128</v>
      </c>
      <c r="Q14" s="25"/>
      <c r="R14" s="35" t="s">
        <v>39</v>
      </c>
      <c r="S14" s="35" t="s">
        <v>17</v>
      </c>
      <c r="T14" s="25">
        <v>1008352805</v>
      </c>
      <c r="U14" s="25">
        <v>10</v>
      </c>
      <c r="V14" s="25">
        <v>120</v>
      </c>
      <c r="W14" s="23">
        <v>4001368268</v>
      </c>
      <c r="X14" s="74">
        <v>945</v>
      </c>
      <c r="Y14" s="69">
        <f t="shared" si="3"/>
        <v>945</v>
      </c>
      <c r="Z14" s="69">
        <f t="shared" si="4"/>
        <v>0</v>
      </c>
      <c r="AA14" s="90">
        <v>6.06</v>
      </c>
      <c r="AB14" s="90"/>
      <c r="AC14" s="90">
        <f t="shared" si="5"/>
        <v>6.06</v>
      </c>
      <c r="AD14" s="70">
        <v>44908</v>
      </c>
      <c r="AE14" s="70">
        <v>45023</v>
      </c>
      <c r="AF14" s="70">
        <v>45086</v>
      </c>
      <c r="AG14" s="48"/>
      <c r="AH14" s="25"/>
      <c r="AI14" s="48"/>
      <c r="AJ14" s="70">
        <v>45022</v>
      </c>
      <c r="AK14" s="25"/>
      <c r="AL14" s="25"/>
      <c r="AM14" s="25" t="str">
        <f>IFERROR(VLOOKUP(AL14,'New CRC'!A:B,3,0),"-")</f>
        <v>-</v>
      </c>
      <c r="AN14" s="25" t="s">
        <v>276</v>
      </c>
      <c r="AO14" s="25"/>
      <c r="AP14" s="25"/>
      <c r="AQ14" s="25">
        <v>30</v>
      </c>
      <c r="AR14" s="71">
        <f t="shared" si="6"/>
        <v>31.5</v>
      </c>
      <c r="AS14" s="25">
        <f>VLOOKUP(P14, '[4]BTS23 VFA Fixed Vendor(Cheryl)'!$G:$BP, 50,0)</f>
        <v>115</v>
      </c>
      <c r="AT14" s="25">
        <f t="shared" si="7"/>
        <v>114</v>
      </c>
      <c r="AU14" s="25">
        <f t="shared" si="8"/>
        <v>-1</v>
      </c>
      <c r="AV14" s="25">
        <f t="shared" si="9"/>
        <v>-1</v>
      </c>
      <c r="AW14" s="23" t="str">
        <f>IFERROR(IF(AV14&lt;0,"Ontime",VLOOKUP(AV14,'LT Diff Cal'!$A:$B,2,0)),"-")</f>
        <v>Ontime</v>
      </c>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row>
    <row r="15" spans="1:73" s="72" customFormat="1">
      <c r="A15" s="25" t="str">
        <f t="shared" si="0"/>
        <v>JS0A4QUT5XP100835304030110</v>
      </c>
      <c r="B15" s="25" t="str">
        <f t="shared" si="1"/>
        <v/>
      </c>
      <c r="C15" s="25" t="s">
        <v>92</v>
      </c>
      <c r="D15" s="25" t="s">
        <v>272</v>
      </c>
      <c r="E15" s="25"/>
      <c r="F15" s="25"/>
      <c r="G15" s="25" t="s">
        <v>273</v>
      </c>
      <c r="H15" s="25" t="s">
        <v>274</v>
      </c>
      <c r="I15" s="57">
        <v>721415</v>
      </c>
      <c r="J15" s="25" t="s">
        <v>1</v>
      </c>
      <c r="K15" s="57">
        <v>721415</v>
      </c>
      <c r="L15" s="25" t="s">
        <v>1</v>
      </c>
      <c r="M15" s="25">
        <v>1001</v>
      </c>
      <c r="N15" s="25" t="s">
        <v>275</v>
      </c>
      <c r="O15" s="25" t="str">
        <f t="shared" si="2"/>
        <v>JS0A4QUT</v>
      </c>
      <c r="P15" s="68" t="s">
        <v>102</v>
      </c>
      <c r="Q15" s="25"/>
      <c r="R15" s="35" t="s">
        <v>43</v>
      </c>
      <c r="S15" s="35" t="s">
        <v>26</v>
      </c>
      <c r="T15" s="25">
        <v>1008353040</v>
      </c>
      <c r="U15" s="25">
        <v>30</v>
      </c>
      <c r="V15" s="25">
        <v>110</v>
      </c>
      <c r="W15" s="23">
        <v>4001368268</v>
      </c>
      <c r="X15" s="74">
        <v>170</v>
      </c>
      <c r="Y15" s="69">
        <f t="shared" si="3"/>
        <v>170</v>
      </c>
      <c r="Z15" s="69">
        <f t="shared" si="4"/>
        <v>0</v>
      </c>
      <c r="AA15" s="90">
        <v>4.99</v>
      </c>
      <c r="AB15" s="90"/>
      <c r="AC15" s="90">
        <f t="shared" si="5"/>
        <v>4.99</v>
      </c>
      <c r="AD15" s="70">
        <v>44908</v>
      </c>
      <c r="AE15" s="70">
        <v>45023</v>
      </c>
      <c r="AF15" s="70">
        <v>45086</v>
      </c>
      <c r="AG15" s="48"/>
      <c r="AH15" s="25"/>
      <c r="AI15" s="48"/>
      <c r="AJ15" s="70">
        <v>45022</v>
      </c>
      <c r="AK15" s="25"/>
      <c r="AL15" s="25"/>
      <c r="AM15" s="25" t="str">
        <f>IFERROR(VLOOKUP(AL15,'New CRC'!A:B,3,0),"-")</f>
        <v>-</v>
      </c>
      <c r="AN15" s="25" t="s">
        <v>276</v>
      </c>
      <c r="AO15" s="25"/>
      <c r="AP15" s="25"/>
      <c r="AQ15" s="25">
        <v>29</v>
      </c>
      <c r="AR15" s="71">
        <f t="shared" si="6"/>
        <v>5.8620689655172411</v>
      </c>
      <c r="AS15" s="25">
        <f>VLOOKUP(P15, '[4]BTS23 VFA Fixed Vendor(Cheryl)'!$G:$BP, 50,0)</f>
        <v>115</v>
      </c>
      <c r="AT15" s="25">
        <f t="shared" si="7"/>
        <v>114</v>
      </c>
      <c r="AU15" s="25">
        <f t="shared" si="8"/>
        <v>-1</v>
      </c>
      <c r="AV15" s="25">
        <f t="shared" si="9"/>
        <v>-1</v>
      </c>
      <c r="AW15" s="23" t="str">
        <f>IFERROR(IF(AV15&lt;0,"Ontime",VLOOKUP(AV15,'LT Diff Cal'!$A:$B,2,0)),"-")</f>
        <v>Ontime</v>
      </c>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row>
    <row r="16" spans="1:73" s="72" customFormat="1">
      <c r="A16" s="25" t="str">
        <f t="shared" si="0"/>
        <v>JS00T50104S100835279410120</v>
      </c>
      <c r="B16" s="25" t="str">
        <f t="shared" si="1"/>
        <v/>
      </c>
      <c r="C16" s="25" t="s">
        <v>92</v>
      </c>
      <c r="D16" s="25" t="s">
        <v>272</v>
      </c>
      <c r="E16" s="25"/>
      <c r="F16" s="25"/>
      <c r="G16" s="25" t="s">
        <v>273</v>
      </c>
      <c r="H16" s="25" t="s">
        <v>274</v>
      </c>
      <c r="I16" s="57">
        <v>721415</v>
      </c>
      <c r="J16" s="25" t="s">
        <v>1</v>
      </c>
      <c r="K16" s="57">
        <v>721415</v>
      </c>
      <c r="L16" s="25" t="s">
        <v>1</v>
      </c>
      <c r="M16" s="25">
        <v>1001</v>
      </c>
      <c r="N16" s="25" t="s">
        <v>275</v>
      </c>
      <c r="O16" s="25" t="str">
        <f t="shared" si="2"/>
        <v>JS00T501</v>
      </c>
      <c r="P16" s="68" t="s">
        <v>113</v>
      </c>
      <c r="Q16" s="25"/>
      <c r="R16" s="35" t="s">
        <v>87</v>
      </c>
      <c r="S16" s="35" t="s">
        <v>24</v>
      </c>
      <c r="T16" s="25">
        <v>1008352794</v>
      </c>
      <c r="U16" s="25">
        <v>10</v>
      </c>
      <c r="V16" s="25">
        <v>120</v>
      </c>
      <c r="W16" s="23">
        <v>4001368268</v>
      </c>
      <c r="X16" s="74">
        <v>612</v>
      </c>
      <c r="Y16" s="69">
        <f t="shared" si="3"/>
        <v>612</v>
      </c>
      <c r="Z16" s="69">
        <f t="shared" si="4"/>
        <v>0</v>
      </c>
      <c r="AA16" s="90">
        <v>4.6500000000000004</v>
      </c>
      <c r="AB16" s="90"/>
      <c r="AC16" s="90">
        <f t="shared" si="5"/>
        <v>4.6500000000000004</v>
      </c>
      <c r="AD16" s="70">
        <v>44908</v>
      </c>
      <c r="AE16" s="70">
        <v>45023</v>
      </c>
      <c r="AF16" s="70">
        <v>45086</v>
      </c>
      <c r="AG16" s="48"/>
      <c r="AH16" s="25"/>
      <c r="AI16" s="48"/>
      <c r="AJ16" s="70">
        <v>45022</v>
      </c>
      <c r="AK16" s="25"/>
      <c r="AL16" s="25"/>
      <c r="AM16" s="25" t="str">
        <f>IFERROR(VLOOKUP(AL16,'New CRC'!A:B,3,0),"-")</f>
        <v>-</v>
      </c>
      <c r="AN16" s="25" t="s">
        <v>276</v>
      </c>
      <c r="AO16" s="25"/>
      <c r="AP16" s="25"/>
      <c r="AQ16" s="25">
        <v>26</v>
      </c>
      <c r="AR16" s="71">
        <f t="shared" si="6"/>
        <v>23.53846153846154</v>
      </c>
      <c r="AS16" s="25">
        <f>VLOOKUP(P16, '[4]BTS23 VFA Fixed Vendor(Cheryl)'!$G:$BP, 50,0)</f>
        <v>115</v>
      </c>
      <c r="AT16" s="25">
        <f t="shared" si="7"/>
        <v>114</v>
      </c>
      <c r="AU16" s="25">
        <f t="shared" si="8"/>
        <v>-1</v>
      </c>
      <c r="AV16" s="25">
        <f t="shared" si="9"/>
        <v>-1</v>
      </c>
      <c r="AW16" s="23" t="str">
        <f>IFERROR(IF(AV16&lt;0,"Ontime",VLOOKUP(AV16,'LT Diff Cal'!$A:$B,2,0)),"-")</f>
        <v>Ontime</v>
      </c>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row>
    <row r="17" spans="1:73" s="72" customFormat="1">
      <c r="A17" s="25" t="str">
        <f t="shared" si="0"/>
        <v>JS0A2SDD3CL100835404810120</v>
      </c>
      <c r="B17" s="25" t="str">
        <f t="shared" si="1"/>
        <v/>
      </c>
      <c r="C17" s="25" t="s">
        <v>95</v>
      </c>
      <c r="D17" s="25" t="s">
        <v>272</v>
      </c>
      <c r="E17" s="25"/>
      <c r="F17" s="25"/>
      <c r="G17" s="25" t="s">
        <v>273</v>
      </c>
      <c r="H17" s="25" t="s">
        <v>274</v>
      </c>
      <c r="I17" s="57">
        <v>721415</v>
      </c>
      <c r="J17" s="25" t="s">
        <v>1</v>
      </c>
      <c r="K17" s="57">
        <v>721415</v>
      </c>
      <c r="L17" s="25" t="s">
        <v>1</v>
      </c>
      <c r="M17" s="25">
        <v>1004</v>
      </c>
      <c r="N17" s="25" t="s">
        <v>277</v>
      </c>
      <c r="O17" s="25" t="str">
        <f t="shared" si="2"/>
        <v>JS0A2SDD</v>
      </c>
      <c r="P17" s="68" t="s">
        <v>117</v>
      </c>
      <c r="Q17" s="25"/>
      <c r="R17" s="35" t="s">
        <v>22</v>
      </c>
      <c r="S17" s="35" t="s">
        <v>118</v>
      </c>
      <c r="T17" s="25">
        <v>1008354048</v>
      </c>
      <c r="U17" s="25">
        <v>10</v>
      </c>
      <c r="V17" s="25">
        <v>120</v>
      </c>
      <c r="W17" s="23">
        <v>4001368270</v>
      </c>
      <c r="X17" s="74">
        <v>1027</v>
      </c>
      <c r="Y17" s="69">
        <f t="shared" si="3"/>
        <v>1027</v>
      </c>
      <c r="Z17" s="69">
        <f t="shared" si="4"/>
        <v>0</v>
      </c>
      <c r="AA17" s="90">
        <v>10.48</v>
      </c>
      <c r="AB17" s="90">
        <v>0.09</v>
      </c>
      <c r="AC17" s="90">
        <f t="shared" si="5"/>
        <v>10.57</v>
      </c>
      <c r="AD17" s="70">
        <v>44908</v>
      </c>
      <c r="AE17" s="70">
        <v>45033</v>
      </c>
      <c r="AF17" s="70">
        <v>45111</v>
      </c>
      <c r="AG17" s="48"/>
      <c r="AH17" s="25"/>
      <c r="AI17" s="48"/>
      <c r="AJ17" s="70">
        <v>45029</v>
      </c>
      <c r="AK17" s="25"/>
      <c r="AL17" s="25"/>
      <c r="AM17" s="25" t="str">
        <f>IFERROR(VLOOKUP(AL17,'New CRC'!A:B,3,0),"-")</f>
        <v>-</v>
      </c>
      <c r="AN17" s="25" t="s">
        <v>257</v>
      </c>
      <c r="AO17" s="25"/>
      <c r="AP17" s="25"/>
      <c r="AQ17" s="25">
        <v>13</v>
      </c>
      <c r="AR17" s="71">
        <f t="shared" si="6"/>
        <v>79</v>
      </c>
      <c r="AS17" s="25">
        <v>125</v>
      </c>
      <c r="AT17" s="25">
        <f t="shared" si="7"/>
        <v>121</v>
      </c>
      <c r="AU17" s="25">
        <f t="shared" si="8"/>
        <v>-4</v>
      </c>
      <c r="AV17" s="25">
        <f t="shared" si="9"/>
        <v>-4</v>
      </c>
      <c r="AW17" s="23" t="str">
        <f>IFERROR(IF(AV17&lt;0,"Ontime",VLOOKUP(AV17,'LT Diff Cal'!$A:$B,2,0)),"-")</f>
        <v>Ontime</v>
      </c>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row>
    <row r="18" spans="1:73" s="72" customFormat="1">
      <c r="A18" s="25" t="str">
        <f t="shared" si="0"/>
        <v>JS0A4QUE7N8100835485210120</v>
      </c>
      <c r="B18" s="25" t="str">
        <f t="shared" si="1"/>
        <v>X</v>
      </c>
      <c r="C18" s="25" t="s">
        <v>95</v>
      </c>
      <c r="D18" s="25" t="s">
        <v>272</v>
      </c>
      <c r="E18" s="25"/>
      <c r="F18" s="25"/>
      <c r="G18" s="25" t="s">
        <v>273</v>
      </c>
      <c r="H18" s="25" t="s">
        <v>274</v>
      </c>
      <c r="I18" s="57">
        <v>721415</v>
      </c>
      <c r="J18" s="25" t="s">
        <v>1</v>
      </c>
      <c r="K18" s="57">
        <v>721415</v>
      </c>
      <c r="L18" s="25" t="s">
        <v>1</v>
      </c>
      <c r="M18" s="25">
        <v>1004</v>
      </c>
      <c r="N18" s="25" t="s">
        <v>277</v>
      </c>
      <c r="O18" s="25" t="str">
        <f t="shared" si="2"/>
        <v>JS0A4QUE</v>
      </c>
      <c r="P18" s="68" t="s">
        <v>34</v>
      </c>
      <c r="Q18" s="25"/>
      <c r="R18" s="35" t="s">
        <v>35</v>
      </c>
      <c r="S18" s="35" t="s">
        <v>19</v>
      </c>
      <c r="T18" s="25">
        <v>1008354852</v>
      </c>
      <c r="U18" s="25">
        <v>10</v>
      </c>
      <c r="V18" s="25">
        <v>120</v>
      </c>
      <c r="W18" s="23">
        <v>4001368270</v>
      </c>
      <c r="X18" s="74">
        <v>22</v>
      </c>
      <c r="Y18" s="69">
        <f t="shared" si="3"/>
        <v>0</v>
      </c>
      <c r="Z18" s="69">
        <f t="shared" si="4"/>
        <v>22</v>
      </c>
      <c r="AA18" s="90">
        <v>5.93</v>
      </c>
      <c r="AB18" s="90"/>
      <c r="AC18" s="90">
        <f t="shared" si="5"/>
        <v>5.93</v>
      </c>
      <c r="AD18" s="70">
        <v>44908</v>
      </c>
      <c r="AE18" s="70">
        <v>45033</v>
      </c>
      <c r="AF18" s="70">
        <v>45111</v>
      </c>
      <c r="AG18" s="48"/>
      <c r="AH18" s="25"/>
      <c r="AI18" s="48"/>
      <c r="AJ18" s="70">
        <v>45029</v>
      </c>
      <c r="AK18" s="25"/>
      <c r="AL18" s="25"/>
      <c r="AM18" s="25" t="str">
        <f>IFERROR(VLOOKUP(AL18,'New CRC'!A:B,3,0),"-")</f>
        <v>-</v>
      </c>
      <c r="AN18" s="25" t="s">
        <v>257</v>
      </c>
      <c r="AO18" s="25"/>
      <c r="AP18" s="25"/>
      <c r="AQ18" s="25">
        <v>22</v>
      </c>
      <c r="AR18" s="71">
        <f t="shared" si="6"/>
        <v>1</v>
      </c>
      <c r="AS18" s="25">
        <v>125</v>
      </c>
      <c r="AT18" s="25">
        <f t="shared" si="7"/>
        <v>121</v>
      </c>
      <c r="AU18" s="25">
        <f t="shared" si="8"/>
        <v>-4</v>
      </c>
      <c r="AV18" s="25">
        <f t="shared" si="9"/>
        <v>-4</v>
      </c>
      <c r="AW18" s="23" t="str">
        <f>IFERROR(IF(AV18&lt;0,"Ontime",VLOOKUP(AV18,'LT Diff Cal'!$A:$B,2,0)),"-")</f>
        <v>Ontime</v>
      </c>
      <c r="AX18" s="23" t="s">
        <v>232</v>
      </c>
      <c r="AY18" s="23" t="str">
        <f>P18&amp;AZ18&amp;BA18&amp;BB18</f>
        <v>JS0A4QUE7N84001354708310120</v>
      </c>
      <c r="AZ18" s="23">
        <v>4001354708</v>
      </c>
      <c r="BA18" s="23">
        <v>310</v>
      </c>
      <c r="BB18" s="23">
        <v>120</v>
      </c>
      <c r="BC18" s="23">
        <v>2376</v>
      </c>
      <c r="BD18" s="23">
        <v>22</v>
      </c>
      <c r="BE18" s="23"/>
      <c r="BF18" s="23"/>
      <c r="BG18" s="23"/>
      <c r="BH18" s="23"/>
      <c r="BI18" s="23"/>
      <c r="BJ18" s="23"/>
      <c r="BK18" s="23"/>
      <c r="BL18" s="23"/>
      <c r="BM18" s="23"/>
      <c r="BN18" s="23"/>
      <c r="BO18" s="23"/>
      <c r="BP18" s="23"/>
      <c r="BQ18" s="23"/>
      <c r="BR18" s="23"/>
      <c r="BS18" s="23"/>
      <c r="BT18" s="23"/>
      <c r="BU18" s="23"/>
    </row>
    <row r="19" spans="1:73" s="72" customFormat="1">
      <c r="A19" s="25" t="str">
        <f t="shared" ref="A19:A61" si="10">P19&amp;T19&amp;U19&amp;X19&amp;AG19</f>
        <v>JS0A2SDD3CL100835487016052143533818</v>
      </c>
      <c r="B19" s="25" t="str">
        <f t="shared" si="1"/>
        <v/>
      </c>
      <c r="C19" s="25" t="s">
        <v>94</v>
      </c>
      <c r="D19" s="25" t="s">
        <v>272</v>
      </c>
      <c r="E19" s="25"/>
      <c r="F19" s="25"/>
      <c r="G19" s="25" t="s">
        <v>273</v>
      </c>
      <c r="H19" s="25" t="s">
        <v>274</v>
      </c>
      <c r="I19" s="57">
        <v>721415</v>
      </c>
      <c r="J19" s="25" t="s">
        <v>1</v>
      </c>
      <c r="K19" s="57">
        <v>721415</v>
      </c>
      <c r="L19" s="25" t="s">
        <v>1</v>
      </c>
      <c r="M19" s="25">
        <v>1010</v>
      </c>
      <c r="N19" s="25" t="s">
        <v>278</v>
      </c>
      <c r="O19" s="25" t="str">
        <f t="shared" si="2"/>
        <v>JS0A2SDD</v>
      </c>
      <c r="P19" s="68" t="s">
        <v>117</v>
      </c>
      <c r="Q19" s="25"/>
      <c r="R19" s="35" t="s">
        <v>22</v>
      </c>
      <c r="S19" s="35" t="s">
        <v>118</v>
      </c>
      <c r="T19" s="25">
        <v>1008354870</v>
      </c>
      <c r="U19" s="25">
        <v>160</v>
      </c>
      <c r="V19" s="25">
        <v>120</v>
      </c>
      <c r="W19" s="23">
        <v>4001368274</v>
      </c>
      <c r="X19" s="74">
        <v>52</v>
      </c>
      <c r="Y19" s="69">
        <f t="shared" si="3"/>
        <v>52</v>
      </c>
      <c r="Z19" s="69">
        <f t="shared" si="4"/>
        <v>0</v>
      </c>
      <c r="AA19" s="90">
        <v>10.48</v>
      </c>
      <c r="AB19" s="90">
        <v>0.09</v>
      </c>
      <c r="AC19" s="90">
        <f t="shared" si="5"/>
        <v>10.57</v>
      </c>
      <c r="AD19" s="70">
        <v>44908</v>
      </c>
      <c r="AE19" s="70">
        <v>45030</v>
      </c>
      <c r="AF19" s="70">
        <v>45031</v>
      </c>
      <c r="AG19" s="48">
        <v>143533818</v>
      </c>
      <c r="AH19" s="25">
        <v>10055451</v>
      </c>
      <c r="AI19" s="48" t="s">
        <v>279</v>
      </c>
      <c r="AJ19" s="70">
        <v>45029</v>
      </c>
      <c r="AK19" s="25"/>
      <c r="AL19" s="25"/>
      <c r="AM19" s="25" t="str">
        <f>IFERROR(VLOOKUP(AL19,'New CRC'!A:B,3,0),"-")</f>
        <v>-</v>
      </c>
      <c r="AN19" s="25" t="s">
        <v>280</v>
      </c>
      <c r="AO19" s="25" t="s">
        <v>289</v>
      </c>
      <c r="AP19" s="25"/>
      <c r="AQ19" s="25">
        <v>13</v>
      </c>
      <c r="AR19" s="71">
        <f t="shared" si="6"/>
        <v>4</v>
      </c>
      <c r="AS19" s="25">
        <v>125</v>
      </c>
      <c r="AT19" s="25">
        <f t="shared" si="7"/>
        <v>121</v>
      </c>
      <c r="AU19" s="25">
        <f t="shared" si="8"/>
        <v>-4</v>
      </c>
      <c r="AV19" s="25">
        <f t="shared" si="9"/>
        <v>-1</v>
      </c>
      <c r="AW19" s="23" t="str">
        <f>IFERROR(IF(AV19&lt;0,"Ontime",VLOOKUP(AV19,'LT Diff Cal'!$A:$B,2,0)),"-")</f>
        <v>Ontime</v>
      </c>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row>
    <row r="20" spans="1:73" s="72" customFormat="1">
      <c r="A20" s="25" t="str">
        <f t="shared" si="10"/>
        <v>JS0A2SDD93Y100835487018013143533818</v>
      </c>
      <c r="B20" s="25" t="str">
        <f t="shared" si="1"/>
        <v>X</v>
      </c>
      <c r="C20" s="25" t="s">
        <v>94</v>
      </c>
      <c r="D20" s="25" t="s">
        <v>272</v>
      </c>
      <c r="E20" s="25"/>
      <c r="F20" s="25"/>
      <c r="G20" s="25" t="s">
        <v>273</v>
      </c>
      <c r="H20" s="25" t="s">
        <v>274</v>
      </c>
      <c r="I20" s="57">
        <v>721415</v>
      </c>
      <c r="J20" s="25" t="s">
        <v>1</v>
      </c>
      <c r="K20" s="57">
        <v>721415</v>
      </c>
      <c r="L20" s="25" t="s">
        <v>1</v>
      </c>
      <c r="M20" s="25">
        <v>1010</v>
      </c>
      <c r="N20" s="25" t="s">
        <v>278</v>
      </c>
      <c r="O20" s="25" t="str">
        <f t="shared" si="2"/>
        <v>JS0A2SDD</v>
      </c>
      <c r="P20" s="68" t="s">
        <v>36</v>
      </c>
      <c r="Q20" s="25"/>
      <c r="R20" s="35" t="s">
        <v>22</v>
      </c>
      <c r="S20" s="35" t="s">
        <v>37</v>
      </c>
      <c r="T20" s="25">
        <v>1008354870</v>
      </c>
      <c r="U20" s="25">
        <v>180</v>
      </c>
      <c r="V20" s="25">
        <v>120</v>
      </c>
      <c r="W20" s="23">
        <v>4001368274</v>
      </c>
      <c r="X20" s="74">
        <v>13</v>
      </c>
      <c r="Y20" s="69">
        <f t="shared" si="3"/>
        <v>0</v>
      </c>
      <c r="Z20" s="69">
        <f t="shared" si="4"/>
        <v>13</v>
      </c>
      <c r="AA20" s="90">
        <v>9.66</v>
      </c>
      <c r="AB20" s="90"/>
      <c r="AC20" s="90">
        <f t="shared" si="5"/>
        <v>9.66</v>
      </c>
      <c r="AD20" s="70">
        <v>44908</v>
      </c>
      <c r="AE20" s="70">
        <v>45030</v>
      </c>
      <c r="AF20" s="70">
        <v>45031</v>
      </c>
      <c r="AG20" s="48">
        <v>143533818</v>
      </c>
      <c r="AH20" s="25">
        <v>10055451</v>
      </c>
      <c r="AI20" s="48" t="s">
        <v>279</v>
      </c>
      <c r="AJ20" s="70">
        <v>45029</v>
      </c>
      <c r="AK20" s="25"/>
      <c r="AL20" s="25"/>
      <c r="AM20" s="25" t="str">
        <f>IFERROR(VLOOKUP(AL20,'New CRC'!A:B,3,0),"-")</f>
        <v>-</v>
      </c>
      <c r="AN20" s="25" t="s">
        <v>280</v>
      </c>
      <c r="AO20" s="25" t="s">
        <v>289</v>
      </c>
      <c r="AP20" s="25"/>
      <c r="AQ20" s="25">
        <v>13</v>
      </c>
      <c r="AR20" s="71">
        <f t="shared" si="6"/>
        <v>1</v>
      </c>
      <c r="AS20" s="25">
        <v>125</v>
      </c>
      <c r="AT20" s="25">
        <f t="shared" si="7"/>
        <v>121</v>
      </c>
      <c r="AU20" s="25">
        <f t="shared" si="8"/>
        <v>-4</v>
      </c>
      <c r="AV20" s="25">
        <f t="shared" si="9"/>
        <v>-1</v>
      </c>
      <c r="AW20" s="23" t="str">
        <f>IFERROR(IF(AV20&lt;0,"Ontime",VLOOKUP(AV20,'LT Diff Cal'!$A:$B,2,0)),"-")</f>
        <v>Ontime</v>
      </c>
      <c r="AX20" s="23" t="s">
        <v>281</v>
      </c>
      <c r="AY20" s="23" t="str">
        <f>P20&amp;AZ20&amp;BA20&amp;BB20</f>
        <v>JS0A2SDD93Y4001357822210120</v>
      </c>
      <c r="AZ20" s="23">
        <v>4001357822</v>
      </c>
      <c r="BA20" s="23">
        <v>210</v>
      </c>
      <c r="BB20" s="23">
        <v>120</v>
      </c>
      <c r="BC20" s="23">
        <v>1214</v>
      </c>
      <c r="BD20" s="23">
        <v>13</v>
      </c>
      <c r="BE20" s="23"/>
      <c r="BF20" s="23"/>
      <c r="BG20" s="23"/>
      <c r="BH20" s="23"/>
      <c r="BI20" s="23"/>
      <c r="BJ20" s="23"/>
      <c r="BK20" s="23"/>
      <c r="BL20" s="23"/>
      <c r="BM20" s="23"/>
      <c r="BN20" s="23"/>
      <c r="BO20" s="23"/>
      <c r="BP20" s="23"/>
      <c r="BQ20" s="23"/>
      <c r="BR20" s="23"/>
      <c r="BS20" s="23"/>
      <c r="BT20" s="23"/>
      <c r="BU20" s="23"/>
    </row>
    <row r="21" spans="1:73" s="72" customFormat="1">
      <c r="A21" s="25" t="str">
        <f t="shared" si="10"/>
        <v>JS0A2SDD7N8100835487017026143533818</v>
      </c>
      <c r="B21" s="25" t="str">
        <f t="shared" si="1"/>
        <v/>
      </c>
      <c r="C21" s="25" t="s">
        <v>94</v>
      </c>
      <c r="D21" s="25" t="s">
        <v>272</v>
      </c>
      <c r="E21" s="25"/>
      <c r="F21" s="25"/>
      <c r="G21" s="25" t="s">
        <v>273</v>
      </c>
      <c r="H21" s="25" t="s">
        <v>274</v>
      </c>
      <c r="I21" s="57">
        <v>721415</v>
      </c>
      <c r="J21" s="25" t="s">
        <v>1</v>
      </c>
      <c r="K21" s="57">
        <v>721415</v>
      </c>
      <c r="L21" s="25" t="s">
        <v>1</v>
      </c>
      <c r="M21" s="25">
        <v>1010</v>
      </c>
      <c r="N21" s="25" t="s">
        <v>278</v>
      </c>
      <c r="O21" s="25" t="str">
        <f t="shared" si="2"/>
        <v>JS0A2SDD</v>
      </c>
      <c r="P21" s="68" t="s">
        <v>124</v>
      </c>
      <c r="Q21" s="25"/>
      <c r="R21" s="35" t="s">
        <v>22</v>
      </c>
      <c r="S21" s="35" t="s">
        <v>19</v>
      </c>
      <c r="T21" s="25">
        <v>1008354870</v>
      </c>
      <c r="U21" s="25">
        <v>170</v>
      </c>
      <c r="V21" s="25">
        <v>120</v>
      </c>
      <c r="W21" s="23">
        <v>4001368274</v>
      </c>
      <c r="X21" s="74">
        <v>26</v>
      </c>
      <c r="Y21" s="69">
        <f t="shared" si="3"/>
        <v>26</v>
      </c>
      <c r="Z21" s="69">
        <f t="shared" si="4"/>
        <v>0</v>
      </c>
      <c r="AA21" s="90">
        <v>9.41</v>
      </c>
      <c r="AB21" s="90">
        <v>0.03</v>
      </c>
      <c r="AC21" s="90">
        <f t="shared" si="5"/>
        <v>9.44</v>
      </c>
      <c r="AD21" s="70">
        <v>44908</v>
      </c>
      <c r="AE21" s="70">
        <v>45030</v>
      </c>
      <c r="AF21" s="70">
        <v>45031</v>
      </c>
      <c r="AG21" s="48">
        <v>143533818</v>
      </c>
      <c r="AH21" s="25">
        <v>10055451</v>
      </c>
      <c r="AI21" s="48" t="s">
        <v>279</v>
      </c>
      <c r="AJ21" s="70">
        <v>45029</v>
      </c>
      <c r="AK21" s="25"/>
      <c r="AL21" s="25"/>
      <c r="AM21" s="25" t="str">
        <f>IFERROR(VLOOKUP(AL21,'New CRC'!A:B,3,0),"-")</f>
        <v>-</v>
      </c>
      <c r="AN21" s="25" t="s">
        <v>280</v>
      </c>
      <c r="AO21" s="25" t="s">
        <v>289</v>
      </c>
      <c r="AP21" s="25"/>
      <c r="AQ21" s="25">
        <v>13</v>
      </c>
      <c r="AR21" s="71">
        <f t="shared" si="6"/>
        <v>2</v>
      </c>
      <c r="AS21" s="25">
        <v>125</v>
      </c>
      <c r="AT21" s="25">
        <f t="shared" si="7"/>
        <v>121</v>
      </c>
      <c r="AU21" s="25">
        <f t="shared" si="8"/>
        <v>-4</v>
      </c>
      <c r="AV21" s="25">
        <f t="shared" si="9"/>
        <v>-1</v>
      </c>
      <c r="AW21" s="23" t="str">
        <f>IFERROR(IF(AV21&lt;0,"Ontime",VLOOKUP(AV21,'LT Diff Cal'!$A:$B,2,0)),"-")</f>
        <v>Ontime</v>
      </c>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row>
    <row r="22" spans="1:73" s="72" customFormat="1">
      <c r="A22" s="25" t="str">
        <f t="shared" si="10"/>
        <v>JS0A2SDD003100835487015052143533818</v>
      </c>
      <c r="B22" s="25" t="str">
        <f t="shared" si="1"/>
        <v/>
      </c>
      <c r="C22" s="25" t="s">
        <v>94</v>
      </c>
      <c r="D22" s="25" t="s">
        <v>272</v>
      </c>
      <c r="E22" s="25"/>
      <c r="F22" s="25"/>
      <c r="G22" s="25" t="s">
        <v>273</v>
      </c>
      <c r="H22" s="25" t="s">
        <v>274</v>
      </c>
      <c r="I22" s="57">
        <v>721415</v>
      </c>
      <c r="J22" s="25" t="s">
        <v>1</v>
      </c>
      <c r="K22" s="57">
        <v>721415</v>
      </c>
      <c r="L22" s="25" t="s">
        <v>1</v>
      </c>
      <c r="M22" s="25">
        <v>1010</v>
      </c>
      <c r="N22" s="25" t="s">
        <v>278</v>
      </c>
      <c r="O22" s="25" t="str">
        <f t="shared" si="2"/>
        <v>JS0A2SDD</v>
      </c>
      <c r="P22" s="68" t="s">
        <v>33</v>
      </c>
      <c r="Q22" s="25"/>
      <c r="R22" s="35" t="s">
        <v>22</v>
      </c>
      <c r="S22" s="35" t="s">
        <v>23</v>
      </c>
      <c r="T22" s="25">
        <v>1008354870</v>
      </c>
      <c r="U22" s="25">
        <v>150</v>
      </c>
      <c r="V22" s="25">
        <v>120</v>
      </c>
      <c r="W22" s="23">
        <v>4001368274</v>
      </c>
      <c r="X22" s="74">
        <v>52</v>
      </c>
      <c r="Y22" s="69">
        <f t="shared" si="3"/>
        <v>52</v>
      </c>
      <c r="Z22" s="69">
        <f t="shared" si="4"/>
        <v>0</v>
      </c>
      <c r="AA22" s="90">
        <v>9.3699999999999992</v>
      </c>
      <c r="AB22" s="90"/>
      <c r="AC22" s="90">
        <f t="shared" si="5"/>
        <v>9.3699999999999992</v>
      </c>
      <c r="AD22" s="70">
        <v>44908</v>
      </c>
      <c r="AE22" s="70">
        <v>45030</v>
      </c>
      <c r="AF22" s="70">
        <v>45031</v>
      </c>
      <c r="AG22" s="48">
        <v>143533818</v>
      </c>
      <c r="AH22" s="25">
        <v>10055451</v>
      </c>
      <c r="AI22" s="48" t="s">
        <v>279</v>
      </c>
      <c r="AJ22" s="70">
        <v>45029</v>
      </c>
      <c r="AK22" s="25"/>
      <c r="AL22" s="25"/>
      <c r="AM22" s="25" t="str">
        <f>IFERROR(VLOOKUP(AL22,'New CRC'!A:B,3,0),"-")</f>
        <v>-</v>
      </c>
      <c r="AN22" s="25" t="s">
        <v>280</v>
      </c>
      <c r="AO22" s="25" t="s">
        <v>289</v>
      </c>
      <c r="AP22" s="25"/>
      <c r="AQ22" s="25">
        <v>13</v>
      </c>
      <c r="AR22" s="71">
        <f t="shared" si="6"/>
        <v>4</v>
      </c>
      <c r="AS22" s="25">
        <v>125</v>
      </c>
      <c r="AT22" s="25">
        <f t="shared" si="7"/>
        <v>121</v>
      </c>
      <c r="AU22" s="25">
        <f t="shared" si="8"/>
        <v>-4</v>
      </c>
      <c r="AV22" s="25">
        <f t="shared" si="9"/>
        <v>-1</v>
      </c>
      <c r="AW22" s="23" t="str">
        <f>IFERROR(IF(AV22&lt;0,"Ontime",VLOOKUP(AV22,'LT Diff Cal'!$A:$B,2,0)),"-")</f>
        <v>Ontime</v>
      </c>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row>
    <row r="23" spans="1:73" s="72" customFormat="1">
      <c r="A23" s="25" t="str">
        <f t="shared" si="10"/>
        <v>JS0A4QW30081008354870190300143533818</v>
      </c>
      <c r="B23" s="25" t="str">
        <f t="shared" si="1"/>
        <v/>
      </c>
      <c r="C23" s="25" t="s">
        <v>94</v>
      </c>
      <c r="D23" s="25" t="s">
        <v>272</v>
      </c>
      <c r="E23" s="25"/>
      <c r="F23" s="25"/>
      <c r="G23" s="25" t="s">
        <v>273</v>
      </c>
      <c r="H23" s="25" t="s">
        <v>274</v>
      </c>
      <c r="I23" s="57">
        <v>721415</v>
      </c>
      <c r="J23" s="25" t="s">
        <v>1</v>
      </c>
      <c r="K23" s="57">
        <v>721415</v>
      </c>
      <c r="L23" s="25" t="s">
        <v>1</v>
      </c>
      <c r="M23" s="25">
        <v>1010</v>
      </c>
      <c r="N23" s="25" t="s">
        <v>278</v>
      </c>
      <c r="O23" s="25" t="str">
        <f t="shared" si="2"/>
        <v>JS0A4QW3</v>
      </c>
      <c r="P23" s="68" t="s">
        <v>128</v>
      </c>
      <c r="Q23" s="25"/>
      <c r="R23" s="35" t="s">
        <v>39</v>
      </c>
      <c r="S23" s="35" t="s">
        <v>17</v>
      </c>
      <c r="T23" s="25">
        <v>1008354870</v>
      </c>
      <c r="U23" s="25">
        <v>190</v>
      </c>
      <c r="V23" s="25">
        <v>120</v>
      </c>
      <c r="W23" s="23">
        <v>4001368274</v>
      </c>
      <c r="X23" s="74">
        <v>300</v>
      </c>
      <c r="Y23" s="69">
        <f t="shared" si="3"/>
        <v>300</v>
      </c>
      <c r="Z23" s="69">
        <f t="shared" si="4"/>
        <v>0</v>
      </c>
      <c r="AA23" s="90">
        <v>6.06</v>
      </c>
      <c r="AB23" s="90"/>
      <c r="AC23" s="90">
        <f t="shared" si="5"/>
        <v>6.06</v>
      </c>
      <c r="AD23" s="70">
        <v>44908</v>
      </c>
      <c r="AE23" s="70">
        <v>45030</v>
      </c>
      <c r="AF23" s="70">
        <v>45031</v>
      </c>
      <c r="AG23" s="48">
        <v>143533818</v>
      </c>
      <c r="AH23" s="25">
        <v>10055451</v>
      </c>
      <c r="AI23" s="48" t="s">
        <v>279</v>
      </c>
      <c r="AJ23" s="70">
        <v>45029</v>
      </c>
      <c r="AK23" s="25"/>
      <c r="AL23" s="25"/>
      <c r="AM23" s="25" t="str">
        <f>IFERROR(VLOOKUP(AL23,'New CRC'!A:B,3,0),"-")</f>
        <v>-</v>
      </c>
      <c r="AN23" s="25" t="s">
        <v>280</v>
      </c>
      <c r="AO23" s="25" t="s">
        <v>289</v>
      </c>
      <c r="AP23" s="25"/>
      <c r="AQ23" s="25">
        <v>30</v>
      </c>
      <c r="AR23" s="71">
        <f t="shared" si="6"/>
        <v>10</v>
      </c>
      <c r="AS23" s="25">
        <v>115</v>
      </c>
      <c r="AT23" s="25">
        <f t="shared" si="7"/>
        <v>121</v>
      </c>
      <c r="AU23" s="25">
        <f t="shared" si="8"/>
        <v>6</v>
      </c>
      <c r="AV23" s="25">
        <f t="shared" si="9"/>
        <v>-1</v>
      </c>
      <c r="AW23" s="23" t="str">
        <f>IFERROR(IF(AV23&lt;0,"Ontime",VLOOKUP(AV23,'LT Diff Cal'!$A:$B,2,0)),"-")</f>
        <v>Ontime</v>
      </c>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row>
    <row r="24" spans="1:73" s="72" customFormat="1">
      <c r="A24" s="25" t="str">
        <f t="shared" si="10"/>
        <v>JS0A4QW35M9100835487020030143533818</v>
      </c>
      <c r="B24" s="25" t="str">
        <f t="shared" si="1"/>
        <v>X</v>
      </c>
      <c r="C24" s="25" t="s">
        <v>94</v>
      </c>
      <c r="D24" s="25" t="s">
        <v>272</v>
      </c>
      <c r="E24" s="25"/>
      <c r="F24" s="25"/>
      <c r="G24" s="25" t="s">
        <v>273</v>
      </c>
      <c r="H24" s="25" t="s">
        <v>274</v>
      </c>
      <c r="I24" s="57">
        <v>721415</v>
      </c>
      <c r="J24" s="25" t="s">
        <v>1</v>
      </c>
      <c r="K24" s="57">
        <v>721415</v>
      </c>
      <c r="L24" s="25" t="s">
        <v>1</v>
      </c>
      <c r="M24" s="25">
        <v>1010</v>
      </c>
      <c r="N24" s="25" t="s">
        <v>278</v>
      </c>
      <c r="O24" s="25" t="str">
        <f t="shared" si="2"/>
        <v>JS0A4QW3</v>
      </c>
      <c r="P24" s="68" t="s">
        <v>38</v>
      </c>
      <c r="Q24" s="25"/>
      <c r="R24" s="35" t="s">
        <v>39</v>
      </c>
      <c r="S24" s="35" t="s">
        <v>20</v>
      </c>
      <c r="T24" s="25">
        <v>1008354870</v>
      </c>
      <c r="U24" s="25">
        <v>200</v>
      </c>
      <c r="V24" s="25">
        <v>120</v>
      </c>
      <c r="W24" s="23">
        <v>4001368274</v>
      </c>
      <c r="X24" s="74">
        <v>30</v>
      </c>
      <c r="Y24" s="69">
        <f t="shared" si="3"/>
        <v>0</v>
      </c>
      <c r="Z24" s="69">
        <f t="shared" si="4"/>
        <v>30</v>
      </c>
      <c r="AA24" s="90">
        <v>6.12</v>
      </c>
      <c r="AB24" s="90"/>
      <c r="AC24" s="90">
        <f t="shared" si="5"/>
        <v>6.12</v>
      </c>
      <c r="AD24" s="70">
        <v>44908</v>
      </c>
      <c r="AE24" s="70">
        <v>45030</v>
      </c>
      <c r="AF24" s="70">
        <v>45031</v>
      </c>
      <c r="AG24" s="48">
        <v>143533818</v>
      </c>
      <c r="AH24" s="25">
        <v>10055451</v>
      </c>
      <c r="AI24" s="48" t="s">
        <v>279</v>
      </c>
      <c r="AJ24" s="70">
        <v>45029</v>
      </c>
      <c r="AK24" s="25"/>
      <c r="AL24" s="25"/>
      <c r="AM24" s="25" t="str">
        <f>IFERROR(VLOOKUP(AL24,'New CRC'!A:B,3,0),"-")</f>
        <v>-</v>
      </c>
      <c r="AN24" s="25" t="s">
        <v>280</v>
      </c>
      <c r="AO24" s="25" t="s">
        <v>289</v>
      </c>
      <c r="AP24" s="25"/>
      <c r="AQ24" s="25">
        <v>30</v>
      </c>
      <c r="AR24" s="71">
        <f t="shared" si="6"/>
        <v>1</v>
      </c>
      <c r="AS24" s="25">
        <v>115</v>
      </c>
      <c r="AT24" s="25">
        <f t="shared" si="7"/>
        <v>121</v>
      </c>
      <c r="AU24" s="25">
        <f t="shared" si="8"/>
        <v>6</v>
      </c>
      <c r="AV24" s="25">
        <f t="shared" si="9"/>
        <v>-1</v>
      </c>
      <c r="AW24" s="23" t="str">
        <f>IFERROR(IF(AV24&lt;0,"Ontime",VLOOKUP(AV24,'LT Diff Cal'!$A:$B,2,0)),"-")</f>
        <v>Ontime</v>
      </c>
      <c r="AX24" s="23" t="s">
        <v>281</v>
      </c>
      <c r="AY24" s="23" t="str">
        <f>P24&amp;AZ24&amp;BA24&amp;BB24</f>
        <v>JS0A4QW35M94001359898110120</v>
      </c>
      <c r="AZ24" s="23">
        <v>4001359898</v>
      </c>
      <c r="BA24" s="23">
        <v>110</v>
      </c>
      <c r="BB24" s="23">
        <v>120</v>
      </c>
      <c r="BC24" s="23">
        <v>347</v>
      </c>
      <c r="BD24" s="23">
        <v>30</v>
      </c>
      <c r="BE24" s="23"/>
      <c r="BF24" s="23"/>
      <c r="BG24" s="23"/>
      <c r="BH24" s="23"/>
      <c r="BI24" s="23"/>
      <c r="BJ24" s="23"/>
      <c r="BK24" s="23"/>
      <c r="BL24" s="23"/>
      <c r="BM24" s="23"/>
      <c r="BN24" s="23"/>
      <c r="BO24" s="23"/>
      <c r="BP24" s="23"/>
      <c r="BQ24" s="23"/>
      <c r="BR24" s="23"/>
      <c r="BS24" s="23"/>
      <c r="BT24" s="23"/>
      <c r="BU24" s="23"/>
    </row>
    <row r="25" spans="1:73" s="72" customFormat="1">
      <c r="A25" s="25" t="str">
        <f t="shared" si="10"/>
        <v>JS0A2SDG008100835487021030143533818</v>
      </c>
      <c r="B25" s="25" t="str">
        <f t="shared" si="1"/>
        <v>X</v>
      </c>
      <c r="C25" s="25" t="s">
        <v>94</v>
      </c>
      <c r="D25" s="25" t="s">
        <v>272</v>
      </c>
      <c r="E25" s="25"/>
      <c r="F25" s="25"/>
      <c r="G25" s="25" t="s">
        <v>273</v>
      </c>
      <c r="H25" s="25" t="s">
        <v>274</v>
      </c>
      <c r="I25" s="57">
        <v>721415</v>
      </c>
      <c r="J25" s="25" t="s">
        <v>1</v>
      </c>
      <c r="K25" s="57">
        <v>721415</v>
      </c>
      <c r="L25" s="25" t="s">
        <v>1</v>
      </c>
      <c r="M25" s="25">
        <v>1010</v>
      </c>
      <c r="N25" s="25" t="s">
        <v>278</v>
      </c>
      <c r="O25" s="25" t="str">
        <f t="shared" si="2"/>
        <v>JS0A2SDG</v>
      </c>
      <c r="P25" s="68" t="s">
        <v>40</v>
      </c>
      <c r="Q25" s="25"/>
      <c r="R25" s="35" t="s">
        <v>41</v>
      </c>
      <c r="S25" s="35" t="s">
        <v>17</v>
      </c>
      <c r="T25" s="25">
        <v>1008354870</v>
      </c>
      <c r="U25" s="25">
        <v>210</v>
      </c>
      <c r="V25" s="25">
        <v>120</v>
      </c>
      <c r="W25" s="23">
        <v>4001368274</v>
      </c>
      <c r="X25" s="74">
        <v>30</v>
      </c>
      <c r="Y25" s="69">
        <f t="shared" si="3"/>
        <v>0</v>
      </c>
      <c r="Z25" s="69">
        <f t="shared" si="4"/>
        <v>30</v>
      </c>
      <c r="AA25" s="90">
        <v>5.55</v>
      </c>
      <c r="AB25" s="90"/>
      <c r="AC25" s="90">
        <f t="shared" si="5"/>
        <v>5.55</v>
      </c>
      <c r="AD25" s="70">
        <v>44908</v>
      </c>
      <c r="AE25" s="70">
        <v>45030</v>
      </c>
      <c r="AF25" s="70">
        <v>45031</v>
      </c>
      <c r="AG25" s="48">
        <v>143533818</v>
      </c>
      <c r="AH25" s="25">
        <v>10055451</v>
      </c>
      <c r="AI25" s="48" t="s">
        <v>279</v>
      </c>
      <c r="AJ25" s="70">
        <v>45029</v>
      </c>
      <c r="AK25" s="25"/>
      <c r="AL25" s="25"/>
      <c r="AM25" s="25" t="str">
        <f>IFERROR(VLOOKUP(AL25,'New CRC'!A:B,3,0),"-")</f>
        <v>-</v>
      </c>
      <c r="AN25" s="25" t="s">
        <v>280</v>
      </c>
      <c r="AO25" s="25" t="s">
        <v>289</v>
      </c>
      <c r="AP25" s="25"/>
      <c r="AQ25" s="25">
        <v>30</v>
      </c>
      <c r="AR25" s="71">
        <f t="shared" si="6"/>
        <v>1</v>
      </c>
      <c r="AS25" s="25">
        <v>115</v>
      </c>
      <c r="AT25" s="25">
        <f t="shared" si="7"/>
        <v>121</v>
      </c>
      <c r="AU25" s="25">
        <f t="shared" si="8"/>
        <v>6</v>
      </c>
      <c r="AV25" s="25">
        <f t="shared" si="9"/>
        <v>-1</v>
      </c>
      <c r="AW25" s="23" t="str">
        <f>IFERROR(IF(AV25&lt;0,"Ontime",VLOOKUP(AV25,'LT Diff Cal'!$A:$B,2,0)),"-")</f>
        <v>Ontime</v>
      </c>
      <c r="AX25" s="23" t="s">
        <v>281</v>
      </c>
      <c r="AY25" s="23" t="str">
        <f>P25&amp;AZ25&amp;BA25&amp;BB25</f>
        <v>JS0A2SDG008400136336530120</v>
      </c>
      <c r="AZ25" s="23">
        <v>4001363365</v>
      </c>
      <c r="BA25" s="23">
        <v>30</v>
      </c>
      <c r="BB25" s="23">
        <v>120</v>
      </c>
      <c r="BC25" s="23">
        <v>2001</v>
      </c>
      <c r="BD25" s="23">
        <v>30</v>
      </c>
      <c r="BE25" s="23"/>
      <c r="BF25" s="23"/>
      <c r="BG25" s="23"/>
      <c r="BH25" s="23"/>
      <c r="BI25" s="23"/>
      <c r="BJ25" s="23"/>
      <c r="BK25" s="23"/>
      <c r="BL25" s="23"/>
      <c r="BM25" s="23"/>
      <c r="BN25" s="23"/>
      <c r="BO25" s="23"/>
      <c r="BP25" s="23"/>
      <c r="BQ25" s="23"/>
      <c r="BR25" s="23"/>
      <c r="BS25" s="23"/>
      <c r="BT25" s="23"/>
      <c r="BU25" s="23"/>
    </row>
    <row r="26" spans="1:73" s="72" customFormat="1">
      <c r="A26" s="25" t="str">
        <f t="shared" si="10"/>
        <v>JS0A4QUT0081008354870230261143533818</v>
      </c>
      <c r="B26" s="25" t="str">
        <f t="shared" si="1"/>
        <v>X</v>
      </c>
      <c r="C26" s="25" t="s">
        <v>94</v>
      </c>
      <c r="D26" s="25" t="s">
        <v>272</v>
      </c>
      <c r="E26" s="25"/>
      <c r="F26" s="25"/>
      <c r="G26" s="25" t="s">
        <v>273</v>
      </c>
      <c r="H26" s="25" t="s">
        <v>274</v>
      </c>
      <c r="I26" s="57">
        <v>721415</v>
      </c>
      <c r="J26" s="25" t="s">
        <v>1</v>
      </c>
      <c r="K26" s="57">
        <v>721415</v>
      </c>
      <c r="L26" s="25" t="s">
        <v>1</v>
      </c>
      <c r="M26" s="25">
        <v>1010</v>
      </c>
      <c r="N26" s="25" t="s">
        <v>278</v>
      </c>
      <c r="O26" s="25" t="str">
        <f t="shared" si="2"/>
        <v>JS0A4QUT</v>
      </c>
      <c r="P26" s="68" t="s">
        <v>42</v>
      </c>
      <c r="Q26" s="25"/>
      <c r="R26" s="35" t="s">
        <v>43</v>
      </c>
      <c r="S26" s="35" t="s">
        <v>17</v>
      </c>
      <c r="T26" s="25">
        <v>1008354870</v>
      </c>
      <c r="U26" s="25">
        <v>230</v>
      </c>
      <c r="V26" s="25">
        <v>120</v>
      </c>
      <c r="W26" s="23">
        <v>4001368274</v>
      </c>
      <c r="X26" s="74">
        <v>261</v>
      </c>
      <c r="Y26" s="69">
        <f t="shared" si="3"/>
        <v>0</v>
      </c>
      <c r="Z26" s="69">
        <f t="shared" si="4"/>
        <v>261</v>
      </c>
      <c r="AA26" s="90">
        <v>4.9800000000000004</v>
      </c>
      <c r="AB26" s="90"/>
      <c r="AC26" s="90">
        <f t="shared" si="5"/>
        <v>4.9800000000000004</v>
      </c>
      <c r="AD26" s="70">
        <v>44908</v>
      </c>
      <c r="AE26" s="70">
        <v>45030</v>
      </c>
      <c r="AF26" s="70">
        <v>45031</v>
      </c>
      <c r="AG26" s="48">
        <v>143533818</v>
      </c>
      <c r="AH26" s="25">
        <v>10055451</v>
      </c>
      <c r="AI26" s="48" t="s">
        <v>279</v>
      </c>
      <c r="AJ26" s="70">
        <v>45029</v>
      </c>
      <c r="AK26" s="25"/>
      <c r="AL26" s="25"/>
      <c r="AM26" s="25" t="str">
        <f>IFERROR(VLOOKUP(AL26,'New CRC'!A:B,3,0),"-")</f>
        <v>-</v>
      </c>
      <c r="AN26" s="25" t="s">
        <v>280</v>
      </c>
      <c r="AO26" s="25" t="s">
        <v>289</v>
      </c>
      <c r="AP26" s="25"/>
      <c r="AQ26" s="25">
        <v>29</v>
      </c>
      <c r="AR26" s="71">
        <f t="shared" si="6"/>
        <v>9</v>
      </c>
      <c r="AS26" s="25">
        <v>115</v>
      </c>
      <c r="AT26" s="25">
        <f t="shared" si="7"/>
        <v>121</v>
      </c>
      <c r="AU26" s="25">
        <f t="shared" si="8"/>
        <v>6</v>
      </c>
      <c r="AV26" s="25">
        <f t="shared" si="9"/>
        <v>-1</v>
      </c>
      <c r="AW26" s="23" t="str">
        <f>IFERROR(IF(AV26&lt;0,"Ontime",VLOOKUP(AV26,'LT Diff Cal'!$A:$B,2,0)),"-")</f>
        <v>Ontime</v>
      </c>
      <c r="AX26" s="23" t="s">
        <v>281</v>
      </c>
      <c r="AY26" s="23" t="str">
        <f>P26&amp;AZ26&amp;BA26&amp;BB26</f>
        <v>JS0A4QUT0084001357822660120</v>
      </c>
      <c r="AZ26" s="23">
        <v>4001357822</v>
      </c>
      <c r="BA26" s="23">
        <v>660</v>
      </c>
      <c r="BB26" s="23">
        <v>120</v>
      </c>
      <c r="BC26" s="23">
        <v>30000</v>
      </c>
      <c r="BD26" s="23">
        <v>261</v>
      </c>
      <c r="BE26" s="23"/>
      <c r="BF26" s="23"/>
      <c r="BG26" s="23"/>
      <c r="BH26" s="23"/>
      <c r="BI26" s="23"/>
      <c r="BJ26" s="23"/>
      <c r="BK26" s="23"/>
      <c r="BL26" s="23"/>
      <c r="BM26" s="23"/>
      <c r="BN26" s="23"/>
      <c r="BO26" s="23"/>
      <c r="BP26" s="23"/>
      <c r="BQ26" s="23"/>
      <c r="BR26" s="23"/>
      <c r="BS26" s="23"/>
      <c r="BT26" s="23"/>
      <c r="BU26" s="23"/>
    </row>
    <row r="27" spans="1:73" s="72" customFormat="1">
      <c r="A27" s="25" t="str">
        <f t="shared" si="10"/>
        <v>JS0A4QUT7H6100835487026087143533818</v>
      </c>
      <c r="B27" s="25" t="str">
        <f t="shared" si="1"/>
        <v>X</v>
      </c>
      <c r="C27" s="25" t="s">
        <v>94</v>
      </c>
      <c r="D27" s="25" t="s">
        <v>272</v>
      </c>
      <c r="E27" s="25"/>
      <c r="F27" s="25"/>
      <c r="G27" s="25" t="s">
        <v>273</v>
      </c>
      <c r="H27" s="25" t="s">
        <v>274</v>
      </c>
      <c r="I27" s="57">
        <v>721415</v>
      </c>
      <c r="J27" s="25" t="s">
        <v>1</v>
      </c>
      <c r="K27" s="57">
        <v>721415</v>
      </c>
      <c r="L27" s="25" t="s">
        <v>1</v>
      </c>
      <c r="M27" s="25">
        <v>1010</v>
      </c>
      <c r="N27" s="25" t="s">
        <v>278</v>
      </c>
      <c r="O27" s="25" t="str">
        <f t="shared" si="2"/>
        <v>JS0A4QUT</v>
      </c>
      <c r="P27" s="68" t="s">
        <v>44</v>
      </c>
      <c r="Q27" s="25"/>
      <c r="R27" s="35" t="s">
        <v>43</v>
      </c>
      <c r="S27" s="35" t="s">
        <v>25</v>
      </c>
      <c r="T27" s="25">
        <v>1008354870</v>
      </c>
      <c r="U27" s="25">
        <v>260</v>
      </c>
      <c r="V27" s="25">
        <v>120</v>
      </c>
      <c r="W27" s="23">
        <v>4001368274</v>
      </c>
      <c r="X27" s="74">
        <v>87</v>
      </c>
      <c r="Y27" s="69">
        <f t="shared" si="3"/>
        <v>0</v>
      </c>
      <c r="Z27" s="69">
        <f t="shared" si="4"/>
        <v>87</v>
      </c>
      <c r="AA27" s="90">
        <v>4.99</v>
      </c>
      <c r="AB27" s="90"/>
      <c r="AC27" s="90">
        <f t="shared" si="5"/>
        <v>4.99</v>
      </c>
      <c r="AD27" s="70">
        <v>44908</v>
      </c>
      <c r="AE27" s="70">
        <v>45030</v>
      </c>
      <c r="AF27" s="70">
        <v>45031</v>
      </c>
      <c r="AG27" s="48">
        <v>143533818</v>
      </c>
      <c r="AH27" s="25">
        <v>10055451</v>
      </c>
      <c r="AI27" s="48" t="s">
        <v>279</v>
      </c>
      <c r="AJ27" s="70">
        <v>45029</v>
      </c>
      <c r="AK27" s="25"/>
      <c r="AL27" s="25"/>
      <c r="AM27" s="25" t="str">
        <f>IFERROR(VLOOKUP(AL27,'New CRC'!A:B,3,0),"-")</f>
        <v>-</v>
      </c>
      <c r="AN27" s="25" t="s">
        <v>280</v>
      </c>
      <c r="AO27" s="25" t="s">
        <v>289</v>
      </c>
      <c r="AP27" s="25"/>
      <c r="AQ27" s="25">
        <v>29</v>
      </c>
      <c r="AR27" s="71">
        <f t="shared" si="6"/>
        <v>3</v>
      </c>
      <c r="AS27" s="25">
        <v>115</v>
      </c>
      <c r="AT27" s="25">
        <f t="shared" si="7"/>
        <v>121</v>
      </c>
      <c r="AU27" s="25">
        <f t="shared" si="8"/>
        <v>6</v>
      </c>
      <c r="AV27" s="25">
        <f t="shared" si="9"/>
        <v>-1</v>
      </c>
      <c r="AW27" s="23" t="str">
        <f>IFERROR(IF(AV27&lt;0,"Ontime",VLOOKUP(AV27,'LT Diff Cal'!$A:$B,2,0)),"-")</f>
        <v>Ontime</v>
      </c>
      <c r="AX27" s="23" t="s">
        <v>281</v>
      </c>
      <c r="AY27" s="23" t="str">
        <f>P27&amp;AZ27&amp;BA27&amp;BB27</f>
        <v>JS0A4QUT7H6400136331940120</v>
      </c>
      <c r="AZ27" s="23">
        <v>4001363319</v>
      </c>
      <c r="BA27" s="23">
        <v>40</v>
      </c>
      <c r="BB27" s="23">
        <v>120</v>
      </c>
      <c r="BC27" s="23">
        <v>3100</v>
      </c>
      <c r="BD27" s="23">
        <v>87</v>
      </c>
      <c r="BE27" s="23"/>
      <c r="BF27" s="23"/>
      <c r="BG27" s="23"/>
      <c r="BH27" s="23"/>
      <c r="BI27" s="23"/>
      <c r="BJ27" s="23"/>
      <c r="BK27" s="23"/>
      <c r="BL27" s="23"/>
      <c r="BM27" s="23"/>
      <c r="BN27" s="23"/>
      <c r="BO27" s="23"/>
      <c r="BP27" s="23"/>
      <c r="BQ27" s="23"/>
      <c r="BR27" s="23"/>
      <c r="BS27" s="23"/>
      <c r="BT27" s="23"/>
      <c r="BU27" s="23"/>
    </row>
    <row r="28" spans="1:73" s="72" customFormat="1">
      <c r="A28" s="25" t="str">
        <f t="shared" si="10"/>
        <v>JS0A4QUT003100835487022058143533818</v>
      </c>
      <c r="B28" s="25" t="str">
        <f t="shared" si="1"/>
        <v/>
      </c>
      <c r="C28" s="25" t="s">
        <v>94</v>
      </c>
      <c r="D28" s="25" t="s">
        <v>272</v>
      </c>
      <c r="E28" s="25"/>
      <c r="F28" s="25"/>
      <c r="G28" s="25" t="s">
        <v>273</v>
      </c>
      <c r="H28" s="25" t="s">
        <v>274</v>
      </c>
      <c r="I28" s="57">
        <v>721415</v>
      </c>
      <c r="J28" s="25" t="s">
        <v>1</v>
      </c>
      <c r="K28" s="57">
        <v>721415</v>
      </c>
      <c r="L28" s="25" t="s">
        <v>1</v>
      </c>
      <c r="M28" s="25">
        <v>1010</v>
      </c>
      <c r="N28" s="25" t="s">
        <v>278</v>
      </c>
      <c r="O28" s="25" t="str">
        <f t="shared" si="2"/>
        <v>JS0A4QUT</v>
      </c>
      <c r="P28" s="68" t="s">
        <v>101</v>
      </c>
      <c r="Q28" s="25"/>
      <c r="R28" s="35" t="s">
        <v>43</v>
      </c>
      <c r="S28" s="35" t="s">
        <v>23</v>
      </c>
      <c r="T28" s="25">
        <v>1008354870</v>
      </c>
      <c r="U28" s="25">
        <v>220</v>
      </c>
      <c r="V28" s="25">
        <v>120</v>
      </c>
      <c r="W28" s="23">
        <v>4001368274</v>
      </c>
      <c r="X28" s="74">
        <v>58</v>
      </c>
      <c r="Y28" s="69">
        <f t="shared" si="3"/>
        <v>58</v>
      </c>
      <c r="Z28" s="69">
        <f t="shared" si="4"/>
        <v>0</v>
      </c>
      <c r="AA28" s="90">
        <v>5.16</v>
      </c>
      <c r="AB28" s="90"/>
      <c r="AC28" s="90">
        <f t="shared" si="5"/>
        <v>5.16</v>
      </c>
      <c r="AD28" s="70">
        <v>44908</v>
      </c>
      <c r="AE28" s="70">
        <v>45030</v>
      </c>
      <c r="AF28" s="70">
        <v>45031</v>
      </c>
      <c r="AG28" s="48">
        <v>143533818</v>
      </c>
      <c r="AH28" s="25">
        <v>10055451</v>
      </c>
      <c r="AI28" s="48" t="s">
        <v>279</v>
      </c>
      <c r="AJ28" s="70">
        <v>45029</v>
      </c>
      <c r="AK28" s="25"/>
      <c r="AL28" s="25"/>
      <c r="AM28" s="25" t="str">
        <f>IFERROR(VLOOKUP(AL28,'New CRC'!A:B,3,0),"-")</f>
        <v>-</v>
      </c>
      <c r="AN28" s="25" t="s">
        <v>280</v>
      </c>
      <c r="AO28" s="25" t="s">
        <v>289</v>
      </c>
      <c r="AP28" s="25"/>
      <c r="AQ28" s="25">
        <v>29</v>
      </c>
      <c r="AR28" s="71">
        <f t="shared" si="6"/>
        <v>2</v>
      </c>
      <c r="AS28" s="25">
        <v>115</v>
      </c>
      <c r="AT28" s="25">
        <f t="shared" si="7"/>
        <v>121</v>
      </c>
      <c r="AU28" s="25">
        <f t="shared" si="8"/>
        <v>6</v>
      </c>
      <c r="AV28" s="25">
        <f t="shared" si="9"/>
        <v>-1</v>
      </c>
      <c r="AW28" s="23" t="str">
        <f>IFERROR(IF(AV28&lt;0,"Ontime",VLOOKUP(AV28,'LT Diff Cal'!$A:$B,2,0)),"-")</f>
        <v>Ontime</v>
      </c>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row>
    <row r="29" spans="1:73" s="72" customFormat="1">
      <c r="A29" s="25" t="str">
        <f t="shared" si="10"/>
        <v>JS0A4QUT5XP100835487025058143533818</v>
      </c>
      <c r="B29" s="25" t="str">
        <f t="shared" si="1"/>
        <v/>
      </c>
      <c r="C29" s="25" t="s">
        <v>94</v>
      </c>
      <c r="D29" s="25" t="s">
        <v>272</v>
      </c>
      <c r="E29" s="25"/>
      <c r="F29" s="25"/>
      <c r="G29" s="25" t="s">
        <v>273</v>
      </c>
      <c r="H29" s="25" t="s">
        <v>274</v>
      </c>
      <c r="I29" s="57">
        <v>721415</v>
      </c>
      <c r="J29" s="25" t="s">
        <v>1</v>
      </c>
      <c r="K29" s="57">
        <v>721415</v>
      </c>
      <c r="L29" s="25" t="s">
        <v>1</v>
      </c>
      <c r="M29" s="25">
        <v>1010</v>
      </c>
      <c r="N29" s="25" t="s">
        <v>278</v>
      </c>
      <c r="O29" s="25" t="str">
        <f t="shared" si="2"/>
        <v>JS0A4QUT</v>
      </c>
      <c r="P29" s="68" t="s">
        <v>102</v>
      </c>
      <c r="Q29" s="25"/>
      <c r="R29" s="35" t="s">
        <v>43</v>
      </c>
      <c r="S29" s="35" t="s">
        <v>26</v>
      </c>
      <c r="T29" s="25">
        <v>1008354870</v>
      </c>
      <c r="U29" s="25">
        <v>250</v>
      </c>
      <c r="V29" s="25">
        <v>120</v>
      </c>
      <c r="W29" s="23">
        <v>4001368274</v>
      </c>
      <c r="X29" s="74">
        <v>58</v>
      </c>
      <c r="Y29" s="69">
        <f t="shared" si="3"/>
        <v>58</v>
      </c>
      <c r="Z29" s="69">
        <f t="shared" si="4"/>
        <v>0</v>
      </c>
      <c r="AA29" s="90">
        <v>4.99</v>
      </c>
      <c r="AB29" s="90"/>
      <c r="AC29" s="90">
        <f t="shared" si="5"/>
        <v>4.99</v>
      </c>
      <c r="AD29" s="70">
        <v>44908</v>
      </c>
      <c r="AE29" s="70">
        <v>45030</v>
      </c>
      <c r="AF29" s="70">
        <v>45031</v>
      </c>
      <c r="AG29" s="48">
        <v>143533818</v>
      </c>
      <c r="AH29" s="25">
        <v>10055451</v>
      </c>
      <c r="AI29" s="48" t="s">
        <v>279</v>
      </c>
      <c r="AJ29" s="70">
        <v>45029</v>
      </c>
      <c r="AK29" s="25"/>
      <c r="AL29" s="25"/>
      <c r="AM29" s="25" t="str">
        <f>IFERROR(VLOOKUP(AL29,'New CRC'!A:B,3,0),"-")</f>
        <v>-</v>
      </c>
      <c r="AN29" s="25" t="s">
        <v>280</v>
      </c>
      <c r="AO29" s="25" t="s">
        <v>289</v>
      </c>
      <c r="AP29" s="25"/>
      <c r="AQ29" s="25">
        <v>29</v>
      </c>
      <c r="AR29" s="71">
        <f t="shared" si="6"/>
        <v>2</v>
      </c>
      <c r="AS29" s="25">
        <v>115</v>
      </c>
      <c r="AT29" s="25">
        <f t="shared" si="7"/>
        <v>121</v>
      </c>
      <c r="AU29" s="25">
        <f t="shared" si="8"/>
        <v>6</v>
      </c>
      <c r="AV29" s="25">
        <f t="shared" si="9"/>
        <v>-1</v>
      </c>
      <c r="AW29" s="23" t="str">
        <f>IFERROR(IF(AV29&lt;0,"Ontime",VLOOKUP(AV29,'LT Diff Cal'!$A:$B,2,0)),"-")</f>
        <v>Ontime</v>
      </c>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row>
    <row r="30" spans="1:73" s="72" customFormat="1">
      <c r="A30" s="25" t="str">
        <f t="shared" si="10"/>
        <v>JS0A4QUT04S100835487024029143533818</v>
      </c>
      <c r="B30" s="25" t="str">
        <f t="shared" si="1"/>
        <v>X</v>
      </c>
      <c r="C30" s="25" t="s">
        <v>94</v>
      </c>
      <c r="D30" s="25" t="s">
        <v>272</v>
      </c>
      <c r="E30" s="25"/>
      <c r="F30" s="25"/>
      <c r="G30" s="25" t="s">
        <v>273</v>
      </c>
      <c r="H30" s="25" t="s">
        <v>274</v>
      </c>
      <c r="I30" s="57">
        <v>721415</v>
      </c>
      <c r="J30" s="25" t="s">
        <v>1</v>
      </c>
      <c r="K30" s="57">
        <v>721415</v>
      </c>
      <c r="L30" s="25" t="s">
        <v>1</v>
      </c>
      <c r="M30" s="25">
        <v>1010</v>
      </c>
      <c r="N30" s="25" t="s">
        <v>278</v>
      </c>
      <c r="O30" s="25" t="str">
        <f t="shared" si="2"/>
        <v>JS0A4QUT</v>
      </c>
      <c r="P30" s="68" t="s">
        <v>45</v>
      </c>
      <c r="Q30" s="25"/>
      <c r="R30" s="35" t="s">
        <v>43</v>
      </c>
      <c r="S30" s="35" t="s">
        <v>24</v>
      </c>
      <c r="T30" s="25">
        <v>1008354870</v>
      </c>
      <c r="U30" s="25">
        <v>240</v>
      </c>
      <c r="V30" s="25">
        <v>120</v>
      </c>
      <c r="W30" s="23">
        <v>4001368274</v>
      </c>
      <c r="X30" s="74">
        <v>29</v>
      </c>
      <c r="Y30" s="69">
        <f t="shared" si="3"/>
        <v>0</v>
      </c>
      <c r="Z30" s="69">
        <f t="shared" si="4"/>
        <v>29</v>
      </c>
      <c r="AA30" s="90">
        <v>4.99</v>
      </c>
      <c r="AB30" s="90"/>
      <c r="AC30" s="90">
        <f t="shared" si="5"/>
        <v>4.99</v>
      </c>
      <c r="AD30" s="70">
        <v>44908</v>
      </c>
      <c r="AE30" s="70">
        <v>45030</v>
      </c>
      <c r="AF30" s="70">
        <v>45031</v>
      </c>
      <c r="AG30" s="48">
        <v>143533818</v>
      </c>
      <c r="AH30" s="25">
        <v>10055451</v>
      </c>
      <c r="AI30" s="48" t="s">
        <v>279</v>
      </c>
      <c r="AJ30" s="70">
        <v>45029</v>
      </c>
      <c r="AK30" s="25"/>
      <c r="AL30" s="25"/>
      <c r="AM30" s="25" t="str">
        <f>IFERROR(VLOOKUP(AL30,'New CRC'!A:B,3,0),"-")</f>
        <v>-</v>
      </c>
      <c r="AN30" s="25" t="s">
        <v>280</v>
      </c>
      <c r="AO30" s="25" t="s">
        <v>289</v>
      </c>
      <c r="AP30" s="25"/>
      <c r="AQ30" s="25">
        <v>29</v>
      </c>
      <c r="AR30" s="71">
        <f t="shared" si="6"/>
        <v>1</v>
      </c>
      <c r="AS30" s="25">
        <v>115</v>
      </c>
      <c r="AT30" s="25">
        <f t="shared" si="7"/>
        <v>121</v>
      </c>
      <c r="AU30" s="25">
        <f t="shared" si="8"/>
        <v>6</v>
      </c>
      <c r="AV30" s="25">
        <f t="shared" si="9"/>
        <v>-1</v>
      </c>
      <c r="AW30" s="23" t="str">
        <f>IFERROR(IF(AV30&lt;0,"Ontime",VLOOKUP(AV30,'LT Diff Cal'!$A:$B,2,0)),"-")</f>
        <v>Ontime</v>
      </c>
      <c r="AX30" s="23" t="s">
        <v>281</v>
      </c>
      <c r="AY30" s="23" t="str">
        <f>P30&amp;AZ30&amp;BA30&amp;BB30</f>
        <v>JS0A4QUT04S4001361542240120</v>
      </c>
      <c r="AZ30" s="23">
        <v>4001361542</v>
      </c>
      <c r="BA30" s="23">
        <v>240</v>
      </c>
      <c r="BB30" s="23">
        <v>120</v>
      </c>
      <c r="BC30" s="23">
        <v>6939</v>
      </c>
      <c r="BD30" s="23">
        <v>29</v>
      </c>
      <c r="BE30" s="23"/>
      <c r="BF30" s="23"/>
      <c r="BG30" s="23"/>
      <c r="BH30" s="23"/>
      <c r="BI30" s="23"/>
      <c r="BJ30" s="23"/>
      <c r="BK30" s="23"/>
      <c r="BL30" s="23"/>
      <c r="BM30" s="23"/>
      <c r="BN30" s="23"/>
      <c r="BO30" s="23"/>
      <c r="BP30" s="23"/>
      <c r="BQ30" s="23"/>
      <c r="BR30" s="23"/>
      <c r="BS30" s="23"/>
      <c r="BT30" s="23"/>
      <c r="BU30" s="23"/>
    </row>
    <row r="31" spans="1:73" s="72" customFormat="1">
      <c r="A31" s="25" t="str">
        <f t="shared" si="10"/>
        <v>JS0A4QUE0081008354870280220143533818</v>
      </c>
      <c r="B31" s="25" t="str">
        <f t="shared" si="1"/>
        <v>X</v>
      </c>
      <c r="C31" s="25" t="s">
        <v>94</v>
      </c>
      <c r="D31" s="25" t="s">
        <v>272</v>
      </c>
      <c r="E31" s="25"/>
      <c r="F31" s="25"/>
      <c r="G31" s="25" t="s">
        <v>273</v>
      </c>
      <c r="H31" s="25" t="s">
        <v>274</v>
      </c>
      <c r="I31" s="57">
        <v>721415</v>
      </c>
      <c r="J31" s="25" t="s">
        <v>1</v>
      </c>
      <c r="K31" s="57">
        <v>721415</v>
      </c>
      <c r="L31" s="25" t="s">
        <v>1</v>
      </c>
      <c r="M31" s="25">
        <v>1010</v>
      </c>
      <c r="N31" s="25" t="s">
        <v>278</v>
      </c>
      <c r="O31" s="25" t="str">
        <f t="shared" si="2"/>
        <v>JS0A4QUE</v>
      </c>
      <c r="P31" s="68" t="s">
        <v>46</v>
      </c>
      <c r="Q31" s="25"/>
      <c r="R31" s="35" t="s">
        <v>35</v>
      </c>
      <c r="S31" s="35" t="s">
        <v>17</v>
      </c>
      <c r="T31" s="25">
        <v>1008354870</v>
      </c>
      <c r="U31" s="25">
        <v>280</v>
      </c>
      <c r="V31" s="25">
        <v>120</v>
      </c>
      <c r="W31" s="23">
        <v>4001368274</v>
      </c>
      <c r="X31" s="74">
        <v>220</v>
      </c>
      <c r="Y31" s="69">
        <f t="shared" si="3"/>
        <v>0</v>
      </c>
      <c r="Z31" s="69">
        <f t="shared" si="4"/>
        <v>220</v>
      </c>
      <c r="AA31" s="90">
        <v>5.72</v>
      </c>
      <c r="AB31" s="90"/>
      <c r="AC31" s="90">
        <f t="shared" si="5"/>
        <v>5.72</v>
      </c>
      <c r="AD31" s="70">
        <v>44908</v>
      </c>
      <c r="AE31" s="70">
        <v>45030</v>
      </c>
      <c r="AF31" s="70">
        <v>45031</v>
      </c>
      <c r="AG31" s="48">
        <v>143533818</v>
      </c>
      <c r="AH31" s="25">
        <v>10055451</v>
      </c>
      <c r="AI31" s="48" t="s">
        <v>279</v>
      </c>
      <c r="AJ31" s="70">
        <v>45029</v>
      </c>
      <c r="AK31" s="25"/>
      <c r="AL31" s="25"/>
      <c r="AM31" s="25" t="str">
        <f>IFERROR(VLOOKUP(AL31,'New CRC'!A:B,3,0),"-")</f>
        <v>-</v>
      </c>
      <c r="AN31" s="25" t="s">
        <v>280</v>
      </c>
      <c r="AO31" s="25" t="s">
        <v>289</v>
      </c>
      <c r="AP31" s="25"/>
      <c r="AQ31" s="25">
        <v>22</v>
      </c>
      <c r="AR31" s="71">
        <f t="shared" si="6"/>
        <v>10</v>
      </c>
      <c r="AS31" s="25">
        <v>125</v>
      </c>
      <c r="AT31" s="25">
        <f t="shared" si="7"/>
        <v>121</v>
      </c>
      <c r="AU31" s="25">
        <f t="shared" si="8"/>
        <v>-4</v>
      </c>
      <c r="AV31" s="25">
        <f t="shared" si="9"/>
        <v>-1</v>
      </c>
      <c r="AW31" s="23" t="str">
        <f>IFERROR(IF(AV31&lt;0,"Ontime",VLOOKUP(AV31,'LT Diff Cal'!$A:$B,2,0)),"-")</f>
        <v>Ontime</v>
      </c>
      <c r="AX31" s="23" t="s">
        <v>281</v>
      </c>
      <c r="AY31" s="23" t="str">
        <f>P31&amp;AZ31&amp;BA31&amp;BB31</f>
        <v>JS0A4QUE0084001357822450120</v>
      </c>
      <c r="AZ31" s="23">
        <v>4001357822</v>
      </c>
      <c r="BA31" s="23">
        <v>450</v>
      </c>
      <c r="BB31" s="23">
        <v>120</v>
      </c>
      <c r="BC31" s="23">
        <v>11232</v>
      </c>
      <c r="BD31" s="23">
        <v>220</v>
      </c>
      <c r="BE31" s="23"/>
      <c r="BF31" s="23"/>
      <c r="BG31" s="23"/>
      <c r="BH31" s="23"/>
      <c r="BI31" s="23"/>
      <c r="BJ31" s="23"/>
      <c r="BK31" s="23"/>
      <c r="BL31" s="23"/>
      <c r="BM31" s="23"/>
      <c r="BN31" s="23"/>
      <c r="BO31" s="23"/>
      <c r="BP31" s="23"/>
      <c r="BQ31" s="23"/>
      <c r="BR31" s="23"/>
      <c r="BS31" s="23"/>
      <c r="BT31" s="23"/>
      <c r="BU31" s="23"/>
    </row>
    <row r="32" spans="1:73" s="72" customFormat="1">
      <c r="A32" s="25" t="str">
        <f t="shared" si="10"/>
        <v>JS0A4QUE003100835487027066143533818</v>
      </c>
      <c r="B32" s="25" t="str">
        <f t="shared" si="1"/>
        <v>X</v>
      </c>
      <c r="C32" s="25" t="s">
        <v>94</v>
      </c>
      <c r="D32" s="25" t="s">
        <v>272</v>
      </c>
      <c r="E32" s="25"/>
      <c r="F32" s="25"/>
      <c r="G32" s="25" t="s">
        <v>273</v>
      </c>
      <c r="H32" s="25" t="s">
        <v>274</v>
      </c>
      <c r="I32" s="57">
        <v>721415</v>
      </c>
      <c r="J32" s="25" t="s">
        <v>1</v>
      </c>
      <c r="K32" s="57">
        <v>721415</v>
      </c>
      <c r="L32" s="25" t="s">
        <v>1</v>
      </c>
      <c r="M32" s="25">
        <v>1010</v>
      </c>
      <c r="N32" s="25" t="s">
        <v>278</v>
      </c>
      <c r="O32" s="25" t="str">
        <f t="shared" si="2"/>
        <v>JS0A4QUE</v>
      </c>
      <c r="P32" s="68" t="s">
        <v>47</v>
      </c>
      <c r="Q32" s="25"/>
      <c r="R32" s="35" t="s">
        <v>35</v>
      </c>
      <c r="S32" s="35" t="s">
        <v>23</v>
      </c>
      <c r="T32" s="25">
        <v>1008354870</v>
      </c>
      <c r="U32" s="25">
        <v>270</v>
      </c>
      <c r="V32" s="25">
        <v>120</v>
      </c>
      <c r="W32" s="23">
        <v>4001368274</v>
      </c>
      <c r="X32" s="74">
        <v>66</v>
      </c>
      <c r="Y32" s="69">
        <f t="shared" si="3"/>
        <v>0</v>
      </c>
      <c r="Z32" s="69">
        <f t="shared" si="4"/>
        <v>66</v>
      </c>
      <c r="AA32" s="90">
        <v>5.93</v>
      </c>
      <c r="AB32" s="90"/>
      <c r="AC32" s="90">
        <f t="shared" si="5"/>
        <v>5.93</v>
      </c>
      <c r="AD32" s="70">
        <v>44908</v>
      </c>
      <c r="AE32" s="70">
        <v>45030</v>
      </c>
      <c r="AF32" s="70">
        <v>45031</v>
      </c>
      <c r="AG32" s="48">
        <v>143533818</v>
      </c>
      <c r="AH32" s="25">
        <v>10055451</v>
      </c>
      <c r="AI32" s="48" t="s">
        <v>279</v>
      </c>
      <c r="AJ32" s="70">
        <v>45029</v>
      </c>
      <c r="AK32" s="25"/>
      <c r="AL32" s="25"/>
      <c r="AM32" s="25" t="str">
        <f>IFERROR(VLOOKUP(AL32,'New CRC'!A:B,3,0),"-")</f>
        <v>-</v>
      </c>
      <c r="AN32" s="25" t="s">
        <v>280</v>
      </c>
      <c r="AO32" s="25" t="s">
        <v>289</v>
      </c>
      <c r="AP32" s="25"/>
      <c r="AQ32" s="25">
        <v>22</v>
      </c>
      <c r="AR32" s="71">
        <f t="shared" si="6"/>
        <v>3</v>
      </c>
      <c r="AS32" s="25">
        <v>125</v>
      </c>
      <c r="AT32" s="25">
        <f t="shared" si="7"/>
        <v>121</v>
      </c>
      <c r="AU32" s="25">
        <f t="shared" si="8"/>
        <v>-4</v>
      </c>
      <c r="AV32" s="25">
        <f t="shared" si="9"/>
        <v>-1</v>
      </c>
      <c r="AW32" s="23" t="str">
        <f>IFERROR(IF(AV32&lt;0,"Ontime",VLOOKUP(AV32,'LT Diff Cal'!$A:$B,2,0)),"-")</f>
        <v>Ontime</v>
      </c>
      <c r="AX32" s="23" t="s">
        <v>281</v>
      </c>
      <c r="AY32" s="23" t="str">
        <f>P32&amp;AZ32&amp;BA32&amp;BB32</f>
        <v>JS0A4QUE0034001357822440120</v>
      </c>
      <c r="AZ32" s="23">
        <v>4001357822</v>
      </c>
      <c r="BA32" s="23">
        <v>440</v>
      </c>
      <c r="BB32" s="23">
        <v>120</v>
      </c>
      <c r="BC32" s="23">
        <v>794</v>
      </c>
      <c r="BD32" s="23">
        <v>66</v>
      </c>
      <c r="BE32" s="23"/>
      <c r="BF32" s="23"/>
      <c r="BG32" s="23"/>
      <c r="BH32" s="23"/>
      <c r="BI32" s="23"/>
      <c r="BJ32" s="23"/>
      <c r="BK32" s="23"/>
      <c r="BL32" s="23"/>
      <c r="BM32" s="23"/>
      <c r="BN32" s="23"/>
      <c r="BO32" s="23"/>
      <c r="BP32" s="23"/>
      <c r="BQ32" s="23"/>
      <c r="BR32" s="23"/>
      <c r="BS32" s="23"/>
      <c r="BT32" s="23"/>
      <c r="BU32" s="23"/>
    </row>
    <row r="33" spans="1:73" s="72" customFormat="1">
      <c r="A33" s="25" t="str">
        <f t="shared" si="10"/>
        <v>JS0A2SDD95Z100835487630520143536827</v>
      </c>
      <c r="B33" s="25" t="str">
        <f t="shared" si="1"/>
        <v/>
      </c>
      <c r="C33" s="25" t="s">
        <v>94</v>
      </c>
      <c r="D33" s="25" t="s">
        <v>272</v>
      </c>
      <c r="E33" s="25"/>
      <c r="F33" s="25"/>
      <c r="G33" s="25" t="s">
        <v>273</v>
      </c>
      <c r="H33" s="25" t="s">
        <v>274</v>
      </c>
      <c r="I33" s="57">
        <v>721415</v>
      </c>
      <c r="J33" s="25" t="s">
        <v>1</v>
      </c>
      <c r="K33" s="57">
        <v>721415</v>
      </c>
      <c r="L33" s="25" t="s">
        <v>1</v>
      </c>
      <c r="M33" s="25">
        <v>1010</v>
      </c>
      <c r="N33" s="25" t="s">
        <v>278</v>
      </c>
      <c r="O33" s="25" t="str">
        <f t="shared" si="2"/>
        <v>JS0A2SDD</v>
      </c>
      <c r="P33" s="68" t="s">
        <v>122</v>
      </c>
      <c r="Q33" s="25"/>
      <c r="R33" s="35" t="s">
        <v>22</v>
      </c>
      <c r="S33" s="35" t="s">
        <v>123</v>
      </c>
      <c r="T33" s="25">
        <v>1008354876</v>
      </c>
      <c r="U33" s="25">
        <v>30</v>
      </c>
      <c r="V33" s="25">
        <v>120</v>
      </c>
      <c r="W33" s="23">
        <v>4001368273</v>
      </c>
      <c r="X33" s="74">
        <v>520</v>
      </c>
      <c r="Y33" s="69">
        <f t="shared" si="3"/>
        <v>520</v>
      </c>
      <c r="Z33" s="69">
        <f t="shared" si="4"/>
        <v>0</v>
      </c>
      <c r="AA33" s="90">
        <v>9.33</v>
      </c>
      <c r="AB33" s="90">
        <v>0.17</v>
      </c>
      <c r="AC33" s="90">
        <f t="shared" si="5"/>
        <v>9.5</v>
      </c>
      <c r="AD33" s="70">
        <v>44908</v>
      </c>
      <c r="AE33" s="70">
        <v>45030</v>
      </c>
      <c r="AF33" s="70">
        <v>45031</v>
      </c>
      <c r="AG33" s="48">
        <v>143536827</v>
      </c>
      <c r="AH33" s="25">
        <v>10709771</v>
      </c>
      <c r="AI33" s="48" t="s">
        <v>290</v>
      </c>
      <c r="AJ33" s="70">
        <v>45029</v>
      </c>
      <c r="AK33" s="25"/>
      <c r="AL33" s="25"/>
      <c r="AM33" s="25" t="str">
        <f>IFERROR(VLOOKUP(AL33,'New CRC'!A:B,3,0),"-")</f>
        <v>-</v>
      </c>
      <c r="AN33" s="25" t="s">
        <v>280</v>
      </c>
      <c r="AO33" s="25" t="s">
        <v>289</v>
      </c>
      <c r="AP33" s="25"/>
      <c r="AQ33" s="25">
        <v>13</v>
      </c>
      <c r="AR33" s="71">
        <f t="shared" si="6"/>
        <v>40</v>
      </c>
      <c r="AS33" s="25">
        <v>125</v>
      </c>
      <c r="AT33" s="25">
        <f t="shared" si="7"/>
        <v>121</v>
      </c>
      <c r="AU33" s="25">
        <f t="shared" si="8"/>
        <v>-4</v>
      </c>
      <c r="AV33" s="25">
        <f t="shared" si="9"/>
        <v>-1</v>
      </c>
      <c r="AW33" s="23" t="str">
        <f>IFERROR(IF(AV33&lt;0,"Ontime",VLOOKUP(AV33,'LT Diff Cal'!$A:$B,2,0)),"-")</f>
        <v>Ontime</v>
      </c>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row>
    <row r="34" spans="1:73" s="72" customFormat="1">
      <c r="A34" s="25" t="str">
        <f t="shared" si="10"/>
        <v>JS0A2SDD3CL100835487620520143536827</v>
      </c>
      <c r="B34" s="25" t="str">
        <f t="shared" si="1"/>
        <v/>
      </c>
      <c r="C34" s="25" t="s">
        <v>94</v>
      </c>
      <c r="D34" s="25" t="s">
        <v>272</v>
      </c>
      <c r="E34" s="25"/>
      <c r="F34" s="25"/>
      <c r="G34" s="25" t="s">
        <v>273</v>
      </c>
      <c r="H34" s="25" t="s">
        <v>274</v>
      </c>
      <c r="I34" s="57">
        <v>721415</v>
      </c>
      <c r="J34" s="25" t="s">
        <v>1</v>
      </c>
      <c r="K34" s="57">
        <v>721415</v>
      </c>
      <c r="L34" s="25" t="s">
        <v>1</v>
      </c>
      <c r="M34" s="25">
        <v>1010</v>
      </c>
      <c r="N34" s="25" t="s">
        <v>278</v>
      </c>
      <c r="O34" s="25" t="str">
        <f t="shared" si="2"/>
        <v>JS0A2SDD</v>
      </c>
      <c r="P34" s="68" t="s">
        <v>117</v>
      </c>
      <c r="Q34" s="25"/>
      <c r="R34" s="35" t="s">
        <v>22</v>
      </c>
      <c r="S34" s="35" t="s">
        <v>118</v>
      </c>
      <c r="T34" s="25">
        <v>1008354876</v>
      </c>
      <c r="U34" s="25">
        <v>20</v>
      </c>
      <c r="V34" s="25">
        <v>120</v>
      </c>
      <c r="W34" s="23">
        <v>4001368273</v>
      </c>
      <c r="X34" s="74">
        <v>520</v>
      </c>
      <c r="Y34" s="69">
        <f t="shared" si="3"/>
        <v>520</v>
      </c>
      <c r="Z34" s="69">
        <f t="shared" si="4"/>
        <v>0</v>
      </c>
      <c r="AA34" s="90">
        <v>10.48</v>
      </c>
      <c r="AB34" s="90">
        <v>0.09</v>
      </c>
      <c r="AC34" s="90">
        <f t="shared" si="5"/>
        <v>10.57</v>
      </c>
      <c r="AD34" s="70">
        <v>44908</v>
      </c>
      <c r="AE34" s="70">
        <v>45030</v>
      </c>
      <c r="AF34" s="70">
        <v>45031</v>
      </c>
      <c r="AG34" s="48">
        <v>143536827</v>
      </c>
      <c r="AH34" s="25">
        <v>10709771</v>
      </c>
      <c r="AI34" s="48" t="s">
        <v>290</v>
      </c>
      <c r="AJ34" s="70">
        <v>45029</v>
      </c>
      <c r="AK34" s="25"/>
      <c r="AL34" s="25"/>
      <c r="AM34" s="25" t="str">
        <f>IFERROR(VLOOKUP(AL34,'New CRC'!A:B,3,0),"-")</f>
        <v>-</v>
      </c>
      <c r="AN34" s="25" t="s">
        <v>280</v>
      </c>
      <c r="AO34" s="25" t="s">
        <v>289</v>
      </c>
      <c r="AP34" s="25"/>
      <c r="AQ34" s="25">
        <v>13</v>
      </c>
      <c r="AR34" s="71">
        <f t="shared" si="6"/>
        <v>40</v>
      </c>
      <c r="AS34" s="25">
        <v>125</v>
      </c>
      <c r="AT34" s="25">
        <f t="shared" si="7"/>
        <v>121</v>
      </c>
      <c r="AU34" s="25">
        <f t="shared" si="8"/>
        <v>-4</v>
      </c>
      <c r="AV34" s="25">
        <f t="shared" si="9"/>
        <v>-1</v>
      </c>
      <c r="AW34" s="23" t="str">
        <f>IFERROR(IF(AV34&lt;0,"Ontime",VLOOKUP(AV34,'LT Diff Cal'!$A:$B,2,0)),"-")</f>
        <v>Ontime</v>
      </c>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row>
    <row r="35" spans="1:73" s="72" customFormat="1">
      <c r="A35" s="25" t="str">
        <f t="shared" si="10"/>
        <v>JS0A2SDD96D100835487640520143536827</v>
      </c>
      <c r="B35" s="25" t="str">
        <f t="shared" ref="B35:B66" si="11">IF(Z35&gt;0,"X","")</f>
        <v>X</v>
      </c>
      <c r="C35" s="25" t="s">
        <v>94</v>
      </c>
      <c r="D35" s="25" t="s">
        <v>272</v>
      </c>
      <c r="E35" s="25"/>
      <c r="F35" s="25"/>
      <c r="G35" s="25" t="s">
        <v>273</v>
      </c>
      <c r="H35" s="25" t="s">
        <v>274</v>
      </c>
      <c r="I35" s="57">
        <v>721415</v>
      </c>
      <c r="J35" s="25" t="s">
        <v>1</v>
      </c>
      <c r="K35" s="57">
        <v>721415</v>
      </c>
      <c r="L35" s="25" t="s">
        <v>1</v>
      </c>
      <c r="M35" s="25">
        <v>1010</v>
      </c>
      <c r="N35" s="25" t="s">
        <v>278</v>
      </c>
      <c r="O35" s="25" t="str">
        <f t="shared" ref="O35:O66" si="12">LEFT(P35,8)</f>
        <v>JS0A2SDD</v>
      </c>
      <c r="P35" s="68" t="s">
        <v>48</v>
      </c>
      <c r="Q35" s="25"/>
      <c r="R35" s="35" t="s">
        <v>22</v>
      </c>
      <c r="S35" s="35" t="s">
        <v>29</v>
      </c>
      <c r="T35" s="25">
        <v>1008354876</v>
      </c>
      <c r="U35" s="25">
        <v>40</v>
      </c>
      <c r="V35" s="25">
        <v>120</v>
      </c>
      <c r="W35" s="23">
        <v>4001368273</v>
      </c>
      <c r="X35" s="74">
        <v>520</v>
      </c>
      <c r="Y35" s="69">
        <f t="shared" ref="Y35:Y66" si="13">X35-Z35</f>
        <v>500</v>
      </c>
      <c r="Z35" s="69">
        <f t="shared" ref="Z35:Z66" si="14">BD35+BK35+BS35</f>
        <v>20</v>
      </c>
      <c r="AA35" s="90">
        <v>9.33</v>
      </c>
      <c r="AB35" s="90">
        <v>0.03</v>
      </c>
      <c r="AC35" s="90">
        <f t="shared" ref="AC35:AC66" si="15">SUM(AA35:AB35)</f>
        <v>9.36</v>
      </c>
      <c r="AD35" s="70">
        <v>44908</v>
      </c>
      <c r="AE35" s="70">
        <v>45030</v>
      </c>
      <c r="AF35" s="70">
        <v>45031</v>
      </c>
      <c r="AG35" s="48">
        <v>143536827</v>
      </c>
      <c r="AH35" s="25">
        <v>10709771</v>
      </c>
      <c r="AI35" s="48" t="s">
        <v>290</v>
      </c>
      <c r="AJ35" s="70">
        <v>45029</v>
      </c>
      <c r="AK35" s="25"/>
      <c r="AL35" s="25"/>
      <c r="AM35" s="25" t="str">
        <f>IFERROR(VLOOKUP(AL35,'New CRC'!A:B,3,0),"-")</f>
        <v>-</v>
      </c>
      <c r="AN35" s="25" t="s">
        <v>280</v>
      </c>
      <c r="AO35" s="25" t="s">
        <v>289</v>
      </c>
      <c r="AP35" s="25"/>
      <c r="AQ35" s="25">
        <v>13</v>
      </c>
      <c r="AR35" s="71">
        <f t="shared" ref="AR35:AR66" si="16">X35/AQ35</f>
        <v>40</v>
      </c>
      <c r="AS35" s="25">
        <v>125</v>
      </c>
      <c r="AT35" s="25">
        <f t="shared" ref="AT35:AT66" si="17">AJ35-AD35</f>
        <v>121</v>
      </c>
      <c r="AU35" s="25">
        <f t="shared" ref="AU35:AU66" si="18">AT35-AS35</f>
        <v>-4</v>
      </c>
      <c r="AV35" s="25">
        <f t="shared" ref="AV35:AV66" si="19">AJ35-AE35</f>
        <v>-1</v>
      </c>
      <c r="AW35" s="23" t="str">
        <f>IFERROR(IF(AV35&lt;0,"Ontime",VLOOKUP(AV35,'LT Diff Cal'!$A:$B,2,0)),"-")</f>
        <v>Ontime</v>
      </c>
      <c r="AX35" s="23" t="s">
        <v>281</v>
      </c>
      <c r="AY35" s="23" t="str">
        <f>P35&amp;AZ35&amp;BA35&amp;BB35</f>
        <v>JS0A2SDD96D400136336640120</v>
      </c>
      <c r="AZ35" s="23">
        <v>4001363366</v>
      </c>
      <c r="BA35" s="23">
        <v>40</v>
      </c>
      <c r="BB35" s="23">
        <v>120</v>
      </c>
      <c r="BC35" s="23">
        <v>107</v>
      </c>
      <c r="BD35" s="23">
        <v>20</v>
      </c>
      <c r="BE35" s="23"/>
      <c r="BF35" s="23"/>
      <c r="BG35" s="23"/>
      <c r="BH35" s="23"/>
      <c r="BI35" s="23"/>
      <c r="BJ35" s="23"/>
      <c r="BK35" s="23"/>
      <c r="BL35" s="23"/>
      <c r="BM35" s="23"/>
      <c r="BN35" s="23"/>
      <c r="BO35" s="23"/>
      <c r="BP35" s="23"/>
      <c r="BQ35" s="23"/>
      <c r="BR35" s="23"/>
      <c r="BS35" s="23"/>
      <c r="BT35" s="23"/>
      <c r="BU35" s="23"/>
    </row>
    <row r="36" spans="1:73" s="72" customFormat="1">
      <c r="A36" s="25" t="str">
        <f t="shared" si="10"/>
        <v>JS0A2SDD003100835487610520143536827</v>
      </c>
      <c r="B36" s="25" t="str">
        <f t="shared" si="11"/>
        <v/>
      </c>
      <c r="C36" s="25" t="s">
        <v>94</v>
      </c>
      <c r="D36" s="25" t="s">
        <v>272</v>
      </c>
      <c r="E36" s="25"/>
      <c r="F36" s="25"/>
      <c r="G36" s="25" t="s">
        <v>273</v>
      </c>
      <c r="H36" s="25" t="s">
        <v>274</v>
      </c>
      <c r="I36" s="57">
        <v>721415</v>
      </c>
      <c r="J36" s="25" t="s">
        <v>1</v>
      </c>
      <c r="K36" s="57">
        <v>721415</v>
      </c>
      <c r="L36" s="25" t="s">
        <v>1</v>
      </c>
      <c r="M36" s="25">
        <v>1010</v>
      </c>
      <c r="N36" s="25" t="s">
        <v>278</v>
      </c>
      <c r="O36" s="25" t="str">
        <f t="shared" si="12"/>
        <v>JS0A2SDD</v>
      </c>
      <c r="P36" s="68" t="s">
        <v>33</v>
      </c>
      <c r="Q36" s="25"/>
      <c r="R36" s="35" t="s">
        <v>22</v>
      </c>
      <c r="S36" s="35" t="s">
        <v>23</v>
      </c>
      <c r="T36" s="25">
        <v>1008354876</v>
      </c>
      <c r="U36" s="25">
        <v>10</v>
      </c>
      <c r="V36" s="25">
        <v>120</v>
      </c>
      <c r="W36" s="23">
        <v>4001368273</v>
      </c>
      <c r="X36" s="74">
        <v>520</v>
      </c>
      <c r="Y36" s="69">
        <f t="shared" si="13"/>
        <v>520</v>
      </c>
      <c r="Z36" s="69">
        <f t="shared" si="14"/>
        <v>0</v>
      </c>
      <c r="AA36" s="90">
        <v>9.3699999999999992</v>
      </c>
      <c r="AB36" s="90"/>
      <c r="AC36" s="90">
        <f t="shared" si="15"/>
        <v>9.3699999999999992</v>
      </c>
      <c r="AD36" s="70">
        <v>44908</v>
      </c>
      <c r="AE36" s="70">
        <v>45030</v>
      </c>
      <c r="AF36" s="70">
        <v>45031</v>
      </c>
      <c r="AG36" s="48">
        <v>143536827</v>
      </c>
      <c r="AH36" s="25">
        <v>10709771</v>
      </c>
      <c r="AI36" s="48" t="s">
        <v>290</v>
      </c>
      <c r="AJ36" s="70">
        <v>45029</v>
      </c>
      <c r="AK36" s="25"/>
      <c r="AL36" s="25"/>
      <c r="AM36" s="25" t="str">
        <f>IFERROR(VLOOKUP(AL36,'New CRC'!A:B,3,0),"-")</f>
        <v>-</v>
      </c>
      <c r="AN36" s="25" t="s">
        <v>280</v>
      </c>
      <c r="AO36" s="25" t="s">
        <v>289</v>
      </c>
      <c r="AP36" s="25"/>
      <c r="AQ36" s="25">
        <v>13</v>
      </c>
      <c r="AR36" s="71">
        <f t="shared" si="16"/>
        <v>40</v>
      </c>
      <c r="AS36" s="25">
        <v>125</v>
      </c>
      <c r="AT36" s="25">
        <f t="shared" si="17"/>
        <v>121</v>
      </c>
      <c r="AU36" s="25">
        <f t="shared" si="18"/>
        <v>-4</v>
      </c>
      <c r="AV36" s="25">
        <f t="shared" si="19"/>
        <v>-1</v>
      </c>
      <c r="AW36" s="23" t="str">
        <f>IFERROR(IF(AV36&lt;0,"Ontime",VLOOKUP(AV36,'LT Diff Cal'!$A:$B,2,0)),"-")</f>
        <v>Ontime</v>
      </c>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row>
    <row r="37" spans="1:73" s="72" customFormat="1">
      <c r="A37" s="25" t="str">
        <f t="shared" si="10"/>
        <v>JS0A7ZNZ008100835487660506143536827</v>
      </c>
      <c r="B37" s="25" t="str">
        <f t="shared" si="11"/>
        <v>X</v>
      </c>
      <c r="C37" s="25" t="s">
        <v>94</v>
      </c>
      <c r="D37" s="25" t="s">
        <v>272</v>
      </c>
      <c r="E37" s="25"/>
      <c r="F37" s="25"/>
      <c r="G37" s="25" t="s">
        <v>273</v>
      </c>
      <c r="H37" s="25" t="s">
        <v>274</v>
      </c>
      <c r="I37" s="57">
        <v>721415</v>
      </c>
      <c r="J37" s="25" t="s">
        <v>1</v>
      </c>
      <c r="K37" s="57">
        <v>721415</v>
      </c>
      <c r="L37" s="25" t="s">
        <v>1</v>
      </c>
      <c r="M37" s="25">
        <v>1010</v>
      </c>
      <c r="N37" s="25" t="s">
        <v>278</v>
      </c>
      <c r="O37" s="25" t="str">
        <f t="shared" si="12"/>
        <v>JS0A7ZNZ</v>
      </c>
      <c r="P37" s="68" t="s">
        <v>49</v>
      </c>
      <c r="Q37" s="25"/>
      <c r="R37" s="35" t="s">
        <v>50</v>
      </c>
      <c r="S37" s="35" t="s">
        <v>17</v>
      </c>
      <c r="T37" s="25">
        <v>1008354876</v>
      </c>
      <c r="U37" s="25">
        <v>60</v>
      </c>
      <c r="V37" s="25">
        <v>120</v>
      </c>
      <c r="W37" s="23">
        <v>4001368273</v>
      </c>
      <c r="X37" s="74">
        <f>506</f>
        <v>506</v>
      </c>
      <c r="Y37" s="69">
        <f t="shared" si="13"/>
        <v>0</v>
      </c>
      <c r="Z37" s="69">
        <f t="shared" si="14"/>
        <v>506</v>
      </c>
      <c r="AA37" s="90">
        <v>5.48</v>
      </c>
      <c r="AB37" s="90"/>
      <c r="AC37" s="90">
        <f t="shared" si="15"/>
        <v>5.48</v>
      </c>
      <c r="AD37" s="70">
        <v>44908</v>
      </c>
      <c r="AE37" s="70">
        <v>45030</v>
      </c>
      <c r="AF37" s="70">
        <v>45031</v>
      </c>
      <c r="AG37" s="48">
        <v>143536827</v>
      </c>
      <c r="AH37" s="25">
        <v>10709771</v>
      </c>
      <c r="AI37" s="48" t="s">
        <v>290</v>
      </c>
      <c r="AJ37" s="70">
        <v>45029</v>
      </c>
      <c r="AK37" s="25"/>
      <c r="AL37" s="25"/>
      <c r="AM37" s="25" t="str">
        <f>IFERROR(VLOOKUP(AL37,'New CRC'!A:B,3,0),"-")</f>
        <v>-</v>
      </c>
      <c r="AN37" s="25" t="s">
        <v>280</v>
      </c>
      <c r="AO37" s="25" t="s">
        <v>289</v>
      </c>
      <c r="AP37" s="25"/>
      <c r="AQ37" s="25">
        <v>22</v>
      </c>
      <c r="AR37" s="71">
        <f t="shared" si="16"/>
        <v>23</v>
      </c>
      <c r="AS37" s="25">
        <v>115</v>
      </c>
      <c r="AT37" s="25">
        <f t="shared" si="17"/>
        <v>121</v>
      </c>
      <c r="AU37" s="25">
        <f t="shared" si="18"/>
        <v>6</v>
      </c>
      <c r="AV37" s="25">
        <f t="shared" si="19"/>
        <v>-1</v>
      </c>
      <c r="AW37" s="23" t="str">
        <f>IFERROR(IF(AV37&lt;0,"Ontime",VLOOKUP(AV37,'LT Diff Cal'!$A:$B,2,0)),"-")</f>
        <v>Ontime</v>
      </c>
      <c r="AX37" s="23" t="s">
        <v>281</v>
      </c>
      <c r="AY37" s="23" t="str">
        <f>P37&amp;AZ37&amp;BA37&amp;BB37</f>
        <v>JS0A7ZNZ008400136154260120</v>
      </c>
      <c r="AZ37" s="23">
        <v>4001361542</v>
      </c>
      <c r="BA37" s="23">
        <v>60</v>
      </c>
      <c r="BB37" s="23">
        <v>120</v>
      </c>
      <c r="BC37" s="23">
        <v>14324</v>
      </c>
      <c r="BD37" s="23">
        <v>506</v>
      </c>
      <c r="BE37" s="23"/>
      <c r="BF37" s="23"/>
      <c r="BG37" s="23"/>
      <c r="BH37" s="23"/>
      <c r="BI37" s="23"/>
      <c r="BJ37" s="23"/>
      <c r="BK37" s="23"/>
      <c r="BL37" s="23"/>
      <c r="BM37" s="23"/>
      <c r="BN37" s="23"/>
      <c r="BO37" s="23"/>
      <c r="BP37" s="23"/>
      <c r="BQ37" s="23"/>
      <c r="BR37" s="23"/>
      <c r="BS37" s="23"/>
      <c r="BT37" s="23"/>
      <c r="BU37" s="23"/>
    </row>
    <row r="38" spans="1:73" s="72" customFormat="1">
      <c r="A38" s="25" t="str">
        <f t="shared" si="10"/>
        <v>JS0A7ZNZ7H6100835487670506143536827</v>
      </c>
      <c r="B38" s="25" t="str">
        <f t="shared" si="11"/>
        <v/>
      </c>
      <c r="C38" s="25" t="s">
        <v>94</v>
      </c>
      <c r="D38" s="25" t="s">
        <v>272</v>
      </c>
      <c r="E38" s="25"/>
      <c r="F38" s="25"/>
      <c r="G38" s="25" t="s">
        <v>273</v>
      </c>
      <c r="H38" s="25" t="s">
        <v>274</v>
      </c>
      <c r="I38" s="57">
        <v>721415</v>
      </c>
      <c r="J38" s="25" t="s">
        <v>1</v>
      </c>
      <c r="K38" s="57">
        <v>721415</v>
      </c>
      <c r="L38" s="25" t="s">
        <v>1</v>
      </c>
      <c r="M38" s="25">
        <v>1010</v>
      </c>
      <c r="N38" s="25" t="s">
        <v>278</v>
      </c>
      <c r="O38" s="25" t="str">
        <f t="shared" si="12"/>
        <v>JS0A7ZNZ</v>
      </c>
      <c r="P38" s="68" t="s">
        <v>51</v>
      </c>
      <c r="Q38" s="25"/>
      <c r="R38" s="35" t="s">
        <v>50</v>
      </c>
      <c r="S38" s="35" t="s">
        <v>25</v>
      </c>
      <c r="T38" s="25">
        <v>1008354876</v>
      </c>
      <c r="U38" s="25">
        <v>70</v>
      </c>
      <c r="V38" s="25">
        <v>120</v>
      </c>
      <c r="W38" s="23">
        <v>4001368273</v>
      </c>
      <c r="X38" s="74">
        <f>506</f>
        <v>506</v>
      </c>
      <c r="Y38" s="69">
        <f t="shared" si="13"/>
        <v>506</v>
      </c>
      <c r="Z38" s="69">
        <f t="shared" si="14"/>
        <v>0</v>
      </c>
      <c r="AA38" s="90">
        <v>5.5</v>
      </c>
      <c r="AB38" s="90">
        <v>0.13</v>
      </c>
      <c r="AC38" s="90">
        <f t="shared" si="15"/>
        <v>5.63</v>
      </c>
      <c r="AD38" s="70">
        <v>44908</v>
      </c>
      <c r="AE38" s="70">
        <v>45030</v>
      </c>
      <c r="AF38" s="70">
        <v>45031</v>
      </c>
      <c r="AG38" s="48">
        <v>143536827</v>
      </c>
      <c r="AH38" s="25">
        <v>10709771</v>
      </c>
      <c r="AI38" s="48" t="s">
        <v>290</v>
      </c>
      <c r="AJ38" s="70">
        <v>45029</v>
      </c>
      <c r="AK38" s="25"/>
      <c r="AL38" s="25"/>
      <c r="AM38" s="25" t="str">
        <f>IFERROR(VLOOKUP(AL38,'New CRC'!A:B,3,0),"-")</f>
        <v>-</v>
      </c>
      <c r="AN38" s="25" t="s">
        <v>280</v>
      </c>
      <c r="AO38" s="25" t="s">
        <v>289</v>
      </c>
      <c r="AP38" s="25"/>
      <c r="AQ38" s="25">
        <v>22</v>
      </c>
      <c r="AR38" s="71">
        <f t="shared" si="16"/>
        <v>23</v>
      </c>
      <c r="AS38" s="25">
        <v>115</v>
      </c>
      <c r="AT38" s="25">
        <f t="shared" si="17"/>
        <v>121</v>
      </c>
      <c r="AU38" s="25">
        <f t="shared" si="18"/>
        <v>6</v>
      </c>
      <c r="AV38" s="25">
        <f t="shared" si="19"/>
        <v>-1</v>
      </c>
      <c r="AW38" s="23" t="str">
        <f>IFERROR(IF(AV38&lt;0,"Ontime",VLOOKUP(AV38,'LT Diff Cal'!$A:$B,2,0)),"-")</f>
        <v>Ontime</v>
      </c>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row>
    <row r="39" spans="1:73" s="72" customFormat="1">
      <c r="A39" s="25" t="str">
        <f t="shared" si="10"/>
        <v>JS0A7ZNZ96D100835487690506143536827</v>
      </c>
      <c r="B39" s="25" t="str">
        <f t="shared" si="11"/>
        <v/>
      </c>
      <c r="C39" s="25" t="s">
        <v>94</v>
      </c>
      <c r="D39" s="25" t="s">
        <v>272</v>
      </c>
      <c r="E39" s="25"/>
      <c r="F39" s="25"/>
      <c r="G39" s="25" t="s">
        <v>273</v>
      </c>
      <c r="H39" s="25" t="s">
        <v>274</v>
      </c>
      <c r="I39" s="57">
        <v>721415</v>
      </c>
      <c r="J39" s="25" t="s">
        <v>1</v>
      </c>
      <c r="K39" s="57">
        <v>721415</v>
      </c>
      <c r="L39" s="25" t="s">
        <v>1</v>
      </c>
      <c r="M39" s="25">
        <v>1010</v>
      </c>
      <c r="N39" s="25" t="s">
        <v>278</v>
      </c>
      <c r="O39" s="25" t="str">
        <f t="shared" si="12"/>
        <v>JS0A7ZNZ</v>
      </c>
      <c r="P39" s="68" t="s">
        <v>126</v>
      </c>
      <c r="Q39" s="25"/>
      <c r="R39" s="35" t="s">
        <v>50</v>
      </c>
      <c r="S39" s="35" t="s">
        <v>29</v>
      </c>
      <c r="T39" s="25">
        <v>1008354876</v>
      </c>
      <c r="U39" s="25">
        <v>90</v>
      </c>
      <c r="V39" s="25">
        <v>120</v>
      </c>
      <c r="W39" s="23">
        <v>4001368273</v>
      </c>
      <c r="X39" s="74">
        <f>506</f>
        <v>506</v>
      </c>
      <c r="Y39" s="69">
        <f t="shared" si="13"/>
        <v>506</v>
      </c>
      <c r="Z39" s="69">
        <f t="shared" si="14"/>
        <v>0</v>
      </c>
      <c r="AA39" s="90">
        <v>5.5</v>
      </c>
      <c r="AB39" s="90">
        <v>0.03</v>
      </c>
      <c r="AC39" s="90">
        <f t="shared" si="15"/>
        <v>5.53</v>
      </c>
      <c r="AD39" s="70">
        <v>44908</v>
      </c>
      <c r="AE39" s="70">
        <v>45030</v>
      </c>
      <c r="AF39" s="70">
        <v>45031</v>
      </c>
      <c r="AG39" s="48">
        <v>143536827</v>
      </c>
      <c r="AH39" s="25">
        <v>10709771</v>
      </c>
      <c r="AI39" s="48" t="s">
        <v>290</v>
      </c>
      <c r="AJ39" s="70">
        <v>45029</v>
      </c>
      <c r="AK39" s="25"/>
      <c r="AL39" s="25"/>
      <c r="AM39" s="25" t="str">
        <f>IFERROR(VLOOKUP(AL39,'New CRC'!A:B,3,0),"-")</f>
        <v>-</v>
      </c>
      <c r="AN39" s="25" t="s">
        <v>280</v>
      </c>
      <c r="AO39" s="25" t="s">
        <v>289</v>
      </c>
      <c r="AP39" s="25"/>
      <c r="AQ39" s="25">
        <v>22</v>
      </c>
      <c r="AR39" s="71">
        <f t="shared" si="16"/>
        <v>23</v>
      </c>
      <c r="AS39" s="25">
        <v>115</v>
      </c>
      <c r="AT39" s="25">
        <f t="shared" si="17"/>
        <v>121</v>
      </c>
      <c r="AU39" s="25">
        <f t="shared" si="18"/>
        <v>6</v>
      </c>
      <c r="AV39" s="25">
        <f t="shared" si="19"/>
        <v>-1</v>
      </c>
      <c r="AW39" s="23" t="str">
        <f>IFERROR(IF(AV39&lt;0,"Ontime",VLOOKUP(AV39,'LT Diff Cal'!$A:$B,2,0)),"-")</f>
        <v>Ontime</v>
      </c>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row>
    <row r="40" spans="1:73" s="72" customFormat="1">
      <c r="A40" s="25" t="str">
        <f t="shared" si="10"/>
        <v>JS0A7ZNZ7N8100835487680506143536827</v>
      </c>
      <c r="B40" s="25" t="str">
        <f t="shared" si="11"/>
        <v/>
      </c>
      <c r="C40" s="25" t="s">
        <v>94</v>
      </c>
      <c r="D40" s="25" t="s">
        <v>272</v>
      </c>
      <c r="E40" s="25"/>
      <c r="F40" s="25"/>
      <c r="G40" s="25" t="s">
        <v>273</v>
      </c>
      <c r="H40" s="25" t="s">
        <v>274</v>
      </c>
      <c r="I40" s="57">
        <v>721415</v>
      </c>
      <c r="J40" s="25" t="s">
        <v>1</v>
      </c>
      <c r="K40" s="57">
        <v>721415</v>
      </c>
      <c r="L40" s="25" t="s">
        <v>1</v>
      </c>
      <c r="M40" s="25">
        <v>1010</v>
      </c>
      <c r="N40" s="25" t="s">
        <v>278</v>
      </c>
      <c r="O40" s="25" t="str">
        <f t="shared" si="12"/>
        <v>JS0A7ZNZ</v>
      </c>
      <c r="P40" s="68" t="s">
        <v>110</v>
      </c>
      <c r="Q40" s="25"/>
      <c r="R40" s="35" t="s">
        <v>50</v>
      </c>
      <c r="S40" s="35" t="s">
        <v>19</v>
      </c>
      <c r="T40" s="25">
        <v>1008354876</v>
      </c>
      <c r="U40" s="25">
        <v>80</v>
      </c>
      <c r="V40" s="25">
        <v>120</v>
      </c>
      <c r="W40" s="23">
        <v>4001368273</v>
      </c>
      <c r="X40" s="74">
        <f>506</f>
        <v>506</v>
      </c>
      <c r="Y40" s="69">
        <f t="shared" si="13"/>
        <v>506</v>
      </c>
      <c r="Z40" s="69">
        <f t="shared" si="14"/>
        <v>0</v>
      </c>
      <c r="AA40" s="90">
        <v>5.72</v>
      </c>
      <c r="AB40" s="90">
        <v>0.03</v>
      </c>
      <c r="AC40" s="90">
        <f t="shared" si="15"/>
        <v>5.75</v>
      </c>
      <c r="AD40" s="70">
        <v>44908</v>
      </c>
      <c r="AE40" s="70">
        <v>45030</v>
      </c>
      <c r="AF40" s="70">
        <v>45031</v>
      </c>
      <c r="AG40" s="48">
        <v>143536827</v>
      </c>
      <c r="AH40" s="25">
        <v>10709771</v>
      </c>
      <c r="AI40" s="48" t="s">
        <v>290</v>
      </c>
      <c r="AJ40" s="70">
        <v>45029</v>
      </c>
      <c r="AK40" s="25"/>
      <c r="AL40" s="25"/>
      <c r="AM40" s="25" t="str">
        <f>IFERROR(VLOOKUP(AL40,'New CRC'!A:B,3,0),"-")</f>
        <v>-</v>
      </c>
      <c r="AN40" s="25" t="s">
        <v>280</v>
      </c>
      <c r="AO40" s="25" t="s">
        <v>289</v>
      </c>
      <c r="AP40" s="25"/>
      <c r="AQ40" s="25">
        <v>22</v>
      </c>
      <c r="AR40" s="71">
        <f t="shared" si="16"/>
        <v>23</v>
      </c>
      <c r="AS40" s="25">
        <v>115</v>
      </c>
      <c r="AT40" s="25">
        <f t="shared" si="17"/>
        <v>121</v>
      </c>
      <c r="AU40" s="25">
        <f t="shared" si="18"/>
        <v>6</v>
      </c>
      <c r="AV40" s="25">
        <f t="shared" si="19"/>
        <v>-1</v>
      </c>
      <c r="AW40" s="23" t="str">
        <f>IFERROR(IF(AV40&lt;0,"Ontime",VLOOKUP(AV40,'LT Diff Cal'!$A:$B,2,0)),"-")</f>
        <v>Ontime</v>
      </c>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row>
    <row r="41" spans="1:73" s="72" customFormat="1">
      <c r="A41" s="25" t="str">
        <f t="shared" si="10"/>
        <v>JS0A7ZNZ003100835487650506143536827</v>
      </c>
      <c r="B41" s="25" t="str">
        <f t="shared" si="11"/>
        <v/>
      </c>
      <c r="C41" s="25" t="s">
        <v>94</v>
      </c>
      <c r="D41" s="25" t="s">
        <v>272</v>
      </c>
      <c r="E41" s="25"/>
      <c r="F41" s="25"/>
      <c r="G41" s="25" t="s">
        <v>273</v>
      </c>
      <c r="H41" s="25" t="s">
        <v>274</v>
      </c>
      <c r="I41" s="57">
        <v>721415</v>
      </c>
      <c r="J41" s="25" t="s">
        <v>1</v>
      </c>
      <c r="K41" s="57">
        <v>721415</v>
      </c>
      <c r="L41" s="25" t="s">
        <v>1</v>
      </c>
      <c r="M41" s="25">
        <v>1010</v>
      </c>
      <c r="N41" s="25" t="s">
        <v>278</v>
      </c>
      <c r="O41" s="25" t="str">
        <f t="shared" si="12"/>
        <v>JS0A7ZNZ</v>
      </c>
      <c r="P41" s="68" t="s">
        <v>109</v>
      </c>
      <c r="Q41" s="25"/>
      <c r="R41" s="35" t="s">
        <v>50</v>
      </c>
      <c r="S41" s="35" t="s">
        <v>23</v>
      </c>
      <c r="T41" s="25">
        <v>1008354876</v>
      </c>
      <c r="U41" s="25">
        <v>50</v>
      </c>
      <c r="V41" s="25">
        <v>120</v>
      </c>
      <c r="W41" s="23">
        <v>4001368273</v>
      </c>
      <c r="X41" s="74">
        <f>506</f>
        <v>506</v>
      </c>
      <c r="Y41" s="69">
        <f t="shared" si="13"/>
        <v>506</v>
      </c>
      <c r="Z41" s="69">
        <f t="shared" si="14"/>
        <v>0</v>
      </c>
      <c r="AA41" s="90">
        <v>5.72</v>
      </c>
      <c r="AB41" s="90"/>
      <c r="AC41" s="90">
        <f t="shared" si="15"/>
        <v>5.72</v>
      </c>
      <c r="AD41" s="70">
        <v>44908</v>
      </c>
      <c r="AE41" s="70">
        <v>45030</v>
      </c>
      <c r="AF41" s="70">
        <v>45031</v>
      </c>
      <c r="AG41" s="48">
        <v>143536827</v>
      </c>
      <c r="AH41" s="25">
        <v>10709771</v>
      </c>
      <c r="AI41" s="48" t="s">
        <v>290</v>
      </c>
      <c r="AJ41" s="70">
        <v>45029</v>
      </c>
      <c r="AK41" s="25"/>
      <c r="AL41" s="25"/>
      <c r="AM41" s="25" t="str">
        <f>IFERROR(VLOOKUP(AL41,'New CRC'!A:B,3,0),"-")</f>
        <v>-</v>
      </c>
      <c r="AN41" s="25" t="s">
        <v>280</v>
      </c>
      <c r="AO41" s="25" t="s">
        <v>289</v>
      </c>
      <c r="AP41" s="25"/>
      <c r="AQ41" s="25">
        <v>22</v>
      </c>
      <c r="AR41" s="71">
        <f t="shared" si="16"/>
        <v>23</v>
      </c>
      <c r="AS41" s="25">
        <v>115</v>
      </c>
      <c r="AT41" s="25">
        <f t="shared" si="17"/>
        <v>121</v>
      </c>
      <c r="AU41" s="25">
        <f t="shared" si="18"/>
        <v>6</v>
      </c>
      <c r="AV41" s="25">
        <f t="shared" si="19"/>
        <v>-1</v>
      </c>
      <c r="AW41" s="23" t="str">
        <f>IFERROR(IF(AV41&lt;0,"Ontime",VLOOKUP(AV41,'LT Diff Cal'!$A:$B,2,0)),"-")</f>
        <v>Ontime</v>
      </c>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row>
    <row r="42" spans="1:73" s="72" customFormat="1">
      <c r="A42" s="25" t="str">
        <f t="shared" si="10"/>
        <v>JS0A7ZNZAQ01008354876100506143536827</v>
      </c>
      <c r="B42" s="25" t="str">
        <f t="shared" si="11"/>
        <v/>
      </c>
      <c r="C42" s="25" t="s">
        <v>94</v>
      </c>
      <c r="D42" s="25" t="s">
        <v>272</v>
      </c>
      <c r="E42" s="25"/>
      <c r="F42" s="25"/>
      <c r="G42" s="25" t="s">
        <v>273</v>
      </c>
      <c r="H42" s="25" t="s">
        <v>274</v>
      </c>
      <c r="I42" s="57">
        <v>721415</v>
      </c>
      <c r="J42" s="25" t="s">
        <v>1</v>
      </c>
      <c r="K42" s="57">
        <v>721415</v>
      </c>
      <c r="L42" s="25" t="s">
        <v>1</v>
      </c>
      <c r="M42" s="25">
        <v>1010</v>
      </c>
      <c r="N42" s="25" t="s">
        <v>278</v>
      </c>
      <c r="O42" s="25" t="str">
        <f t="shared" si="12"/>
        <v>JS0A7ZNZ</v>
      </c>
      <c r="P42" s="68" t="s">
        <v>127</v>
      </c>
      <c r="Q42" s="25"/>
      <c r="R42" s="35" t="s">
        <v>50</v>
      </c>
      <c r="S42" s="35" t="s">
        <v>97</v>
      </c>
      <c r="T42" s="25">
        <v>1008354876</v>
      </c>
      <c r="U42" s="25">
        <v>100</v>
      </c>
      <c r="V42" s="25">
        <v>120</v>
      </c>
      <c r="W42" s="23">
        <v>4001368273</v>
      </c>
      <c r="X42" s="74">
        <f>506</f>
        <v>506</v>
      </c>
      <c r="Y42" s="69">
        <f t="shared" si="13"/>
        <v>506</v>
      </c>
      <c r="Z42" s="69">
        <f t="shared" si="14"/>
        <v>0</v>
      </c>
      <c r="AA42" s="90">
        <v>5.97</v>
      </c>
      <c r="AB42" s="90">
        <v>0.04</v>
      </c>
      <c r="AC42" s="90">
        <f t="shared" si="15"/>
        <v>6.01</v>
      </c>
      <c r="AD42" s="70">
        <v>44908</v>
      </c>
      <c r="AE42" s="70">
        <v>45030</v>
      </c>
      <c r="AF42" s="70">
        <v>45031</v>
      </c>
      <c r="AG42" s="48">
        <v>143536827</v>
      </c>
      <c r="AH42" s="25">
        <v>10709771</v>
      </c>
      <c r="AI42" s="48" t="s">
        <v>290</v>
      </c>
      <c r="AJ42" s="70">
        <v>45029</v>
      </c>
      <c r="AK42" s="25"/>
      <c r="AL42" s="25"/>
      <c r="AM42" s="25" t="str">
        <f>IFERROR(VLOOKUP(AL42,'New CRC'!A:B,3,0),"-")</f>
        <v>-</v>
      </c>
      <c r="AN42" s="25" t="s">
        <v>280</v>
      </c>
      <c r="AO42" s="25" t="s">
        <v>289</v>
      </c>
      <c r="AP42" s="25"/>
      <c r="AQ42" s="25">
        <v>22</v>
      </c>
      <c r="AR42" s="71">
        <f t="shared" si="16"/>
        <v>23</v>
      </c>
      <c r="AS42" s="25">
        <v>115</v>
      </c>
      <c r="AT42" s="25">
        <f t="shared" si="17"/>
        <v>121</v>
      </c>
      <c r="AU42" s="25">
        <f t="shared" si="18"/>
        <v>6</v>
      </c>
      <c r="AV42" s="25">
        <f t="shared" si="19"/>
        <v>-1</v>
      </c>
      <c r="AW42" s="23" t="str">
        <f>IFERROR(IF(AV42&lt;0,"Ontime",VLOOKUP(AV42,'LT Diff Cal'!$A:$B,2,0)),"-")</f>
        <v>Ontime</v>
      </c>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row>
    <row r="43" spans="1:73" s="72" customFormat="1">
      <c r="A43" s="25" t="str">
        <f t="shared" si="10"/>
        <v>JS0A4QUT00810083548761203016143536827</v>
      </c>
      <c r="B43" s="25" t="str">
        <f t="shared" si="11"/>
        <v>X</v>
      </c>
      <c r="C43" s="25" t="s">
        <v>94</v>
      </c>
      <c r="D43" s="25" t="s">
        <v>272</v>
      </c>
      <c r="E43" s="25"/>
      <c r="F43" s="25"/>
      <c r="G43" s="25" t="s">
        <v>273</v>
      </c>
      <c r="H43" s="25" t="s">
        <v>274</v>
      </c>
      <c r="I43" s="57">
        <v>721415</v>
      </c>
      <c r="J43" s="25" t="s">
        <v>1</v>
      </c>
      <c r="K43" s="57">
        <v>721415</v>
      </c>
      <c r="L43" s="25" t="s">
        <v>1</v>
      </c>
      <c r="M43" s="25">
        <v>1010</v>
      </c>
      <c r="N43" s="25" t="s">
        <v>278</v>
      </c>
      <c r="O43" s="25" t="str">
        <f t="shared" si="12"/>
        <v>JS0A4QUT</v>
      </c>
      <c r="P43" s="68" t="s">
        <v>42</v>
      </c>
      <c r="Q43" s="25"/>
      <c r="R43" s="35" t="s">
        <v>43</v>
      </c>
      <c r="S43" s="35" t="s">
        <v>17</v>
      </c>
      <c r="T43" s="25">
        <v>1008354876</v>
      </c>
      <c r="U43" s="25">
        <v>120</v>
      </c>
      <c r="V43" s="25">
        <v>120</v>
      </c>
      <c r="W43" s="23">
        <v>4001368273</v>
      </c>
      <c r="X43" s="74">
        <v>3016</v>
      </c>
      <c r="Y43" s="69">
        <f t="shared" si="13"/>
        <v>0</v>
      </c>
      <c r="Z43" s="69">
        <f t="shared" si="14"/>
        <v>3016</v>
      </c>
      <c r="AA43" s="90">
        <v>4.9800000000000004</v>
      </c>
      <c r="AB43" s="90"/>
      <c r="AC43" s="90">
        <f t="shared" si="15"/>
        <v>4.9800000000000004</v>
      </c>
      <c r="AD43" s="70">
        <v>44908</v>
      </c>
      <c r="AE43" s="70">
        <v>45030</v>
      </c>
      <c r="AF43" s="70">
        <v>45031</v>
      </c>
      <c r="AG43" s="48">
        <v>143536827</v>
      </c>
      <c r="AH43" s="25">
        <v>10709771</v>
      </c>
      <c r="AI43" s="48" t="s">
        <v>290</v>
      </c>
      <c r="AJ43" s="70">
        <v>45029</v>
      </c>
      <c r="AK43" s="25"/>
      <c r="AL43" s="25"/>
      <c r="AM43" s="25" t="str">
        <f>IFERROR(VLOOKUP(AL43,'New CRC'!A:B,3,0),"-")</f>
        <v>-</v>
      </c>
      <c r="AN43" s="25" t="s">
        <v>280</v>
      </c>
      <c r="AO43" s="25" t="s">
        <v>289</v>
      </c>
      <c r="AP43" s="25"/>
      <c r="AQ43" s="25">
        <v>29</v>
      </c>
      <c r="AR43" s="71">
        <f t="shared" si="16"/>
        <v>104</v>
      </c>
      <c r="AS43" s="25">
        <v>115</v>
      </c>
      <c r="AT43" s="25">
        <f t="shared" si="17"/>
        <v>121</v>
      </c>
      <c r="AU43" s="25">
        <f t="shared" si="18"/>
        <v>6</v>
      </c>
      <c r="AV43" s="25">
        <f t="shared" si="19"/>
        <v>-1</v>
      </c>
      <c r="AW43" s="23" t="str">
        <f>IFERROR(IF(AV43&lt;0,"Ontime",VLOOKUP(AV43,'LT Diff Cal'!$A:$B,2,0)),"-")</f>
        <v>Ontime</v>
      </c>
      <c r="AX43" s="23" t="s">
        <v>281</v>
      </c>
      <c r="AY43" s="23" t="str">
        <f>P43&amp;AZ43&amp;BA43&amp;BB43</f>
        <v>JS0A4QUT0084001357822660120</v>
      </c>
      <c r="AZ43" s="23">
        <v>4001357822</v>
      </c>
      <c r="BA43" s="23">
        <v>660</v>
      </c>
      <c r="BB43" s="23">
        <v>120</v>
      </c>
      <c r="BC43" s="23">
        <v>30000</v>
      </c>
      <c r="BD43" s="23">
        <v>3016</v>
      </c>
      <c r="BE43" s="23"/>
      <c r="BF43" s="23"/>
      <c r="BG43" s="23"/>
      <c r="BH43" s="23"/>
      <c r="BI43" s="23"/>
      <c r="BJ43" s="23"/>
      <c r="BK43" s="23"/>
      <c r="BL43" s="23"/>
      <c r="BM43" s="23"/>
      <c r="BN43" s="23"/>
      <c r="BO43" s="23"/>
      <c r="BP43" s="23"/>
      <c r="BQ43" s="23"/>
      <c r="BR43" s="23"/>
      <c r="BS43" s="23"/>
      <c r="BT43" s="23"/>
      <c r="BU43" s="23"/>
    </row>
    <row r="44" spans="1:73" s="72" customFormat="1">
      <c r="A44" s="25" t="str">
        <f t="shared" si="10"/>
        <v>JS0A4QUTAI41008354876210522143536827</v>
      </c>
      <c r="B44" s="25" t="str">
        <f t="shared" si="11"/>
        <v/>
      </c>
      <c r="C44" s="25" t="s">
        <v>94</v>
      </c>
      <c r="D44" s="25" t="s">
        <v>272</v>
      </c>
      <c r="E44" s="25"/>
      <c r="F44" s="25"/>
      <c r="G44" s="25" t="s">
        <v>273</v>
      </c>
      <c r="H44" s="25" t="s">
        <v>274</v>
      </c>
      <c r="I44" s="57">
        <v>721415</v>
      </c>
      <c r="J44" s="25" t="s">
        <v>1</v>
      </c>
      <c r="K44" s="57">
        <v>721415</v>
      </c>
      <c r="L44" s="25" t="s">
        <v>1</v>
      </c>
      <c r="M44" s="25">
        <v>1010</v>
      </c>
      <c r="N44" s="25" t="s">
        <v>278</v>
      </c>
      <c r="O44" s="25" t="str">
        <f t="shared" si="12"/>
        <v>JS0A4QUT</v>
      </c>
      <c r="P44" s="68" t="s">
        <v>105</v>
      </c>
      <c r="Q44" s="25"/>
      <c r="R44" s="35" t="s">
        <v>43</v>
      </c>
      <c r="S44" s="35" t="s">
        <v>106</v>
      </c>
      <c r="T44" s="25">
        <v>1008354876</v>
      </c>
      <c r="U44" s="25">
        <v>210</v>
      </c>
      <c r="V44" s="25">
        <v>120</v>
      </c>
      <c r="W44" s="23">
        <v>4001368273</v>
      </c>
      <c r="X44" s="74">
        <v>522</v>
      </c>
      <c r="Y44" s="69">
        <f t="shared" si="13"/>
        <v>522</v>
      </c>
      <c r="Z44" s="69">
        <f t="shared" si="14"/>
        <v>0</v>
      </c>
      <c r="AA44" s="90">
        <v>5.42</v>
      </c>
      <c r="AB44" s="90">
        <v>0.41050903119868637</v>
      </c>
      <c r="AC44" s="90">
        <f t="shared" si="15"/>
        <v>5.8305090311986865</v>
      </c>
      <c r="AD44" s="70">
        <v>44908</v>
      </c>
      <c r="AE44" s="70">
        <v>45030</v>
      </c>
      <c r="AF44" s="70">
        <v>45031</v>
      </c>
      <c r="AG44" s="48">
        <v>143536827</v>
      </c>
      <c r="AH44" s="25">
        <v>10709771</v>
      </c>
      <c r="AI44" s="48" t="s">
        <v>290</v>
      </c>
      <c r="AJ44" s="70">
        <v>45029</v>
      </c>
      <c r="AK44" s="25"/>
      <c r="AL44" s="25"/>
      <c r="AM44" s="25" t="str">
        <f>IFERROR(VLOOKUP(AL44,'New CRC'!A:B,3,0),"-")</f>
        <v>-</v>
      </c>
      <c r="AN44" s="25" t="s">
        <v>280</v>
      </c>
      <c r="AO44" s="25" t="s">
        <v>289</v>
      </c>
      <c r="AP44" s="25"/>
      <c r="AQ44" s="25">
        <v>29</v>
      </c>
      <c r="AR44" s="71">
        <f t="shared" si="16"/>
        <v>18</v>
      </c>
      <c r="AS44" s="25">
        <v>115</v>
      </c>
      <c r="AT44" s="25">
        <f t="shared" si="17"/>
        <v>121</v>
      </c>
      <c r="AU44" s="25">
        <f t="shared" si="18"/>
        <v>6</v>
      </c>
      <c r="AV44" s="25">
        <f t="shared" si="19"/>
        <v>-1</v>
      </c>
      <c r="AW44" s="23" t="str">
        <f>IFERROR(IF(AV44&lt;0,"Ontime",VLOOKUP(AV44,'LT Diff Cal'!$A:$B,2,0)),"-")</f>
        <v>Ontime</v>
      </c>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row>
    <row r="45" spans="1:73" s="72" customFormat="1">
      <c r="A45" s="25" t="str">
        <f t="shared" si="10"/>
        <v>JS0A4QUT7H61008354876150928143536827</v>
      </c>
      <c r="B45" s="25" t="str">
        <f t="shared" si="11"/>
        <v>X</v>
      </c>
      <c r="C45" s="25" t="s">
        <v>94</v>
      </c>
      <c r="D45" s="25" t="s">
        <v>272</v>
      </c>
      <c r="E45" s="25"/>
      <c r="F45" s="25"/>
      <c r="G45" s="25" t="s">
        <v>273</v>
      </c>
      <c r="H45" s="25" t="s">
        <v>274</v>
      </c>
      <c r="I45" s="57">
        <v>721415</v>
      </c>
      <c r="J45" s="25" t="s">
        <v>1</v>
      </c>
      <c r="K45" s="57">
        <v>721415</v>
      </c>
      <c r="L45" s="25" t="s">
        <v>1</v>
      </c>
      <c r="M45" s="25">
        <v>1010</v>
      </c>
      <c r="N45" s="25" t="s">
        <v>278</v>
      </c>
      <c r="O45" s="25" t="str">
        <f t="shared" si="12"/>
        <v>JS0A4QUT</v>
      </c>
      <c r="P45" s="68" t="s">
        <v>44</v>
      </c>
      <c r="Q45" s="25"/>
      <c r="R45" s="35" t="s">
        <v>43</v>
      </c>
      <c r="S45" s="35" t="s">
        <v>25</v>
      </c>
      <c r="T45" s="25">
        <v>1008354876</v>
      </c>
      <c r="U45" s="25">
        <v>150</v>
      </c>
      <c r="V45" s="25">
        <v>120</v>
      </c>
      <c r="W45" s="23">
        <v>4001368273</v>
      </c>
      <c r="X45" s="74">
        <v>928</v>
      </c>
      <c r="Y45" s="69">
        <f t="shared" si="13"/>
        <v>904</v>
      </c>
      <c r="Z45" s="69">
        <f t="shared" si="14"/>
        <v>24</v>
      </c>
      <c r="AA45" s="90">
        <v>4.99</v>
      </c>
      <c r="AB45" s="90"/>
      <c r="AC45" s="90">
        <f t="shared" si="15"/>
        <v>4.99</v>
      </c>
      <c r="AD45" s="70">
        <v>44908</v>
      </c>
      <c r="AE45" s="70">
        <v>45030</v>
      </c>
      <c r="AF45" s="70">
        <v>45031</v>
      </c>
      <c r="AG45" s="48">
        <v>143536827</v>
      </c>
      <c r="AH45" s="25">
        <v>10709771</v>
      </c>
      <c r="AI45" s="48" t="s">
        <v>290</v>
      </c>
      <c r="AJ45" s="70">
        <v>45029</v>
      </c>
      <c r="AK45" s="25"/>
      <c r="AL45" s="25"/>
      <c r="AM45" s="25" t="str">
        <f>IFERROR(VLOOKUP(AL45,'New CRC'!A:B,3,0),"-")</f>
        <v>-</v>
      </c>
      <c r="AN45" s="25" t="s">
        <v>280</v>
      </c>
      <c r="AO45" s="25" t="s">
        <v>289</v>
      </c>
      <c r="AP45" s="25"/>
      <c r="AQ45" s="25">
        <v>29</v>
      </c>
      <c r="AR45" s="71">
        <f t="shared" si="16"/>
        <v>32</v>
      </c>
      <c r="AS45" s="25">
        <v>115</v>
      </c>
      <c r="AT45" s="25">
        <f t="shared" si="17"/>
        <v>121</v>
      </c>
      <c r="AU45" s="25">
        <f t="shared" si="18"/>
        <v>6</v>
      </c>
      <c r="AV45" s="25">
        <f t="shared" si="19"/>
        <v>-1</v>
      </c>
      <c r="AW45" s="23" t="str">
        <f>IFERROR(IF(AV45&lt;0,"Ontime",VLOOKUP(AV45,'LT Diff Cal'!$A:$B,2,0)),"-")</f>
        <v>Ontime</v>
      </c>
      <c r="AX45" s="23" t="s">
        <v>281</v>
      </c>
      <c r="AY45" s="23" t="str">
        <f>P45&amp;AZ45&amp;BA45&amp;BB45</f>
        <v>JS0A4QUT7H6400136331940120</v>
      </c>
      <c r="AZ45" s="23">
        <v>4001363319</v>
      </c>
      <c r="BA45" s="23">
        <v>40</v>
      </c>
      <c r="BB45" s="23">
        <v>120</v>
      </c>
      <c r="BC45" s="23">
        <v>3100</v>
      </c>
      <c r="BD45" s="23">
        <v>24</v>
      </c>
      <c r="BE45" s="23"/>
      <c r="BF45" s="23"/>
      <c r="BG45" s="23"/>
      <c r="BH45" s="23"/>
      <c r="BI45" s="23"/>
      <c r="BJ45" s="23"/>
      <c r="BK45" s="23"/>
      <c r="BL45" s="23"/>
      <c r="BM45" s="23"/>
      <c r="BN45" s="23"/>
      <c r="BO45" s="23"/>
      <c r="BP45" s="23"/>
      <c r="BQ45" s="23"/>
      <c r="BR45" s="23"/>
      <c r="BS45" s="23"/>
      <c r="BT45" s="23"/>
      <c r="BU45" s="23"/>
    </row>
    <row r="46" spans="1:73" s="72" customFormat="1">
      <c r="A46" s="25" t="str">
        <f t="shared" si="10"/>
        <v>JS0A4QUT85V1008354876170522143536827</v>
      </c>
      <c r="B46" s="25" t="str">
        <f t="shared" si="11"/>
        <v/>
      </c>
      <c r="C46" s="25" t="s">
        <v>94</v>
      </c>
      <c r="D46" s="25" t="s">
        <v>272</v>
      </c>
      <c r="E46" s="25"/>
      <c r="F46" s="25"/>
      <c r="G46" s="25" t="s">
        <v>273</v>
      </c>
      <c r="H46" s="25" t="s">
        <v>274</v>
      </c>
      <c r="I46" s="57">
        <v>721415</v>
      </c>
      <c r="J46" s="25" t="s">
        <v>1</v>
      </c>
      <c r="K46" s="57">
        <v>721415</v>
      </c>
      <c r="L46" s="25" t="s">
        <v>1</v>
      </c>
      <c r="M46" s="25">
        <v>1010</v>
      </c>
      <c r="N46" s="25" t="s">
        <v>278</v>
      </c>
      <c r="O46" s="25" t="str">
        <f t="shared" si="12"/>
        <v>JS0A4QUT</v>
      </c>
      <c r="P46" s="68" t="s">
        <v>83</v>
      </c>
      <c r="Q46" s="25"/>
      <c r="R46" s="35" t="s">
        <v>43</v>
      </c>
      <c r="S46" s="35" t="s">
        <v>84</v>
      </c>
      <c r="T46" s="25">
        <v>1008354876</v>
      </c>
      <c r="U46" s="25">
        <v>170</v>
      </c>
      <c r="V46" s="25">
        <v>120</v>
      </c>
      <c r="W46" s="23">
        <v>4001368273</v>
      </c>
      <c r="X46" s="74">
        <v>522</v>
      </c>
      <c r="Y46" s="69">
        <f t="shared" si="13"/>
        <v>522</v>
      </c>
      <c r="Z46" s="69">
        <f t="shared" si="14"/>
        <v>0</v>
      </c>
      <c r="AA46" s="90">
        <v>4.99</v>
      </c>
      <c r="AB46" s="90"/>
      <c r="AC46" s="90">
        <f t="shared" si="15"/>
        <v>4.99</v>
      </c>
      <c r="AD46" s="70">
        <v>44908</v>
      </c>
      <c r="AE46" s="70">
        <v>45030</v>
      </c>
      <c r="AF46" s="70">
        <v>45031</v>
      </c>
      <c r="AG46" s="48">
        <v>143536827</v>
      </c>
      <c r="AH46" s="25">
        <v>10709771</v>
      </c>
      <c r="AI46" s="48" t="s">
        <v>290</v>
      </c>
      <c r="AJ46" s="70">
        <v>45029</v>
      </c>
      <c r="AK46" s="25"/>
      <c r="AL46" s="25"/>
      <c r="AM46" s="25" t="str">
        <f>IFERROR(VLOOKUP(AL46,'New CRC'!A:B,3,0),"-")</f>
        <v>-</v>
      </c>
      <c r="AN46" s="25" t="s">
        <v>280</v>
      </c>
      <c r="AO46" s="25" t="s">
        <v>289</v>
      </c>
      <c r="AP46" s="25"/>
      <c r="AQ46" s="25">
        <v>29</v>
      </c>
      <c r="AR46" s="71">
        <f t="shared" si="16"/>
        <v>18</v>
      </c>
      <c r="AS46" s="25">
        <v>115</v>
      </c>
      <c r="AT46" s="25">
        <f t="shared" si="17"/>
        <v>121</v>
      </c>
      <c r="AU46" s="25">
        <f t="shared" si="18"/>
        <v>6</v>
      </c>
      <c r="AV46" s="25">
        <f t="shared" si="19"/>
        <v>-1</v>
      </c>
      <c r="AW46" s="23" t="str">
        <f>IFERROR(IF(AV46&lt;0,"Ontime",VLOOKUP(AV46,'LT Diff Cal'!$A:$B,2,0)),"-")</f>
        <v>Ontime</v>
      </c>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row>
    <row r="47" spans="1:73" s="72" customFormat="1">
      <c r="A47" s="25" t="str">
        <f t="shared" si="10"/>
        <v>JS0A4QUTAB31008354876190522143536827</v>
      </c>
      <c r="B47" s="25" t="str">
        <f t="shared" si="11"/>
        <v/>
      </c>
      <c r="C47" s="25" t="s">
        <v>94</v>
      </c>
      <c r="D47" s="25" t="s">
        <v>272</v>
      </c>
      <c r="E47" s="25"/>
      <c r="F47" s="25"/>
      <c r="G47" s="25" t="s">
        <v>273</v>
      </c>
      <c r="H47" s="25" t="s">
        <v>274</v>
      </c>
      <c r="I47" s="57">
        <v>721415</v>
      </c>
      <c r="J47" s="25" t="s">
        <v>1</v>
      </c>
      <c r="K47" s="57">
        <v>721415</v>
      </c>
      <c r="L47" s="25" t="s">
        <v>1</v>
      </c>
      <c r="M47" s="25">
        <v>1010</v>
      </c>
      <c r="N47" s="25" t="s">
        <v>278</v>
      </c>
      <c r="O47" s="25" t="str">
        <f t="shared" si="12"/>
        <v>JS0A4QUT</v>
      </c>
      <c r="P47" s="68" t="s">
        <v>129</v>
      </c>
      <c r="Q47" s="25"/>
      <c r="R47" s="35" t="s">
        <v>43</v>
      </c>
      <c r="S47" s="35" t="s">
        <v>130</v>
      </c>
      <c r="T47" s="25">
        <v>1008354876</v>
      </c>
      <c r="U47" s="25">
        <v>190</v>
      </c>
      <c r="V47" s="25">
        <v>120</v>
      </c>
      <c r="W47" s="23">
        <v>4001368273</v>
      </c>
      <c r="X47" s="74">
        <v>522</v>
      </c>
      <c r="Y47" s="69">
        <f t="shared" si="13"/>
        <v>522</v>
      </c>
      <c r="Z47" s="69">
        <f t="shared" si="14"/>
        <v>0</v>
      </c>
      <c r="AA47" s="90">
        <v>5.54</v>
      </c>
      <c r="AB47" s="90">
        <v>0.17</v>
      </c>
      <c r="AC47" s="90">
        <f t="shared" si="15"/>
        <v>5.71</v>
      </c>
      <c r="AD47" s="70">
        <v>44908</v>
      </c>
      <c r="AE47" s="70">
        <v>45030</v>
      </c>
      <c r="AF47" s="70">
        <v>45031</v>
      </c>
      <c r="AG47" s="48">
        <v>143536827</v>
      </c>
      <c r="AH47" s="25">
        <v>10709771</v>
      </c>
      <c r="AI47" s="48" t="s">
        <v>290</v>
      </c>
      <c r="AJ47" s="70">
        <v>45029</v>
      </c>
      <c r="AK47" s="25"/>
      <c r="AL47" s="25"/>
      <c r="AM47" s="25" t="str">
        <f>IFERROR(VLOOKUP(AL47,'New CRC'!A:B,3,0),"-")</f>
        <v>-</v>
      </c>
      <c r="AN47" s="25" t="s">
        <v>280</v>
      </c>
      <c r="AO47" s="25" t="s">
        <v>289</v>
      </c>
      <c r="AP47" s="25"/>
      <c r="AQ47" s="25">
        <v>29</v>
      </c>
      <c r="AR47" s="71">
        <f t="shared" si="16"/>
        <v>18</v>
      </c>
      <c r="AS47" s="25">
        <v>115</v>
      </c>
      <c r="AT47" s="25">
        <f t="shared" si="17"/>
        <v>121</v>
      </c>
      <c r="AU47" s="25">
        <f t="shared" si="18"/>
        <v>6</v>
      </c>
      <c r="AV47" s="25">
        <f t="shared" si="19"/>
        <v>-1</v>
      </c>
      <c r="AW47" s="23" t="str">
        <f>IFERROR(IF(AV47&lt;0,"Ontime",VLOOKUP(AV47,'LT Diff Cal'!$A:$B,2,0)),"-")</f>
        <v>Ontime</v>
      </c>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row>
    <row r="48" spans="1:73" s="72" customFormat="1">
      <c r="A48" s="25" t="str">
        <f t="shared" si="10"/>
        <v>JS0A4QUT96A1008354876180522143536827</v>
      </c>
      <c r="B48" s="25" t="str">
        <f t="shared" si="11"/>
        <v/>
      </c>
      <c r="C48" s="25" t="s">
        <v>94</v>
      </c>
      <c r="D48" s="25" t="s">
        <v>272</v>
      </c>
      <c r="E48" s="25"/>
      <c r="F48" s="25"/>
      <c r="G48" s="25" t="s">
        <v>273</v>
      </c>
      <c r="H48" s="25" t="s">
        <v>274</v>
      </c>
      <c r="I48" s="57">
        <v>721415</v>
      </c>
      <c r="J48" s="25" t="s">
        <v>1</v>
      </c>
      <c r="K48" s="57">
        <v>721415</v>
      </c>
      <c r="L48" s="25" t="s">
        <v>1</v>
      </c>
      <c r="M48" s="25">
        <v>1010</v>
      </c>
      <c r="N48" s="25" t="s">
        <v>278</v>
      </c>
      <c r="O48" s="25" t="str">
        <f t="shared" si="12"/>
        <v>JS0A4QUT</v>
      </c>
      <c r="P48" s="68" t="s">
        <v>103</v>
      </c>
      <c r="Q48" s="25"/>
      <c r="R48" s="35" t="s">
        <v>43</v>
      </c>
      <c r="S48" s="35" t="s">
        <v>104</v>
      </c>
      <c r="T48" s="25">
        <v>1008354876</v>
      </c>
      <c r="U48" s="25">
        <v>180</v>
      </c>
      <c r="V48" s="25">
        <v>120</v>
      </c>
      <c r="W48" s="23">
        <v>4001368273</v>
      </c>
      <c r="X48" s="74">
        <v>522</v>
      </c>
      <c r="Y48" s="69">
        <f t="shared" si="13"/>
        <v>522</v>
      </c>
      <c r="Z48" s="69">
        <f t="shared" si="14"/>
        <v>0</v>
      </c>
      <c r="AA48" s="90">
        <v>4.99</v>
      </c>
      <c r="AB48" s="90"/>
      <c r="AC48" s="90">
        <f t="shared" si="15"/>
        <v>4.99</v>
      </c>
      <c r="AD48" s="70">
        <v>44908</v>
      </c>
      <c r="AE48" s="70">
        <v>45030</v>
      </c>
      <c r="AF48" s="70">
        <v>45031</v>
      </c>
      <c r="AG48" s="48">
        <v>143536827</v>
      </c>
      <c r="AH48" s="25">
        <v>10709771</v>
      </c>
      <c r="AI48" s="48" t="s">
        <v>290</v>
      </c>
      <c r="AJ48" s="70">
        <v>45029</v>
      </c>
      <c r="AK48" s="25"/>
      <c r="AL48" s="25"/>
      <c r="AM48" s="25" t="str">
        <f>IFERROR(VLOOKUP(AL48,'New CRC'!A:B,3,0),"-")</f>
        <v>-</v>
      </c>
      <c r="AN48" s="25" t="s">
        <v>280</v>
      </c>
      <c r="AO48" s="25" t="s">
        <v>289</v>
      </c>
      <c r="AP48" s="25"/>
      <c r="AQ48" s="25">
        <v>29</v>
      </c>
      <c r="AR48" s="71">
        <f t="shared" si="16"/>
        <v>18</v>
      </c>
      <c r="AS48" s="25">
        <v>115</v>
      </c>
      <c r="AT48" s="25">
        <f t="shared" si="17"/>
        <v>121</v>
      </c>
      <c r="AU48" s="25">
        <f t="shared" si="18"/>
        <v>6</v>
      </c>
      <c r="AV48" s="25">
        <f t="shared" si="19"/>
        <v>-1</v>
      </c>
      <c r="AW48" s="23" t="str">
        <f>IFERROR(IF(AV48&lt;0,"Ontime",VLOOKUP(AV48,'LT Diff Cal'!$A:$B,2,0)),"-")</f>
        <v>Ontime</v>
      </c>
      <c r="AX48" s="23"/>
      <c r="AY48" s="23"/>
      <c r="AZ48" s="23"/>
      <c r="BA48" s="23"/>
      <c r="BB48" s="23"/>
      <c r="BC48" s="23"/>
      <c r="BD48" s="23"/>
      <c r="BE48" s="23"/>
      <c r="BF48" s="23"/>
      <c r="BG48" s="23"/>
      <c r="BH48" s="23"/>
      <c r="BI48" s="23"/>
      <c r="BJ48" s="23"/>
      <c r="BK48" s="23"/>
      <c r="BL48" s="23"/>
      <c r="BM48" s="23"/>
      <c r="BN48" s="23"/>
      <c r="BO48" s="23"/>
      <c r="BP48" s="23"/>
      <c r="BQ48" s="23"/>
      <c r="BR48" s="23"/>
      <c r="BS48" s="23"/>
      <c r="BT48" s="23"/>
      <c r="BU48" s="23"/>
    </row>
    <row r="49" spans="1:73" s="72" customFormat="1">
      <c r="A49" s="25" t="str">
        <f t="shared" si="10"/>
        <v>JS0A4QUT7N81008354876160522143536827</v>
      </c>
      <c r="B49" s="25" t="str">
        <f t="shared" si="11"/>
        <v/>
      </c>
      <c r="C49" s="25" t="s">
        <v>94</v>
      </c>
      <c r="D49" s="25" t="s">
        <v>272</v>
      </c>
      <c r="E49" s="25"/>
      <c r="F49" s="25"/>
      <c r="G49" s="25" t="s">
        <v>273</v>
      </c>
      <c r="H49" s="25" t="s">
        <v>274</v>
      </c>
      <c r="I49" s="57">
        <v>721415</v>
      </c>
      <c r="J49" s="25" t="s">
        <v>1</v>
      </c>
      <c r="K49" s="57">
        <v>721415</v>
      </c>
      <c r="L49" s="25" t="s">
        <v>1</v>
      </c>
      <c r="M49" s="25">
        <v>1010</v>
      </c>
      <c r="N49" s="25" t="s">
        <v>278</v>
      </c>
      <c r="O49" s="25" t="str">
        <f t="shared" si="12"/>
        <v>JS0A4QUT</v>
      </c>
      <c r="P49" s="68" t="s">
        <v>72</v>
      </c>
      <c r="Q49" s="25"/>
      <c r="R49" s="35" t="s">
        <v>43</v>
      </c>
      <c r="S49" s="35" t="s">
        <v>19</v>
      </c>
      <c r="T49" s="25">
        <v>1008354876</v>
      </c>
      <c r="U49" s="25">
        <v>160</v>
      </c>
      <c r="V49" s="25">
        <v>120</v>
      </c>
      <c r="W49" s="23">
        <v>4001368273</v>
      </c>
      <c r="X49" s="74">
        <v>522</v>
      </c>
      <c r="Y49" s="69">
        <f t="shared" si="13"/>
        <v>522</v>
      </c>
      <c r="Z49" s="69">
        <f t="shared" si="14"/>
        <v>0</v>
      </c>
      <c r="AA49" s="90">
        <v>5.16</v>
      </c>
      <c r="AB49" s="90"/>
      <c r="AC49" s="90">
        <f t="shared" si="15"/>
        <v>5.16</v>
      </c>
      <c r="AD49" s="70">
        <v>44908</v>
      </c>
      <c r="AE49" s="70">
        <v>45030</v>
      </c>
      <c r="AF49" s="70">
        <v>45031</v>
      </c>
      <c r="AG49" s="48">
        <v>143536827</v>
      </c>
      <c r="AH49" s="25">
        <v>10709771</v>
      </c>
      <c r="AI49" s="48" t="s">
        <v>290</v>
      </c>
      <c r="AJ49" s="70">
        <v>45029</v>
      </c>
      <c r="AK49" s="25"/>
      <c r="AL49" s="25"/>
      <c r="AM49" s="25" t="str">
        <f>IFERROR(VLOOKUP(AL49,'New CRC'!A:B,3,0),"-")</f>
        <v>-</v>
      </c>
      <c r="AN49" s="25" t="s">
        <v>280</v>
      </c>
      <c r="AO49" s="25" t="s">
        <v>289</v>
      </c>
      <c r="AP49" s="25"/>
      <c r="AQ49" s="25">
        <v>29</v>
      </c>
      <c r="AR49" s="71">
        <f t="shared" si="16"/>
        <v>18</v>
      </c>
      <c r="AS49" s="25">
        <v>115</v>
      </c>
      <c r="AT49" s="25">
        <f t="shared" si="17"/>
        <v>121</v>
      </c>
      <c r="AU49" s="25">
        <f t="shared" si="18"/>
        <v>6</v>
      </c>
      <c r="AV49" s="25">
        <f t="shared" si="19"/>
        <v>-1</v>
      </c>
      <c r="AW49" s="23" t="str">
        <f>IFERROR(IF(AV49&lt;0,"Ontime",VLOOKUP(AV49,'LT Diff Cal'!$A:$B,2,0)),"-")</f>
        <v>Ontime</v>
      </c>
      <c r="AX49" s="23"/>
      <c r="AY49" s="23"/>
      <c r="AZ49" s="23"/>
      <c r="BA49" s="23"/>
      <c r="BB49" s="23"/>
      <c r="BC49" s="23"/>
      <c r="BD49" s="23"/>
      <c r="BE49" s="23"/>
      <c r="BF49" s="23"/>
      <c r="BG49" s="23"/>
      <c r="BH49" s="23"/>
      <c r="BI49" s="23"/>
      <c r="BJ49" s="23"/>
      <c r="BK49" s="23"/>
      <c r="BL49" s="23"/>
      <c r="BM49" s="23"/>
      <c r="BN49" s="23"/>
      <c r="BO49" s="23"/>
      <c r="BP49" s="23"/>
      <c r="BQ49" s="23"/>
      <c r="BR49" s="23"/>
      <c r="BS49" s="23"/>
      <c r="BT49" s="23"/>
      <c r="BU49" s="23"/>
    </row>
    <row r="50" spans="1:73" s="72" customFormat="1">
      <c r="A50" s="25" t="str">
        <f t="shared" si="10"/>
        <v>JS0A4QUT00310083548761101827143536827</v>
      </c>
      <c r="B50" s="25" t="str">
        <f t="shared" si="11"/>
        <v/>
      </c>
      <c r="C50" s="25" t="s">
        <v>94</v>
      </c>
      <c r="D50" s="25" t="s">
        <v>272</v>
      </c>
      <c r="E50" s="25"/>
      <c r="F50" s="25"/>
      <c r="G50" s="25" t="s">
        <v>273</v>
      </c>
      <c r="H50" s="25" t="s">
        <v>274</v>
      </c>
      <c r="I50" s="57">
        <v>721415</v>
      </c>
      <c r="J50" s="25" t="s">
        <v>1</v>
      </c>
      <c r="K50" s="57">
        <v>721415</v>
      </c>
      <c r="L50" s="25" t="s">
        <v>1</v>
      </c>
      <c r="M50" s="25">
        <v>1010</v>
      </c>
      <c r="N50" s="25" t="s">
        <v>278</v>
      </c>
      <c r="O50" s="25" t="str">
        <f t="shared" si="12"/>
        <v>JS0A4QUT</v>
      </c>
      <c r="P50" s="68" t="s">
        <v>101</v>
      </c>
      <c r="Q50" s="25"/>
      <c r="R50" s="35" t="s">
        <v>43</v>
      </c>
      <c r="S50" s="35" t="s">
        <v>23</v>
      </c>
      <c r="T50" s="25">
        <v>1008354876</v>
      </c>
      <c r="U50" s="25">
        <v>110</v>
      </c>
      <c r="V50" s="25">
        <v>120</v>
      </c>
      <c r="W50" s="23">
        <v>4001368273</v>
      </c>
      <c r="X50" s="74">
        <v>1827</v>
      </c>
      <c r="Y50" s="69">
        <f t="shared" si="13"/>
        <v>1827</v>
      </c>
      <c r="Z50" s="69">
        <f t="shared" si="14"/>
        <v>0</v>
      </c>
      <c r="AA50" s="90">
        <v>5.16</v>
      </c>
      <c r="AB50" s="90"/>
      <c r="AC50" s="90">
        <f t="shared" si="15"/>
        <v>5.16</v>
      </c>
      <c r="AD50" s="70">
        <v>44908</v>
      </c>
      <c r="AE50" s="70">
        <v>45030</v>
      </c>
      <c r="AF50" s="70">
        <v>45031</v>
      </c>
      <c r="AG50" s="48">
        <v>143536827</v>
      </c>
      <c r="AH50" s="25">
        <v>10709771</v>
      </c>
      <c r="AI50" s="48" t="s">
        <v>290</v>
      </c>
      <c r="AJ50" s="70">
        <v>45029</v>
      </c>
      <c r="AK50" s="25"/>
      <c r="AL50" s="25"/>
      <c r="AM50" s="25" t="str">
        <f>IFERROR(VLOOKUP(AL50,'New CRC'!A:B,3,0),"-")</f>
        <v>-</v>
      </c>
      <c r="AN50" s="25" t="s">
        <v>280</v>
      </c>
      <c r="AO50" s="25" t="s">
        <v>289</v>
      </c>
      <c r="AP50" s="25"/>
      <c r="AQ50" s="25">
        <v>29</v>
      </c>
      <c r="AR50" s="71">
        <f t="shared" si="16"/>
        <v>63</v>
      </c>
      <c r="AS50" s="25">
        <v>115</v>
      </c>
      <c r="AT50" s="25">
        <f t="shared" si="17"/>
        <v>121</v>
      </c>
      <c r="AU50" s="25">
        <f t="shared" si="18"/>
        <v>6</v>
      </c>
      <c r="AV50" s="25">
        <f t="shared" si="19"/>
        <v>-1</v>
      </c>
      <c r="AW50" s="23" t="str">
        <f>IFERROR(IF(AV50&lt;0,"Ontime",VLOOKUP(AV50,'LT Diff Cal'!$A:$B,2,0)),"-")</f>
        <v>Ontime</v>
      </c>
      <c r="AX50" s="23"/>
      <c r="AY50" s="23"/>
      <c r="AZ50" s="23"/>
      <c r="BA50" s="23"/>
      <c r="BB50" s="23"/>
      <c r="BC50" s="23"/>
      <c r="BD50" s="23"/>
      <c r="BE50" s="23"/>
      <c r="BF50" s="23"/>
      <c r="BG50" s="23"/>
      <c r="BH50" s="23"/>
      <c r="BI50" s="23"/>
      <c r="BJ50" s="23"/>
      <c r="BK50" s="23"/>
      <c r="BL50" s="23"/>
      <c r="BM50" s="23"/>
      <c r="BN50" s="23"/>
      <c r="BO50" s="23"/>
      <c r="BP50" s="23"/>
      <c r="BQ50" s="23"/>
      <c r="BR50" s="23"/>
      <c r="BS50" s="23"/>
      <c r="BT50" s="23"/>
      <c r="BU50" s="23"/>
    </row>
    <row r="51" spans="1:73" s="72" customFormat="1">
      <c r="A51" s="25" t="str">
        <f t="shared" si="10"/>
        <v>JS0A4QUTAI21008354876200522143536827</v>
      </c>
      <c r="B51" s="25" t="str">
        <f t="shared" si="11"/>
        <v/>
      </c>
      <c r="C51" s="25" t="s">
        <v>94</v>
      </c>
      <c r="D51" s="25" t="s">
        <v>272</v>
      </c>
      <c r="E51" s="25"/>
      <c r="F51" s="25"/>
      <c r="G51" s="25" t="s">
        <v>273</v>
      </c>
      <c r="H51" s="25" t="s">
        <v>274</v>
      </c>
      <c r="I51" s="57">
        <v>721415</v>
      </c>
      <c r="J51" s="25" t="s">
        <v>1</v>
      </c>
      <c r="K51" s="57">
        <v>721415</v>
      </c>
      <c r="L51" s="25" t="s">
        <v>1</v>
      </c>
      <c r="M51" s="25">
        <v>1010</v>
      </c>
      <c r="N51" s="25" t="s">
        <v>278</v>
      </c>
      <c r="O51" s="25" t="str">
        <f t="shared" si="12"/>
        <v>JS0A4QUT</v>
      </c>
      <c r="P51" s="68" t="s">
        <v>52</v>
      </c>
      <c r="Q51" s="25"/>
      <c r="R51" s="35" t="s">
        <v>43</v>
      </c>
      <c r="S51" s="35" t="s">
        <v>53</v>
      </c>
      <c r="T51" s="25">
        <v>1008354876</v>
      </c>
      <c r="U51" s="25">
        <v>200</v>
      </c>
      <c r="V51" s="25">
        <v>120</v>
      </c>
      <c r="W51" s="23">
        <v>4001368273</v>
      </c>
      <c r="X51" s="74">
        <v>522</v>
      </c>
      <c r="Y51" s="69">
        <f t="shared" si="13"/>
        <v>522</v>
      </c>
      <c r="Z51" s="69">
        <f t="shared" si="14"/>
        <v>0</v>
      </c>
      <c r="AA51" s="90">
        <v>5.42</v>
      </c>
      <c r="AB51" s="90">
        <v>0.36075036075036077</v>
      </c>
      <c r="AC51" s="90">
        <f t="shared" si="15"/>
        <v>5.7807503607503605</v>
      </c>
      <c r="AD51" s="70">
        <v>44908</v>
      </c>
      <c r="AE51" s="70">
        <v>45030</v>
      </c>
      <c r="AF51" s="70">
        <v>45031</v>
      </c>
      <c r="AG51" s="48">
        <v>143536827</v>
      </c>
      <c r="AH51" s="25">
        <v>10709771</v>
      </c>
      <c r="AI51" s="48" t="s">
        <v>290</v>
      </c>
      <c r="AJ51" s="70">
        <v>45029</v>
      </c>
      <c r="AK51" s="25"/>
      <c r="AL51" s="25"/>
      <c r="AM51" s="25" t="str">
        <f>IFERROR(VLOOKUP(AL51,'New CRC'!A:B,3,0),"-")</f>
        <v>-</v>
      </c>
      <c r="AN51" s="25" t="s">
        <v>280</v>
      </c>
      <c r="AO51" s="25" t="s">
        <v>289</v>
      </c>
      <c r="AP51" s="25"/>
      <c r="AQ51" s="25">
        <v>29</v>
      </c>
      <c r="AR51" s="71">
        <f t="shared" si="16"/>
        <v>18</v>
      </c>
      <c r="AS51" s="25">
        <v>115</v>
      </c>
      <c r="AT51" s="25">
        <f t="shared" si="17"/>
        <v>121</v>
      </c>
      <c r="AU51" s="25">
        <f t="shared" si="18"/>
        <v>6</v>
      </c>
      <c r="AV51" s="25">
        <f t="shared" si="19"/>
        <v>-1</v>
      </c>
      <c r="AW51" s="23" t="str">
        <f>IFERROR(IF(AV51&lt;0,"Ontime",VLOOKUP(AV51,'LT Diff Cal'!$A:$B,2,0)),"-")</f>
        <v>Ontime</v>
      </c>
      <c r="AX51" s="23"/>
      <c r="AY51" s="23"/>
      <c r="AZ51" s="23"/>
      <c r="BA51" s="23"/>
      <c r="BB51" s="23"/>
      <c r="BC51" s="23"/>
      <c r="BD51" s="23"/>
      <c r="BE51" s="23"/>
      <c r="BF51" s="23"/>
      <c r="BG51" s="23"/>
      <c r="BH51" s="23"/>
      <c r="BI51" s="23"/>
      <c r="BJ51" s="23"/>
      <c r="BK51" s="23"/>
      <c r="BL51" s="23"/>
      <c r="BM51" s="23"/>
      <c r="BN51" s="23"/>
      <c r="BO51" s="23"/>
      <c r="BP51" s="23"/>
      <c r="BQ51" s="23"/>
      <c r="BR51" s="23"/>
      <c r="BS51" s="23"/>
      <c r="BT51" s="23"/>
      <c r="BU51" s="23"/>
    </row>
    <row r="52" spans="1:73" s="72" customFormat="1">
      <c r="A52" s="25" t="str">
        <f t="shared" si="10"/>
        <v>JS0A4QUT5XP1008354876140522143536827</v>
      </c>
      <c r="B52" s="25" t="str">
        <f t="shared" si="11"/>
        <v/>
      </c>
      <c r="C52" s="25" t="s">
        <v>94</v>
      </c>
      <c r="D52" s="25" t="s">
        <v>272</v>
      </c>
      <c r="E52" s="25"/>
      <c r="F52" s="25"/>
      <c r="G52" s="25" t="s">
        <v>273</v>
      </c>
      <c r="H52" s="25" t="s">
        <v>274</v>
      </c>
      <c r="I52" s="57">
        <v>721415</v>
      </c>
      <c r="J52" s="25" t="s">
        <v>1</v>
      </c>
      <c r="K52" s="57">
        <v>721415</v>
      </c>
      <c r="L52" s="25" t="s">
        <v>1</v>
      </c>
      <c r="M52" s="25">
        <v>1010</v>
      </c>
      <c r="N52" s="25" t="s">
        <v>278</v>
      </c>
      <c r="O52" s="25" t="str">
        <f t="shared" si="12"/>
        <v>JS0A4QUT</v>
      </c>
      <c r="P52" s="68" t="s">
        <v>102</v>
      </c>
      <c r="Q52" s="25"/>
      <c r="R52" s="35" t="s">
        <v>43</v>
      </c>
      <c r="S52" s="35" t="s">
        <v>26</v>
      </c>
      <c r="T52" s="25">
        <v>1008354876</v>
      </c>
      <c r="U52" s="25">
        <v>140</v>
      </c>
      <c r="V52" s="25">
        <v>120</v>
      </c>
      <c r="W52" s="23">
        <v>4001368273</v>
      </c>
      <c r="X52" s="74">
        <v>522</v>
      </c>
      <c r="Y52" s="69">
        <f t="shared" si="13"/>
        <v>522</v>
      </c>
      <c r="Z52" s="69">
        <f t="shared" si="14"/>
        <v>0</v>
      </c>
      <c r="AA52" s="90">
        <v>4.99</v>
      </c>
      <c r="AB52" s="90"/>
      <c r="AC52" s="90">
        <f t="shared" si="15"/>
        <v>4.99</v>
      </c>
      <c r="AD52" s="70">
        <v>44908</v>
      </c>
      <c r="AE52" s="70">
        <v>45030</v>
      </c>
      <c r="AF52" s="70">
        <v>45031</v>
      </c>
      <c r="AG52" s="48">
        <v>143536827</v>
      </c>
      <c r="AH52" s="25">
        <v>10709771</v>
      </c>
      <c r="AI52" s="48" t="s">
        <v>290</v>
      </c>
      <c r="AJ52" s="70">
        <v>45029</v>
      </c>
      <c r="AK52" s="25"/>
      <c r="AL52" s="25"/>
      <c r="AM52" s="25" t="str">
        <f>IFERROR(VLOOKUP(AL52,'New CRC'!A:B,3,0),"-")</f>
        <v>-</v>
      </c>
      <c r="AN52" s="25" t="s">
        <v>280</v>
      </c>
      <c r="AO52" s="25" t="s">
        <v>289</v>
      </c>
      <c r="AP52" s="25"/>
      <c r="AQ52" s="25">
        <v>29</v>
      </c>
      <c r="AR52" s="71">
        <f t="shared" si="16"/>
        <v>18</v>
      </c>
      <c r="AS52" s="25">
        <v>115</v>
      </c>
      <c r="AT52" s="25">
        <f t="shared" si="17"/>
        <v>121</v>
      </c>
      <c r="AU52" s="25">
        <f t="shared" si="18"/>
        <v>6</v>
      </c>
      <c r="AV52" s="25">
        <f t="shared" si="19"/>
        <v>-1</v>
      </c>
      <c r="AW52" s="23" t="str">
        <f>IFERROR(IF(AV52&lt;0,"Ontime",VLOOKUP(AV52,'LT Diff Cal'!$A:$B,2,0)),"-")</f>
        <v>Ontime</v>
      </c>
      <c r="AX52" s="23"/>
      <c r="AY52" s="23"/>
      <c r="AZ52" s="23"/>
      <c r="BA52" s="23"/>
      <c r="BB52" s="23"/>
      <c r="BC52" s="23"/>
      <c r="BD52" s="23"/>
      <c r="BE52" s="23"/>
      <c r="BF52" s="23"/>
      <c r="BG52" s="23"/>
      <c r="BH52" s="23"/>
      <c r="BI52" s="23"/>
      <c r="BJ52" s="23"/>
      <c r="BK52" s="23"/>
      <c r="BL52" s="23"/>
      <c r="BM52" s="23"/>
      <c r="BN52" s="23"/>
      <c r="BO52" s="23"/>
      <c r="BP52" s="23"/>
      <c r="BQ52" s="23"/>
      <c r="BR52" s="23"/>
      <c r="BS52" s="23"/>
      <c r="BT52" s="23"/>
      <c r="BU52" s="23"/>
    </row>
    <row r="53" spans="1:73" s="72" customFormat="1">
      <c r="A53" s="25" t="str">
        <f t="shared" si="10"/>
        <v>JS0A4QUT04S1008354876130928143536827</v>
      </c>
      <c r="B53" s="25" t="str">
        <f t="shared" si="11"/>
        <v>X</v>
      </c>
      <c r="C53" s="25" t="s">
        <v>94</v>
      </c>
      <c r="D53" s="25" t="s">
        <v>272</v>
      </c>
      <c r="E53" s="25"/>
      <c r="F53" s="25"/>
      <c r="G53" s="25" t="s">
        <v>273</v>
      </c>
      <c r="H53" s="25" t="s">
        <v>274</v>
      </c>
      <c r="I53" s="57">
        <v>721415</v>
      </c>
      <c r="J53" s="25" t="s">
        <v>1</v>
      </c>
      <c r="K53" s="57">
        <v>721415</v>
      </c>
      <c r="L53" s="25" t="s">
        <v>1</v>
      </c>
      <c r="M53" s="25">
        <v>1010</v>
      </c>
      <c r="N53" s="25" t="s">
        <v>278</v>
      </c>
      <c r="O53" s="25" t="str">
        <f t="shared" si="12"/>
        <v>JS0A4QUT</v>
      </c>
      <c r="P53" s="68" t="s">
        <v>45</v>
      </c>
      <c r="Q53" s="25"/>
      <c r="R53" s="35" t="s">
        <v>43</v>
      </c>
      <c r="S53" s="35" t="s">
        <v>24</v>
      </c>
      <c r="T53" s="25">
        <v>1008354876</v>
      </c>
      <c r="U53" s="25">
        <v>130</v>
      </c>
      <c r="V53" s="25">
        <v>120</v>
      </c>
      <c r="W53" s="23">
        <v>4001368273</v>
      </c>
      <c r="X53" s="74">
        <v>928</v>
      </c>
      <c r="Y53" s="69">
        <f t="shared" si="13"/>
        <v>621</v>
      </c>
      <c r="Z53" s="69">
        <f t="shared" si="14"/>
        <v>307</v>
      </c>
      <c r="AA53" s="90">
        <v>4.99</v>
      </c>
      <c r="AB53" s="90"/>
      <c r="AC53" s="90">
        <f t="shared" si="15"/>
        <v>4.99</v>
      </c>
      <c r="AD53" s="70">
        <v>44908</v>
      </c>
      <c r="AE53" s="70">
        <v>45030</v>
      </c>
      <c r="AF53" s="70">
        <v>45031</v>
      </c>
      <c r="AG53" s="48">
        <v>143536827</v>
      </c>
      <c r="AH53" s="25">
        <v>10709771</v>
      </c>
      <c r="AI53" s="48" t="s">
        <v>290</v>
      </c>
      <c r="AJ53" s="70">
        <v>45029</v>
      </c>
      <c r="AK53" s="25"/>
      <c r="AL53" s="25"/>
      <c r="AM53" s="25" t="str">
        <f>IFERROR(VLOOKUP(AL53,'New CRC'!A:B,3,0),"-")</f>
        <v>-</v>
      </c>
      <c r="AN53" s="25" t="s">
        <v>280</v>
      </c>
      <c r="AO53" s="25" t="s">
        <v>289</v>
      </c>
      <c r="AP53" s="25"/>
      <c r="AQ53" s="25">
        <v>29</v>
      </c>
      <c r="AR53" s="71">
        <f t="shared" si="16"/>
        <v>32</v>
      </c>
      <c r="AS53" s="25">
        <v>115</v>
      </c>
      <c r="AT53" s="25">
        <f t="shared" si="17"/>
        <v>121</v>
      </c>
      <c r="AU53" s="25">
        <f t="shared" si="18"/>
        <v>6</v>
      </c>
      <c r="AV53" s="25">
        <f t="shared" si="19"/>
        <v>-1</v>
      </c>
      <c r="AW53" s="23" t="str">
        <f>IFERROR(IF(AV53&lt;0,"Ontime",VLOOKUP(AV53,'LT Diff Cal'!$A:$B,2,0)),"-")</f>
        <v>Ontime</v>
      </c>
      <c r="AX53" s="23" t="s">
        <v>281</v>
      </c>
      <c r="AY53" s="23" t="str">
        <f>P53&amp;AZ53&amp;BA53&amp;BB53</f>
        <v>JS0A4QUT04S4001361542240120</v>
      </c>
      <c r="AZ53" s="23">
        <v>4001361542</v>
      </c>
      <c r="BA53" s="23">
        <v>240</v>
      </c>
      <c r="BB53" s="23">
        <v>120</v>
      </c>
      <c r="BC53" s="23">
        <v>6939</v>
      </c>
      <c r="BD53" s="23">
        <v>114</v>
      </c>
      <c r="BE53" s="23" t="str">
        <f>P53&amp;BG53&amp;BH53&amp;BI53</f>
        <v>JS0A4QUT04S4001359898520120</v>
      </c>
      <c r="BF53" s="23" t="s">
        <v>281</v>
      </c>
      <c r="BG53" s="23">
        <v>4001359898</v>
      </c>
      <c r="BH53" s="23">
        <v>520</v>
      </c>
      <c r="BI53" s="23">
        <v>120</v>
      </c>
      <c r="BJ53" s="23">
        <v>193</v>
      </c>
      <c r="BK53" s="23">
        <v>193</v>
      </c>
      <c r="BL53" s="23"/>
      <c r="BM53" s="23"/>
      <c r="BN53" s="23"/>
      <c r="BO53" s="23"/>
      <c r="BP53" s="23"/>
      <c r="BQ53" s="23"/>
      <c r="BR53" s="23"/>
      <c r="BS53" s="23"/>
      <c r="BT53" s="23"/>
      <c r="BU53" s="23"/>
    </row>
    <row r="54" spans="1:73" s="72" customFormat="1">
      <c r="A54" s="25" t="str">
        <f t="shared" si="10"/>
        <v>JS0A7ZNZ00810083548782022143536910</v>
      </c>
      <c r="B54" s="25" t="str">
        <f t="shared" si="11"/>
        <v>X</v>
      </c>
      <c r="C54" s="25" t="s">
        <v>93</v>
      </c>
      <c r="D54" s="25" t="s">
        <v>272</v>
      </c>
      <c r="E54" s="25"/>
      <c r="F54" s="25"/>
      <c r="G54" s="25" t="s">
        <v>273</v>
      </c>
      <c r="H54" s="25" t="s">
        <v>274</v>
      </c>
      <c r="I54" s="57">
        <v>721415</v>
      </c>
      <c r="J54" s="25" t="s">
        <v>1</v>
      </c>
      <c r="K54" s="57">
        <v>721415</v>
      </c>
      <c r="L54" s="25" t="s">
        <v>1</v>
      </c>
      <c r="M54" s="25">
        <v>1010</v>
      </c>
      <c r="N54" s="25" t="s">
        <v>278</v>
      </c>
      <c r="O54" s="25" t="str">
        <f t="shared" si="12"/>
        <v>JS0A7ZNZ</v>
      </c>
      <c r="P54" s="68" t="s">
        <v>49</v>
      </c>
      <c r="Q54" s="25"/>
      <c r="R54" s="35" t="s">
        <v>50</v>
      </c>
      <c r="S54" s="35" t="s">
        <v>17</v>
      </c>
      <c r="T54" s="25">
        <v>1008354878</v>
      </c>
      <c r="U54" s="25">
        <v>20</v>
      </c>
      <c r="V54" s="25">
        <v>120</v>
      </c>
      <c r="W54" s="23">
        <v>4001368272</v>
      </c>
      <c r="X54" s="74">
        <f>22</f>
        <v>22</v>
      </c>
      <c r="Y54" s="69">
        <f t="shared" si="13"/>
        <v>0</v>
      </c>
      <c r="Z54" s="69">
        <f t="shared" si="14"/>
        <v>22</v>
      </c>
      <c r="AA54" s="90">
        <v>5.48</v>
      </c>
      <c r="AB54" s="90"/>
      <c r="AC54" s="90">
        <f t="shared" si="15"/>
        <v>5.48</v>
      </c>
      <c r="AD54" s="70">
        <v>44908</v>
      </c>
      <c r="AE54" s="70">
        <v>45061</v>
      </c>
      <c r="AF54" s="70">
        <v>45062</v>
      </c>
      <c r="AG54" s="48">
        <v>143536910</v>
      </c>
      <c r="AH54" s="25">
        <v>10724850</v>
      </c>
      <c r="AI54" s="48" t="s">
        <v>291</v>
      </c>
      <c r="AJ54" s="70">
        <v>45057</v>
      </c>
      <c r="AK54" s="25"/>
      <c r="AL54" s="25"/>
      <c r="AM54" s="25" t="str">
        <f>IFERROR(VLOOKUP(AL54,'New CRC'!A:B,3,0),"-")</f>
        <v>-</v>
      </c>
      <c r="AN54" s="25" t="s">
        <v>280</v>
      </c>
      <c r="AO54" s="25" t="s">
        <v>292</v>
      </c>
      <c r="AP54" s="25"/>
      <c r="AQ54" s="25">
        <v>22</v>
      </c>
      <c r="AR54" s="71">
        <f t="shared" si="16"/>
        <v>1</v>
      </c>
      <c r="AS54" s="25">
        <v>115</v>
      </c>
      <c r="AT54" s="25">
        <f t="shared" si="17"/>
        <v>149</v>
      </c>
      <c r="AU54" s="25">
        <f t="shared" si="18"/>
        <v>34</v>
      </c>
      <c r="AV54" s="25">
        <f t="shared" si="19"/>
        <v>-4</v>
      </c>
      <c r="AW54" s="23" t="str">
        <f>IFERROR(IF(AV54&lt;0,"Ontime",VLOOKUP(AV54,'LT Diff Cal'!$A:$B,2,0)),"-")</f>
        <v>Ontime</v>
      </c>
      <c r="AX54" s="23" t="s">
        <v>281</v>
      </c>
      <c r="AY54" s="23" t="str">
        <f>P54&amp;AZ54&amp;BA54&amp;BB54</f>
        <v>JS0A7ZNZ008400136154260120</v>
      </c>
      <c r="AZ54" s="23">
        <v>4001361542</v>
      </c>
      <c r="BA54" s="23">
        <v>60</v>
      </c>
      <c r="BB54" s="23">
        <v>120</v>
      </c>
      <c r="BC54" s="23">
        <v>14324</v>
      </c>
      <c r="BD54" s="23">
        <v>22</v>
      </c>
      <c r="BE54" s="23"/>
      <c r="BF54" s="23"/>
      <c r="BG54" s="23"/>
      <c r="BH54" s="23"/>
      <c r="BI54" s="23"/>
      <c r="BJ54" s="23"/>
      <c r="BK54" s="23"/>
      <c r="BL54" s="23"/>
      <c r="BM54" s="23"/>
      <c r="BN54" s="23"/>
      <c r="BO54" s="23"/>
      <c r="BP54" s="23"/>
      <c r="BQ54" s="23"/>
      <c r="BR54" s="23"/>
      <c r="BS54" s="23"/>
      <c r="BT54" s="23"/>
      <c r="BU54" s="23"/>
    </row>
    <row r="55" spans="1:73" s="72" customFormat="1">
      <c r="A55" s="25" t="str">
        <f t="shared" si="10"/>
        <v>JS0A7ZNZ7H610083548783022143536910</v>
      </c>
      <c r="B55" s="25" t="str">
        <f t="shared" si="11"/>
        <v>X</v>
      </c>
      <c r="C55" s="25" t="s">
        <v>93</v>
      </c>
      <c r="D55" s="25" t="s">
        <v>272</v>
      </c>
      <c r="E55" s="25"/>
      <c r="F55" s="25"/>
      <c r="G55" s="25" t="s">
        <v>273</v>
      </c>
      <c r="H55" s="25" t="s">
        <v>274</v>
      </c>
      <c r="I55" s="57">
        <v>721415</v>
      </c>
      <c r="J55" s="25" t="s">
        <v>1</v>
      </c>
      <c r="K55" s="57">
        <v>721415</v>
      </c>
      <c r="L55" s="25" t="s">
        <v>1</v>
      </c>
      <c r="M55" s="25">
        <v>1010</v>
      </c>
      <c r="N55" s="25" t="s">
        <v>278</v>
      </c>
      <c r="O55" s="25" t="str">
        <f t="shared" si="12"/>
        <v>JS0A7ZNZ</v>
      </c>
      <c r="P55" s="68" t="s">
        <v>51</v>
      </c>
      <c r="Q55" s="25"/>
      <c r="R55" s="35" t="s">
        <v>50</v>
      </c>
      <c r="S55" s="35" t="s">
        <v>25</v>
      </c>
      <c r="T55" s="25">
        <v>1008354878</v>
      </c>
      <c r="U55" s="25">
        <v>30</v>
      </c>
      <c r="V55" s="25">
        <v>120</v>
      </c>
      <c r="W55" s="23">
        <v>4001368272</v>
      </c>
      <c r="X55" s="74">
        <f>22</f>
        <v>22</v>
      </c>
      <c r="Y55" s="69">
        <f t="shared" si="13"/>
        <v>0</v>
      </c>
      <c r="Z55" s="69">
        <f t="shared" si="14"/>
        <v>22</v>
      </c>
      <c r="AA55" s="90">
        <v>5.5</v>
      </c>
      <c r="AB55" s="90">
        <v>0.13</v>
      </c>
      <c r="AC55" s="90">
        <f t="shared" si="15"/>
        <v>5.63</v>
      </c>
      <c r="AD55" s="70">
        <v>44908</v>
      </c>
      <c r="AE55" s="70">
        <v>45061</v>
      </c>
      <c r="AF55" s="70">
        <v>45062</v>
      </c>
      <c r="AG55" s="48">
        <v>143536910</v>
      </c>
      <c r="AH55" s="25">
        <v>10724850</v>
      </c>
      <c r="AI55" s="48" t="s">
        <v>291</v>
      </c>
      <c r="AJ55" s="70">
        <v>45057</v>
      </c>
      <c r="AK55" s="25"/>
      <c r="AL55" s="25"/>
      <c r="AM55" s="25" t="str">
        <f>IFERROR(VLOOKUP(AL55,'New CRC'!A:B,3,0),"-")</f>
        <v>-</v>
      </c>
      <c r="AN55" s="25" t="s">
        <v>280</v>
      </c>
      <c r="AO55" s="25" t="s">
        <v>292</v>
      </c>
      <c r="AP55" s="25"/>
      <c r="AQ55" s="25">
        <v>22</v>
      </c>
      <c r="AR55" s="71">
        <f t="shared" si="16"/>
        <v>1</v>
      </c>
      <c r="AS55" s="25">
        <v>115</v>
      </c>
      <c r="AT55" s="25">
        <f t="shared" si="17"/>
        <v>149</v>
      </c>
      <c r="AU55" s="25">
        <f t="shared" si="18"/>
        <v>34</v>
      </c>
      <c r="AV55" s="25">
        <f t="shared" si="19"/>
        <v>-4</v>
      </c>
      <c r="AW55" s="23" t="str">
        <f>IFERROR(IF(AV55&lt;0,"Ontime",VLOOKUP(AV55,'LT Diff Cal'!$A:$B,2,0)),"-")</f>
        <v>Ontime</v>
      </c>
      <c r="AX55" s="23" t="s">
        <v>281</v>
      </c>
      <c r="AY55" s="23" t="str">
        <f>P55&amp;AZ55&amp;BA55&amp;BB55</f>
        <v>JS0A7ZNZ7H64001363365130120</v>
      </c>
      <c r="AZ55" s="23">
        <v>4001363365</v>
      </c>
      <c r="BA55" s="23">
        <v>130</v>
      </c>
      <c r="BB55" s="23">
        <v>120</v>
      </c>
      <c r="BC55" s="23">
        <v>65</v>
      </c>
      <c r="BD55" s="23">
        <v>22</v>
      </c>
      <c r="BE55" s="23"/>
      <c r="BF55" s="23"/>
      <c r="BG55" s="23"/>
      <c r="BH55" s="23"/>
      <c r="BI55" s="23"/>
      <c r="BJ55" s="23"/>
      <c r="BK55" s="23"/>
      <c r="BL55" s="23"/>
      <c r="BM55" s="23"/>
      <c r="BN55" s="23"/>
      <c r="BO55" s="23"/>
      <c r="BP55" s="23"/>
      <c r="BQ55" s="23"/>
      <c r="BR55" s="23"/>
      <c r="BS55" s="23"/>
      <c r="BT55" s="23"/>
      <c r="BU55" s="23"/>
    </row>
    <row r="56" spans="1:73" s="72" customFormat="1">
      <c r="A56" s="25" t="str">
        <f t="shared" si="10"/>
        <v>JS0A7ZNZ00310083548781022143536910</v>
      </c>
      <c r="B56" s="25" t="str">
        <f t="shared" si="11"/>
        <v/>
      </c>
      <c r="C56" s="25" t="s">
        <v>93</v>
      </c>
      <c r="D56" s="25" t="s">
        <v>272</v>
      </c>
      <c r="E56" s="25"/>
      <c r="F56" s="25"/>
      <c r="G56" s="25" t="s">
        <v>273</v>
      </c>
      <c r="H56" s="25" t="s">
        <v>274</v>
      </c>
      <c r="I56" s="57">
        <v>721415</v>
      </c>
      <c r="J56" s="25" t="s">
        <v>1</v>
      </c>
      <c r="K56" s="57">
        <v>721415</v>
      </c>
      <c r="L56" s="25" t="s">
        <v>1</v>
      </c>
      <c r="M56" s="25">
        <v>1010</v>
      </c>
      <c r="N56" s="25" t="s">
        <v>278</v>
      </c>
      <c r="O56" s="25" t="str">
        <f t="shared" si="12"/>
        <v>JS0A7ZNZ</v>
      </c>
      <c r="P56" s="68" t="s">
        <v>109</v>
      </c>
      <c r="Q56" s="25"/>
      <c r="R56" s="35" t="s">
        <v>50</v>
      </c>
      <c r="S56" s="35" t="s">
        <v>23</v>
      </c>
      <c r="T56" s="25">
        <v>1008354878</v>
      </c>
      <c r="U56" s="25">
        <v>10</v>
      </c>
      <c r="V56" s="25">
        <v>120</v>
      </c>
      <c r="W56" s="23">
        <v>4001368272</v>
      </c>
      <c r="X56" s="74">
        <f>22</f>
        <v>22</v>
      </c>
      <c r="Y56" s="69">
        <f t="shared" si="13"/>
        <v>22</v>
      </c>
      <c r="Z56" s="69">
        <f t="shared" si="14"/>
        <v>0</v>
      </c>
      <c r="AA56" s="90">
        <v>5.72</v>
      </c>
      <c r="AB56" s="90"/>
      <c r="AC56" s="90">
        <f t="shared" si="15"/>
        <v>5.72</v>
      </c>
      <c r="AD56" s="70">
        <v>44908</v>
      </c>
      <c r="AE56" s="70">
        <v>45061</v>
      </c>
      <c r="AF56" s="70">
        <v>45062</v>
      </c>
      <c r="AG56" s="48">
        <v>143536910</v>
      </c>
      <c r="AH56" s="25">
        <v>10724850</v>
      </c>
      <c r="AI56" s="48" t="s">
        <v>291</v>
      </c>
      <c r="AJ56" s="70">
        <v>45057</v>
      </c>
      <c r="AK56" s="25"/>
      <c r="AL56" s="25"/>
      <c r="AM56" s="25" t="str">
        <f>IFERROR(VLOOKUP(AL56,'New CRC'!A:B,3,0),"-")</f>
        <v>-</v>
      </c>
      <c r="AN56" s="25" t="s">
        <v>280</v>
      </c>
      <c r="AO56" s="25" t="s">
        <v>292</v>
      </c>
      <c r="AP56" s="25"/>
      <c r="AQ56" s="25">
        <v>22</v>
      </c>
      <c r="AR56" s="71">
        <f t="shared" si="16"/>
        <v>1</v>
      </c>
      <c r="AS56" s="25">
        <v>115</v>
      </c>
      <c r="AT56" s="25">
        <f t="shared" si="17"/>
        <v>149</v>
      </c>
      <c r="AU56" s="25">
        <f t="shared" si="18"/>
        <v>34</v>
      </c>
      <c r="AV56" s="25">
        <f t="shared" si="19"/>
        <v>-4</v>
      </c>
      <c r="AW56" s="23" t="str">
        <f>IFERROR(IF(AV56&lt;0,"Ontime",VLOOKUP(AV56,'LT Diff Cal'!$A:$B,2,0)),"-")</f>
        <v>Ontime</v>
      </c>
      <c r="AX56" s="23"/>
      <c r="AY56" s="23"/>
      <c r="AZ56" s="23"/>
      <c r="BA56" s="23"/>
      <c r="BB56" s="23"/>
      <c r="BC56" s="23"/>
      <c r="BD56" s="23"/>
      <c r="BE56" s="23"/>
      <c r="BF56" s="23"/>
      <c r="BG56" s="23"/>
      <c r="BH56" s="23"/>
      <c r="BI56" s="23"/>
      <c r="BJ56" s="23"/>
      <c r="BK56" s="23"/>
      <c r="BL56" s="23"/>
      <c r="BM56" s="23"/>
      <c r="BN56" s="23"/>
      <c r="BO56" s="23"/>
      <c r="BP56" s="23"/>
      <c r="BQ56" s="23"/>
      <c r="BR56" s="23"/>
      <c r="BS56" s="23"/>
      <c r="BT56" s="23"/>
      <c r="BU56" s="23"/>
    </row>
    <row r="57" spans="1:73" s="72" customFormat="1">
      <c r="A57" s="25" t="str">
        <f t="shared" si="10"/>
        <v>JS0A4QUTAI210083548784029143536910</v>
      </c>
      <c r="B57" s="25" t="str">
        <f t="shared" si="11"/>
        <v>X</v>
      </c>
      <c r="C57" s="25" t="s">
        <v>93</v>
      </c>
      <c r="D57" s="25" t="s">
        <v>272</v>
      </c>
      <c r="E57" s="25"/>
      <c r="F57" s="25"/>
      <c r="G57" s="25" t="s">
        <v>273</v>
      </c>
      <c r="H57" s="25" t="s">
        <v>274</v>
      </c>
      <c r="I57" s="57">
        <v>721415</v>
      </c>
      <c r="J57" s="25" t="s">
        <v>1</v>
      </c>
      <c r="K57" s="57">
        <v>721415</v>
      </c>
      <c r="L57" s="25" t="s">
        <v>1</v>
      </c>
      <c r="M57" s="25">
        <v>1010</v>
      </c>
      <c r="N57" s="25" t="s">
        <v>278</v>
      </c>
      <c r="O57" s="25" t="str">
        <f t="shared" si="12"/>
        <v>JS0A4QUT</v>
      </c>
      <c r="P57" s="68" t="s">
        <v>52</v>
      </c>
      <c r="Q57" s="25"/>
      <c r="R57" s="35" t="s">
        <v>43</v>
      </c>
      <c r="S57" s="35" t="s">
        <v>53</v>
      </c>
      <c r="T57" s="25">
        <v>1008354878</v>
      </c>
      <c r="U57" s="25">
        <v>40</v>
      </c>
      <c r="V57" s="25">
        <v>120</v>
      </c>
      <c r="W57" s="23">
        <v>4001368272</v>
      </c>
      <c r="X57" s="74">
        <v>29</v>
      </c>
      <c r="Y57" s="69">
        <f t="shared" si="13"/>
        <v>26</v>
      </c>
      <c r="Z57" s="69">
        <f t="shared" si="14"/>
        <v>3</v>
      </c>
      <c r="AA57" s="90">
        <v>5.42</v>
      </c>
      <c r="AB57" s="90">
        <v>0.36075036075036077</v>
      </c>
      <c r="AC57" s="90">
        <f t="shared" si="15"/>
        <v>5.7807503607503605</v>
      </c>
      <c r="AD57" s="70">
        <v>44908</v>
      </c>
      <c r="AE57" s="70">
        <v>45061</v>
      </c>
      <c r="AF57" s="70">
        <v>45062</v>
      </c>
      <c r="AG57" s="48">
        <v>143536910</v>
      </c>
      <c r="AH57" s="25">
        <v>10724850</v>
      </c>
      <c r="AI57" s="48" t="s">
        <v>291</v>
      </c>
      <c r="AJ57" s="70">
        <v>45057</v>
      </c>
      <c r="AK57" s="25"/>
      <c r="AL57" s="25"/>
      <c r="AM57" s="25" t="str">
        <f>IFERROR(VLOOKUP(AL57,'New CRC'!A:B,3,0),"-")</f>
        <v>-</v>
      </c>
      <c r="AN57" s="25" t="s">
        <v>280</v>
      </c>
      <c r="AO57" s="25" t="s">
        <v>292</v>
      </c>
      <c r="AP57" s="25"/>
      <c r="AQ57" s="25">
        <v>29</v>
      </c>
      <c r="AR57" s="71">
        <f t="shared" si="16"/>
        <v>1</v>
      </c>
      <c r="AS57" s="25">
        <v>115</v>
      </c>
      <c r="AT57" s="25">
        <f t="shared" si="17"/>
        <v>149</v>
      </c>
      <c r="AU57" s="25">
        <f t="shared" si="18"/>
        <v>34</v>
      </c>
      <c r="AV57" s="25">
        <f t="shared" si="19"/>
        <v>-4</v>
      </c>
      <c r="AW57" s="23" t="str">
        <f>IFERROR(IF(AV57&lt;0,"Ontime",VLOOKUP(AV57,'LT Diff Cal'!$A:$B,2,0)),"-")</f>
        <v>Ontime</v>
      </c>
      <c r="AX57" s="23" t="s">
        <v>281</v>
      </c>
      <c r="AY57" s="23" t="str">
        <f>P57&amp;AZ57&amp;BA57&amp;BB57</f>
        <v>JS0A4QUTAI240013578221640120</v>
      </c>
      <c r="AZ57" s="23">
        <v>4001357822</v>
      </c>
      <c r="BA57" s="23">
        <v>1640</v>
      </c>
      <c r="BB57" s="23">
        <v>120</v>
      </c>
      <c r="BC57" s="23">
        <v>941</v>
      </c>
      <c r="BD57" s="23">
        <v>3</v>
      </c>
      <c r="BE57" s="23"/>
      <c r="BF57" s="23"/>
      <c r="BG57" s="23"/>
      <c r="BH57" s="23"/>
      <c r="BI57" s="23"/>
      <c r="BJ57" s="23"/>
      <c r="BK57" s="23"/>
      <c r="BL57" s="23"/>
      <c r="BM57" s="23"/>
      <c r="BN57" s="23"/>
      <c r="BO57" s="23"/>
      <c r="BP57" s="23"/>
      <c r="BQ57" s="23"/>
      <c r="BR57" s="23"/>
      <c r="BS57" s="23"/>
      <c r="BT57" s="23"/>
      <c r="BU57" s="23"/>
    </row>
    <row r="58" spans="1:73" s="72" customFormat="1">
      <c r="A58" s="25" t="str">
        <f t="shared" si="10"/>
        <v>JS0A4QUE95Z10083548787022143536910</v>
      </c>
      <c r="B58" s="25" t="str">
        <f t="shared" si="11"/>
        <v/>
      </c>
      <c r="C58" s="25" t="s">
        <v>93</v>
      </c>
      <c r="D58" s="25" t="s">
        <v>272</v>
      </c>
      <c r="E58" s="25"/>
      <c r="F58" s="25"/>
      <c r="G58" s="25" t="s">
        <v>273</v>
      </c>
      <c r="H58" s="25" t="s">
        <v>274</v>
      </c>
      <c r="I58" s="57">
        <v>721415</v>
      </c>
      <c r="J58" s="25" t="s">
        <v>1</v>
      </c>
      <c r="K58" s="57">
        <v>721415</v>
      </c>
      <c r="L58" s="25" t="s">
        <v>1</v>
      </c>
      <c r="M58" s="25">
        <v>1010</v>
      </c>
      <c r="N58" s="25" t="s">
        <v>278</v>
      </c>
      <c r="O58" s="25" t="str">
        <f t="shared" si="12"/>
        <v>JS0A4QUE</v>
      </c>
      <c r="P58" s="68" t="s">
        <v>131</v>
      </c>
      <c r="Q58" s="25"/>
      <c r="R58" s="35" t="s">
        <v>35</v>
      </c>
      <c r="S58" s="35" t="s">
        <v>123</v>
      </c>
      <c r="T58" s="25">
        <v>1008354878</v>
      </c>
      <c r="U58" s="25">
        <v>70</v>
      </c>
      <c r="V58" s="25">
        <v>120</v>
      </c>
      <c r="W58" s="23">
        <v>4001368272</v>
      </c>
      <c r="X58" s="74">
        <v>22</v>
      </c>
      <c r="Y58" s="69">
        <f t="shared" si="13"/>
        <v>22</v>
      </c>
      <c r="Z58" s="69">
        <f t="shared" si="14"/>
        <v>0</v>
      </c>
      <c r="AA58" s="90">
        <v>5.73</v>
      </c>
      <c r="AB58" s="90"/>
      <c r="AC58" s="90">
        <f t="shared" si="15"/>
        <v>5.73</v>
      </c>
      <c r="AD58" s="70">
        <v>44908</v>
      </c>
      <c r="AE58" s="70">
        <v>45061</v>
      </c>
      <c r="AF58" s="70">
        <v>45062</v>
      </c>
      <c r="AG58" s="48">
        <v>143536910</v>
      </c>
      <c r="AH58" s="25">
        <v>10724850</v>
      </c>
      <c r="AI58" s="48" t="s">
        <v>291</v>
      </c>
      <c r="AJ58" s="70">
        <v>45057</v>
      </c>
      <c r="AK58" s="25"/>
      <c r="AL58" s="25"/>
      <c r="AM58" s="25" t="str">
        <f>IFERROR(VLOOKUP(AL58,'New CRC'!A:B,3,0),"-")</f>
        <v>-</v>
      </c>
      <c r="AN58" s="25" t="s">
        <v>280</v>
      </c>
      <c r="AO58" s="25" t="s">
        <v>292</v>
      </c>
      <c r="AP58" s="25"/>
      <c r="AQ58" s="25">
        <v>22</v>
      </c>
      <c r="AR58" s="71">
        <f t="shared" si="16"/>
        <v>1</v>
      </c>
      <c r="AS58" s="25">
        <v>125</v>
      </c>
      <c r="AT58" s="25">
        <f t="shared" si="17"/>
        <v>149</v>
      </c>
      <c r="AU58" s="25">
        <f t="shared" si="18"/>
        <v>24</v>
      </c>
      <c r="AV58" s="25">
        <f t="shared" si="19"/>
        <v>-4</v>
      </c>
      <c r="AW58" s="23" t="str">
        <f>IFERROR(IF(AV58&lt;0,"Ontime",VLOOKUP(AV58,'LT Diff Cal'!$A:$B,2,0)),"-")</f>
        <v>Ontime</v>
      </c>
      <c r="AX58" s="23"/>
      <c r="AY58" s="23"/>
      <c r="AZ58" s="23"/>
      <c r="BA58" s="23"/>
      <c r="BB58" s="23"/>
      <c r="BC58" s="23"/>
      <c r="BD58" s="23"/>
      <c r="BE58" s="23"/>
      <c r="BF58" s="23"/>
      <c r="BG58" s="23"/>
      <c r="BH58" s="23"/>
      <c r="BI58" s="23"/>
      <c r="BJ58" s="23"/>
      <c r="BK58" s="23"/>
      <c r="BL58" s="23"/>
      <c r="BM58" s="23"/>
      <c r="BN58" s="23"/>
      <c r="BO58" s="23"/>
      <c r="BP58" s="23"/>
      <c r="BQ58" s="23"/>
      <c r="BR58" s="23"/>
      <c r="BS58" s="23"/>
      <c r="BT58" s="23"/>
      <c r="BU58" s="23"/>
    </row>
    <row r="59" spans="1:73" s="72" customFormat="1">
      <c r="A59" s="25" t="str">
        <f t="shared" si="10"/>
        <v>JS0A4QUEAG110083548788022143536910</v>
      </c>
      <c r="B59" s="25" t="str">
        <f t="shared" si="11"/>
        <v>X</v>
      </c>
      <c r="C59" s="25" t="s">
        <v>93</v>
      </c>
      <c r="D59" s="25" t="s">
        <v>272</v>
      </c>
      <c r="E59" s="25"/>
      <c r="F59" s="25"/>
      <c r="G59" s="25" t="s">
        <v>273</v>
      </c>
      <c r="H59" s="25" t="s">
        <v>274</v>
      </c>
      <c r="I59" s="57">
        <v>721415</v>
      </c>
      <c r="J59" s="25" t="s">
        <v>1</v>
      </c>
      <c r="K59" s="57">
        <v>721415</v>
      </c>
      <c r="L59" s="25" t="s">
        <v>1</v>
      </c>
      <c r="M59" s="25">
        <v>1010</v>
      </c>
      <c r="N59" s="25" t="s">
        <v>278</v>
      </c>
      <c r="O59" s="25" t="str">
        <f t="shared" si="12"/>
        <v>JS0A4QUE</v>
      </c>
      <c r="P59" s="68" t="s">
        <v>54</v>
      </c>
      <c r="Q59" s="25"/>
      <c r="R59" s="35" t="s">
        <v>35</v>
      </c>
      <c r="S59" s="35" t="s">
        <v>55</v>
      </c>
      <c r="T59" s="25">
        <v>1008354878</v>
      </c>
      <c r="U59" s="25">
        <v>80</v>
      </c>
      <c r="V59" s="25">
        <v>120</v>
      </c>
      <c r="W59" s="23">
        <v>4001368272</v>
      </c>
      <c r="X59" s="74">
        <v>22</v>
      </c>
      <c r="Y59" s="69">
        <f t="shared" si="13"/>
        <v>0</v>
      </c>
      <c r="Z59" s="69">
        <f t="shared" si="14"/>
        <v>22</v>
      </c>
      <c r="AA59" s="90">
        <v>6.23</v>
      </c>
      <c r="AB59" s="90"/>
      <c r="AC59" s="90">
        <f t="shared" si="15"/>
        <v>6.23</v>
      </c>
      <c r="AD59" s="70">
        <v>44908</v>
      </c>
      <c r="AE59" s="70">
        <v>45061</v>
      </c>
      <c r="AF59" s="70">
        <v>45062</v>
      </c>
      <c r="AG59" s="48">
        <v>143536910</v>
      </c>
      <c r="AH59" s="25">
        <v>10724850</v>
      </c>
      <c r="AI59" s="48" t="s">
        <v>291</v>
      </c>
      <c r="AJ59" s="70">
        <v>45057</v>
      </c>
      <c r="AK59" s="25"/>
      <c r="AL59" s="25"/>
      <c r="AM59" s="25" t="str">
        <f>IFERROR(VLOOKUP(AL59,'New CRC'!A:B,3,0),"-")</f>
        <v>-</v>
      </c>
      <c r="AN59" s="25" t="s">
        <v>280</v>
      </c>
      <c r="AO59" s="25" t="s">
        <v>292</v>
      </c>
      <c r="AP59" s="25"/>
      <c r="AQ59" s="25">
        <v>22</v>
      </c>
      <c r="AR59" s="71">
        <f t="shared" si="16"/>
        <v>1</v>
      </c>
      <c r="AS59" s="25">
        <v>125</v>
      </c>
      <c r="AT59" s="25">
        <f t="shared" si="17"/>
        <v>149</v>
      </c>
      <c r="AU59" s="25">
        <f t="shared" si="18"/>
        <v>24</v>
      </c>
      <c r="AV59" s="25">
        <f t="shared" si="19"/>
        <v>-4</v>
      </c>
      <c r="AW59" s="23" t="str">
        <f>IFERROR(IF(AV59&lt;0,"Ontime",VLOOKUP(AV59,'LT Diff Cal'!$A:$B,2,0)),"-")</f>
        <v>Ontime</v>
      </c>
      <c r="AX59" s="23" t="s">
        <v>281</v>
      </c>
      <c r="AY59" s="23" t="str">
        <f t="shared" ref="AY59:AY66" si="20">P59&amp;AZ59&amp;BA59&amp;BB59</f>
        <v>JS0A4QUEAG14001359905140120</v>
      </c>
      <c r="AZ59" s="23">
        <v>4001359905</v>
      </c>
      <c r="BA59" s="23">
        <v>140</v>
      </c>
      <c r="BB59" s="23">
        <v>120</v>
      </c>
      <c r="BC59" s="23">
        <v>118</v>
      </c>
      <c r="BD59" s="23">
        <v>22</v>
      </c>
      <c r="BE59" s="23"/>
      <c r="BF59" s="23"/>
      <c r="BG59" s="23"/>
      <c r="BH59" s="23"/>
      <c r="BI59" s="23"/>
      <c r="BJ59" s="23"/>
      <c r="BK59" s="23"/>
      <c r="BL59" s="23"/>
      <c r="BM59" s="23"/>
      <c r="BN59" s="23"/>
      <c r="BO59" s="23"/>
      <c r="BP59" s="23"/>
      <c r="BQ59" s="23"/>
      <c r="BR59" s="23"/>
      <c r="BS59" s="23"/>
      <c r="BT59" s="23"/>
      <c r="BU59" s="23"/>
    </row>
    <row r="60" spans="1:73" s="72" customFormat="1">
      <c r="A60" s="25" t="str">
        <f t="shared" si="10"/>
        <v>JS0A4QUEAG3100835487810022143536910</v>
      </c>
      <c r="B60" s="25" t="str">
        <f t="shared" si="11"/>
        <v>X</v>
      </c>
      <c r="C60" s="25" t="s">
        <v>93</v>
      </c>
      <c r="D60" s="25" t="s">
        <v>272</v>
      </c>
      <c r="E60" s="25"/>
      <c r="F60" s="25"/>
      <c r="G60" s="25" t="s">
        <v>273</v>
      </c>
      <c r="H60" s="25" t="s">
        <v>274</v>
      </c>
      <c r="I60" s="57">
        <v>721415</v>
      </c>
      <c r="J60" s="25" t="s">
        <v>1</v>
      </c>
      <c r="K60" s="57">
        <v>721415</v>
      </c>
      <c r="L60" s="25" t="s">
        <v>1</v>
      </c>
      <c r="M60" s="25">
        <v>1010</v>
      </c>
      <c r="N60" s="25" t="s">
        <v>278</v>
      </c>
      <c r="O60" s="25" t="str">
        <f t="shared" si="12"/>
        <v>JS0A4QUE</v>
      </c>
      <c r="P60" s="68" t="s">
        <v>56</v>
      </c>
      <c r="Q60" s="25"/>
      <c r="R60" s="35" t="s">
        <v>35</v>
      </c>
      <c r="S60" s="35" t="s">
        <v>57</v>
      </c>
      <c r="T60" s="25">
        <v>1008354878</v>
      </c>
      <c r="U60" s="25">
        <v>100</v>
      </c>
      <c r="V60" s="25">
        <v>120</v>
      </c>
      <c r="W60" s="23">
        <v>4001368272</v>
      </c>
      <c r="X60" s="74">
        <v>22</v>
      </c>
      <c r="Y60" s="69">
        <f t="shared" si="13"/>
        <v>0</v>
      </c>
      <c r="Z60" s="69">
        <f t="shared" si="14"/>
        <v>22</v>
      </c>
      <c r="AA60" s="90">
        <v>6.11</v>
      </c>
      <c r="AB60" s="90"/>
      <c r="AC60" s="90">
        <f t="shared" si="15"/>
        <v>6.11</v>
      </c>
      <c r="AD60" s="70">
        <v>44908</v>
      </c>
      <c r="AE60" s="70">
        <v>45061</v>
      </c>
      <c r="AF60" s="70">
        <v>45062</v>
      </c>
      <c r="AG60" s="48">
        <v>143536910</v>
      </c>
      <c r="AH60" s="25">
        <v>10724850</v>
      </c>
      <c r="AI60" s="48" t="s">
        <v>291</v>
      </c>
      <c r="AJ60" s="70">
        <v>45057</v>
      </c>
      <c r="AK60" s="25"/>
      <c r="AL60" s="25"/>
      <c r="AM60" s="25" t="str">
        <f>IFERROR(VLOOKUP(AL60,'New CRC'!A:B,3,0),"-")</f>
        <v>-</v>
      </c>
      <c r="AN60" s="25" t="s">
        <v>280</v>
      </c>
      <c r="AO60" s="25" t="s">
        <v>292</v>
      </c>
      <c r="AP60" s="25"/>
      <c r="AQ60" s="25">
        <v>22</v>
      </c>
      <c r="AR60" s="71">
        <f t="shared" si="16"/>
        <v>1</v>
      </c>
      <c r="AS60" s="25">
        <v>125</v>
      </c>
      <c r="AT60" s="25">
        <f t="shared" si="17"/>
        <v>149</v>
      </c>
      <c r="AU60" s="25">
        <f t="shared" si="18"/>
        <v>24</v>
      </c>
      <c r="AV60" s="25">
        <f t="shared" si="19"/>
        <v>-4</v>
      </c>
      <c r="AW60" s="23" t="str">
        <f>IFERROR(IF(AV60&lt;0,"Ontime",VLOOKUP(AV60,'LT Diff Cal'!$A:$B,2,0)),"-")</f>
        <v>Ontime</v>
      </c>
      <c r="AX60" s="23" t="s">
        <v>281</v>
      </c>
      <c r="AY60" s="23" t="str">
        <f t="shared" si="20"/>
        <v>JS0A4QUEAG340013578222060110</v>
      </c>
      <c r="AZ60" s="23">
        <v>4001357822</v>
      </c>
      <c r="BA60" s="23">
        <v>2060</v>
      </c>
      <c r="BB60" s="23">
        <v>110</v>
      </c>
      <c r="BC60" s="23">
        <v>1088</v>
      </c>
      <c r="BD60" s="23">
        <v>22</v>
      </c>
      <c r="BE60" s="23"/>
      <c r="BF60" s="23"/>
      <c r="BG60" s="23"/>
      <c r="BH60" s="23"/>
      <c r="BI60" s="23"/>
      <c r="BJ60" s="23"/>
      <c r="BK60" s="23"/>
      <c r="BL60" s="23"/>
      <c r="BM60" s="23"/>
      <c r="BN60" s="23"/>
      <c r="BO60" s="23"/>
      <c r="BP60" s="23"/>
      <c r="BQ60" s="23"/>
      <c r="BR60" s="23"/>
      <c r="BS60" s="23"/>
      <c r="BT60" s="23"/>
      <c r="BU60" s="23"/>
    </row>
    <row r="61" spans="1:73" s="72" customFormat="1">
      <c r="A61" s="25" t="str">
        <f t="shared" si="10"/>
        <v>JS0A4QUE00310083548785022143536910</v>
      </c>
      <c r="B61" s="25" t="str">
        <f t="shared" si="11"/>
        <v>X</v>
      </c>
      <c r="C61" s="25" t="s">
        <v>93</v>
      </c>
      <c r="D61" s="25" t="s">
        <v>272</v>
      </c>
      <c r="E61" s="25"/>
      <c r="F61" s="25"/>
      <c r="G61" s="25" t="s">
        <v>273</v>
      </c>
      <c r="H61" s="25" t="s">
        <v>274</v>
      </c>
      <c r="I61" s="57">
        <v>721415</v>
      </c>
      <c r="J61" s="25" t="s">
        <v>1</v>
      </c>
      <c r="K61" s="57">
        <v>721415</v>
      </c>
      <c r="L61" s="25" t="s">
        <v>1</v>
      </c>
      <c r="M61" s="25">
        <v>1010</v>
      </c>
      <c r="N61" s="25" t="s">
        <v>278</v>
      </c>
      <c r="O61" s="25" t="str">
        <f t="shared" si="12"/>
        <v>JS0A4QUE</v>
      </c>
      <c r="P61" s="68" t="s">
        <v>47</v>
      </c>
      <c r="Q61" s="25"/>
      <c r="R61" s="35" t="s">
        <v>35</v>
      </c>
      <c r="S61" s="35" t="s">
        <v>23</v>
      </c>
      <c r="T61" s="25">
        <v>1008354878</v>
      </c>
      <c r="U61" s="25">
        <v>50</v>
      </c>
      <c r="V61" s="25">
        <v>120</v>
      </c>
      <c r="W61" s="23">
        <v>4001368272</v>
      </c>
      <c r="X61" s="74">
        <v>22</v>
      </c>
      <c r="Y61" s="69">
        <f t="shared" si="13"/>
        <v>0</v>
      </c>
      <c r="Z61" s="69">
        <f t="shared" si="14"/>
        <v>22</v>
      </c>
      <c r="AA61" s="90">
        <v>5.93</v>
      </c>
      <c r="AB61" s="90"/>
      <c r="AC61" s="90">
        <f t="shared" si="15"/>
        <v>5.93</v>
      </c>
      <c r="AD61" s="70">
        <v>44908</v>
      </c>
      <c r="AE61" s="70">
        <v>45061</v>
      </c>
      <c r="AF61" s="70">
        <v>45062</v>
      </c>
      <c r="AG61" s="48">
        <v>143536910</v>
      </c>
      <c r="AH61" s="25">
        <v>10724850</v>
      </c>
      <c r="AI61" s="48" t="s">
        <v>291</v>
      </c>
      <c r="AJ61" s="70">
        <v>45057</v>
      </c>
      <c r="AK61" s="25"/>
      <c r="AL61" s="25"/>
      <c r="AM61" s="25" t="str">
        <f>IFERROR(VLOOKUP(AL61,'New CRC'!A:B,3,0),"-")</f>
        <v>-</v>
      </c>
      <c r="AN61" s="25" t="s">
        <v>280</v>
      </c>
      <c r="AO61" s="25" t="s">
        <v>292</v>
      </c>
      <c r="AP61" s="25"/>
      <c r="AQ61" s="25">
        <v>22</v>
      </c>
      <c r="AR61" s="71">
        <f t="shared" si="16"/>
        <v>1</v>
      </c>
      <c r="AS61" s="25">
        <v>125</v>
      </c>
      <c r="AT61" s="25">
        <f t="shared" si="17"/>
        <v>149</v>
      </c>
      <c r="AU61" s="25">
        <f t="shared" si="18"/>
        <v>24</v>
      </c>
      <c r="AV61" s="25">
        <f t="shared" si="19"/>
        <v>-4</v>
      </c>
      <c r="AW61" s="23" t="str">
        <f>IFERROR(IF(AV61&lt;0,"Ontime",VLOOKUP(AV61,'LT Diff Cal'!$A:$B,2,0)),"-")</f>
        <v>Ontime</v>
      </c>
      <c r="AX61" s="23" t="s">
        <v>281</v>
      </c>
      <c r="AY61" s="23" t="str">
        <f t="shared" si="20"/>
        <v>JS0A4QUE0034001357822440120</v>
      </c>
      <c r="AZ61" s="23">
        <v>4001357822</v>
      </c>
      <c r="BA61" s="23">
        <v>440</v>
      </c>
      <c r="BB61" s="23">
        <v>120</v>
      </c>
      <c r="BC61" s="23">
        <v>794</v>
      </c>
      <c r="BD61" s="23">
        <v>22</v>
      </c>
      <c r="BE61" s="23"/>
      <c r="BF61" s="23"/>
      <c r="BG61" s="23"/>
      <c r="BH61" s="23"/>
      <c r="BI61" s="23"/>
      <c r="BJ61" s="23"/>
      <c r="BK61" s="23"/>
      <c r="BL61" s="23"/>
      <c r="BM61" s="23"/>
      <c r="BN61" s="23"/>
      <c r="BO61" s="23"/>
      <c r="BP61" s="23"/>
      <c r="BQ61" s="23"/>
      <c r="BR61" s="23"/>
      <c r="BS61" s="23"/>
      <c r="BT61" s="23"/>
      <c r="BU61" s="23"/>
    </row>
    <row r="62" spans="1:73" s="72" customFormat="1">
      <c r="A62" s="25" t="str">
        <f>P62&amp;T62&amp;U62&amp;V62</f>
        <v>JS0A4QUE04S100835487860120</v>
      </c>
      <c r="B62" s="25" t="str">
        <f t="shared" si="11"/>
        <v>X</v>
      </c>
      <c r="C62" s="25" t="s">
        <v>93</v>
      </c>
      <c r="D62" s="25" t="s">
        <v>272</v>
      </c>
      <c r="E62" s="25"/>
      <c r="F62" s="25"/>
      <c r="G62" s="25" t="s">
        <v>273</v>
      </c>
      <c r="H62" s="25" t="s">
        <v>274</v>
      </c>
      <c r="I62" s="57">
        <v>721415</v>
      </c>
      <c r="J62" s="25" t="s">
        <v>1</v>
      </c>
      <c r="K62" s="57">
        <v>721415</v>
      </c>
      <c r="L62" s="25" t="s">
        <v>1</v>
      </c>
      <c r="M62" s="25">
        <v>1010</v>
      </c>
      <c r="N62" s="25" t="s">
        <v>278</v>
      </c>
      <c r="O62" s="25" t="str">
        <f t="shared" si="12"/>
        <v>JS0A4QUE</v>
      </c>
      <c r="P62" s="68" t="s">
        <v>58</v>
      </c>
      <c r="Q62" s="25"/>
      <c r="R62" s="35" t="s">
        <v>35</v>
      </c>
      <c r="S62" s="35" t="s">
        <v>24</v>
      </c>
      <c r="T62" s="25">
        <v>1008354878</v>
      </c>
      <c r="U62" s="25">
        <v>60</v>
      </c>
      <c r="V62" s="25">
        <v>120</v>
      </c>
      <c r="W62" s="23">
        <v>4001368272</v>
      </c>
      <c r="X62" s="74">
        <v>22</v>
      </c>
      <c r="Y62" s="69">
        <f t="shared" si="13"/>
        <v>0</v>
      </c>
      <c r="Z62" s="69">
        <f t="shared" si="14"/>
        <v>22</v>
      </c>
      <c r="AA62" s="90">
        <v>5.73</v>
      </c>
      <c r="AB62" s="90"/>
      <c r="AC62" s="90">
        <f t="shared" si="15"/>
        <v>5.73</v>
      </c>
      <c r="AD62" s="70">
        <v>44908</v>
      </c>
      <c r="AE62" s="70">
        <v>45061</v>
      </c>
      <c r="AF62" s="70">
        <v>45062</v>
      </c>
      <c r="AG62" s="48">
        <v>143536910</v>
      </c>
      <c r="AH62" s="25">
        <v>10724850</v>
      </c>
      <c r="AI62" s="48" t="s">
        <v>291</v>
      </c>
      <c r="AJ62" s="70">
        <v>45057</v>
      </c>
      <c r="AK62" s="25"/>
      <c r="AL62" s="25"/>
      <c r="AM62" s="25" t="str">
        <f>IFERROR(VLOOKUP(AL62,'New CRC'!A:B,3,0),"-")</f>
        <v>-</v>
      </c>
      <c r="AN62" s="25" t="s">
        <v>280</v>
      </c>
      <c r="AO62" s="25" t="s">
        <v>292</v>
      </c>
      <c r="AP62" s="25"/>
      <c r="AQ62" s="25">
        <v>22</v>
      </c>
      <c r="AR62" s="71">
        <f t="shared" si="16"/>
        <v>1</v>
      </c>
      <c r="AS62" s="25">
        <v>125</v>
      </c>
      <c r="AT62" s="25">
        <f t="shared" si="17"/>
        <v>149</v>
      </c>
      <c r="AU62" s="25">
        <f t="shared" si="18"/>
        <v>24</v>
      </c>
      <c r="AV62" s="25">
        <f t="shared" si="19"/>
        <v>-4</v>
      </c>
      <c r="AW62" s="23" t="str">
        <f>IFERROR(IF(AV62&lt;0,"Ontime",VLOOKUP(AV62,'LT Diff Cal'!$A:$B,2,0)),"-")</f>
        <v>Ontime</v>
      </c>
      <c r="AX62" s="23" t="s">
        <v>281</v>
      </c>
      <c r="AY62" s="23" t="str">
        <f t="shared" si="20"/>
        <v>JS0A4QUE04S4001357822460120</v>
      </c>
      <c r="AZ62" s="23">
        <v>4001357822</v>
      </c>
      <c r="BA62" s="23">
        <v>460</v>
      </c>
      <c r="BB62" s="23">
        <v>120</v>
      </c>
      <c r="BC62" s="23">
        <v>3000</v>
      </c>
      <c r="BD62" s="23">
        <v>22</v>
      </c>
      <c r="BE62" s="23"/>
      <c r="BF62" s="23"/>
      <c r="BG62" s="23"/>
      <c r="BH62" s="23"/>
      <c r="BI62" s="23"/>
      <c r="BJ62" s="23"/>
      <c r="BK62" s="23"/>
      <c r="BL62" s="23"/>
      <c r="BM62" s="23"/>
      <c r="BN62" s="23"/>
      <c r="BO62" s="23"/>
      <c r="BP62" s="23"/>
      <c r="BQ62" s="23"/>
      <c r="BR62" s="23"/>
      <c r="BS62" s="23"/>
      <c r="BT62" s="23"/>
      <c r="BU62" s="23"/>
    </row>
    <row r="63" spans="1:73" s="72" customFormat="1">
      <c r="A63" s="25" t="str">
        <f t="shared" ref="A63:A126" si="21">P63&amp;T63&amp;U63&amp;V63</f>
        <v>JS0A4QUEAG2100835487890120</v>
      </c>
      <c r="B63" s="25" t="str">
        <f t="shared" si="11"/>
        <v>X</v>
      </c>
      <c r="C63" s="25" t="s">
        <v>93</v>
      </c>
      <c r="D63" s="25" t="s">
        <v>272</v>
      </c>
      <c r="E63" s="25"/>
      <c r="F63" s="25"/>
      <c r="G63" s="25" t="s">
        <v>273</v>
      </c>
      <c r="H63" s="25" t="s">
        <v>274</v>
      </c>
      <c r="I63" s="57">
        <v>721415</v>
      </c>
      <c r="J63" s="25" t="s">
        <v>1</v>
      </c>
      <c r="K63" s="57">
        <v>721415</v>
      </c>
      <c r="L63" s="25" t="s">
        <v>1</v>
      </c>
      <c r="M63" s="25">
        <v>1010</v>
      </c>
      <c r="N63" s="25" t="s">
        <v>278</v>
      </c>
      <c r="O63" s="25" t="str">
        <f t="shared" si="12"/>
        <v>JS0A4QUE</v>
      </c>
      <c r="P63" s="68" t="s">
        <v>59</v>
      </c>
      <c r="Q63" s="25"/>
      <c r="R63" s="35" t="s">
        <v>35</v>
      </c>
      <c r="S63" s="35" t="s">
        <v>60</v>
      </c>
      <c r="T63" s="25">
        <v>1008354878</v>
      </c>
      <c r="U63" s="25">
        <v>90</v>
      </c>
      <c r="V63" s="25">
        <v>120</v>
      </c>
      <c r="W63" s="23">
        <v>4001368272</v>
      </c>
      <c r="X63" s="74">
        <v>22</v>
      </c>
      <c r="Y63" s="69">
        <f t="shared" si="13"/>
        <v>10</v>
      </c>
      <c r="Z63" s="69">
        <f t="shared" si="14"/>
        <v>12</v>
      </c>
      <c r="AA63" s="90">
        <v>6.23</v>
      </c>
      <c r="AB63" s="90">
        <v>0.125</v>
      </c>
      <c r="AC63" s="90">
        <f t="shared" si="15"/>
        <v>6.3550000000000004</v>
      </c>
      <c r="AD63" s="70">
        <v>44908</v>
      </c>
      <c r="AE63" s="70">
        <v>45061</v>
      </c>
      <c r="AF63" s="70">
        <v>45062</v>
      </c>
      <c r="AG63" s="48">
        <v>143536910</v>
      </c>
      <c r="AH63" s="25">
        <v>10724850</v>
      </c>
      <c r="AI63" s="48" t="s">
        <v>291</v>
      </c>
      <c r="AJ63" s="70">
        <v>45057</v>
      </c>
      <c r="AK63" s="25"/>
      <c r="AL63" s="25"/>
      <c r="AM63" s="25" t="str">
        <f>IFERROR(VLOOKUP(AL63,'New CRC'!A:B,3,0),"-")</f>
        <v>-</v>
      </c>
      <c r="AN63" s="25" t="s">
        <v>280</v>
      </c>
      <c r="AO63" s="25" t="s">
        <v>292</v>
      </c>
      <c r="AP63" s="25"/>
      <c r="AQ63" s="25">
        <v>22</v>
      </c>
      <c r="AR63" s="71">
        <f t="shared" si="16"/>
        <v>1</v>
      </c>
      <c r="AS63" s="25">
        <v>125</v>
      </c>
      <c r="AT63" s="25">
        <f t="shared" si="17"/>
        <v>149</v>
      </c>
      <c r="AU63" s="25">
        <f t="shared" si="18"/>
        <v>24</v>
      </c>
      <c r="AV63" s="25">
        <f t="shared" si="19"/>
        <v>-4</v>
      </c>
      <c r="AW63" s="23" t="str">
        <f>IFERROR(IF(AV63&lt;0,"Ontime",VLOOKUP(AV63,'LT Diff Cal'!$A:$B,2,0)),"-")</f>
        <v>Ontime</v>
      </c>
      <c r="AX63" s="23" t="s">
        <v>281</v>
      </c>
      <c r="AY63" s="23" t="str">
        <f t="shared" si="20"/>
        <v>JS0A4QUEAG2400136336670120</v>
      </c>
      <c r="AZ63" s="23">
        <v>4001363366</v>
      </c>
      <c r="BA63" s="23">
        <v>70</v>
      </c>
      <c r="BB63" s="23">
        <v>120</v>
      </c>
      <c r="BC63" s="23">
        <v>10</v>
      </c>
      <c r="BD63" s="23">
        <v>10</v>
      </c>
      <c r="BE63" s="23" t="str">
        <f>P63&amp;BG63&amp;BH63&amp;BI63</f>
        <v>JS0A4QUEAG24001361541210120</v>
      </c>
      <c r="BF63" s="23" t="s">
        <v>281</v>
      </c>
      <c r="BG63" s="23">
        <v>4001361541</v>
      </c>
      <c r="BH63" s="23">
        <v>210</v>
      </c>
      <c r="BI63" s="23">
        <v>120</v>
      </c>
      <c r="BJ63" s="23">
        <v>651</v>
      </c>
      <c r="BK63" s="23">
        <v>2</v>
      </c>
      <c r="BL63" s="23"/>
      <c r="BM63" s="23"/>
      <c r="BN63" s="23"/>
      <c r="BO63" s="23"/>
      <c r="BP63" s="23"/>
      <c r="BQ63" s="23"/>
      <c r="BR63" s="23"/>
      <c r="BS63" s="23"/>
      <c r="BT63" s="23"/>
      <c r="BU63" s="23"/>
    </row>
    <row r="64" spans="1:73" s="72" customFormat="1">
      <c r="A64" s="25" t="str">
        <f t="shared" si="21"/>
        <v>JS0A4QUEAI71008354878110120</v>
      </c>
      <c r="B64" s="25" t="str">
        <f t="shared" si="11"/>
        <v>X</v>
      </c>
      <c r="C64" s="25" t="s">
        <v>93</v>
      </c>
      <c r="D64" s="25" t="s">
        <v>272</v>
      </c>
      <c r="E64" s="25"/>
      <c r="F64" s="25"/>
      <c r="G64" s="25" t="s">
        <v>273</v>
      </c>
      <c r="H64" s="25" t="s">
        <v>274</v>
      </c>
      <c r="I64" s="57">
        <v>721415</v>
      </c>
      <c r="J64" s="25" t="s">
        <v>1</v>
      </c>
      <c r="K64" s="57">
        <v>721415</v>
      </c>
      <c r="L64" s="25" t="s">
        <v>1</v>
      </c>
      <c r="M64" s="25">
        <v>1010</v>
      </c>
      <c r="N64" s="25" t="s">
        <v>278</v>
      </c>
      <c r="O64" s="25" t="str">
        <f t="shared" si="12"/>
        <v>JS0A4QUE</v>
      </c>
      <c r="P64" s="68" t="s">
        <v>61</v>
      </c>
      <c r="Q64" s="25"/>
      <c r="R64" s="35" t="s">
        <v>35</v>
      </c>
      <c r="S64" s="35" t="s">
        <v>62</v>
      </c>
      <c r="T64" s="25">
        <v>1008354878</v>
      </c>
      <c r="U64" s="25">
        <v>110</v>
      </c>
      <c r="V64" s="25">
        <v>120</v>
      </c>
      <c r="W64" s="23">
        <v>4001368272</v>
      </c>
      <c r="X64" s="74">
        <v>22</v>
      </c>
      <c r="Y64" s="69">
        <f t="shared" si="13"/>
        <v>0</v>
      </c>
      <c r="Z64" s="69">
        <f t="shared" si="14"/>
        <v>22</v>
      </c>
      <c r="AA64" s="90">
        <v>6.31</v>
      </c>
      <c r="AB64" s="90"/>
      <c r="AC64" s="90">
        <f t="shared" si="15"/>
        <v>6.31</v>
      </c>
      <c r="AD64" s="70">
        <v>44908</v>
      </c>
      <c r="AE64" s="70">
        <v>45061</v>
      </c>
      <c r="AF64" s="70">
        <v>45062</v>
      </c>
      <c r="AG64" s="48">
        <v>143536910</v>
      </c>
      <c r="AH64" s="25">
        <v>10724850</v>
      </c>
      <c r="AI64" s="48" t="s">
        <v>291</v>
      </c>
      <c r="AJ64" s="70">
        <v>45057</v>
      </c>
      <c r="AK64" s="25"/>
      <c r="AL64" s="25"/>
      <c r="AM64" s="25" t="str">
        <f>IFERROR(VLOOKUP(AL64,'New CRC'!A:B,3,0),"-")</f>
        <v>-</v>
      </c>
      <c r="AN64" s="25" t="s">
        <v>280</v>
      </c>
      <c r="AO64" s="25" t="s">
        <v>292</v>
      </c>
      <c r="AP64" s="25"/>
      <c r="AQ64" s="25">
        <v>22</v>
      </c>
      <c r="AR64" s="71">
        <f t="shared" si="16"/>
        <v>1</v>
      </c>
      <c r="AS64" s="25">
        <v>125</v>
      </c>
      <c r="AT64" s="25">
        <f t="shared" si="17"/>
        <v>149</v>
      </c>
      <c r="AU64" s="25">
        <f t="shared" si="18"/>
        <v>24</v>
      </c>
      <c r="AV64" s="25">
        <f t="shared" si="19"/>
        <v>-4</v>
      </c>
      <c r="AW64" s="23" t="str">
        <f>IFERROR(IF(AV64&lt;0,"Ontime",VLOOKUP(AV64,'LT Diff Cal'!$A:$B,2,0)),"-")</f>
        <v>Ontime</v>
      </c>
      <c r="AX64" s="23" t="s">
        <v>281</v>
      </c>
      <c r="AY64" s="23" t="str">
        <f t="shared" si="20"/>
        <v>JS0A4QUEAI740013578222140110</v>
      </c>
      <c r="AZ64" s="23">
        <v>4001357822</v>
      </c>
      <c r="BA64" s="23">
        <v>2140</v>
      </c>
      <c r="BB64" s="23">
        <v>110</v>
      </c>
      <c r="BC64" s="23">
        <v>1070</v>
      </c>
      <c r="BD64" s="23">
        <v>22</v>
      </c>
      <c r="BE64" s="23"/>
      <c r="BF64" s="23"/>
      <c r="BG64" s="23"/>
      <c r="BH64" s="23"/>
      <c r="BI64" s="23"/>
      <c r="BJ64" s="23"/>
      <c r="BK64" s="23"/>
      <c r="BL64" s="23"/>
      <c r="BM64" s="23"/>
      <c r="BN64" s="23"/>
      <c r="BO64" s="23"/>
      <c r="BP64" s="23"/>
      <c r="BQ64" s="23"/>
      <c r="BR64" s="23"/>
      <c r="BS64" s="23"/>
      <c r="BT64" s="23"/>
      <c r="BU64" s="23"/>
    </row>
    <row r="65" spans="1:73" s="72" customFormat="1">
      <c r="A65" s="25" t="str">
        <f t="shared" si="21"/>
        <v>JS0A352LAQ91008354882400120</v>
      </c>
      <c r="B65" s="25" t="str">
        <f t="shared" si="11"/>
        <v>X</v>
      </c>
      <c r="C65" s="25" t="s">
        <v>94</v>
      </c>
      <c r="D65" s="25" t="s">
        <v>272</v>
      </c>
      <c r="E65" s="25"/>
      <c r="F65" s="25"/>
      <c r="G65" s="25" t="s">
        <v>273</v>
      </c>
      <c r="H65" s="25" t="s">
        <v>283</v>
      </c>
      <c r="I65" s="57">
        <v>721415</v>
      </c>
      <c r="J65" s="25" t="s">
        <v>1</v>
      </c>
      <c r="K65" s="57">
        <v>721415</v>
      </c>
      <c r="L65" s="25" t="s">
        <v>1</v>
      </c>
      <c r="M65" s="25">
        <v>1010</v>
      </c>
      <c r="N65" s="25" t="s">
        <v>278</v>
      </c>
      <c r="O65" s="25" t="str">
        <f t="shared" si="12"/>
        <v>JS0A352L</v>
      </c>
      <c r="P65" s="68" t="s">
        <v>63</v>
      </c>
      <c r="Q65" s="25"/>
      <c r="R65" s="35" t="s">
        <v>64</v>
      </c>
      <c r="S65" s="35" t="s">
        <v>32</v>
      </c>
      <c r="T65" s="25">
        <v>1008354882</v>
      </c>
      <c r="U65" s="25">
        <v>400</v>
      </c>
      <c r="V65" s="25">
        <v>120</v>
      </c>
      <c r="W65" s="23">
        <v>4001368267</v>
      </c>
      <c r="X65" s="74">
        <v>48</v>
      </c>
      <c r="Y65" s="69">
        <f t="shared" si="13"/>
        <v>0</v>
      </c>
      <c r="Z65" s="69">
        <f t="shared" si="14"/>
        <v>48</v>
      </c>
      <c r="AA65" s="90">
        <v>4.22</v>
      </c>
      <c r="AB65" s="90"/>
      <c r="AC65" s="90">
        <f t="shared" si="15"/>
        <v>4.22</v>
      </c>
      <c r="AD65" s="70">
        <v>44908</v>
      </c>
      <c r="AE65" s="70">
        <v>45030</v>
      </c>
      <c r="AF65" s="70">
        <v>45031</v>
      </c>
      <c r="AG65" s="48">
        <v>143536974</v>
      </c>
      <c r="AH65" s="25">
        <v>10093558</v>
      </c>
      <c r="AI65" s="48" t="s">
        <v>282</v>
      </c>
      <c r="AJ65" s="70">
        <v>45029</v>
      </c>
      <c r="AK65" s="25"/>
      <c r="AL65" s="25"/>
      <c r="AM65" s="25" t="str">
        <f>IFERROR(VLOOKUP(AL65,'New CRC'!A:B,3,0),"-")</f>
        <v>-</v>
      </c>
      <c r="AN65" s="25" t="s">
        <v>280</v>
      </c>
      <c r="AO65" s="25" t="s">
        <v>289</v>
      </c>
      <c r="AP65" s="25"/>
      <c r="AQ65" s="25">
        <v>12</v>
      </c>
      <c r="AR65" s="71">
        <f t="shared" si="16"/>
        <v>4</v>
      </c>
      <c r="AS65" s="25">
        <v>115</v>
      </c>
      <c r="AT65" s="25">
        <f t="shared" si="17"/>
        <v>121</v>
      </c>
      <c r="AU65" s="25">
        <f t="shared" si="18"/>
        <v>6</v>
      </c>
      <c r="AV65" s="25">
        <f t="shared" si="19"/>
        <v>-1</v>
      </c>
      <c r="AW65" s="23" t="str">
        <f>IFERROR(IF(AV65&lt;0,"Ontime",VLOOKUP(AV65,'LT Diff Cal'!$A:$B,2,0)),"-")</f>
        <v>Ontime</v>
      </c>
      <c r="AX65" s="23" t="s">
        <v>281</v>
      </c>
      <c r="AY65" s="23" t="str">
        <f t="shared" si="20"/>
        <v>JS0A352LAQ9400135990360120</v>
      </c>
      <c r="AZ65" s="23">
        <v>4001359903</v>
      </c>
      <c r="BA65" s="23">
        <v>60</v>
      </c>
      <c r="BB65" s="23">
        <v>120</v>
      </c>
      <c r="BC65" s="23">
        <v>1692</v>
      </c>
      <c r="BD65" s="23">
        <v>48</v>
      </c>
      <c r="BE65" s="23"/>
      <c r="BF65" s="23"/>
      <c r="BG65" s="23"/>
      <c r="BH65" s="23"/>
      <c r="BI65" s="23"/>
      <c r="BJ65" s="23"/>
      <c r="BK65" s="23"/>
      <c r="BL65" s="23"/>
      <c r="BM65" s="23"/>
      <c r="BN65" s="23"/>
      <c r="BO65" s="23"/>
      <c r="BP65" s="23"/>
      <c r="BQ65" s="23"/>
      <c r="BR65" s="23"/>
      <c r="BS65" s="23"/>
      <c r="BT65" s="23"/>
      <c r="BU65" s="23"/>
    </row>
    <row r="66" spans="1:73" s="72" customFormat="1">
      <c r="A66" s="25" t="str">
        <f t="shared" si="21"/>
        <v>JS0A352LAO01008354882390120</v>
      </c>
      <c r="B66" s="25" t="str">
        <f t="shared" si="11"/>
        <v>X</v>
      </c>
      <c r="C66" s="25" t="s">
        <v>94</v>
      </c>
      <c r="D66" s="25" t="s">
        <v>272</v>
      </c>
      <c r="E66" s="25"/>
      <c r="F66" s="25"/>
      <c r="G66" s="25" t="s">
        <v>273</v>
      </c>
      <c r="H66" s="25" t="s">
        <v>283</v>
      </c>
      <c r="I66" s="57">
        <v>721415</v>
      </c>
      <c r="J66" s="25" t="s">
        <v>1</v>
      </c>
      <c r="K66" s="57">
        <v>721415</v>
      </c>
      <c r="L66" s="25" t="s">
        <v>1</v>
      </c>
      <c r="M66" s="25">
        <v>1010</v>
      </c>
      <c r="N66" s="25" t="s">
        <v>278</v>
      </c>
      <c r="O66" s="25" t="str">
        <f t="shared" si="12"/>
        <v>JS0A352L</v>
      </c>
      <c r="P66" s="68" t="s">
        <v>65</v>
      </c>
      <c r="Q66" s="25"/>
      <c r="R66" s="35" t="s">
        <v>64</v>
      </c>
      <c r="S66" s="35" t="s">
        <v>66</v>
      </c>
      <c r="T66" s="25">
        <v>1008354882</v>
      </c>
      <c r="U66" s="25">
        <v>390</v>
      </c>
      <c r="V66" s="25">
        <v>120</v>
      </c>
      <c r="W66" s="23">
        <v>4001368267</v>
      </c>
      <c r="X66" s="74">
        <v>48</v>
      </c>
      <c r="Y66" s="69">
        <f t="shared" si="13"/>
        <v>0</v>
      </c>
      <c r="Z66" s="69">
        <f t="shared" si="14"/>
        <v>48</v>
      </c>
      <c r="AA66" s="90">
        <v>4.22</v>
      </c>
      <c r="AB66" s="90"/>
      <c r="AC66" s="90">
        <f t="shared" si="15"/>
        <v>4.22</v>
      </c>
      <c r="AD66" s="70">
        <v>44908</v>
      </c>
      <c r="AE66" s="70">
        <v>45030</v>
      </c>
      <c r="AF66" s="70">
        <v>45031</v>
      </c>
      <c r="AG66" s="48">
        <v>143536974</v>
      </c>
      <c r="AH66" s="25">
        <v>10093558</v>
      </c>
      <c r="AI66" s="48" t="s">
        <v>282</v>
      </c>
      <c r="AJ66" s="70">
        <v>45029</v>
      </c>
      <c r="AK66" s="25"/>
      <c r="AL66" s="25"/>
      <c r="AM66" s="25" t="str">
        <f>IFERROR(VLOOKUP(AL66,'New CRC'!A:B,3,0),"-")</f>
        <v>-</v>
      </c>
      <c r="AN66" s="25" t="s">
        <v>280</v>
      </c>
      <c r="AO66" s="25" t="s">
        <v>289</v>
      </c>
      <c r="AP66" s="25"/>
      <c r="AQ66" s="25">
        <v>12</v>
      </c>
      <c r="AR66" s="71">
        <f t="shared" si="16"/>
        <v>4</v>
      </c>
      <c r="AS66" s="25">
        <v>115</v>
      </c>
      <c r="AT66" s="25">
        <f t="shared" si="17"/>
        <v>121</v>
      </c>
      <c r="AU66" s="25">
        <f t="shared" si="18"/>
        <v>6</v>
      </c>
      <c r="AV66" s="25">
        <f t="shared" si="19"/>
        <v>-1</v>
      </c>
      <c r="AW66" s="23" t="str">
        <f>IFERROR(IF(AV66&lt;0,"Ontime",VLOOKUP(AV66,'LT Diff Cal'!$A:$B,2,0)),"-")</f>
        <v>Ontime</v>
      </c>
      <c r="AX66" s="23" t="s">
        <v>281</v>
      </c>
      <c r="AY66" s="23" t="str">
        <f t="shared" si="20"/>
        <v>JS0A352LAO04001357822300120</v>
      </c>
      <c r="AZ66" s="23">
        <v>4001357822</v>
      </c>
      <c r="BA66" s="23">
        <v>300</v>
      </c>
      <c r="BB66" s="23">
        <v>120</v>
      </c>
      <c r="BC66" s="23">
        <v>139</v>
      </c>
      <c r="BD66" s="23">
        <v>48</v>
      </c>
      <c r="BE66" s="23"/>
      <c r="BF66" s="23"/>
      <c r="BG66" s="23"/>
      <c r="BH66" s="23"/>
      <c r="BI66" s="23"/>
      <c r="BJ66" s="23"/>
      <c r="BK66" s="23"/>
      <c r="BL66" s="23"/>
      <c r="BM66" s="23"/>
      <c r="BN66" s="23"/>
      <c r="BO66" s="23"/>
      <c r="BP66" s="23"/>
      <c r="BQ66" s="23"/>
      <c r="BR66" s="23"/>
      <c r="BS66" s="23"/>
      <c r="BT66" s="23"/>
      <c r="BU66" s="23"/>
    </row>
    <row r="67" spans="1:73" s="72" customFormat="1">
      <c r="A67" s="25" t="str">
        <f t="shared" si="21"/>
        <v>JS0A2SDD95Z1008354882440120</v>
      </c>
      <c r="B67" s="25" t="str">
        <f t="shared" ref="B67:B98" si="22">IF(Z67&gt;0,"X","")</f>
        <v/>
      </c>
      <c r="C67" s="25" t="s">
        <v>94</v>
      </c>
      <c r="D67" s="25" t="s">
        <v>272</v>
      </c>
      <c r="E67" s="25"/>
      <c r="F67" s="25"/>
      <c r="G67" s="25" t="s">
        <v>273</v>
      </c>
      <c r="H67" s="25" t="s">
        <v>274</v>
      </c>
      <c r="I67" s="57">
        <v>721415</v>
      </c>
      <c r="J67" s="25" t="s">
        <v>1</v>
      </c>
      <c r="K67" s="57">
        <v>721415</v>
      </c>
      <c r="L67" s="25" t="s">
        <v>1</v>
      </c>
      <c r="M67" s="25">
        <v>1010</v>
      </c>
      <c r="N67" s="25" t="s">
        <v>278</v>
      </c>
      <c r="O67" s="25" t="str">
        <f t="shared" ref="O67:O98" si="23">LEFT(P67,8)</f>
        <v>JS0A2SDD</v>
      </c>
      <c r="P67" s="68" t="s">
        <v>122</v>
      </c>
      <c r="Q67" s="25"/>
      <c r="R67" s="35" t="s">
        <v>22</v>
      </c>
      <c r="S67" s="35" t="s">
        <v>123</v>
      </c>
      <c r="T67" s="25">
        <v>1008354882</v>
      </c>
      <c r="U67" s="25">
        <v>440</v>
      </c>
      <c r="V67" s="25">
        <v>120</v>
      </c>
      <c r="W67" s="23">
        <v>4001368267</v>
      </c>
      <c r="X67" s="74">
        <v>39</v>
      </c>
      <c r="Y67" s="69">
        <f t="shared" ref="Y67:Y98" si="24">X67-Z67</f>
        <v>39</v>
      </c>
      <c r="Z67" s="69">
        <f t="shared" ref="Z67:Z98" si="25">BD67+BK67+BS67</f>
        <v>0</v>
      </c>
      <c r="AA67" s="90">
        <v>9.33</v>
      </c>
      <c r="AB67" s="90">
        <v>0.17</v>
      </c>
      <c r="AC67" s="90">
        <f t="shared" ref="AC67:AC98" si="26">SUM(AA67:AB67)</f>
        <v>9.5</v>
      </c>
      <c r="AD67" s="70">
        <v>44908</v>
      </c>
      <c r="AE67" s="70">
        <v>45030</v>
      </c>
      <c r="AF67" s="70">
        <v>45031</v>
      </c>
      <c r="AG67" s="48">
        <v>143536974</v>
      </c>
      <c r="AH67" s="25">
        <v>10093558</v>
      </c>
      <c r="AI67" s="48" t="s">
        <v>282</v>
      </c>
      <c r="AJ67" s="70">
        <v>45029</v>
      </c>
      <c r="AK67" s="25"/>
      <c r="AL67" s="25"/>
      <c r="AM67" s="25" t="str">
        <f>IFERROR(VLOOKUP(AL67,'New CRC'!A:B,3,0),"-")</f>
        <v>-</v>
      </c>
      <c r="AN67" s="25" t="s">
        <v>280</v>
      </c>
      <c r="AO67" s="25" t="s">
        <v>289</v>
      </c>
      <c r="AP67" s="25"/>
      <c r="AQ67" s="25">
        <v>13</v>
      </c>
      <c r="AR67" s="71">
        <f t="shared" ref="AR67:AR98" si="27">X67/AQ67</f>
        <v>3</v>
      </c>
      <c r="AS67" s="25">
        <v>125</v>
      </c>
      <c r="AT67" s="25">
        <f t="shared" ref="AT67:AT98" si="28">AJ67-AD67</f>
        <v>121</v>
      </c>
      <c r="AU67" s="25">
        <f t="shared" ref="AU67:AU98" si="29">AT67-AS67</f>
        <v>-4</v>
      </c>
      <c r="AV67" s="25">
        <f t="shared" ref="AV67:AV98" si="30">AJ67-AE67</f>
        <v>-1</v>
      </c>
      <c r="AW67" s="23" t="str">
        <f>IFERROR(IF(AV67&lt;0,"Ontime",VLOOKUP(AV67,'LT Diff Cal'!$A:$B,2,0)),"-")</f>
        <v>Ontime</v>
      </c>
      <c r="AX67" s="23"/>
      <c r="AY67" s="23"/>
      <c r="AZ67" s="23"/>
      <c r="BA67" s="23"/>
      <c r="BB67" s="23"/>
      <c r="BC67" s="23"/>
      <c r="BD67" s="23"/>
      <c r="BE67" s="23"/>
      <c r="BF67" s="23"/>
      <c r="BG67" s="23"/>
      <c r="BH67" s="23"/>
      <c r="BI67" s="23"/>
      <c r="BJ67" s="23"/>
      <c r="BK67" s="23"/>
      <c r="BL67" s="23"/>
      <c r="BM67" s="23"/>
      <c r="BN67" s="23"/>
      <c r="BO67" s="23"/>
      <c r="BP67" s="23"/>
      <c r="BQ67" s="23"/>
      <c r="BR67" s="23"/>
      <c r="BS67" s="23"/>
      <c r="BT67" s="23"/>
      <c r="BU67" s="23"/>
    </row>
    <row r="68" spans="1:73" s="72" customFormat="1">
      <c r="A68" s="25" t="str">
        <f t="shared" si="21"/>
        <v>JS0A2SDD3CL1008354882420120</v>
      </c>
      <c r="B68" s="25" t="str">
        <f t="shared" si="22"/>
        <v/>
      </c>
      <c r="C68" s="25" t="s">
        <v>94</v>
      </c>
      <c r="D68" s="25" t="s">
        <v>272</v>
      </c>
      <c r="E68" s="25"/>
      <c r="F68" s="25"/>
      <c r="G68" s="25" t="s">
        <v>273</v>
      </c>
      <c r="H68" s="25" t="s">
        <v>274</v>
      </c>
      <c r="I68" s="57">
        <v>721415</v>
      </c>
      <c r="J68" s="25" t="s">
        <v>1</v>
      </c>
      <c r="K68" s="57">
        <v>721415</v>
      </c>
      <c r="L68" s="25" t="s">
        <v>1</v>
      </c>
      <c r="M68" s="25">
        <v>1010</v>
      </c>
      <c r="N68" s="25" t="s">
        <v>278</v>
      </c>
      <c r="O68" s="25" t="str">
        <f t="shared" si="23"/>
        <v>JS0A2SDD</v>
      </c>
      <c r="P68" s="68" t="s">
        <v>117</v>
      </c>
      <c r="Q68" s="25"/>
      <c r="R68" s="35" t="s">
        <v>22</v>
      </c>
      <c r="S68" s="35" t="s">
        <v>118</v>
      </c>
      <c r="T68" s="25">
        <v>1008354882</v>
      </c>
      <c r="U68" s="25">
        <v>420</v>
      </c>
      <c r="V68" s="25">
        <v>120</v>
      </c>
      <c r="W68" s="23">
        <v>4001368267</v>
      </c>
      <c r="X68" s="74">
        <v>39</v>
      </c>
      <c r="Y68" s="69">
        <f t="shared" si="24"/>
        <v>39</v>
      </c>
      <c r="Z68" s="69">
        <f t="shared" si="25"/>
        <v>0</v>
      </c>
      <c r="AA68" s="90">
        <v>10.48</v>
      </c>
      <c r="AB68" s="90">
        <v>0.09</v>
      </c>
      <c r="AC68" s="90">
        <f t="shared" si="26"/>
        <v>10.57</v>
      </c>
      <c r="AD68" s="70">
        <v>44908</v>
      </c>
      <c r="AE68" s="70">
        <v>45030</v>
      </c>
      <c r="AF68" s="70">
        <v>45031</v>
      </c>
      <c r="AG68" s="48">
        <v>143536974</v>
      </c>
      <c r="AH68" s="25">
        <v>10093558</v>
      </c>
      <c r="AI68" s="48" t="s">
        <v>282</v>
      </c>
      <c r="AJ68" s="70">
        <v>45029</v>
      </c>
      <c r="AK68" s="25"/>
      <c r="AL68" s="25"/>
      <c r="AM68" s="25" t="str">
        <f>IFERROR(VLOOKUP(AL68,'New CRC'!A:B,3,0),"-")</f>
        <v>-</v>
      </c>
      <c r="AN68" s="25" t="s">
        <v>280</v>
      </c>
      <c r="AO68" s="25" t="s">
        <v>289</v>
      </c>
      <c r="AP68" s="25"/>
      <c r="AQ68" s="25">
        <v>13</v>
      </c>
      <c r="AR68" s="71">
        <f t="shared" si="27"/>
        <v>3</v>
      </c>
      <c r="AS68" s="25">
        <v>125</v>
      </c>
      <c r="AT68" s="25">
        <f t="shared" si="28"/>
        <v>121</v>
      </c>
      <c r="AU68" s="25">
        <f t="shared" si="29"/>
        <v>-4</v>
      </c>
      <c r="AV68" s="25">
        <f t="shared" si="30"/>
        <v>-1</v>
      </c>
      <c r="AW68" s="23" t="str">
        <f>IFERROR(IF(AV68&lt;0,"Ontime",VLOOKUP(AV68,'LT Diff Cal'!$A:$B,2,0)),"-")</f>
        <v>Ontime</v>
      </c>
      <c r="AX68" s="23"/>
      <c r="AY68" s="23"/>
      <c r="AZ68" s="23"/>
      <c r="BA68" s="23"/>
      <c r="BB68" s="23"/>
      <c r="BC68" s="23"/>
      <c r="BD68" s="23"/>
      <c r="BE68" s="23"/>
      <c r="BF68" s="23"/>
      <c r="BG68" s="23"/>
      <c r="BH68" s="23"/>
      <c r="BI68" s="23"/>
      <c r="BJ68" s="23"/>
      <c r="BK68" s="23"/>
      <c r="BL68" s="23"/>
      <c r="BM68" s="23"/>
      <c r="BN68" s="23"/>
      <c r="BO68" s="23"/>
      <c r="BP68" s="23"/>
      <c r="BQ68" s="23"/>
      <c r="BR68" s="23"/>
      <c r="BS68" s="23"/>
      <c r="BT68" s="23"/>
      <c r="BU68" s="23"/>
    </row>
    <row r="69" spans="1:73" s="72" customFormat="1">
      <c r="A69" s="25" t="str">
        <f t="shared" si="21"/>
        <v>JS0A2SDD7N81008354882430120</v>
      </c>
      <c r="B69" s="25" t="str">
        <f t="shared" si="22"/>
        <v/>
      </c>
      <c r="C69" s="25" t="s">
        <v>94</v>
      </c>
      <c r="D69" s="25" t="s">
        <v>272</v>
      </c>
      <c r="E69" s="25"/>
      <c r="F69" s="25"/>
      <c r="G69" s="25" t="s">
        <v>273</v>
      </c>
      <c r="H69" s="25" t="s">
        <v>274</v>
      </c>
      <c r="I69" s="57">
        <v>721415</v>
      </c>
      <c r="J69" s="25" t="s">
        <v>1</v>
      </c>
      <c r="K69" s="57">
        <v>721415</v>
      </c>
      <c r="L69" s="25" t="s">
        <v>1</v>
      </c>
      <c r="M69" s="25">
        <v>1010</v>
      </c>
      <c r="N69" s="25" t="s">
        <v>278</v>
      </c>
      <c r="O69" s="25" t="str">
        <f t="shared" si="23"/>
        <v>JS0A2SDD</v>
      </c>
      <c r="P69" s="68" t="s">
        <v>124</v>
      </c>
      <c r="Q69" s="25"/>
      <c r="R69" s="35" t="s">
        <v>22</v>
      </c>
      <c r="S69" s="35" t="s">
        <v>19</v>
      </c>
      <c r="T69" s="25">
        <v>1008354882</v>
      </c>
      <c r="U69" s="25">
        <v>430</v>
      </c>
      <c r="V69" s="25">
        <v>120</v>
      </c>
      <c r="W69" s="23">
        <v>4001368267</v>
      </c>
      <c r="X69" s="74">
        <v>52</v>
      </c>
      <c r="Y69" s="69">
        <f t="shared" si="24"/>
        <v>52</v>
      </c>
      <c r="Z69" s="69">
        <f t="shared" si="25"/>
        <v>0</v>
      </c>
      <c r="AA69" s="90">
        <v>9.41</v>
      </c>
      <c r="AB69" s="90">
        <v>0.03</v>
      </c>
      <c r="AC69" s="90">
        <f t="shared" si="26"/>
        <v>9.44</v>
      </c>
      <c r="AD69" s="70">
        <v>44908</v>
      </c>
      <c r="AE69" s="70">
        <v>45030</v>
      </c>
      <c r="AF69" s="70">
        <v>45031</v>
      </c>
      <c r="AG69" s="48">
        <v>143536974</v>
      </c>
      <c r="AH69" s="25">
        <v>10093558</v>
      </c>
      <c r="AI69" s="48" t="s">
        <v>282</v>
      </c>
      <c r="AJ69" s="70">
        <v>45029</v>
      </c>
      <c r="AK69" s="25"/>
      <c r="AL69" s="25"/>
      <c r="AM69" s="25" t="str">
        <f>IFERROR(VLOOKUP(AL69,'New CRC'!A:B,3,0),"-")</f>
        <v>-</v>
      </c>
      <c r="AN69" s="25" t="s">
        <v>280</v>
      </c>
      <c r="AO69" s="25" t="s">
        <v>289</v>
      </c>
      <c r="AP69" s="25"/>
      <c r="AQ69" s="25">
        <v>13</v>
      </c>
      <c r="AR69" s="71">
        <f t="shared" si="27"/>
        <v>4</v>
      </c>
      <c r="AS69" s="25">
        <v>125</v>
      </c>
      <c r="AT69" s="25">
        <f t="shared" si="28"/>
        <v>121</v>
      </c>
      <c r="AU69" s="25">
        <f t="shared" si="29"/>
        <v>-4</v>
      </c>
      <c r="AV69" s="25">
        <f t="shared" si="30"/>
        <v>-1</v>
      </c>
      <c r="AW69" s="23" t="str">
        <f>IFERROR(IF(AV69&lt;0,"Ontime",VLOOKUP(AV69,'LT Diff Cal'!$A:$B,2,0)),"-")</f>
        <v>Ontime</v>
      </c>
      <c r="AX69" s="23"/>
      <c r="AY69" s="23"/>
      <c r="AZ69" s="23"/>
      <c r="BA69" s="23"/>
      <c r="BB69" s="23"/>
      <c r="BC69" s="23"/>
      <c r="BD69" s="23"/>
      <c r="BE69" s="23"/>
      <c r="BF69" s="23"/>
      <c r="BG69" s="23"/>
      <c r="BH69" s="23"/>
      <c r="BI69" s="23"/>
      <c r="BJ69" s="23"/>
      <c r="BK69" s="23"/>
      <c r="BL69" s="23"/>
      <c r="BM69" s="23"/>
      <c r="BN69" s="23"/>
      <c r="BO69" s="23"/>
      <c r="BP69" s="23"/>
      <c r="BQ69" s="23"/>
      <c r="BR69" s="23"/>
      <c r="BS69" s="23"/>
      <c r="BT69" s="23"/>
      <c r="BU69" s="23"/>
    </row>
    <row r="70" spans="1:73" s="72" customFormat="1">
      <c r="A70" s="25" t="str">
        <f t="shared" si="21"/>
        <v>JS0A2SDD0031008354882410120</v>
      </c>
      <c r="B70" s="25" t="str">
        <f t="shared" si="22"/>
        <v/>
      </c>
      <c r="C70" s="25" t="s">
        <v>94</v>
      </c>
      <c r="D70" s="25" t="s">
        <v>272</v>
      </c>
      <c r="E70" s="25"/>
      <c r="F70" s="25"/>
      <c r="G70" s="25" t="s">
        <v>273</v>
      </c>
      <c r="H70" s="25" t="s">
        <v>274</v>
      </c>
      <c r="I70" s="57">
        <v>721415</v>
      </c>
      <c r="J70" s="25" t="s">
        <v>1</v>
      </c>
      <c r="K70" s="57">
        <v>721415</v>
      </c>
      <c r="L70" s="25" t="s">
        <v>1</v>
      </c>
      <c r="M70" s="25">
        <v>1010</v>
      </c>
      <c r="N70" s="25" t="s">
        <v>278</v>
      </c>
      <c r="O70" s="25" t="str">
        <f t="shared" si="23"/>
        <v>JS0A2SDD</v>
      </c>
      <c r="P70" s="68" t="s">
        <v>33</v>
      </c>
      <c r="Q70" s="25"/>
      <c r="R70" s="35" t="s">
        <v>22</v>
      </c>
      <c r="S70" s="35" t="s">
        <v>23</v>
      </c>
      <c r="T70" s="25">
        <v>1008354882</v>
      </c>
      <c r="U70" s="25">
        <v>410</v>
      </c>
      <c r="V70" s="25">
        <v>120</v>
      </c>
      <c r="W70" s="23">
        <v>4001368267</v>
      </c>
      <c r="X70" s="74">
        <v>39</v>
      </c>
      <c r="Y70" s="69">
        <f t="shared" si="24"/>
        <v>39</v>
      </c>
      <c r="Z70" s="69">
        <f t="shared" si="25"/>
        <v>0</v>
      </c>
      <c r="AA70" s="90">
        <v>9.3699999999999992</v>
      </c>
      <c r="AB70" s="90"/>
      <c r="AC70" s="90">
        <f t="shared" si="26"/>
        <v>9.3699999999999992</v>
      </c>
      <c r="AD70" s="70">
        <v>44908</v>
      </c>
      <c r="AE70" s="70">
        <v>45030</v>
      </c>
      <c r="AF70" s="70">
        <v>45031</v>
      </c>
      <c r="AG70" s="48">
        <v>143536974</v>
      </c>
      <c r="AH70" s="25">
        <v>10093558</v>
      </c>
      <c r="AI70" s="48" t="s">
        <v>282</v>
      </c>
      <c r="AJ70" s="70">
        <v>45029</v>
      </c>
      <c r="AK70" s="25"/>
      <c r="AL70" s="25"/>
      <c r="AM70" s="25" t="str">
        <f>IFERROR(VLOOKUP(AL70,'New CRC'!A:B,3,0),"-")</f>
        <v>-</v>
      </c>
      <c r="AN70" s="25" t="s">
        <v>280</v>
      </c>
      <c r="AO70" s="25" t="s">
        <v>289</v>
      </c>
      <c r="AP70" s="25"/>
      <c r="AQ70" s="25">
        <v>13</v>
      </c>
      <c r="AR70" s="71">
        <f t="shared" si="27"/>
        <v>3</v>
      </c>
      <c r="AS70" s="25">
        <v>125</v>
      </c>
      <c r="AT70" s="25">
        <f t="shared" si="28"/>
        <v>121</v>
      </c>
      <c r="AU70" s="25">
        <f t="shared" si="29"/>
        <v>-4</v>
      </c>
      <c r="AV70" s="25">
        <f t="shared" si="30"/>
        <v>-1</v>
      </c>
      <c r="AW70" s="23" t="str">
        <f>IFERROR(IF(AV70&lt;0,"Ontime",VLOOKUP(AV70,'LT Diff Cal'!$A:$B,2,0)),"-")</f>
        <v>Ontime</v>
      </c>
      <c r="AX70" s="23"/>
      <c r="AY70" s="23"/>
      <c r="AZ70" s="23"/>
      <c r="BA70" s="23"/>
      <c r="BB70" s="23"/>
      <c r="BC70" s="23"/>
      <c r="BD70" s="23"/>
      <c r="BE70" s="23"/>
      <c r="BF70" s="23"/>
      <c r="BG70" s="23"/>
      <c r="BH70" s="23"/>
      <c r="BI70" s="23"/>
      <c r="BJ70" s="23"/>
      <c r="BK70" s="23"/>
      <c r="BL70" s="23"/>
      <c r="BM70" s="23"/>
      <c r="BN70" s="23"/>
      <c r="BO70" s="23"/>
      <c r="BP70" s="23"/>
      <c r="BQ70" s="23"/>
      <c r="BR70" s="23"/>
      <c r="BS70" s="23"/>
      <c r="BT70" s="23"/>
      <c r="BU70" s="23"/>
    </row>
    <row r="71" spans="1:73" s="72" customFormat="1">
      <c r="A71" s="25" t="str">
        <f t="shared" si="21"/>
        <v>JS0A7ZNZ0081008354882460120</v>
      </c>
      <c r="B71" s="25" t="str">
        <f t="shared" si="22"/>
        <v>X</v>
      </c>
      <c r="C71" s="25" t="s">
        <v>94</v>
      </c>
      <c r="D71" s="25" t="s">
        <v>272</v>
      </c>
      <c r="E71" s="25"/>
      <c r="F71" s="25"/>
      <c r="G71" s="25" t="s">
        <v>273</v>
      </c>
      <c r="H71" s="25" t="s">
        <v>274</v>
      </c>
      <c r="I71" s="57">
        <v>721415</v>
      </c>
      <c r="J71" s="25" t="s">
        <v>1</v>
      </c>
      <c r="K71" s="57">
        <v>721415</v>
      </c>
      <c r="L71" s="25" t="s">
        <v>1</v>
      </c>
      <c r="M71" s="25">
        <v>1010</v>
      </c>
      <c r="N71" s="25" t="s">
        <v>278</v>
      </c>
      <c r="O71" s="25" t="str">
        <f t="shared" si="23"/>
        <v>JS0A7ZNZ</v>
      </c>
      <c r="P71" s="68" t="s">
        <v>49</v>
      </c>
      <c r="Q71" s="25"/>
      <c r="R71" s="35" t="s">
        <v>50</v>
      </c>
      <c r="S71" s="35" t="s">
        <v>17</v>
      </c>
      <c r="T71" s="25">
        <v>1008354882</v>
      </c>
      <c r="U71" s="25">
        <v>460</v>
      </c>
      <c r="V71" s="25">
        <v>120</v>
      </c>
      <c r="W71" s="23">
        <v>4001368267</v>
      </c>
      <c r="X71" s="74">
        <f>110</f>
        <v>110</v>
      </c>
      <c r="Y71" s="69">
        <f t="shared" si="24"/>
        <v>0</v>
      </c>
      <c r="Z71" s="69">
        <f t="shared" si="25"/>
        <v>110</v>
      </c>
      <c r="AA71" s="90">
        <v>5.48</v>
      </c>
      <c r="AB71" s="90"/>
      <c r="AC71" s="90">
        <f t="shared" si="26"/>
        <v>5.48</v>
      </c>
      <c r="AD71" s="70">
        <v>44908</v>
      </c>
      <c r="AE71" s="70">
        <v>45030</v>
      </c>
      <c r="AF71" s="70">
        <v>45031</v>
      </c>
      <c r="AG71" s="48">
        <v>143536974</v>
      </c>
      <c r="AH71" s="25">
        <v>10093558</v>
      </c>
      <c r="AI71" s="48" t="s">
        <v>282</v>
      </c>
      <c r="AJ71" s="70">
        <v>45029</v>
      </c>
      <c r="AK71" s="25"/>
      <c r="AL71" s="25"/>
      <c r="AM71" s="25" t="str">
        <f>IFERROR(VLOOKUP(AL71,'New CRC'!A:B,3,0),"-")</f>
        <v>-</v>
      </c>
      <c r="AN71" s="25" t="s">
        <v>280</v>
      </c>
      <c r="AO71" s="25" t="s">
        <v>289</v>
      </c>
      <c r="AP71" s="25"/>
      <c r="AQ71" s="25">
        <v>22</v>
      </c>
      <c r="AR71" s="71">
        <f t="shared" si="27"/>
        <v>5</v>
      </c>
      <c r="AS71" s="25">
        <v>115</v>
      </c>
      <c r="AT71" s="25">
        <f t="shared" si="28"/>
        <v>121</v>
      </c>
      <c r="AU71" s="25">
        <f t="shared" si="29"/>
        <v>6</v>
      </c>
      <c r="AV71" s="25">
        <f t="shared" si="30"/>
        <v>-1</v>
      </c>
      <c r="AW71" s="23" t="str">
        <f>IFERROR(IF(AV71&lt;0,"Ontime",VLOOKUP(AV71,'LT Diff Cal'!$A:$B,2,0)),"-")</f>
        <v>Ontime</v>
      </c>
      <c r="AX71" s="23" t="s">
        <v>281</v>
      </c>
      <c r="AY71" s="23" t="str">
        <f>P71&amp;AZ71&amp;BA71&amp;BB71</f>
        <v>JS0A7ZNZ008400136154260120</v>
      </c>
      <c r="AZ71" s="23">
        <v>4001361542</v>
      </c>
      <c r="BA71" s="23">
        <v>60</v>
      </c>
      <c r="BB71" s="23">
        <v>120</v>
      </c>
      <c r="BC71" s="23">
        <v>14324</v>
      </c>
      <c r="BD71" s="23">
        <v>110</v>
      </c>
      <c r="BE71" s="23"/>
      <c r="BF71" s="23"/>
      <c r="BG71" s="23"/>
      <c r="BH71" s="23"/>
      <c r="BI71" s="23"/>
      <c r="BJ71" s="23"/>
      <c r="BK71" s="23"/>
      <c r="BL71" s="23"/>
      <c r="BM71" s="23"/>
      <c r="BN71" s="23"/>
      <c r="BO71" s="23"/>
      <c r="BP71" s="23"/>
      <c r="BQ71" s="23"/>
      <c r="BR71" s="23"/>
      <c r="BS71" s="23"/>
      <c r="BT71" s="23"/>
      <c r="BU71" s="23"/>
    </row>
    <row r="72" spans="1:73" s="72" customFormat="1">
      <c r="A72" s="25" t="str">
        <f t="shared" si="21"/>
        <v>JS0A7ZNZ7G71008354882470120</v>
      </c>
      <c r="B72" s="25" t="str">
        <f t="shared" si="22"/>
        <v/>
      </c>
      <c r="C72" s="25" t="s">
        <v>94</v>
      </c>
      <c r="D72" s="25" t="s">
        <v>272</v>
      </c>
      <c r="E72" s="25"/>
      <c r="F72" s="25"/>
      <c r="G72" s="25" t="s">
        <v>273</v>
      </c>
      <c r="H72" s="25" t="s">
        <v>274</v>
      </c>
      <c r="I72" s="57">
        <v>721415</v>
      </c>
      <c r="J72" s="25" t="s">
        <v>1</v>
      </c>
      <c r="K72" s="57">
        <v>721415</v>
      </c>
      <c r="L72" s="25" t="s">
        <v>1</v>
      </c>
      <c r="M72" s="25">
        <v>1010</v>
      </c>
      <c r="N72" s="25" t="s">
        <v>278</v>
      </c>
      <c r="O72" s="25" t="str">
        <f t="shared" si="23"/>
        <v>JS0A7ZNZ</v>
      </c>
      <c r="P72" s="68" t="s">
        <v>132</v>
      </c>
      <c r="Q72" s="25"/>
      <c r="R72" s="35" t="s">
        <v>50</v>
      </c>
      <c r="S72" s="35" t="s">
        <v>18</v>
      </c>
      <c r="T72" s="25">
        <v>1008354882</v>
      </c>
      <c r="U72" s="25">
        <v>470</v>
      </c>
      <c r="V72" s="25">
        <v>120</v>
      </c>
      <c r="W72" s="23">
        <v>4001368267</v>
      </c>
      <c r="X72" s="74">
        <f>110</f>
        <v>110</v>
      </c>
      <c r="Y72" s="69">
        <f t="shared" si="24"/>
        <v>110</v>
      </c>
      <c r="Z72" s="69">
        <f t="shared" si="25"/>
        <v>0</v>
      </c>
      <c r="AA72" s="90">
        <v>5.5</v>
      </c>
      <c r="AB72" s="90">
        <v>0.08</v>
      </c>
      <c r="AC72" s="90">
        <f t="shared" si="26"/>
        <v>5.58</v>
      </c>
      <c r="AD72" s="70">
        <v>44908</v>
      </c>
      <c r="AE72" s="70">
        <v>45030</v>
      </c>
      <c r="AF72" s="70">
        <v>45031</v>
      </c>
      <c r="AG72" s="48">
        <v>143536974</v>
      </c>
      <c r="AH72" s="25">
        <v>10093558</v>
      </c>
      <c r="AI72" s="48" t="s">
        <v>282</v>
      </c>
      <c r="AJ72" s="70">
        <v>45029</v>
      </c>
      <c r="AK72" s="25"/>
      <c r="AL72" s="25"/>
      <c r="AM72" s="25" t="str">
        <f>IFERROR(VLOOKUP(AL72,'New CRC'!A:B,3,0),"-")</f>
        <v>-</v>
      </c>
      <c r="AN72" s="25" t="s">
        <v>280</v>
      </c>
      <c r="AO72" s="25" t="s">
        <v>289</v>
      </c>
      <c r="AP72" s="25"/>
      <c r="AQ72" s="25">
        <v>22</v>
      </c>
      <c r="AR72" s="71">
        <f t="shared" si="27"/>
        <v>5</v>
      </c>
      <c r="AS72" s="25">
        <v>115</v>
      </c>
      <c r="AT72" s="25">
        <f t="shared" si="28"/>
        <v>121</v>
      </c>
      <c r="AU72" s="25">
        <f t="shared" si="29"/>
        <v>6</v>
      </c>
      <c r="AV72" s="25">
        <f t="shared" si="30"/>
        <v>-1</v>
      </c>
      <c r="AW72" s="23" t="str">
        <f>IFERROR(IF(AV72&lt;0,"Ontime",VLOOKUP(AV72,'LT Diff Cal'!$A:$B,2,0)),"-")</f>
        <v>Ontime</v>
      </c>
      <c r="AX72" s="23"/>
      <c r="AY72" s="23"/>
      <c r="AZ72" s="23"/>
      <c r="BA72" s="23"/>
      <c r="BB72" s="23"/>
      <c r="BC72" s="23"/>
      <c r="BD72" s="23"/>
      <c r="BE72" s="23"/>
      <c r="BF72" s="23"/>
      <c r="BG72" s="23"/>
      <c r="BH72" s="23"/>
      <c r="BI72" s="23"/>
      <c r="BJ72" s="23"/>
      <c r="BK72" s="23"/>
      <c r="BL72" s="23"/>
      <c r="BM72" s="23"/>
      <c r="BN72" s="23"/>
      <c r="BO72" s="23"/>
      <c r="BP72" s="23"/>
      <c r="BQ72" s="23"/>
      <c r="BR72" s="23"/>
      <c r="BS72" s="23"/>
      <c r="BT72" s="23"/>
      <c r="BU72" s="23"/>
    </row>
    <row r="73" spans="1:73" s="72" customFormat="1">
      <c r="A73" s="25" t="str">
        <f t="shared" si="21"/>
        <v>JS0A7ZNZ96D1008354882490120</v>
      </c>
      <c r="B73" s="25" t="str">
        <f t="shared" si="22"/>
        <v/>
      </c>
      <c r="C73" s="25" t="s">
        <v>94</v>
      </c>
      <c r="D73" s="25" t="s">
        <v>272</v>
      </c>
      <c r="E73" s="25"/>
      <c r="F73" s="25"/>
      <c r="G73" s="25" t="s">
        <v>273</v>
      </c>
      <c r="H73" s="25" t="s">
        <v>274</v>
      </c>
      <c r="I73" s="57">
        <v>721415</v>
      </c>
      <c r="J73" s="25" t="s">
        <v>1</v>
      </c>
      <c r="K73" s="57">
        <v>721415</v>
      </c>
      <c r="L73" s="25" t="s">
        <v>1</v>
      </c>
      <c r="M73" s="25">
        <v>1010</v>
      </c>
      <c r="N73" s="25" t="s">
        <v>278</v>
      </c>
      <c r="O73" s="25" t="str">
        <f t="shared" si="23"/>
        <v>JS0A7ZNZ</v>
      </c>
      <c r="P73" s="68" t="s">
        <v>126</v>
      </c>
      <c r="Q73" s="25"/>
      <c r="R73" s="35" t="s">
        <v>50</v>
      </c>
      <c r="S73" s="35" t="s">
        <v>29</v>
      </c>
      <c r="T73" s="25">
        <v>1008354882</v>
      </c>
      <c r="U73" s="25">
        <v>490</v>
      </c>
      <c r="V73" s="25">
        <v>120</v>
      </c>
      <c r="W73" s="23">
        <v>4001368267</v>
      </c>
      <c r="X73" s="74">
        <f>110</f>
        <v>110</v>
      </c>
      <c r="Y73" s="69">
        <f t="shared" si="24"/>
        <v>110</v>
      </c>
      <c r="Z73" s="69">
        <f t="shared" si="25"/>
        <v>0</v>
      </c>
      <c r="AA73" s="90">
        <v>5.5</v>
      </c>
      <c r="AB73" s="90">
        <v>0.03</v>
      </c>
      <c r="AC73" s="90">
        <f t="shared" si="26"/>
        <v>5.53</v>
      </c>
      <c r="AD73" s="70">
        <v>44908</v>
      </c>
      <c r="AE73" s="70">
        <v>45030</v>
      </c>
      <c r="AF73" s="70">
        <v>45031</v>
      </c>
      <c r="AG73" s="48">
        <v>143536974</v>
      </c>
      <c r="AH73" s="25">
        <v>10093558</v>
      </c>
      <c r="AI73" s="48" t="s">
        <v>282</v>
      </c>
      <c r="AJ73" s="70">
        <v>45029</v>
      </c>
      <c r="AK73" s="25"/>
      <c r="AL73" s="25"/>
      <c r="AM73" s="25" t="str">
        <f>IFERROR(VLOOKUP(AL73,'New CRC'!A:B,3,0),"-")</f>
        <v>-</v>
      </c>
      <c r="AN73" s="25" t="s">
        <v>280</v>
      </c>
      <c r="AO73" s="25" t="s">
        <v>289</v>
      </c>
      <c r="AP73" s="25"/>
      <c r="AQ73" s="25">
        <v>22</v>
      </c>
      <c r="AR73" s="71">
        <f t="shared" si="27"/>
        <v>5</v>
      </c>
      <c r="AS73" s="25">
        <v>115</v>
      </c>
      <c r="AT73" s="25">
        <f t="shared" si="28"/>
        <v>121</v>
      </c>
      <c r="AU73" s="25">
        <f t="shared" si="29"/>
        <v>6</v>
      </c>
      <c r="AV73" s="25">
        <f t="shared" si="30"/>
        <v>-1</v>
      </c>
      <c r="AW73" s="23" t="str">
        <f>IFERROR(IF(AV73&lt;0,"Ontime",VLOOKUP(AV73,'LT Diff Cal'!$A:$B,2,0)),"-")</f>
        <v>Ontime</v>
      </c>
      <c r="AX73" s="23"/>
      <c r="AY73" s="23"/>
      <c r="AZ73" s="23"/>
      <c r="BA73" s="23"/>
      <c r="BB73" s="23"/>
      <c r="BC73" s="23"/>
      <c r="BD73" s="23"/>
      <c r="BE73" s="23"/>
      <c r="BF73" s="23"/>
      <c r="BG73" s="23"/>
      <c r="BH73" s="23"/>
      <c r="BI73" s="23"/>
      <c r="BJ73" s="23"/>
      <c r="BK73" s="23"/>
      <c r="BL73" s="23"/>
      <c r="BM73" s="23"/>
      <c r="BN73" s="23"/>
      <c r="BO73" s="23"/>
      <c r="BP73" s="23"/>
      <c r="BQ73" s="23"/>
      <c r="BR73" s="23"/>
      <c r="BS73" s="23"/>
      <c r="BT73" s="23"/>
      <c r="BU73" s="23"/>
    </row>
    <row r="74" spans="1:73" s="72" customFormat="1">
      <c r="A74" s="25" t="str">
        <f t="shared" si="21"/>
        <v>JS0A7ZNZ7N81008354882480120</v>
      </c>
      <c r="B74" s="25" t="str">
        <f t="shared" si="22"/>
        <v/>
      </c>
      <c r="C74" s="25" t="s">
        <v>94</v>
      </c>
      <c r="D74" s="25" t="s">
        <v>272</v>
      </c>
      <c r="E74" s="25"/>
      <c r="F74" s="25"/>
      <c r="G74" s="25" t="s">
        <v>273</v>
      </c>
      <c r="H74" s="25" t="s">
        <v>274</v>
      </c>
      <c r="I74" s="57">
        <v>721415</v>
      </c>
      <c r="J74" s="25" t="s">
        <v>1</v>
      </c>
      <c r="K74" s="57">
        <v>721415</v>
      </c>
      <c r="L74" s="25" t="s">
        <v>1</v>
      </c>
      <c r="M74" s="25">
        <v>1010</v>
      </c>
      <c r="N74" s="25" t="s">
        <v>278</v>
      </c>
      <c r="O74" s="25" t="str">
        <f t="shared" si="23"/>
        <v>JS0A7ZNZ</v>
      </c>
      <c r="P74" s="68" t="s">
        <v>110</v>
      </c>
      <c r="Q74" s="25"/>
      <c r="R74" s="35" t="s">
        <v>50</v>
      </c>
      <c r="S74" s="35" t="s">
        <v>19</v>
      </c>
      <c r="T74" s="25">
        <v>1008354882</v>
      </c>
      <c r="U74" s="25">
        <v>480</v>
      </c>
      <c r="V74" s="25">
        <v>120</v>
      </c>
      <c r="W74" s="23">
        <v>4001368267</v>
      </c>
      <c r="X74" s="74">
        <f>110</f>
        <v>110</v>
      </c>
      <c r="Y74" s="69">
        <f t="shared" si="24"/>
        <v>110</v>
      </c>
      <c r="Z74" s="69">
        <f t="shared" si="25"/>
        <v>0</v>
      </c>
      <c r="AA74" s="90">
        <v>5.72</v>
      </c>
      <c r="AB74" s="90">
        <v>0.03</v>
      </c>
      <c r="AC74" s="90">
        <f t="shared" si="26"/>
        <v>5.75</v>
      </c>
      <c r="AD74" s="70">
        <v>44908</v>
      </c>
      <c r="AE74" s="70">
        <v>45030</v>
      </c>
      <c r="AF74" s="70">
        <v>45031</v>
      </c>
      <c r="AG74" s="48">
        <v>143536974</v>
      </c>
      <c r="AH74" s="25">
        <v>10093558</v>
      </c>
      <c r="AI74" s="48" t="s">
        <v>282</v>
      </c>
      <c r="AJ74" s="70">
        <v>45029</v>
      </c>
      <c r="AK74" s="25"/>
      <c r="AL74" s="25"/>
      <c r="AM74" s="25" t="str">
        <f>IFERROR(VLOOKUP(AL74,'New CRC'!A:B,3,0),"-")</f>
        <v>-</v>
      </c>
      <c r="AN74" s="25" t="s">
        <v>280</v>
      </c>
      <c r="AO74" s="25" t="s">
        <v>289</v>
      </c>
      <c r="AP74" s="25"/>
      <c r="AQ74" s="25">
        <v>22</v>
      </c>
      <c r="AR74" s="71">
        <f t="shared" si="27"/>
        <v>5</v>
      </c>
      <c r="AS74" s="25">
        <v>115</v>
      </c>
      <c r="AT74" s="25">
        <f t="shared" si="28"/>
        <v>121</v>
      </c>
      <c r="AU74" s="25">
        <f t="shared" si="29"/>
        <v>6</v>
      </c>
      <c r="AV74" s="25">
        <f t="shared" si="30"/>
        <v>-1</v>
      </c>
      <c r="AW74" s="23" t="str">
        <f>IFERROR(IF(AV74&lt;0,"Ontime",VLOOKUP(AV74,'LT Diff Cal'!$A:$B,2,0)),"-")</f>
        <v>Ontime</v>
      </c>
      <c r="AX74" s="23"/>
      <c r="AY74" s="23"/>
      <c r="AZ74" s="23"/>
      <c r="BA74" s="23"/>
      <c r="BB74" s="23"/>
      <c r="BC74" s="23"/>
      <c r="BD74" s="23"/>
      <c r="BE74" s="23"/>
      <c r="BF74" s="23"/>
      <c r="BG74" s="23"/>
      <c r="BH74" s="23"/>
      <c r="BI74" s="23"/>
      <c r="BJ74" s="23"/>
      <c r="BK74" s="23"/>
      <c r="BL74" s="23"/>
      <c r="BM74" s="23"/>
      <c r="BN74" s="23"/>
      <c r="BO74" s="23"/>
      <c r="BP74" s="23"/>
      <c r="BQ74" s="23"/>
      <c r="BR74" s="23"/>
      <c r="BS74" s="23"/>
      <c r="BT74" s="23"/>
      <c r="BU74" s="23"/>
    </row>
    <row r="75" spans="1:73" s="72" customFormat="1">
      <c r="A75" s="25" t="str">
        <f t="shared" si="21"/>
        <v>JS0A7ZNZ0031008354882450120</v>
      </c>
      <c r="B75" s="25" t="str">
        <f t="shared" si="22"/>
        <v/>
      </c>
      <c r="C75" s="25" t="s">
        <v>94</v>
      </c>
      <c r="D75" s="25" t="s">
        <v>272</v>
      </c>
      <c r="E75" s="25"/>
      <c r="F75" s="25"/>
      <c r="G75" s="25" t="s">
        <v>273</v>
      </c>
      <c r="H75" s="25" t="s">
        <v>274</v>
      </c>
      <c r="I75" s="57">
        <v>721415</v>
      </c>
      <c r="J75" s="25" t="s">
        <v>1</v>
      </c>
      <c r="K75" s="57">
        <v>721415</v>
      </c>
      <c r="L75" s="25" t="s">
        <v>1</v>
      </c>
      <c r="M75" s="25">
        <v>1010</v>
      </c>
      <c r="N75" s="25" t="s">
        <v>278</v>
      </c>
      <c r="O75" s="25" t="str">
        <f t="shared" si="23"/>
        <v>JS0A7ZNZ</v>
      </c>
      <c r="P75" s="68" t="s">
        <v>109</v>
      </c>
      <c r="Q75" s="25"/>
      <c r="R75" s="35" t="s">
        <v>50</v>
      </c>
      <c r="S75" s="35" t="s">
        <v>23</v>
      </c>
      <c r="T75" s="25">
        <v>1008354882</v>
      </c>
      <c r="U75" s="25">
        <v>450</v>
      </c>
      <c r="V75" s="25">
        <v>120</v>
      </c>
      <c r="W75" s="23">
        <v>4001368267</v>
      </c>
      <c r="X75" s="74">
        <f>110</f>
        <v>110</v>
      </c>
      <c r="Y75" s="69">
        <f t="shared" si="24"/>
        <v>110</v>
      </c>
      <c r="Z75" s="69">
        <f t="shared" si="25"/>
        <v>0</v>
      </c>
      <c r="AA75" s="90">
        <v>5.72</v>
      </c>
      <c r="AB75" s="90"/>
      <c r="AC75" s="90">
        <f t="shared" si="26"/>
        <v>5.72</v>
      </c>
      <c r="AD75" s="70">
        <v>44908</v>
      </c>
      <c r="AE75" s="70">
        <v>45030</v>
      </c>
      <c r="AF75" s="70">
        <v>45031</v>
      </c>
      <c r="AG75" s="48">
        <v>143536974</v>
      </c>
      <c r="AH75" s="25">
        <v>10093558</v>
      </c>
      <c r="AI75" s="48" t="s">
        <v>282</v>
      </c>
      <c r="AJ75" s="70">
        <v>45029</v>
      </c>
      <c r="AK75" s="25"/>
      <c r="AL75" s="25"/>
      <c r="AM75" s="25" t="str">
        <f>IFERROR(VLOOKUP(AL75,'New CRC'!A:B,3,0),"-")</f>
        <v>-</v>
      </c>
      <c r="AN75" s="25" t="s">
        <v>280</v>
      </c>
      <c r="AO75" s="25" t="s">
        <v>289</v>
      </c>
      <c r="AP75" s="25"/>
      <c r="AQ75" s="25">
        <v>22</v>
      </c>
      <c r="AR75" s="71">
        <f t="shared" si="27"/>
        <v>5</v>
      </c>
      <c r="AS75" s="25">
        <v>115</v>
      </c>
      <c r="AT75" s="25">
        <f t="shared" si="28"/>
        <v>121</v>
      </c>
      <c r="AU75" s="25">
        <f t="shared" si="29"/>
        <v>6</v>
      </c>
      <c r="AV75" s="25">
        <f t="shared" si="30"/>
        <v>-1</v>
      </c>
      <c r="AW75" s="23" t="str">
        <f>IFERROR(IF(AV75&lt;0,"Ontime",VLOOKUP(AV75,'LT Diff Cal'!$A:$B,2,0)),"-")</f>
        <v>Ontime</v>
      </c>
      <c r="AX75" s="23"/>
      <c r="AY75" s="23"/>
      <c r="AZ75" s="23"/>
      <c r="BA75" s="23"/>
      <c r="BB75" s="23"/>
      <c r="BC75" s="23"/>
      <c r="BD75" s="23"/>
      <c r="BE75" s="23"/>
      <c r="BF75" s="23"/>
      <c r="BG75" s="23"/>
      <c r="BH75" s="23"/>
      <c r="BI75" s="23"/>
      <c r="BJ75" s="23"/>
      <c r="BK75" s="23"/>
      <c r="BL75" s="23"/>
      <c r="BM75" s="23"/>
      <c r="BN75" s="23"/>
      <c r="BO75" s="23"/>
      <c r="BP75" s="23"/>
      <c r="BQ75" s="23"/>
      <c r="BR75" s="23"/>
      <c r="BS75" s="23"/>
      <c r="BT75" s="23"/>
      <c r="BU75" s="23"/>
    </row>
    <row r="76" spans="1:73" s="72" customFormat="1">
      <c r="A76" s="25" t="str">
        <f t="shared" si="21"/>
        <v>JS0A7ZNZAQ01008354882500120</v>
      </c>
      <c r="B76" s="25" t="str">
        <f t="shared" si="22"/>
        <v/>
      </c>
      <c r="C76" s="25" t="s">
        <v>94</v>
      </c>
      <c r="D76" s="25" t="s">
        <v>272</v>
      </c>
      <c r="E76" s="25"/>
      <c r="F76" s="25"/>
      <c r="G76" s="25" t="s">
        <v>273</v>
      </c>
      <c r="H76" s="25" t="s">
        <v>274</v>
      </c>
      <c r="I76" s="57">
        <v>721415</v>
      </c>
      <c r="J76" s="25" t="s">
        <v>1</v>
      </c>
      <c r="K76" s="57">
        <v>721415</v>
      </c>
      <c r="L76" s="25" t="s">
        <v>1</v>
      </c>
      <c r="M76" s="25">
        <v>1010</v>
      </c>
      <c r="N76" s="25" t="s">
        <v>278</v>
      </c>
      <c r="O76" s="25" t="str">
        <f t="shared" si="23"/>
        <v>JS0A7ZNZ</v>
      </c>
      <c r="P76" s="68" t="s">
        <v>127</v>
      </c>
      <c r="Q76" s="25"/>
      <c r="R76" s="35" t="s">
        <v>50</v>
      </c>
      <c r="S76" s="35" t="s">
        <v>97</v>
      </c>
      <c r="T76" s="25">
        <v>1008354882</v>
      </c>
      <c r="U76" s="25">
        <v>500</v>
      </c>
      <c r="V76" s="25">
        <v>120</v>
      </c>
      <c r="W76" s="23">
        <v>4001368267</v>
      </c>
      <c r="X76" s="74">
        <f>110</f>
        <v>110</v>
      </c>
      <c r="Y76" s="69">
        <f t="shared" si="24"/>
        <v>110</v>
      </c>
      <c r="Z76" s="69">
        <f t="shared" si="25"/>
        <v>0</v>
      </c>
      <c r="AA76" s="90">
        <v>5.97</v>
      </c>
      <c r="AB76" s="90">
        <v>0.04</v>
      </c>
      <c r="AC76" s="90">
        <f t="shared" si="26"/>
        <v>6.01</v>
      </c>
      <c r="AD76" s="70">
        <v>44908</v>
      </c>
      <c r="AE76" s="70">
        <v>45030</v>
      </c>
      <c r="AF76" s="70">
        <v>45031</v>
      </c>
      <c r="AG76" s="48">
        <v>143536974</v>
      </c>
      <c r="AH76" s="25">
        <v>10093558</v>
      </c>
      <c r="AI76" s="48" t="s">
        <v>282</v>
      </c>
      <c r="AJ76" s="70">
        <v>45029</v>
      </c>
      <c r="AK76" s="25"/>
      <c r="AL76" s="25"/>
      <c r="AM76" s="25" t="str">
        <f>IFERROR(VLOOKUP(AL76,'New CRC'!A:B,3,0),"-")</f>
        <v>-</v>
      </c>
      <c r="AN76" s="25" t="s">
        <v>280</v>
      </c>
      <c r="AO76" s="25" t="s">
        <v>289</v>
      </c>
      <c r="AP76" s="25"/>
      <c r="AQ76" s="25">
        <v>22</v>
      </c>
      <c r="AR76" s="71">
        <f t="shared" si="27"/>
        <v>5</v>
      </c>
      <c r="AS76" s="25">
        <v>115</v>
      </c>
      <c r="AT76" s="25">
        <f t="shared" si="28"/>
        <v>121</v>
      </c>
      <c r="AU76" s="25">
        <f t="shared" si="29"/>
        <v>6</v>
      </c>
      <c r="AV76" s="25">
        <f t="shared" si="30"/>
        <v>-1</v>
      </c>
      <c r="AW76" s="23" t="str">
        <f>IFERROR(IF(AV76&lt;0,"Ontime",VLOOKUP(AV76,'LT Diff Cal'!$A:$B,2,0)),"-")</f>
        <v>Ontime</v>
      </c>
      <c r="AX76" s="23"/>
      <c r="AY76" s="23"/>
      <c r="AZ76" s="23"/>
      <c r="BA76" s="23"/>
      <c r="BB76" s="23"/>
      <c r="BC76" s="23"/>
      <c r="BD76" s="23"/>
      <c r="BE76" s="23"/>
      <c r="BF76" s="23"/>
      <c r="BG76" s="23"/>
      <c r="BH76" s="23"/>
      <c r="BI76" s="23"/>
      <c r="BJ76" s="23"/>
      <c r="BK76" s="23"/>
      <c r="BL76" s="23"/>
      <c r="BM76" s="23"/>
      <c r="BN76" s="23"/>
      <c r="BO76" s="23"/>
      <c r="BP76" s="23"/>
      <c r="BQ76" s="23"/>
      <c r="BR76" s="23"/>
      <c r="BS76" s="23"/>
      <c r="BT76" s="23"/>
      <c r="BU76" s="23"/>
    </row>
    <row r="77" spans="1:73" s="72" customFormat="1">
      <c r="A77" s="25" t="str">
        <f t="shared" si="21"/>
        <v>JS0A3P6S0081008354882510120</v>
      </c>
      <c r="B77" s="25" t="str">
        <f t="shared" si="22"/>
        <v>X</v>
      </c>
      <c r="C77" s="25" t="s">
        <v>94</v>
      </c>
      <c r="D77" s="25" t="s">
        <v>272</v>
      </c>
      <c r="E77" s="25"/>
      <c r="F77" s="25"/>
      <c r="G77" s="25" t="s">
        <v>273</v>
      </c>
      <c r="H77" s="25" t="s">
        <v>274</v>
      </c>
      <c r="I77" s="57">
        <v>721415</v>
      </c>
      <c r="J77" s="25" t="s">
        <v>1</v>
      </c>
      <c r="K77" s="57">
        <v>721415</v>
      </c>
      <c r="L77" s="25" t="s">
        <v>1</v>
      </c>
      <c r="M77" s="25">
        <v>1010</v>
      </c>
      <c r="N77" s="25" t="s">
        <v>278</v>
      </c>
      <c r="O77" s="25" t="str">
        <f t="shared" si="23"/>
        <v>JS0A3P6S</v>
      </c>
      <c r="P77" s="68" t="s">
        <v>67</v>
      </c>
      <c r="Q77" s="25"/>
      <c r="R77" s="35" t="s">
        <v>68</v>
      </c>
      <c r="S77" s="35" t="s">
        <v>17</v>
      </c>
      <c r="T77" s="25">
        <v>1008354882</v>
      </c>
      <c r="U77" s="25">
        <v>510</v>
      </c>
      <c r="V77" s="25">
        <v>120</v>
      </c>
      <c r="W77" s="23">
        <v>4001368267</v>
      </c>
      <c r="X77" s="74">
        <v>20</v>
      </c>
      <c r="Y77" s="69">
        <f t="shared" si="24"/>
        <v>0</v>
      </c>
      <c r="Z77" s="69">
        <f t="shared" si="25"/>
        <v>20</v>
      </c>
      <c r="AA77" s="90">
        <v>7.53</v>
      </c>
      <c r="AB77" s="90"/>
      <c r="AC77" s="90">
        <f t="shared" si="26"/>
        <v>7.53</v>
      </c>
      <c r="AD77" s="70">
        <v>44908</v>
      </c>
      <c r="AE77" s="70">
        <v>45030</v>
      </c>
      <c r="AF77" s="70">
        <v>45031</v>
      </c>
      <c r="AG77" s="48">
        <v>143536974</v>
      </c>
      <c r="AH77" s="25">
        <v>10093558</v>
      </c>
      <c r="AI77" s="48" t="s">
        <v>282</v>
      </c>
      <c r="AJ77" s="70">
        <v>45029</v>
      </c>
      <c r="AK77" s="25"/>
      <c r="AL77" s="25"/>
      <c r="AM77" s="25" t="str">
        <f>IFERROR(VLOOKUP(AL77,'New CRC'!A:B,3,0),"-")</f>
        <v>-</v>
      </c>
      <c r="AN77" s="25" t="s">
        <v>280</v>
      </c>
      <c r="AO77" s="25" t="s">
        <v>289</v>
      </c>
      <c r="AP77" s="25"/>
      <c r="AQ77" s="25">
        <v>20</v>
      </c>
      <c r="AR77" s="71">
        <f t="shared" si="27"/>
        <v>1</v>
      </c>
      <c r="AS77" s="25">
        <v>115</v>
      </c>
      <c r="AT77" s="25">
        <f t="shared" si="28"/>
        <v>121</v>
      </c>
      <c r="AU77" s="25">
        <f t="shared" si="29"/>
        <v>6</v>
      </c>
      <c r="AV77" s="25">
        <f t="shared" si="30"/>
        <v>-1</v>
      </c>
      <c r="AW77" s="23" t="str">
        <f>IFERROR(IF(AV77&lt;0,"Ontime",VLOOKUP(AV77,'LT Diff Cal'!$A:$B,2,0)),"-")</f>
        <v>Ontime</v>
      </c>
      <c r="AX77" s="23" t="s">
        <v>281</v>
      </c>
      <c r="AY77" s="23" t="str">
        <f>P77&amp;AZ77&amp;BA77&amp;BB77</f>
        <v>JS0A3P6S0084001357822370120</v>
      </c>
      <c r="AZ77" s="23">
        <v>4001357822</v>
      </c>
      <c r="BA77" s="23">
        <v>370</v>
      </c>
      <c r="BB77" s="23">
        <v>120</v>
      </c>
      <c r="BC77" s="23">
        <v>746</v>
      </c>
      <c r="BD77" s="23">
        <v>20</v>
      </c>
      <c r="BE77" s="23"/>
      <c r="BF77" s="23"/>
      <c r="BG77" s="23"/>
      <c r="BH77" s="23"/>
      <c r="BI77" s="23"/>
      <c r="BJ77" s="23"/>
      <c r="BK77" s="23"/>
      <c r="BL77" s="23"/>
      <c r="BM77" s="23"/>
      <c r="BN77" s="23"/>
      <c r="BO77" s="23"/>
      <c r="BP77" s="23"/>
      <c r="BQ77" s="23"/>
      <c r="BR77" s="23"/>
      <c r="BS77" s="23"/>
      <c r="BT77" s="23"/>
      <c r="BU77" s="23"/>
    </row>
    <row r="78" spans="1:73" s="72" customFormat="1">
      <c r="A78" s="25" t="str">
        <f t="shared" si="21"/>
        <v>JS0A7ZNY0081008354882530120</v>
      </c>
      <c r="B78" s="25" t="str">
        <f t="shared" si="22"/>
        <v/>
      </c>
      <c r="C78" s="25" t="s">
        <v>94</v>
      </c>
      <c r="D78" s="25" t="s">
        <v>272</v>
      </c>
      <c r="E78" s="25"/>
      <c r="F78" s="25"/>
      <c r="G78" s="25" t="s">
        <v>273</v>
      </c>
      <c r="H78" s="25" t="s">
        <v>274</v>
      </c>
      <c r="I78" s="57">
        <v>721415</v>
      </c>
      <c r="J78" s="25" t="s">
        <v>1</v>
      </c>
      <c r="K78" s="57">
        <v>721415</v>
      </c>
      <c r="L78" s="25" t="s">
        <v>1</v>
      </c>
      <c r="M78" s="25">
        <v>1010</v>
      </c>
      <c r="N78" s="25" t="s">
        <v>278</v>
      </c>
      <c r="O78" s="25" t="str">
        <f t="shared" si="23"/>
        <v>JS0A7ZNY</v>
      </c>
      <c r="P78" s="68" t="s">
        <v>107</v>
      </c>
      <c r="Q78" s="25"/>
      <c r="R78" s="35" t="s">
        <v>108</v>
      </c>
      <c r="S78" s="35" t="s">
        <v>17</v>
      </c>
      <c r="T78" s="25">
        <v>1008354882</v>
      </c>
      <c r="U78" s="25">
        <v>530</v>
      </c>
      <c r="V78" s="25">
        <v>120</v>
      </c>
      <c r="W78" s="23">
        <v>4001368267</v>
      </c>
      <c r="X78" s="74">
        <v>72</v>
      </c>
      <c r="Y78" s="69">
        <f t="shared" si="24"/>
        <v>72</v>
      </c>
      <c r="Z78" s="69">
        <f t="shared" si="25"/>
        <v>0</v>
      </c>
      <c r="AA78" s="90">
        <v>7.37</v>
      </c>
      <c r="AB78" s="90"/>
      <c r="AC78" s="90">
        <f t="shared" si="26"/>
        <v>7.37</v>
      </c>
      <c r="AD78" s="70">
        <v>44908</v>
      </c>
      <c r="AE78" s="70">
        <v>45030</v>
      </c>
      <c r="AF78" s="70">
        <v>45031</v>
      </c>
      <c r="AG78" s="48">
        <v>143536974</v>
      </c>
      <c r="AH78" s="25">
        <v>10093558</v>
      </c>
      <c r="AI78" s="48" t="s">
        <v>282</v>
      </c>
      <c r="AJ78" s="70">
        <v>45029</v>
      </c>
      <c r="AK78" s="25"/>
      <c r="AL78" s="25"/>
      <c r="AM78" s="25" t="str">
        <f>IFERROR(VLOOKUP(AL78,'New CRC'!A:B,3,0),"-")</f>
        <v>-</v>
      </c>
      <c r="AN78" s="25" t="s">
        <v>280</v>
      </c>
      <c r="AO78" s="25" t="s">
        <v>289</v>
      </c>
      <c r="AP78" s="25"/>
      <c r="AQ78" s="25">
        <v>18</v>
      </c>
      <c r="AR78" s="71">
        <f t="shared" si="27"/>
        <v>4</v>
      </c>
      <c r="AS78" s="25">
        <v>115</v>
      </c>
      <c r="AT78" s="25">
        <f t="shared" si="28"/>
        <v>121</v>
      </c>
      <c r="AU78" s="25">
        <f t="shared" si="29"/>
        <v>6</v>
      </c>
      <c r="AV78" s="25">
        <f t="shared" si="30"/>
        <v>-1</v>
      </c>
      <c r="AW78" s="23" t="str">
        <f>IFERROR(IF(AV78&lt;0,"Ontime",VLOOKUP(AV78,'LT Diff Cal'!$A:$B,2,0)),"-")</f>
        <v>Ontime</v>
      </c>
      <c r="AX78" s="23"/>
      <c r="AY78" s="23"/>
      <c r="AZ78" s="23"/>
      <c r="BA78" s="23"/>
      <c r="BB78" s="23"/>
      <c r="BC78" s="23"/>
      <c r="BD78" s="23"/>
      <c r="BE78" s="23"/>
      <c r="BF78" s="23"/>
      <c r="BG78" s="23"/>
      <c r="BH78" s="23"/>
      <c r="BI78" s="23"/>
      <c r="BJ78" s="23"/>
      <c r="BK78" s="23"/>
      <c r="BL78" s="23"/>
      <c r="BM78" s="23"/>
      <c r="BN78" s="23"/>
      <c r="BO78" s="23"/>
      <c r="BP78" s="23"/>
      <c r="BQ78" s="23"/>
      <c r="BR78" s="23"/>
      <c r="BS78" s="23"/>
      <c r="BT78" s="23"/>
      <c r="BU78" s="23"/>
    </row>
    <row r="79" spans="1:73" s="72" customFormat="1">
      <c r="A79" s="25" t="str">
        <f t="shared" si="21"/>
        <v>JS0A7ZNY0031008354882520120</v>
      </c>
      <c r="B79" s="25" t="str">
        <f t="shared" si="22"/>
        <v/>
      </c>
      <c r="C79" s="25" t="s">
        <v>94</v>
      </c>
      <c r="D79" s="25" t="s">
        <v>272</v>
      </c>
      <c r="E79" s="25"/>
      <c r="F79" s="25"/>
      <c r="G79" s="25" t="s">
        <v>273</v>
      </c>
      <c r="H79" s="25" t="s">
        <v>274</v>
      </c>
      <c r="I79" s="57">
        <v>721415</v>
      </c>
      <c r="J79" s="25" t="s">
        <v>1</v>
      </c>
      <c r="K79" s="57">
        <v>721415</v>
      </c>
      <c r="L79" s="25" t="s">
        <v>1</v>
      </c>
      <c r="M79" s="25">
        <v>1010</v>
      </c>
      <c r="N79" s="25" t="s">
        <v>278</v>
      </c>
      <c r="O79" s="25" t="str">
        <f t="shared" si="23"/>
        <v>JS0A7ZNY</v>
      </c>
      <c r="P79" s="68" t="s">
        <v>112</v>
      </c>
      <c r="Q79" s="25"/>
      <c r="R79" s="35" t="s">
        <v>108</v>
      </c>
      <c r="S79" s="35" t="s">
        <v>23</v>
      </c>
      <c r="T79" s="25">
        <v>1008354882</v>
      </c>
      <c r="U79" s="25">
        <v>520</v>
      </c>
      <c r="V79" s="25">
        <v>120</v>
      </c>
      <c r="W79" s="23">
        <v>4001368267</v>
      </c>
      <c r="X79" s="74">
        <v>72</v>
      </c>
      <c r="Y79" s="69">
        <f t="shared" si="24"/>
        <v>72</v>
      </c>
      <c r="Z79" s="69">
        <f t="shared" si="25"/>
        <v>0</v>
      </c>
      <c r="AA79" s="90">
        <v>7.66</v>
      </c>
      <c r="AB79" s="90"/>
      <c r="AC79" s="90">
        <f t="shared" si="26"/>
        <v>7.66</v>
      </c>
      <c r="AD79" s="70">
        <v>44908</v>
      </c>
      <c r="AE79" s="70">
        <v>45030</v>
      </c>
      <c r="AF79" s="70">
        <v>45031</v>
      </c>
      <c r="AG79" s="48">
        <v>143536974</v>
      </c>
      <c r="AH79" s="25">
        <v>10093558</v>
      </c>
      <c r="AI79" s="48" t="s">
        <v>282</v>
      </c>
      <c r="AJ79" s="70">
        <v>45029</v>
      </c>
      <c r="AK79" s="25"/>
      <c r="AL79" s="25"/>
      <c r="AM79" s="25" t="str">
        <f>IFERROR(VLOOKUP(AL79,'New CRC'!A:B,3,0),"-")</f>
        <v>-</v>
      </c>
      <c r="AN79" s="25" t="s">
        <v>280</v>
      </c>
      <c r="AO79" s="25" t="s">
        <v>289</v>
      </c>
      <c r="AP79" s="25"/>
      <c r="AQ79" s="25">
        <v>18</v>
      </c>
      <c r="AR79" s="71">
        <f t="shared" si="27"/>
        <v>4</v>
      </c>
      <c r="AS79" s="25">
        <v>115</v>
      </c>
      <c r="AT79" s="25">
        <f t="shared" si="28"/>
        <v>121</v>
      </c>
      <c r="AU79" s="25">
        <f t="shared" si="29"/>
        <v>6</v>
      </c>
      <c r="AV79" s="25">
        <f t="shared" si="30"/>
        <v>-1</v>
      </c>
      <c r="AW79" s="23" t="str">
        <f>IFERROR(IF(AV79&lt;0,"Ontime",VLOOKUP(AV79,'LT Diff Cal'!$A:$B,2,0)),"-")</f>
        <v>Ontime</v>
      </c>
      <c r="AX79" s="23"/>
      <c r="AY79" s="23"/>
      <c r="AZ79" s="23"/>
      <c r="BA79" s="23"/>
      <c r="BB79" s="23"/>
      <c r="BC79" s="23"/>
      <c r="BD79" s="23"/>
      <c r="BE79" s="23"/>
      <c r="BF79" s="23"/>
      <c r="BG79" s="23"/>
      <c r="BH79" s="23"/>
      <c r="BI79" s="23"/>
      <c r="BJ79" s="23"/>
      <c r="BK79" s="23"/>
      <c r="BL79" s="23"/>
      <c r="BM79" s="23"/>
      <c r="BN79" s="23"/>
      <c r="BO79" s="23"/>
      <c r="BP79" s="23"/>
      <c r="BQ79" s="23"/>
      <c r="BR79" s="23"/>
      <c r="BS79" s="23"/>
      <c r="BT79" s="23"/>
      <c r="BU79" s="23"/>
    </row>
    <row r="80" spans="1:73" s="72" customFormat="1">
      <c r="A80" s="25" t="str">
        <f t="shared" si="21"/>
        <v>JS0A7ZOG0081008354882540120</v>
      </c>
      <c r="B80" s="25" t="str">
        <f t="shared" si="22"/>
        <v>X</v>
      </c>
      <c r="C80" s="25" t="s">
        <v>94</v>
      </c>
      <c r="D80" s="25" t="s">
        <v>272</v>
      </c>
      <c r="E80" s="25"/>
      <c r="F80" s="25"/>
      <c r="G80" s="25" t="s">
        <v>273</v>
      </c>
      <c r="H80" s="25" t="s">
        <v>274</v>
      </c>
      <c r="I80" s="57">
        <v>721415</v>
      </c>
      <c r="J80" s="25" t="s">
        <v>1</v>
      </c>
      <c r="K80" s="57">
        <v>721415</v>
      </c>
      <c r="L80" s="25" t="s">
        <v>1</v>
      </c>
      <c r="M80" s="25">
        <v>1010</v>
      </c>
      <c r="N80" s="25" t="s">
        <v>278</v>
      </c>
      <c r="O80" s="25" t="str">
        <f t="shared" si="23"/>
        <v>JS0A7ZOG</v>
      </c>
      <c r="P80" s="68" t="s">
        <v>69</v>
      </c>
      <c r="Q80" s="25"/>
      <c r="R80" s="35" t="s">
        <v>70</v>
      </c>
      <c r="S80" s="35" t="s">
        <v>17</v>
      </c>
      <c r="T80" s="25">
        <v>1008354882</v>
      </c>
      <c r="U80" s="25">
        <v>540</v>
      </c>
      <c r="V80" s="25">
        <v>120</v>
      </c>
      <c r="W80" s="23">
        <v>4001368267</v>
      </c>
      <c r="X80" s="74">
        <f>60</f>
        <v>60</v>
      </c>
      <c r="Y80" s="69">
        <f t="shared" si="24"/>
        <v>0</v>
      </c>
      <c r="Z80" s="69">
        <f t="shared" si="25"/>
        <v>60</v>
      </c>
      <c r="AA80" s="90">
        <v>8.2200000000000006</v>
      </c>
      <c r="AB80" s="90"/>
      <c r="AC80" s="90">
        <f t="shared" si="26"/>
        <v>8.2200000000000006</v>
      </c>
      <c r="AD80" s="70">
        <v>44908</v>
      </c>
      <c r="AE80" s="70">
        <v>45030</v>
      </c>
      <c r="AF80" s="70">
        <v>45031</v>
      </c>
      <c r="AG80" s="48">
        <v>143536974</v>
      </c>
      <c r="AH80" s="25">
        <v>10093558</v>
      </c>
      <c r="AI80" s="48" t="s">
        <v>282</v>
      </c>
      <c r="AJ80" s="70">
        <v>45029</v>
      </c>
      <c r="AK80" s="25"/>
      <c r="AL80" s="25"/>
      <c r="AM80" s="25" t="str">
        <f>IFERROR(VLOOKUP(AL80,'New CRC'!A:B,3,0),"-")</f>
        <v>-</v>
      </c>
      <c r="AN80" s="25" t="s">
        <v>280</v>
      </c>
      <c r="AO80" s="25" t="s">
        <v>289</v>
      </c>
      <c r="AP80" s="25"/>
      <c r="AQ80" s="25">
        <v>12</v>
      </c>
      <c r="AR80" s="71">
        <f t="shared" si="27"/>
        <v>5</v>
      </c>
      <c r="AS80" s="25">
        <v>115</v>
      </c>
      <c r="AT80" s="25">
        <f t="shared" si="28"/>
        <v>121</v>
      </c>
      <c r="AU80" s="25">
        <f t="shared" si="29"/>
        <v>6</v>
      </c>
      <c r="AV80" s="25">
        <f t="shared" si="30"/>
        <v>-1</v>
      </c>
      <c r="AW80" s="23" t="str">
        <f>IFERROR(IF(AV80&lt;0,"Ontime",VLOOKUP(AV80,'LT Diff Cal'!$A:$B,2,0)),"-")</f>
        <v>Ontime</v>
      </c>
      <c r="AX80" s="23" t="s">
        <v>281</v>
      </c>
      <c r="AY80" s="23" t="str">
        <f>P80&amp;AZ80&amp;BA80&amp;BB80</f>
        <v>JS0A7ZOG0084001359898580120</v>
      </c>
      <c r="AZ80" s="23">
        <v>4001359898</v>
      </c>
      <c r="BA80" s="23">
        <v>580</v>
      </c>
      <c r="BB80" s="23">
        <v>120</v>
      </c>
      <c r="BC80" s="23">
        <v>580</v>
      </c>
      <c r="BD80" s="23">
        <v>60</v>
      </c>
      <c r="BE80" s="23"/>
      <c r="BF80" s="23"/>
      <c r="BG80" s="23"/>
      <c r="BH80" s="23"/>
      <c r="BI80" s="23"/>
      <c r="BJ80" s="23"/>
      <c r="BK80" s="23"/>
      <c r="BL80" s="23"/>
      <c r="BM80" s="23"/>
      <c r="BN80" s="23"/>
      <c r="BO80" s="23"/>
      <c r="BP80" s="23"/>
      <c r="BQ80" s="23"/>
      <c r="BR80" s="23"/>
      <c r="BS80" s="23"/>
      <c r="BT80" s="23"/>
      <c r="BU80" s="23"/>
    </row>
    <row r="81" spans="1:73" s="72" customFormat="1">
      <c r="A81" s="25" t="str">
        <f t="shared" si="21"/>
        <v>JS0A7ZOGZ701008354882550120</v>
      </c>
      <c r="B81" s="25" t="str">
        <f t="shared" si="22"/>
        <v>X</v>
      </c>
      <c r="C81" s="25" t="s">
        <v>94</v>
      </c>
      <c r="D81" s="25" t="s">
        <v>272</v>
      </c>
      <c r="E81" s="25"/>
      <c r="F81" s="25"/>
      <c r="G81" s="25" t="s">
        <v>273</v>
      </c>
      <c r="H81" s="25" t="s">
        <v>274</v>
      </c>
      <c r="I81" s="57">
        <v>721415</v>
      </c>
      <c r="J81" s="25" t="s">
        <v>1</v>
      </c>
      <c r="K81" s="57">
        <v>721415</v>
      </c>
      <c r="L81" s="25" t="s">
        <v>1</v>
      </c>
      <c r="M81" s="25">
        <v>1010</v>
      </c>
      <c r="N81" s="25" t="s">
        <v>278</v>
      </c>
      <c r="O81" s="25" t="str">
        <f t="shared" si="23"/>
        <v>JS0A7ZOG</v>
      </c>
      <c r="P81" s="68" t="s">
        <v>71</v>
      </c>
      <c r="Q81" s="25"/>
      <c r="R81" s="35" t="s">
        <v>70</v>
      </c>
      <c r="S81" s="35" t="s">
        <v>28</v>
      </c>
      <c r="T81" s="25">
        <v>1008354882</v>
      </c>
      <c r="U81" s="25">
        <v>550</v>
      </c>
      <c r="V81" s="25">
        <v>120</v>
      </c>
      <c r="W81" s="23">
        <v>4001368267</v>
      </c>
      <c r="X81" s="74">
        <f>60</f>
        <v>60</v>
      </c>
      <c r="Y81" s="69">
        <f t="shared" si="24"/>
        <v>0</v>
      </c>
      <c r="Z81" s="69">
        <f t="shared" si="25"/>
        <v>60</v>
      </c>
      <c r="AA81" s="90">
        <v>8.51</v>
      </c>
      <c r="AB81" s="90"/>
      <c r="AC81" s="90">
        <f t="shared" si="26"/>
        <v>8.51</v>
      </c>
      <c r="AD81" s="70">
        <v>44908</v>
      </c>
      <c r="AE81" s="70">
        <v>45030</v>
      </c>
      <c r="AF81" s="70">
        <v>45031</v>
      </c>
      <c r="AG81" s="48">
        <v>143536974</v>
      </c>
      <c r="AH81" s="25">
        <v>10093558</v>
      </c>
      <c r="AI81" s="48" t="s">
        <v>282</v>
      </c>
      <c r="AJ81" s="70">
        <v>45029</v>
      </c>
      <c r="AK81" s="25"/>
      <c r="AL81" s="25"/>
      <c r="AM81" s="25" t="str">
        <f>IFERROR(VLOOKUP(AL81,'New CRC'!A:B,3,0),"-")</f>
        <v>-</v>
      </c>
      <c r="AN81" s="25" t="s">
        <v>280</v>
      </c>
      <c r="AO81" s="25" t="s">
        <v>289</v>
      </c>
      <c r="AP81" s="25"/>
      <c r="AQ81" s="25">
        <v>12</v>
      </c>
      <c r="AR81" s="71">
        <f t="shared" si="27"/>
        <v>5</v>
      </c>
      <c r="AS81" s="25">
        <v>115</v>
      </c>
      <c r="AT81" s="25">
        <f t="shared" si="28"/>
        <v>121</v>
      </c>
      <c r="AU81" s="25">
        <f t="shared" si="29"/>
        <v>6</v>
      </c>
      <c r="AV81" s="25">
        <f t="shared" si="30"/>
        <v>-1</v>
      </c>
      <c r="AW81" s="23" t="str">
        <f>IFERROR(IF(AV81&lt;0,"Ontime",VLOOKUP(AV81,'LT Diff Cal'!$A:$B,2,0)),"-")</f>
        <v>Ontime</v>
      </c>
      <c r="AX81" s="23" t="s">
        <v>281</v>
      </c>
      <c r="AY81" s="23" t="str">
        <f>P81&amp;AZ81&amp;BA81&amp;BB81</f>
        <v>JS0A7ZOGZ7040013578221770120</v>
      </c>
      <c r="AZ81" s="23">
        <v>4001357822</v>
      </c>
      <c r="BA81" s="23">
        <v>1770</v>
      </c>
      <c r="BB81" s="23">
        <v>120</v>
      </c>
      <c r="BC81" s="23">
        <v>211</v>
      </c>
      <c r="BD81" s="23">
        <v>60</v>
      </c>
      <c r="BE81" s="23"/>
      <c r="BF81" s="23"/>
      <c r="BG81" s="23"/>
      <c r="BH81" s="23"/>
      <c r="BI81" s="23"/>
      <c r="BJ81" s="23"/>
      <c r="BK81" s="23"/>
      <c r="BL81" s="23"/>
      <c r="BM81" s="23"/>
      <c r="BN81" s="23"/>
      <c r="BO81" s="23"/>
      <c r="BP81" s="23"/>
      <c r="BQ81" s="23"/>
      <c r="BR81" s="23"/>
      <c r="BS81" s="23"/>
      <c r="BT81" s="23"/>
      <c r="BU81" s="23"/>
    </row>
    <row r="82" spans="1:73" s="72" customFormat="1">
      <c r="A82" s="25" t="str">
        <f t="shared" si="21"/>
        <v>JS0A2SDG0081008354882560120</v>
      </c>
      <c r="B82" s="25" t="str">
        <f t="shared" si="22"/>
        <v>X</v>
      </c>
      <c r="C82" s="25" t="s">
        <v>94</v>
      </c>
      <c r="D82" s="25" t="s">
        <v>272</v>
      </c>
      <c r="E82" s="25"/>
      <c r="F82" s="25"/>
      <c r="G82" s="25" t="s">
        <v>273</v>
      </c>
      <c r="H82" s="25" t="s">
        <v>274</v>
      </c>
      <c r="I82" s="57">
        <v>721415</v>
      </c>
      <c r="J82" s="25" t="s">
        <v>1</v>
      </c>
      <c r="K82" s="57">
        <v>721415</v>
      </c>
      <c r="L82" s="25" t="s">
        <v>1</v>
      </c>
      <c r="M82" s="25">
        <v>1010</v>
      </c>
      <c r="N82" s="25" t="s">
        <v>278</v>
      </c>
      <c r="O82" s="25" t="str">
        <f t="shared" si="23"/>
        <v>JS0A2SDG</v>
      </c>
      <c r="P82" s="68" t="s">
        <v>40</v>
      </c>
      <c r="Q82" s="25"/>
      <c r="R82" s="35" t="s">
        <v>41</v>
      </c>
      <c r="S82" s="35" t="s">
        <v>17</v>
      </c>
      <c r="T82" s="25">
        <v>1008354882</v>
      </c>
      <c r="U82" s="25">
        <v>560</v>
      </c>
      <c r="V82" s="25">
        <v>120</v>
      </c>
      <c r="W82" s="23">
        <v>4001368267</v>
      </c>
      <c r="X82" s="74">
        <v>60</v>
      </c>
      <c r="Y82" s="69">
        <f t="shared" si="24"/>
        <v>0</v>
      </c>
      <c r="Z82" s="69">
        <f t="shared" si="25"/>
        <v>60</v>
      </c>
      <c r="AA82" s="90">
        <v>5.55</v>
      </c>
      <c r="AB82" s="90"/>
      <c r="AC82" s="90">
        <f t="shared" si="26"/>
        <v>5.55</v>
      </c>
      <c r="AD82" s="70">
        <v>44908</v>
      </c>
      <c r="AE82" s="70">
        <v>45030</v>
      </c>
      <c r="AF82" s="70">
        <v>45031</v>
      </c>
      <c r="AG82" s="48">
        <v>143536974</v>
      </c>
      <c r="AH82" s="25">
        <v>10093558</v>
      </c>
      <c r="AI82" s="48" t="s">
        <v>282</v>
      </c>
      <c r="AJ82" s="70">
        <v>45029</v>
      </c>
      <c r="AK82" s="25"/>
      <c r="AL82" s="25"/>
      <c r="AM82" s="25" t="str">
        <f>IFERROR(VLOOKUP(AL82,'New CRC'!A:B,3,0),"-")</f>
        <v>-</v>
      </c>
      <c r="AN82" s="25" t="s">
        <v>280</v>
      </c>
      <c r="AO82" s="25" t="s">
        <v>289</v>
      </c>
      <c r="AP82" s="25"/>
      <c r="AQ82" s="25">
        <v>30</v>
      </c>
      <c r="AR82" s="71">
        <f t="shared" si="27"/>
        <v>2</v>
      </c>
      <c r="AS82" s="25">
        <v>115</v>
      </c>
      <c r="AT82" s="25">
        <f t="shared" si="28"/>
        <v>121</v>
      </c>
      <c r="AU82" s="25">
        <f t="shared" si="29"/>
        <v>6</v>
      </c>
      <c r="AV82" s="25">
        <f t="shared" si="30"/>
        <v>-1</v>
      </c>
      <c r="AW82" s="23" t="str">
        <f>IFERROR(IF(AV82&lt;0,"Ontime",VLOOKUP(AV82,'LT Diff Cal'!$A:$B,2,0)),"-")</f>
        <v>Ontime</v>
      </c>
      <c r="AX82" s="23" t="s">
        <v>281</v>
      </c>
      <c r="AY82" s="23" t="str">
        <f>P82&amp;AZ82&amp;BA82&amp;BB82</f>
        <v>JS0A2SDG008400136336530120</v>
      </c>
      <c r="AZ82" s="23">
        <v>4001363365</v>
      </c>
      <c r="BA82" s="23">
        <v>30</v>
      </c>
      <c r="BB82" s="23">
        <v>120</v>
      </c>
      <c r="BC82" s="23">
        <v>2001</v>
      </c>
      <c r="BD82" s="23">
        <v>60</v>
      </c>
      <c r="BE82" s="23"/>
      <c r="BF82" s="23"/>
      <c r="BG82" s="23"/>
      <c r="BH82" s="23"/>
      <c r="BI82" s="23"/>
      <c r="BJ82" s="23"/>
      <c r="BK82" s="23"/>
      <c r="BL82" s="23"/>
      <c r="BM82" s="23"/>
      <c r="BN82" s="23"/>
      <c r="BO82" s="23"/>
      <c r="BP82" s="23"/>
      <c r="BQ82" s="23"/>
      <c r="BR82" s="23"/>
      <c r="BS82" s="23"/>
      <c r="BT82" s="23"/>
      <c r="BU82" s="23"/>
    </row>
    <row r="83" spans="1:73" s="72" customFormat="1">
      <c r="A83" s="25" t="str">
        <f t="shared" si="21"/>
        <v>JS0A4QUT0081008354882580120</v>
      </c>
      <c r="B83" s="25" t="str">
        <f t="shared" si="22"/>
        <v>X</v>
      </c>
      <c r="C83" s="25" t="s">
        <v>94</v>
      </c>
      <c r="D83" s="25" t="s">
        <v>272</v>
      </c>
      <c r="E83" s="25"/>
      <c r="F83" s="25"/>
      <c r="G83" s="25" t="s">
        <v>273</v>
      </c>
      <c r="H83" s="25" t="s">
        <v>274</v>
      </c>
      <c r="I83" s="57">
        <v>721415</v>
      </c>
      <c r="J83" s="25" t="s">
        <v>1</v>
      </c>
      <c r="K83" s="57">
        <v>721415</v>
      </c>
      <c r="L83" s="25" t="s">
        <v>1</v>
      </c>
      <c r="M83" s="25">
        <v>1010</v>
      </c>
      <c r="N83" s="25" t="s">
        <v>278</v>
      </c>
      <c r="O83" s="25" t="str">
        <f t="shared" si="23"/>
        <v>JS0A4QUT</v>
      </c>
      <c r="P83" s="68" t="s">
        <v>42</v>
      </c>
      <c r="Q83" s="25"/>
      <c r="R83" s="35" t="s">
        <v>43</v>
      </c>
      <c r="S83" s="35" t="s">
        <v>17</v>
      </c>
      <c r="T83" s="25">
        <v>1008354882</v>
      </c>
      <c r="U83" s="25">
        <v>580</v>
      </c>
      <c r="V83" s="25">
        <v>120</v>
      </c>
      <c r="W83" s="23">
        <v>4001368267</v>
      </c>
      <c r="X83" s="74">
        <v>87</v>
      </c>
      <c r="Y83" s="69">
        <f t="shared" si="24"/>
        <v>0</v>
      </c>
      <c r="Z83" s="69">
        <f t="shared" si="25"/>
        <v>87</v>
      </c>
      <c r="AA83" s="90">
        <v>4.9800000000000004</v>
      </c>
      <c r="AB83" s="90"/>
      <c r="AC83" s="90">
        <f t="shared" si="26"/>
        <v>4.9800000000000004</v>
      </c>
      <c r="AD83" s="70">
        <v>44908</v>
      </c>
      <c r="AE83" s="70">
        <v>45030</v>
      </c>
      <c r="AF83" s="70">
        <v>45031</v>
      </c>
      <c r="AG83" s="48">
        <v>143536974</v>
      </c>
      <c r="AH83" s="25">
        <v>10093558</v>
      </c>
      <c r="AI83" s="48" t="s">
        <v>282</v>
      </c>
      <c r="AJ83" s="70">
        <v>45029</v>
      </c>
      <c r="AK83" s="25"/>
      <c r="AL83" s="25"/>
      <c r="AM83" s="25" t="str">
        <f>IFERROR(VLOOKUP(AL83,'New CRC'!A:B,3,0),"-")</f>
        <v>-</v>
      </c>
      <c r="AN83" s="25" t="s">
        <v>280</v>
      </c>
      <c r="AO83" s="25" t="s">
        <v>289</v>
      </c>
      <c r="AP83" s="25"/>
      <c r="AQ83" s="25">
        <v>29</v>
      </c>
      <c r="AR83" s="71">
        <f t="shared" si="27"/>
        <v>3</v>
      </c>
      <c r="AS83" s="25">
        <v>115</v>
      </c>
      <c r="AT83" s="25">
        <f t="shared" si="28"/>
        <v>121</v>
      </c>
      <c r="AU83" s="25">
        <f t="shared" si="29"/>
        <v>6</v>
      </c>
      <c r="AV83" s="25">
        <f t="shared" si="30"/>
        <v>-1</v>
      </c>
      <c r="AW83" s="23" t="str">
        <f>IFERROR(IF(AV83&lt;0,"Ontime",VLOOKUP(AV83,'LT Diff Cal'!$A:$B,2,0)),"-")</f>
        <v>Ontime</v>
      </c>
      <c r="AX83" s="23" t="s">
        <v>281</v>
      </c>
      <c r="AY83" s="23" t="str">
        <f>P83&amp;AZ83&amp;BA83&amp;BB83</f>
        <v>JS0A4QUT0084001357822660120</v>
      </c>
      <c r="AZ83" s="23">
        <v>4001357822</v>
      </c>
      <c r="BA83" s="23">
        <v>660</v>
      </c>
      <c r="BB83" s="23">
        <v>120</v>
      </c>
      <c r="BC83" s="23">
        <v>30000</v>
      </c>
      <c r="BD83" s="23">
        <v>87</v>
      </c>
      <c r="BE83" s="23"/>
      <c r="BF83" s="23"/>
      <c r="BG83" s="23"/>
      <c r="BH83" s="23"/>
      <c r="BI83" s="23"/>
      <c r="BJ83" s="23"/>
      <c r="BK83" s="23"/>
      <c r="BL83" s="23"/>
      <c r="BM83" s="23"/>
      <c r="BN83" s="23"/>
      <c r="BO83" s="23"/>
      <c r="BP83" s="23"/>
      <c r="BQ83" s="23"/>
      <c r="BR83" s="23"/>
      <c r="BS83" s="23"/>
      <c r="BT83" s="23"/>
      <c r="BU83" s="23"/>
    </row>
    <row r="84" spans="1:73" s="72" customFormat="1">
      <c r="A84" s="25" t="str">
        <f t="shared" si="21"/>
        <v>JS0A4QUT7H61008354882600120</v>
      </c>
      <c r="B84" s="25" t="str">
        <f t="shared" si="22"/>
        <v>X</v>
      </c>
      <c r="C84" s="25" t="s">
        <v>94</v>
      </c>
      <c r="D84" s="25" t="s">
        <v>272</v>
      </c>
      <c r="E84" s="25"/>
      <c r="F84" s="25"/>
      <c r="G84" s="25" t="s">
        <v>273</v>
      </c>
      <c r="H84" s="25" t="s">
        <v>274</v>
      </c>
      <c r="I84" s="57">
        <v>721415</v>
      </c>
      <c r="J84" s="25" t="s">
        <v>1</v>
      </c>
      <c r="K84" s="57">
        <v>721415</v>
      </c>
      <c r="L84" s="25" t="s">
        <v>1</v>
      </c>
      <c r="M84" s="25">
        <v>1010</v>
      </c>
      <c r="N84" s="25" t="s">
        <v>278</v>
      </c>
      <c r="O84" s="25" t="str">
        <f t="shared" si="23"/>
        <v>JS0A4QUT</v>
      </c>
      <c r="P84" s="68" t="s">
        <v>44</v>
      </c>
      <c r="Q84" s="25"/>
      <c r="R84" s="35" t="s">
        <v>43</v>
      </c>
      <c r="S84" s="35" t="s">
        <v>25</v>
      </c>
      <c r="T84" s="25">
        <v>1008354882</v>
      </c>
      <c r="U84" s="25">
        <v>600</v>
      </c>
      <c r="V84" s="25">
        <v>120</v>
      </c>
      <c r="W84" s="23">
        <v>4001368267</v>
      </c>
      <c r="X84" s="74">
        <v>58</v>
      </c>
      <c r="Y84" s="69">
        <f t="shared" si="24"/>
        <v>0</v>
      </c>
      <c r="Z84" s="69">
        <f t="shared" si="25"/>
        <v>58</v>
      </c>
      <c r="AA84" s="90">
        <v>4.99</v>
      </c>
      <c r="AB84" s="90"/>
      <c r="AC84" s="90">
        <f t="shared" si="26"/>
        <v>4.99</v>
      </c>
      <c r="AD84" s="70">
        <v>44908</v>
      </c>
      <c r="AE84" s="70">
        <v>45030</v>
      </c>
      <c r="AF84" s="70">
        <v>45031</v>
      </c>
      <c r="AG84" s="48">
        <v>143536974</v>
      </c>
      <c r="AH84" s="25">
        <v>10093558</v>
      </c>
      <c r="AI84" s="48" t="s">
        <v>282</v>
      </c>
      <c r="AJ84" s="70">
        <v>45029</v>
      </c>
      <c r="AK84" s="25"/>
      <c r="AL84" s="25"/>
      <c r="AM84" s="25" t="str">
        <f>IFERROR(VLOOKUP(AL84,'New CRC'!A:B,3,0),"-")</f>
        <v>-</v>
      </c>
      <c r="AN84" s="25" t="s">
        <v>280</v>
      </c>
      <c r="AO84" s="25" t="s">
        <v>289</v>
      </c>
      <c r="AP84" s="25"/>
      <c r="AQ84" s="25">
        <v>29</v>
      </c>
      <c r="AR84" s="71">
        <f t="shared" si="27"/>
        <v>2</v>
      </c>
      <c r="AS84" s="25">
        <v>115</v>
      </c>
      <c r="AT84" s="25">
        <f t="shared" si="28"/>
        <v>121</v>
      </c>
      <c r="AU84" s="25">
        <f t="shared" si="29"/>
        <v>6</v>
      </c>
      <c r="AV84" s="25">
        <f t="shared" si="30"/>
        <v>-1</v>
      </c>
      <c r="AW84" s="23" t="str">
        <f>IFERROR(IF(AV84&lt;0,"Ontime",VLOOKUP(AV84,'LT Diff Cal'!$A:$B,2,0)),"-")</f>
        <v>Ontime</v>
      </c>
      <c r="AX84" s="23" t="s">
        <v>281</v>
      </c>
      <c r="AY84" s="23" t="str">
        <f>P84&amp;AZ84&amp;BA84&amp;BB84</f>
        <v>JS0A4QUT7H6400136331940120</v>
      </c>
      <c r="AZ84" s="23">
        <v>4001363319</v>
      </c>
      <c r="BA84" s="23">
        <v>40</v>
      </c>
      <c r="BB84" s="23">
        <v>120</v>
      </c>
      <c r="BC84" s="23">
        <v>3100</v>
      </c>
      <c r="BD84" s="23">
        <v>58</v>
      </c>
      <c r="BE84" s="23"/>
      <c r="BF84" s="23"/>
      <c r="BG84" s="23"/>
      <c r="BH84" s="23"/>
      <c r="BI84" s="23"/>
      <c r="BJ84" s="23"/>
      <c r="BK84" s="23"/>
      <c r="BL84" s="23"/>
      <c r="BM84" s="23"/>
      <c r="BN84" s="23"/>
      <c r="BO84" s="23"/>
      <c r="BP84" s="23"/>
      <c r="BQ84" s="23"/>
      <c r="BR84" s="23"/>
      <c r="BS84" s="23"/>
      <c r="BT84" s="23"/>
      <c r="BU84" s="23"/>
    </row>
    <row r="85" spans="1:73" s="72" customFormat="1">
      <c r="A85" s="25" t="str">
        <f t="shared" si="21"/>
        <v>JS0A4QUTAB31008354882630120</v>
      </c>
      <c r="B85" s="25" t="str">
        <f t="shared" si="22"/>
        <v/>
      </c>
      <c r="C85" s="25" t="s">
        <v>94</v>
      </c>
      <c r="D85" s="25" t="s">
        <v>272</v>
      </c>
      <c r="E85" s="25"/>
      <c r="F85" s="25"/>
      <c r="G85" s="25" t="s">
        <v>273</v>
      </c>
      <c r="H85" s="25" t="s">
        <v>274</v>
      </c>
      <c r="I85" s="57">
        <v>721415</v>
      </c>
      <c r="J85" s="25" t="s">
        <v>1</v>
      </c>
      <c r="K85" s="57">
        <v>721415</v>
      </c>
      <c r="L85" s="25" t="s">
        <v>1</v>
      </c>
      <c r="M85" s="25">
        <v>1010</v>
      </c>
      <c r="N85" s="25" t="s">
        <v>278</v>
      </c>
      <c r="O85" s="25" t="str">
        <f t="shared" si="23"/>
        <v>JS0A4QUT</v>
      </c>
      <c r="P85" s="68" t="s">
        <v>129</v>
      </c>
      <c r="Q85" s="25"/>
      <c r="R85" s="35" t="s">
        <v>43</v>
      </c>
      <c r="S85" s="35" t="s">
        <v>130</v>
      </c>
      <c r="T85" s="25">
        <v>1008354882</v>
      </c>
      <c r="U85" s="25">
        <v>630</v>
      </c>
      <c r="V85" s="25">
        <v>120</v>
      </c>
      <c r="W85" s="23">
        <v>4001368267</v>
      </c>
      <c r="X85" s="74">
        <v>58</v>
      </c>
      <c r="Y85" s="69">
        <f t="shared" si="24"/>
        <v>58</v>
      </c>
      <c r="Z85" s="69">
        <f t="shared" si="25"/>
        <v>0</v>
      </c>
      <c r="AA85" s="90">
        <v>5.54</v>
      </c>
      <c r="AB85" s="90">
        <v>0.17</v>
      </c>
      <c r="AC85" s="90">
        <f t="shared" si="26"/>
        <v>5.71</v>
      </c>
      <c r="AD85" s="70">
        <v>44908</v>
      </c>
      <c r="AE85" s="70">
        <v>45030</v>
      </c>
      <c r="AF85" s="70">
        <v>45031</v>
      </c>
      <c r="AG85" s="48">
        <v>143536974</v>
      </c>
      <c r="AH85" s="25">
        <v>10093558</v>
      </c>
      <c r="AI85" s="48" t="s">
        <v>282</v>
      </c>
      <c r="AJ85" s="70">
        <v>45029</v>
      </c>
      <c r="AK85" s="25"/>
      <c r="AL85" s="25"/>
      <c r="AM85" s="25" t="str">
        <f>IFERROR(VLOOKUP(AL85,'New CRC'!A:B,3,0),"-")</f>
        <v>-</v>
      </c>
      <c r="AN85" s="25" t="s">
        <v>280</v>
      </c>
      <c r="AO85" s="25" t="s">
        <v>289</v>
      </c>
      <c r="AP85" s="25"/>
      <c r="AQ85" s="25">
        <v>29</v>
      </c>
      <c r="AR85" s="71">
        <f t="shared" si="27"/>
        <v>2</v>
      </c>
      <c r="AS85" s="25">
        <v>115</v>
      </c>
      <c r="AT85" s="25">
        <f t="shared" si="28"/>
        <v>121</v>
      </c>
      <c r="AU85" s="25">
        <f t="shared" si="29"/>
        <v>6</v>
      </c>
      <c r="AV85" s="25">
        <f t="shared" si="30"/>
        <v>-1</v>
      </c>
      <c r="AW85" s="23" t="str">
        <f>IFERROR(IF(AV85&lt;0,"Ontime",VLOOKUP(AV85,'LT Diff Cal'!$A:$B,2,0)),"-")</f>
        <v>Ontime</v>
      </c>
      <c r="AX85" s="23"/>
      <c r="AY85" s="23"/>
      <c r="AZ85" s="23"/>
      <c r="BA85" s="23"/>
      <c r="BB85" s="23"/>
      <c r="BC85" s="23"/>
      <c r="BD85" s="23"/>
      <c r="BE85" s="23"/>
      <c r="BF85" s="23"/>
      <c r="BG85" s="23"/>
      <c r="BH85" s="23"/>
      <c r="BI85" s="23"/>
      <c r="BJ85" s="23"/>
      <c r="BK85" s="23"/>
      <c r="BL85" s="23"/>
      <c r="BM85" s="23"/>
      <c r="BN85" s="23"/>
      <c r="BO85" s="23"/>
      <c r="BP85" s="23"/>
      <c r="BQ85" s="23"/>
      <c r="BR85" s="23"/>
      <c r="BS85" s="23"/>
      <c r="BT85" s="23"/>
      <c r="BU85" s="23"/>
    </row>
    <row r="86" spans="1:73" s="72" customFormat="1">
      <c r="A86" s="25" t="str">
        <f t="shared" si="21"/>
        <v>JS0A4QUT96A1008354882620120</v>
      </c>
      <c r="B86" s="25" t="str">
        <f t="shared" si="22"/>
        <v/>
      </c>
      <c r="C86" s="25" t="s">
        <v>94</v>
      </c>
      <c r="D86" s="25" t="s">
        <v>272</v>
      </c>
      <c r="E86" s="25"/>
      <c r="F86" s="25"/>
      <c r="G86" s="25" t="s">
        <v>273</v>
      </c>
      <c r="H86" s="25" t="s">
        <v>274</v>
      </c>
      <c r="I86" s="57">
        <v>721415</v>
      </c>
      <c r="J86" s="25" t="s">
        <v>1</v>
      </c>
      <c r="K86" s="57">
        <v>721415</v>
      </c>
      <c r="L86" s="25" t="s">
        <v>1</v>
      </c>
      <c r="M86" s="25">
        <v>1010</v>
      </c>
      <c r="N86" s="25" t="s">
        <v>278</v>
      </c>
      <c r="O86" s="25" t="str">
        <f t="shared" si="23"/>
        <v>JS0A4QUT</v>
      </c>
      <c r="P86" s="68" t="s">
        <v>103</v>
      </c>
      <c r="Q86" s="25"/>
      <c r="R86" s="35" t="s">
        <v>43</v>
      </c>
      <c r="S86" s="35" t="s">
        <v>104</v>
      </c>
      <c r="T86" s="25">
        <v>1008354882</v>
      </c>
      <c r="U86" s="25">
        <v>620</v>
      </c>
      <c r="V86" s="25">
        <v>120</v>
      </c>
      <c r="W86" s="23">
        <v>4001368267</v>
      </c>
      <c r="X86" s="74">
        <v>116</v>
      </c>
      <c r="Y86" s="69">
        <f t="shared" si="24"/>
        <v>116</v>
      </c>
      <c r="Z86" s="69">
        <f t="shared" si="25"/>
        <v>0</v>
      </c>
      <c r="AA86" s="90">
        <v>4.99</v>
      </c>
      <c r="AB86" s="90"/>
      <c r="AC86" s="90">
        <f t="shared" si="26"/>
        <v>4.99</v>
      </c>
      <c r="AD86" s="70">
        <v>44908</v>
      </c>
      <c r="AE86" s="70">
        <v>45030</v>
      </c>
      <c r="AF86" s="70">
        <v>45031</v>
      </c>
      <c r="AG86" s="48">
        <v>143536974</v>
      </c>
      <c r="AH86" s="25">
        <v>10093558</v>
      </c>
      <c r="AI86" s="48" t="s">
        <v>282</v>
      </c>
      <c r="AJ86" s="70">
        <v>45029</v>
      </c>
      <c r="AK86" s="25"/>
      <c r="AL86" s="25"/>
      <c r="AM86" s="25" t="str">
        <f>IFERROR(VLOOKUP(AL86,'New CRC'!A:B,3,0),"-")</f>
        <v>-</v>
      </c>
      <c r="AN86" s="25" t="s">
        <v>280</v>
      </c>
      <c r="AO86" s="25" t="s">
        <v>289</v>
      </c>
      <c r="AP86" s="25"/>
      <c r="AQ86" s="25">
        <v>29</v>
      </c>
      <c r="AR86" s="71">
        <f t="shared" si="27"/>
        <v>4</v>
      </c>
      <c r="AS86" s="25">
        <v>115</v>
      </c>
      <c r="AT86" s="25">
        <f t="shared" si="28"/>
        <v>121</v>
      </c>
      <c r="AU86" s="25">
        <f t="shared" si="29"/>
        <v>6</v>
      </c>
      <c r="AV86" s="25">
        <f t="shared" si="30"/>
        <v>-1</v>
      </c>
      <c r="AW86" s="23" t="str">
        <f>IFERROR(IF(AV86&lt;0,"Ontime",VLOOKUP(AV86,'LT Diff Cal'!$A:$B,2,0)),"-")</f>
        <v>Ontime</v>
      </c>
      <c r="AX86" s="23"/>
      <c r="AY86" s="23"/>
      <c r="AZ86" s="23"/>
      <c r="BA86" s="23"/>
      <c r="BB86" s="23"/>
      <c r="BC86" s="23"/>
      <c r="BD86" s="23"/>
      <c r="BE86" s="23"/>
      <c r="BF86" s="23"/>
      <c r="BG86" s="23"/>
      <c r="BH86" s="23"/>
      <c r="BI86" s="23"/>
      <c r="BJ86" s="23"/>
      <c r="BK86" s="23"/>
      <c r="BL86" s="23"/>
      <c r="BM86" s="23"/>
      <c r="BN86" s="23"/>
      <c r="BO86" s="23"/>
      <c r="BP86" s="23"/>
      <c r="BQ86" s="23"/>
      <c r="BR86" s="23"/>
      <c r="BS86" s="23"/>
      <c r="BT86" s="23"/>
      <c r="BU86" s="23"/>
    </row>
    <row r="87" spans="1:73" s="72" customFormat="1">
      <c r="A87" s="25" t="str">
        <f t="shared" si="21"/>
        <v>JS0A4QUT7N81008354882610120</v>
      </c>
      <c r="B87" s="25" t="str">
        <f t="shared" si="22"/>
        <v>X</v>
      </c>
      <c r="C87" s="25" t="s">
        <v>94</v>
      </c>
      <c r="D87" s="25" t="s">
        <v>272</v>
      </c>
      <c r="E87" s="25"/>
      <c r="F87" s="25"/>
      <c r="G87" s="25" t="s">
        <v>273</v>
      </c>
      <c r="H87" s="25" t="s">
        <v>274</v>
      </c>
      <c r="I87" s="57">
        <v>721415</v>
      </c>
      <c r="J87" s="25" t="s">
        <v>1</v>
      </c>
      <c r="K87" s="57">
        <v>721415</v>
      </c>
      <c r="L87" s="25" t="s">
        <v>1</v>
      </c>
      <c r="M87" s="25">
        <v>1010</v>
      </c>
      <c r="N87" s="25" t="s">
        <v>278</v>
      </c>
      <c r="O87" s="25" t="str">
        <f t="shared" si="23"/>
        <v>JS0A4QUT</v>
      </c>
      <c r="P87" s="68" t="s">
        <v>72</v>
      </c>
      <c r="Q87" s="25"/>
      <c r="R87" s="35" t="s">
        <v>43</v>
      </c>
      <c r="S87" s="35" t="s">
        <v>19</v>
      </c>
      <c r="T87" s="25">
        <v>1008354882</v>
      </c>
      <c r="U87" s="25">
        <v>610</v>
      </c>
      <c r="V87" s="25">
        <v>120</v>
      </c>
      <c r="W87" s="23">
        <v>4001368267</v>
      </c>
      <c r="X87" s="74">
        <v>116</v>
      </c>
      <c r="Y87" s="69">
        <f t="shared" si="24"/>
        <v>0</v>
      </c>
      <c r="Z87" s="69">
        <f t="shared" si="25"/>
        <v>116</v>
      </c>
      <c r="AA87" s="90">
        <v>5.16</v>
      </c>
      <c r="AB87" s="90"/>
      <c r="AC87" s="90">
        <f t="shared" si="26"/>
        <v>5.16</v>
      </c>
      <c r="AD87" s="70">
        <v>44908</v>
      </c>
      <c r="AE87" s="70">
        <v>45030</v>
      </c>
      <c r="AF87" s="70">
        <v>45031</v>
      </c>
      <c r="AG87" s="48">
        <v>143536974</v>
      </c>
      <c r="AH87" s="25">
        <v>10093558</v>
      </c>
      <c r="AI87" s="48" t="s">
        <v>282</v>
      </c>
      <c r="AJ87" s="70">
        <v>45029</v>
      </c>
      <c r="AK87" s="25"/>
      <c r="AL87" s="25"/>
      <c r="AM87" s="25" t="str">
        <f>IFERROR(VLOOKUP(AL87,'New CRC'!A:B,3,0),"-")</f>
        <v>-</v>
      </c>
      <c r="AN87" s="25" t="s">
        <v>280</v>
      </c>
      <c r="AO87" s="25" t="s">
        <v>289</v>
      </c>
      <c r="AP87" s="25"/>
      <c r="AQ87" s="25">
        <v>29</v>
      </c>
      <c r="AR87" s="71">
        <f t="shared" si="27"/>
        <v>4</v>
      </c>
      <c r="AS87" s="25">
        <v>115</v>
      </c>
      <c r="AT87" s="25">
        <f t="shared" si="28"/>
        <v>121</v>
      </c>
      <c r="AU87" s="25">
        <f t="shared" si="29"/>
        <v>6</v>
      </c>
      <c r="AV87" s="25">
        <f t="shared" si="30"/>
        <v>-1</v>
      </c>
      <c r="AW87" s="23" t="str">
        <f>IFERROR(IF(AV87&lt;0,"Ontime",VLOOKUP(AV87,'LT Diff Cal'!$A:$B,2,0)),"-")</f>
        <v>Ontime</v>
      </c>
      <c r="AX87" s="23" t="s">
        <v>281</v>
      </c>
      <c r="AY87" s="23" t="str">
        <f>P87&amp;AZ87&amp;BA87&amp;BB87</f>
        <v>JS0A4QUT7N8400136331950120</v>
      </c>
      <c r="AZ87" s="23">
        <v>4001363319</v>
      </c>
      <c r="BA87" s="23">
        <v>50</v>
      </c>
      <c r="BB87" s="23">
        <v>120</v>
      </c>
      <c r="BC87" s="23">
        <v>126</v>
      </c>
      <c r="BD87" s="23">
        <v>116</v>
      </c>
      <c r="BE87" s="23"/>
      <c r="BF87" s="23"/>
      <c r="BG87" s="23"/>
      <c r="BH87" s="23"/>
      <c r="BI87" s="23"/>
      <c r="BJ87" s="23"/>
      <c r="BK87" s="23"/>
      <c r="BL87" s="23"/>
      <c r="BM87" s="23"/>
      <c r="BN87" s="23"/>
      <c r="BO87" s="23"/>
      <c r="BP87" s="23"/>
      <c r="BQ87" s="23"/>
      <c r="BR87" s="23"/>
      <c r="BS87" s="23"/>
      <c r="BT87" s="23"/>
      <c r="BU87" s="23"/>
    </row>
    <row r="88" spans="1:73" s="72" customFormat="1">
      <c r="A88" s="25" t="str">
        <f t="shared" si="21"/>
        <v>JS0A4QUT0031008354882570120</v>
      </c>
      <c r="B88" s="25" t="str">
        <f t="shared" si="22"/>
        <v/>
      </c>
      <c r="C88" s="25" t="s">
        <v>94</v>
      </c>
      <c r="D88" s="25" t="s">
        <v>272</v>
      </c>
      <c r="E88" s="25"/>
      <c r="F88" s="25"/>
      <c r="G88" s="25" t="s">
        <v>273</v>
      </c>
      <c r="H88" s="25" t="s">
        <v>274</v>
      </c>
      <c r="I88" s="57">
        <v>721415</v>
      </c>
      <c r="J88" s="25" t="s">
        <v>1</v>
      </c>
      <c r="K88" s="57">
        <v>721415</v>
      </c>
      <c r="L88" s="25" t="s">
        <v>1</v>
      </c>
      <c r="M88" s="25">
        <v>1010</v>
      </c>
      <c r="N88" s="25" t="s">
        <v>278</v>
      </c>
      <c r="O88" s="25" t="str">
        <f t="shared" si="23"/>
        <v>JS0A4QUT</v>
      </c>
      <c r="P88" s="68" t="s">
        <v>101</v>
      </c>
      <c r="Q88" s="25"/>
      <c r="R88" s="35" t="s">
        <v>43</v>
      </c>
      <c r="S88" s="35" t="s">
        <v>23</v>
      </c>
      <c r="T88" s="25">
        <v>1008354882</v>
      </c>
      <c r="U88" s="25">
        <v>570</v>
      </c>
      <c r="V88" s="25">
        <v>120</v>
      </c>
      <c r="W88" s="23">
        <v>4001368267</v>
      </c>
      <c r="X88" s="74">
        <v>87</v>
      </c>
      <c r="Y88" s="69">
        <f t="shared" si="24"/>
        <v>87</v>
      </c>
      <c r="Z88" s="69">
        <f t="shared" si="25"/>
        <v>0</v>
      </c>
      <c r="AA88" s="90">
        <v>5.16</v>
      </c>
      <c r="AB88" s="90"/>
      <c r="AC88" s="90">
        <f t="shared" si="26"/>
        <v>5.16</v>
      </c>
      <c r="AD88" s="70">
        <v>44908</v>
      </c>
      <c r="AE88" s="70">
        <v>45030</v>
      </c>
      <c r="AF88" s="70">
        <v>45031</v>
      </c>
      <c r="AG88" s="48">
        <v>143536974</v>
      </c>
      <c r="AH88" s="25">
        <v>10093558</v>
      </c>
      <c r="AI88" s="48" t="s">
        <v>282</v>
      </c>
      <c r="AJ88" s="70">
        <v>45029</v>
      </c>
      <c r="AK88" s="25"/>
      <c r="AL88" s="25"/>
      <c r="AM88" s="25" t="str">
        <f>IFERROR(VLOOKUP(AL88,'New CRC'!A:B,3,0),"-")</f>
        <v>-</v>
      </c>
      <c r="AN88" s="25" t="s">
        <v>280</v>
      </c>
      <c r="AO88" s="25" t="s">
        <v>289</v>
      </c>
      <c r="AP88" s="25"/>
      <c r="AQ88" s="25">
        <v>29</v>
      </c>
      <c r="AR88" s="71">
        <f t="shared" si="27"/>
        <v>3</v>
      </c>
      <c r="AS88" s="25">
        <v>115</v>
      </c>
      <c r="AT88" s="25">
        <f t="shared" si="28"/>
        <v>121</v>
      </c>
      <c r="AU88" s="25">
        <f t="shared" si="29"/>
        <v>6</v>
      </c>
      <c r="AV88" s="25">
        <f t="shared" si="30"/>
        <v>-1</v>
      </c>
      <c r="AW88" s="23" t="str">
        <f>IFERROR(IF(AV88&lt;0,"Ontime",VLOOKUP(AV88,'LT Diff Cal'!$A:$B,2,0)),"-")</f>
        <v>Ontime</v>
      </c>
      <c r="AX88" s="23"/>
      <c r="AY88" s="23"/>
      <c r="AZ88" s="23"/>
      <c r="BA88" s="23"/>
      <c r="BB88" s="23"/>
      <c r="BC88" s="23"/>
      <c r="BD88" s="23"/>
      <c r="BE88" s="23"/>
      <c r="BF88" s="23"/>
      <c r="BG88" s="23"/>
      <c r="BH88" s="23"/>
      <c r="BI88" s="23"/>
      <c r="BJ88" s="23"/>
      <c r="BK88" s="23"/>
      <c r="BL88" s="23"/>
      <c r="BM88" s="23"/>
      <c r="BN88" s="23"/>
      <c r="BO88" s="23"/>
      <c r="BP88" s="23"/>
      <c r="BQ88" s="23"/>
      <c r="BR88" s="23"/>
      <c r="BS88" s="23"/>
      <c r="BT88" s="23"/>
      <c r="BU88" s="23"/>
    </row>
    <row r="89" spans="1:73" s="72" customFormat="1">
      <c r="A89" s="25" t="str">
        <f t="shared" si="21"/>
        <v>JS0A4QUT04S1008354882590120</v>
      </c>
      <c r="B89" s="25" t="str">
        <f t="shared" si="22"/>
        <v>X</v>
      </c>
      <c r="C89" s="25" t="s">
        <v>94</v>
      </c>
      <c r="D89" s="25" t="s">
        <v>272</v>
      </c>
      <c r="E89" s="25"/>
      <c r="F89" s="25"/>
      <c r="G89" s="25" t="s">
        <v>273</v>
      </c>
      <c r="H89" s="25" t="s">
        <v>274</v>
      </c>
      <c r="I89" s="57">
        <v>721415</v>
      </c>
      <c r="J89" s="25" t="s">
        <v>1</v>
      </c>
      <c r="K89" s="57">
        <v>721415</v>
      </c>
      <c r="L89" s="25" t="s">
        <v>1</v>
      </c>
      <c r="M89" s="25">
        <v>1010</v>
      </c>
      <c r="N89" s="25" t="s">
        <v>278</v>
      </c>
      <c r="O89" s="25" t="str">
        <f t="shared" si="23"/>
        <v>JS0A4QUT</v>
      </c>
      <c r="P89" s="68" t="s">
        <v>45</v>
      </c>
      <c r="Q89" s="25"/>
      <c r="R89" s="35" t="s">
        <v>43</v>
      </c>
      <c r="S89" s="35" t="s">
        <v>24</v>
      </c>
      <c r="T89" s="25">
        <v>1008354882</v>
      </c>
      <c r="U89" s="25">
        <v>590</v>
      </c>
      <c r="V89" s="25">
        <v>120</v>
      </c>
      <c r="W89" s="23">
        <v>4001368267</v>
      </c>
      <c r="X89" s="74">
        <v>87</v>
      </c>
      <c r="Y89" s="69">
        <f t="shared" si="24"/>
        <v>0</v>
      </c>
      <c r="Z89" s="69">
        <f t="shared" si="25"/>
        <v>87</v>
      </c>
      <c r="AA89" s="90">
        <v>4.99</v>
      </c>
      <c r="AB89" s="90"/>
      <c r="AC89" s="90">
        <f t="shared" si="26"/>
        <v>4.99</v>
      </c>
      <c r="AD89" s="70">
        <v>44908</v>
      </c>
      <c r="AE89" s="70">
        <v>45030</v>
      </c>
      <c r="AF89" s="70">
        <v>45031</v>
      </c>
      <c r="AG89" s="48">
        <v>143536974</v>
      </c>
      <c r="AH89" s="25">
        <v>10093558</v>
      </c>
      <c r="AI89" s="48" t="s">
        <v>282</v>
      </c>
      <c r="AJ89" s="70">
        <v>45029</v>
      </c>
      <c r="AK89" s="25"/>
      <c r="AL89" s="25"/>
      <c r="AM89" s="25" t="str">
        <f>IFERROR(VLOOKUP(AL89,'New CRC'!A:B,3,0),"-")</f>
        <v>-</v>
      </c>
      <c r="AN89" s="25" t="s">
        <v>280</v>
      </c>
      <c r="AO89" s="25" t="s">
        <v>289</v>
      </c>
      <c r="AP89" s="25"/>
      <c r="AQ89" s="25">
        <v>29</v>
      </c>
      <c r="AR89" s="71">
        <f t="shared" si="27"/>
        <v>3</v>
      </c>
      <c r="AS89" s="25">
        <v>115</v>
      </c>
      <c r="AT89" s="25">
        <f t="shared" si="28"/>
        <v>121</v>
      </c>
      <c r="AU89" s="25">
        <f t="shared" si="29"/>
        <v>6</v>
      </c>
      <c r="AV89" s="25">
        <f t="shared" si="30"/>
        <v>-1</v>
      </c>
      <c r="AW89" s="23" t="str">
        <f>IFERROR(IF(AV89&lt;0,"Ontime",VLOOKUP(AV89,'LT Diff Cal'!$A:$B,2,0)),"-")</f>
        <v>Ontime</v>
      </c>
      <c r="AX89" s="23" t="s">
        <v>281</v>
      </c>
      <c r="AY89" s="23" t="str">
        <f>P89&amp;AZ89&amp;BA89&amp;BB89</f>
        <v>JS0A4QUT04S4001361542240120</v>
      </c>
      <c r="AZ89" s="23">
        <v>4001361542</v>
      </c>
      <c r="BA89" s="23">
        <v>240</v>
      </c>
      <c r="BB89" s="23">
        <v>120</v>
      </c>
      <c r="BC89" s="23">
        <v>6939</v>
      </c>
      <c r="BD89" s="23">
        <v>87</v>
      </c>
      <c r="BE89" s="23"/>
      <c r="BF89" s="23"/>
      <c r="BG89" s="23"/>
      <c r="BH89" s="23"/>
      <c r="BI89" s="23"/>
      <c r="BJ89" s="23"/>
      <c r="BK89" s="23"/>
      <c r="BL89" s="23"/>
      <c r="BM89" s="23"/>
      <c r="BN89" s="23"/>
      <c r="BO89" s="23"/>
      <c r="BP89" s="23"/>
      <c r="BQ89" s="23"/>
      <c r="BR89" s="23"/>
      <c r="BS89" s="23"/>
      <c r="BT89" s="23"/>
      <c r="BU89" s="23"/>
    </row>
    <row r="90" spans="1:73" s="72" customFormat="1">
      <c r="A90" s="25" t="str">
        <f t="shared" si="21"/>
        <v>JS0A4QUE0081008354882650120</v>
      </c>
      <c r="B90" s="25" t="str">
        <f t="shared" si="22"/>
        <v>X</v>
      </c>
      <c r="C90" s="25" t="s">
        <v>94</v>
      </c>
      <c r="D90" s="25" t="s">
        <v>272</v>
      </c>
      <c r="E90" s="25"/>
      <c r="F90" s="25"/>
      <c r="G90" s="25" t="s">
        <v>273</v>
      </c>
      <c r="H90" s="25" t="s">
        <v>274</v>
      </c>
      <c r="I90" s="57">
        <v>721415</v>
      </c>
      <c r="J90" s="25" t="s">
        <v>1</v>
      </c>
      <c r="K90" s="57">
        <v>721415</v>
      </c>
      <c r="L90" s="25" t="s">
        <v>1</v>
      </c>
      <c r="M90" s="25">
        <v>1010</v>
      </c>
      <c r="N90" s="25" t="s">
        <v>278</v>
      </c>
      <c r="O90" s="25" t="str">
        <f t="shared" si="23"/>
        <v>JS0A4QUE</v>
      </c>
      <c r="P90" s="68" t="s">
        <v>46</v>
      </c>
      <c r="Q90" s="25"/>
      <c r="R90" s="35" t="s">
        <v>35</v>
      </c>
      <c r="S90" s="35" t="s">
        <v>17</v>
      </c>
      <c r="T90" s="25">
        <v>1008354882</v>
      </c>
      <c r="U90" s="25">
        <v>650</v>
      </c>
      <c r="V90" s="25">
        <v>120</v>
      </c>
      <c r="W90" s="23">
        <v>4001368267</v>
      </c>
      <c r="X90" s="74">
        <v>88</v>
      </c>
      <c r="Y90" s="69">
        <f t="shared" si="24"/>
        <v>0</v>
      </c>
      <c r="Z90" s="69">
        <f t="shared" si="25"/>
        <v>88</v>
      </c>
      <c r="AA90" s="90">
        <v>5.72</v>
      </c>
      <c r="AB90" s="90"/>
      <c r="AC90" s="90">
        <f t="shared" si="26"/>
        <v>5.72</v>
      </c>
      <c r="AD90" s="70">
        <v>44908</v>
      </c>
      <c r="AE90" s="70">
        <v>45030</v>
      </c>
      <c r="AF90" s="70">
        <v>45031</v>
      </c>
      <c r="AG90" s="48">
        <v>143536974</v>
      </c>
      <c r="AH90" s="25">
        <v>10093558</v>
      </c>
      <c r="AI90" s="48" t="s">
        <v>282</v>
      </c>
      <c r="AJ90" s="70">
        <v>45029</v>
      </c>
      <c r="AK90" s="25"/>
      <c r="AL90" s="25"/>
      <c r="AM90" s="25" t="str">
        <f>IFERROR(VLOOKUP(AL90,'New CRC'!A:B,3,0),"-")</f>
        <v>-</v>
      </c>
      <c r="AN90" s="25" t="s">
        <v>280</v>
      </c>
      <c r="AO90" s="25" t="s">
        <v>289</v>
      </c>
      <c r="AP90" s="25"/>
      <c r="AQ90" s="25">
        <v>22</v>
      </c>
      <c r="AR90" s="71">
        <f t="shared" si="27"/>
        <v>4</v>
      </c>
      <c r="AS90" s="25">
        <v>125</v>
      </c>
      <c r="AT90" s="25">
        <f t="shared" si="28"/>
        <v>121</v>
      </c>
      <c r="AU90" s="25">
        <f t="shared" si="29"/>
        <v>-4</v>
      </c>
      <c r="AV90" s="25">
        <f t="shared" si="30"/>
        <v>-1</v>
      </c>
      <c r="AW90" s="23" t="str">
        <f>IFERROR(IF(AV90&lt;0,"Ontime",VLOOKUP(AV90,'LT Diff Cal'!$A:$B,2,0)),"-")</f>
        <v>Ontime</v>
      </c>
      <c r="AX90" s="23" t="s">
        <v>281</v>
      </c>
      <c r="AY90" s="23" t="str">
        <f>P90&amp;AZ90&amp;BA90&amp;BB90</f>
        <v>JS0A4QUE0084001357822450120</v>
      </c>
      <c r="AZ90" s="23">
        <v>4001357822</v>
      </c>
      <c r="BA90" s="23">
        <v>450</v>
      </c>
      <c r="BB90" s="23">
        <v>120</v>
      </c>
      <c r="BC90" s="23">
        <v>11232</v>
      </c>
      <c r="BD90" s="23">
        <v>88</v>
      </c>
      <c r="BE90" s="23"/>
      <c r="BF90" s="23"/>
      <c r="BG90" s="23"/>
      <c r="BH90" s="23"/>
      <c r="BI90" s="23"/>
      <c r="BJ90" s="23"/>
      <c r="BK90" s="23"/>
      <c r="BL90" s="23"/>
      <c r="BM90" s="23"/>
      <c r="BN90" s="23"/>
      <c r="BO90" s="23"/>
      <c r="BP90" s="23"/>
      <c r="BQ90" s="23"/>
      <c r="BR90" s="23"/>
      <c r="BS90" s="23"/>
      <c r="BT90" s="23"/>
      <c r="BU90" s="23"/>
    </row>
    <row r="91" spans="1:73" s="72" customFormat="1">
      <c r="A91" s="25" t="str">
        <f t="shared" si="21"/>
        <v>JS0A4QUEZ701008354882750120</v>
      </c>
      <c r="B91" s="25" t="str">
        <f t="shared" si="22"/>
        <v>X</v>
      </c>
      <c r="C91" s="25" t="s">
        <v>94</v>
      </c>
      <c r="D91" s="25" t="s">
        <v>272</v>
      </c>
      <c r="E91" s="25"/>
      <c r="F91" s="25"/>
      <c r="G91" s="25" t="s">
        <v>273</v>
      </c>
      <c r="H91" s="25" t="s">
        <v>274</v>
      </c>
      <c r="I91" s="57">
        <v>721415</v>
      </c>
      <c r="J91" s="25" t="s">
        <v>1</v>
      </c>
      <c r="K91" s="57">
        <v>721415</v>
      </c>
      <c r="L91" s="25" t="s">
        <v>1</v>
      </c>
      <c r="M91" s="25">
        <v>1010</v>
      </c>
      <c r="N91" s="25" t="s">
        <v>278</v>
      </c>
      <c r="O91" s="25" t="str">
        <f t="shared" si="23"/>
        <v>JS0A4QUE</v>
      </c>
      <c r="P91" s="68" t="s">
        <v>73</v>
      </c>
      <c r="Q91" s="25"/>
      <c r="R91" s="35" t="s">
        <v>35</v>
      </c>
      <c r="S91" s="35" t="s">
        <v>28</v>
      </c>
      <c r="T91" s="25">
        <v>1008354882</v>
      </c>
      <c r="U91" s="25">
        <v>750</v>
      </c>
      <c r="V91" s="25">
        <v>120</v>
      </c>
      <c r="W91" s="23">
        <v>4001368267</v>
      </c>
      <c r="X91" s="74">
        <v>110</v>
      </c>
      <c r="Y91" s="69">
        <f t="shared" si="24"/>
        <v>0</v>
      </c>
      <c r="Z91" s="69">
        <f t="shared" si="25"/>
        <v>110</v>
      </c>
      <c r="AA91" s="90">
        <v>5.92</v>
      </c>
      <c r="AB91" s="90"/>
      <c r="AC91" s="90">
        <f t="shared" si="26"/>
        <v>5.92</v>
      </c>
      <c r="AD91" s="70">
        <v>44908</v>
      </c>
      <c r="AE91" s="70">
        <v>45030</v>
      </c>
      <c r="AF91" s="70">
        <v>45031</v>
      </c>
      <c r="AG91" s="48">
        <v>143536974</v>
      </c>
      <c r="AH91" s="25">
        <v>10093558</v>
      </c>
      <c r="AI91" s="48" t="s">
        <v>282</v>
      </c>
      <c r="AJ91" s="70">
        <v>45029</v>
      </c>
      <c r="AK91" s="25"/>
      <c r="AL91" s="25"/>
      <c r="AM91" s="25" t="str">
        <f>IFERROR(VLOOKUP(AL91,'New CRC'!A:B,3,0),"-")</f>
        <v>-</v>
      </c>
      <c r="AN91" s="25" t="s">
        <v>280</v>
      </c>
      <c r="AO91" s="25" t="s">
        <v>289</v>
      </c>
      <c r="AP91" s="25"/>
      <c r="AQ91" s="25">
        <v>22</v>
      </c>
      <c r="AR91" s="71">
        <f t="shared" si="27"/>
        <v>5</v>
      </c>
      <c r="AS91" s="25">
        <v>125</v>
      </c>
      <c r="AT91" s="25">
        <f t="shared" si="28"/>
        <v>121</v>
      </c>
      <c r="AU91" s="25">
        <f t="shared" si="29"/>
        <v>-4</v>
      </c>
      <c r="AV91" s="25">
        <f t="shared" si="30"/>
        <v>-1</v>
      </c>
      <c r="AW91" s="23" t="str">
        <f>IFERROR(IF(AV91&lt;0,"Ontime",VLOOKUP(AV91,'LT Diff Cal'!$A:$B,2,0)),"-")</f>
        <v>Ontime</v>
      </c>
      <c r="AX91" s="23" t="s">
        <v>281</v>
      </c>
      <c r="AY91" s="23" t="str">
        <f>P91&amp;AZ91&amp;BA91&amp;BB91</f>
        <v>JS0A4QUEZ7040013578222070110</v>
      </c>
      <c r="AZ91" s="23">
        <v>4001357822</v>
      </c>
      <c r="BA91" s="23">
        <v>2070</v>
      </c>
      <c r="BB91" s="23">
        <v>110</v>
      </c>
      <c r="BC91" s="23">
        <v>908</v>
      </c>
      <c r="BD91" s="23">
        <v>110</v>
      </c>
      <c r="BE91" s="23"/>
      <c r="BF91" s="23"/>
      <c r="BG91" s="23"/>
      <c r="BH91" s="23"/>
      <c r="BI91" s="23"/>
      <c r="BJ91" s="23"/>
      <c r="BK91" s="23"/>
      <c r="BL91" s="23"/>
      <c r="BM91" s="23"/>
      <c r="BN91" s="23"/>
      <c r="BO91" s="23"/>
      <c r="BP91" s="23"/>
      <c r="BQ91" s="23"/>
      <c r="BR91" s="23"/>
      <c r="BS91" s="23"/>
      <c r="BT91" s="23"/>
      <c r="BU91" s="23"/>
    </row>
    <row r="92" spans="1:73" s="72" customFormat="1">
      <c r="A92" s="25" t="str">
        <f t="shared" si="21"/>
        <v>JS0A4QUE95Z1008354882700120</v>
      </c>
      <c r="B92" s="25" t="str">
        <f t="shared" si="22"/>
        <v/>
      </c>
      <c r="C92" s="25" t="s">
        <v>94</v>
      </c>
      <c r="D92" s="25" t="s">
        <v>272</v>
      </c>
      <c r="E92" s="25"/>
      <c r="F92" s="25"/>
      <c r="G92" s="25" t="s">
        <v>273</v>
      </c>
      <c r="H92" s="25" t="s">
        <v>274</v>
      </c>
      <c r="I92" s="57">
        <v>721415</v>
      </c>
      <c r="J92" s="25" t="s">
        <v>1</v>
      </c>
      <c r="K92" s="57">
        <v>721415</v>
      </c>
      <c r="L92" s="25" t="s">
        <v>1</v>
      </c>
      <c r="M92" s="25">
        <v>1010</v>
      </c>
      <c r="N92" s="25" t="s">
        <v>278</v>
      </c>
      <c r="O92" s="25" t="str">
        <f t="shared" si="23"/>
        <v>JS0A4QUE</v>
      </c>
      <c r="P92" s="68" t="s">
        <v>131</v>
      </c>
      <c r="Q92" s="25"/>
      <c r="R92" s="35" t="s">
        <v>35</v>
      </c>
      <c r="S92" s="35" t="s">
        <v>123</v>
      </c>
      <c r="T92" s="25">
        <v>1008354882</v>
      </c>
      <c r="U92" s="25">
        <v>700</v>
      </c>
      <c r="V92" s="25">
        <v>120</v>
      </c>
      <c r="W92" s="23">
        <v>4001368267</v>
      </c>
      <c r="X92" s="74">
        <v>132</v>
      </c>
      <c r="Y92" s="69">
        <f t="shared" si="24"/>
        <v>132</v>
      </c>
      <c r="Z92" s="69">
        <f t="shared" si="25"/>
        <v>0</v>
      </c>
      <c r="AA92" s="90">
        <v>5.73</v>
      </c>
      <c r="AB92" s="90"/>
      <c r="AC92" s="90">
        <f t="shared" si="26"/>
        <v>5.73</v>
      </c>
      <c r="AD92" s="70">
        <v>44908</v>
      </c>
      <c r="AE92" s="70">
        <v>45030</v>
      </c>
      <c r="AF92" s="70">
        <v>45031</v>
      </c>
      <c r="AG92" s="48">
        <v>143536974</v>
      </c>
      <c r="AH92" s="25">
        <v>10093558</v>
      </c>
      <c r="AI92" s="48" t="s">
        <v>282</v>
      </c>
      <c r="AJ92" s="70">
        <v>45029</v>
      </c>
      <c r="AK92" s="25"/>
      <c r="AL92" s="25"/>
      <c r="AM92" s="25" t="str">
        <f>IFERROR(VLOOKUP(AL92,'New CRC'!A:B,3,0),"-")</f>
        <v>-</v>
      </c>
      <c r="AN92" s="25" t="s">
        <v>280</v>
      </c>
      <c r="AO92" s="25" t="s">
        <v>289</v>
      </c>
      <c r="AP92" s="25"/>
      <c r="AQ92" s="25">
        <v>22</v>
      </c>
      <c r="AR92" s="71">
        <f t="shared" si="27"/>
        <v>6</v>
      </c>
      <c r="AS92" s="25">
        <v>125</v>
      </c>
      <c r="AT92" s="25">
        <f t="shared" si="28"/>
        <v>121</v>
      </c>
      <c r="AU92" s="25">
        <f t="shared" si="29"/>
        <v>-4</v>
      </c>
      <c r="AV92" s="25">
        <f t="shared" si="30"/>
        <v>-1</v>
      </c>
      <c r="AW92" s="23" t="str">
        <f>IFERROR(IF(AV92&lt;0,"Ontime",VLOOKUP(AV92,'LT Diff Cal'!$A:$B,2,0)),"-")</f>
        <v>Ontime</v>
      </c>
      <c r="AX92" s="23"/>
      <c r="AY92" s="23"/>
      <c r="AZ92" s="23"/>
      <c r="BA92" s="23"/>
      <c r="BB92" s="23"/>
      <c r="BC92" s="23"/>
      <c r="BD92" s="23"/>
      <c r="BE92" s="23"/>
      <c r="BF92" s="23"/>
      <c r="BG92" s="23"/>
      <c r="BH92" s="23"/>
      <c r="BI92" s="23"/>
      <c r="BJ92" s="23"/>
      <c r="BK92" s="23"/>
      <c r="BL92" s="23"/>
      <c r="BM92" s="23"/>
      <c r="BN92" s="23"/>
      <c r="BO92" s="23"/>
      <c r="BP92" s="23"/>
      <c r="BQ92" s="23"/>
      <c r="BR92" s="23"/>
      <c r="BS92" s="23"/>
      <c r="BT92" s="23"/>
      <c r="BU92" s="23"/>
    </row>
    <row r="93" spans="1:73" s="72" customFormat="1">
      <c r="A93" s="25" t="str">
        <f t="shared" si="21"/>
        <v>JS0A4QUE95Y1008354882690120</v>
      </c>
      <c r="B93" s="25" t="str">
        <f t="shared" si="22"/>
        <v>X</v>
      </c>
      <c r="C93" s="25" t="s">
        <v>94</v>
      </c>
      <c r="D93" s="25" t="s">
        <v>272</v>
      </c>
      <c r="E93" s="25"/>
      <c r="F93" s="25"/>
      <c r="G93" s="25" t="s">
        <v>273</v>
      </c>
      <c r="H93" s="25" t="s">
        <v>274</v>
      </c>
      <c r="I93" s="57">
        <v>721415</v>
      </c>
      <c r="J93" s="25" t="s">
        <v>1</v>
      </c>
      <c r="K93" s="57">
        <v>721415</v>
      </c>
      <c r="L93" s="25" t="s">
        <v>1</v>
      </c>
      <c r="M93" s="25">
        <v>1010</v>
      </c>
      <c r="N93" s="25" t="s">
        <v>278</v>
      </c>
      <c r="O93" s="25" t="str">
        <f t="shared" si="23"/>
        <v>JS0A4QUE</v>
      </c>
      <c r="P93" s="68" t="s">
        <v>74</v>
      </c>
      <c r="Q93" s="25"/>
      <c r="R93" s="35" t="s">
        <v>35</v>
      </c>
      <c r="S93" s="35" t="s">
        <v>75</v>
      </c>
      <c r="T93" s="25">
        <v>1008354882</v>
      </c>
      <c r="U93" s="25">
        <v>690</v>
      </c>
      <c r="V93" s="25">
        <v>120</v>
      </c>
      <c r="W93" s="23">
        <v>4001368267</v>
      </c>
      <c r="X93" s="74">
        <v>110</v>
      </c>
      <c r="Y93" s="69">
        <f t="shared" si="24"/>
        <v>0</v>
      </c>
      <c r="Z93" s="69">
        <f t="shared" si="25"/>
        <v>110</v>
      </c>
      <c r="AA93" s="90">
        <v>5.87</v>
      </c>
      <c r="AB93" s="90"/>
      <c r="AC93" s="90">
        <f t="shared" si="26"/>
        <v>5.87</v>
      </c>
      <c r="AD93" s="70">
        <v>44908</v>
      </c>
      <c r="AE93" s="70">
        <v>45030</v>
      </c>
      <c r="AF93" s="70">
        <v>45031</v>
      </c>
      <c r="AG93" s="48">
        <v>143536974</v>
      </c>
      <c r="AH93" s="25">
        <v>10093558</v>
      </c>
      <c r="AI93" s="48" t="s">
        <v>282</v>
      </c>
      <c r="AJ93" s="70">
        <v>45029</v>
      </c>
      <c r="AK93" s="25"/>
      <c r="AL93" s="25"/>
      <c r="AM93" s="25" t="str">
        <f>IFERROR(VLOOKUP(AL93,'New CRC'!A:B,3,0),"-")</f>
        <v>-</v>
      </c>
      <c r="AN93" s="25" t="s">
        <v>280</v>
      </c>
      <c r="AO93" s="25" t="s">
        <v>289</v>
      </c>
      <c r="AP93" s="25"/>
      <c r="AQ93" s="25">
        <v>22</v>
      </c>
      <c r="AR93" s="71">
        <f t="shared" si="27"/>
        <v>5</v>
      </c>
      <c r="AS93" s="25">
        <v>125</v>
      </c>
      <c r="AT93" s="25">
        <f t="shared" si="28"/>
        <v>121</v>
      </c>
      <c r="AU93" s="25">
        <f t="shared" si="29"/>
        <v>-4</v>
      </c>
      <c r="AV93" s="25">
        <f t="shared" si="30"/>
        <v>-1</v>
      </c>
      <c r="AW93" s="23" t="str">
        <f>IFERROR(IF(AV93&lt;0,"Ontime",VLOOKUP(AV93,'LT Diff Cal'!$A:$B,2,0)),"-")</f>
        <v>Ontime</v>
      </c>
      <c r="AX93" s="23" t="s">
        <v>281</v>
      </c>
      <c r="AY93" s="23" t="str">
        <f>P93&amp;AZ93&amp;BA93&amp;BB93</f>
        <v>JS0A4QUE95Y4001361541190110</v>
      </c>
      <c r="AZ93" s="23">
        <v>4001361541</v>
      </c>
      <c r="BA93" s="23">
        <v>190</v>
      </c>
      <c r="BB93" s="23">
        <v>110</v>
      </c>
      <c r="BC93" s="23">
        <v>734</v>
      </c>
      <c r="BD93" s="23">
        <v>110</v>
      </c>
      <c r="BE93" s="23"/>
      <c r="BF93" s="23"/>
      <c r="BG93" s="23"/>
      <c r="BH93" s="23"/>
      <c r="BI93" s="23"/>
      <c r="BJ93" s="23"/>
      <c r="BK93" s="23"/>
      <c r="BL93" s="23"/>
      <c r="BM93" s="23"/>
      <c r="BN93" s="23"/>
      <c r="BO93" s="23"/>
      <c r="BP93" s="23"/>
      <c r="BQ93" s="23"/>
      <c r="BR93" s="23"/>
      <c r="BS93" s="23"/>
      <c r="BT93" s="23"/>
      <c r="BU93" s="23"/>
    </row>
    <row r="94" spans="1:73" s="72" customFormat="1">
      <c r="A94" s="25" t="str">
        <f t="shared" si="21"/>
        <v>JS0A4QUE7H61008354882670120</v>
      </c>
      <c r="B94" s="25" t="str">
        <f t="shared" si="22"/>
        <v>X</v>
      </c>
      <c r="C94" s="25" t="s">
        <v>94</v>
      </c>
      <c r="D94" s="25" t="s">
        <v>272</v>
      </c>
      <c r="E94" s="25"/>
      <c r="F94" s="25"/>
      <c r="G94" s="25" t="s">
        <v>273</v>
      </c>
      <c r="H94" s="25" t="s">
        <v>274</v>
      </c>
      <c r="I94" s="57">
        <v>721415</v>
      </c>
      <c r="J94" s="25" t="s">
        <v>1</v>
      </c>
      <c r="K94" s="57">
        <v>721415</v>
      </c>
      <c r="L94" s="25" t="s">
        <v>1</v>
      </c>
      <c r="M94" s="25">
        <v>1010</v>
      </c>
      <c r="N94" s="25" t="s">
        <v>278</v>
      </c>
      <c r="O94" s="25" t="str">
        <f t="shared" si="23"/>
        <v>JS0A4QUE</v>
      </c>
      <c r="P94" s="68" t="s">
        <v>76</v>
      </c>
      <c r="Q94" s="25"/>
      <c r="R94" s="35" t="s">
        <v>35</v>
      </c>
      <c r="S94" s="35" t="s">
        <v>25</v>
      </c>
      <c r="T94" s="25">
        <v>1008354882</v>
      </c>
      <c r="U94" s="25">
        <v>670</v>
      </c>
      <c r="V94" s="25">
        <v>120</v>
      </c>
      <c r="W94" s="23">
        <v>4001368267</v>
      </c>
      <c r="X94" s="74">
        <v>88</v>
      </c>
      <c r="Y94" s="69">
        <f t="shared" si="24"/>
        <v>0</v>
      </c>
      <c r="Z94" s="69">
        <f t="shared" si="25"/>
        <v>88</v>
      </c>
      <c r="AA94" s="90">
        <v>5.73</v>
      </c>
      <c r="AB94" s="90"/>
      <c r="AC94" s="90">
        <f t="shared" si="26"/>
        <v>5.73</v>
      </c>
      <c r="AD94" s="70">
        <v>44908</v>
      </c>
      <c r="AE94" s="70">
        <v>45030</v>
      </c>
      <c r="AF94" s="70">
        <v>45031</v>
      </c>
      <c r="AG94" s="48">
        <v>143536974</v>
      </c>
      <c r="AH94" s="25">
        <v>10093558</v>
      </c>
      <c r="AI94" s="48" t="s">
        <v>282</v>
      </c>
      <c r="AJ94" s="70">
        <v>45029</v>
      </c>
      <c r="AK94" s="25"/>
      <c r="AL94" s="25"/>
      <c r="AM94" s="25" t="str">
        <f>IFERROR(VLOOKUP(AL94,'New CRC'!A:B,3,0),"-")</f>
        <v>-</v>
      </c>
      <c r="AN94" s="25" t="s">
        <v>280</v>
      </c>
      <c r="AO94" s="25" t="s">
        <v>289</v>
      </c>
      <c r="AP94" s="25"/>
      <c r="AQ94" s="25">
        <v>22</v>
      </c>
      <c r="AR94" s="71">
        <f t="shared" si="27"/>
        <v>4</v>
      </c>
      <c r="AS94" s="25">
        <v>125</v>
      </c>
      <c r="AT94" s="25">
        <f t="shared" si="28"/>
        <v>121</v>
      </c>
      <c r="AU94" s="25">
        <f t="shared" si="29"/>
        <v>-4</v>
      </c>
      <c r="AV94" s="25">
        <f t="shared" si="30"/>
        <v>-1</v>
      </c>
      <c r="AW94" s="23" t="str">
        <f>IFERROR(IF(AV94&lt;0,"Ontime",VLOOKUP(AV94,'LT Diff Cal'!$A:$B,2,0)),"-")</f>
        <v>Ontime</v>
      </c>
      <c r="AX94" s="23" t="s">
        <v>281</v>
      </c>
      <c r="AY94" s="23" t="str">
        <f>P94&amp;AZ94&amp;BA94&amp;BB94</f>
        <v>JS0A4QUE7H64001354708190120</v>
      </c>
      <c r="AZ94" s="23">
        <v>4001354708</v>
      </c>
      <c r="BA94" s="23">
        <v>190</v>
      </c>
      <c r="BB94" s="23">
        <v>120</v>
      </c>
      <c r="BC94" s="23">
        <v>1722</v>
      </c>
      <c r="BD94" s="23">
        <v>88</v>
      </c>
      <c r="BE94" s="23"/>
      <c r="BF94" s="23"/>
      <c r="BG94" s="23"/>
      <c r="BH94" s="23"/>
      <c r="BI94" s="23"/>
      <c r="BJ94" s="23"/>
      <c r="BK94" s="23"/>
      <c r="BL94" s="23"/>
      <c r="BM94" s="23"/>
      <c r="BN94" s="23"/>
      <c r="BO94" s="23"/>
      <c r="BP94" s="23"/>
      <c r="BQ94" s="23"/>
      <c r="BR94" s="23"/>
      <c r="BS94" s="23"/>
      <c r="BT94" s="23"/>
      <c r="BU94" s="23"/>
    </row>
    <row r="95" spans="1:73" s="72" customFormat="1">
      <c r="A95" s="25" t="str">
        <f t="shared" si="21"/>
        <v>JS0A4QUEAG11008354882710120</v>
      </c>
      <c r="B95" s="25" t="str">
        <f t="shared" si="22"/>
        <v>X</v>
      </c>
      <c r="C95" s="25" t="s">
        <v>94</v>
      </c>
      <c r="D95" s="25" t="s">
        <v>272</v>
      </c>
      <c r="E95" s="25"/>
      <c r="F95" s="25"/>
      <c r="G95" s="25" t="s">
        <v>273</v>
      </c>
      <c r="H95" s="25" t="s">
        <v>274</v>
      </c>
      <c r="I95" s="57">
        <v>721415</v>
      </c>
      <c r="J95" s="25" t="s">
        <v>1</v>
      </c>
      <c r="K95" s="57">
        <v>721415</v>
      </c>
      <c r="L95" s="25" t="s">
        <v>1</v>
      </c>
      <c r="M95" s="25">
        <v>1010</v>
      </c>
      <c r="N95" s="25" t="s">
        <v>278</v>
      </c>
      <c r="O95" s="25" t="str">
        <f t="shared" si="23"/>
        <v>JS0A4QUE</v>
      </c>
      <c r="P95" s="68" t="s">
        <v>54</v>
      </c>
      <c r="Q95" s="25"/>
      <c r="R95" s="35" t="s">
        <v>35</v>
      </c>
      <c r="S95" s="35" t="s">
        <v>55</v>
      </c>
      <c r="T95" s="25">
        <v>1008354882</v>
      </c>
      <c r="U95" s="25">
        <v>710</v>
      </c>
      <c r="V95" s="25">
        <v>120</v>
      </c>
      <c r="W95" s="23">
        <v>4001368267</v>
      </c>
      <c r="X95" s="74">
        <v>110</v>
      </c>
      <c r="Y95" s="69">
        <f t="shared" si="24"/>
        <v>0</v>
      </c>
      <c r="Z95" s="69">
        <f t="shared" si="25"/>
        <v>110</v>
      </c>
      <c r="AA95" s="90">
        <v>6.23</v>
      </c>
      <c r="AB95" s="90"/>
      <c r="AC95" s="90">
        <f t="shared" si="26"/>
        <v>6.23</v>
      </c>
      <c r="AD95" s="70">
        <v>44908</v>
      </c>
      <c r="AE95" s="70">
        <v>45030</v>
      </c>
      <c r="AF95" s="70">
        <v>45031</v>
      </c>
      <c r="AG95" s="48">
        <v>143536974</v>
      </c>
      <c r="AH95" s="25">
        <v>10093558</v>
      </c>
      <c r="AI95" s="48" t="s">
        <v>282</v>
      </c>
      <c r="AJ95" s="70">
        <v>45029</v>
      </c>
      <c r="AK95" s="25"/>
      <c r="AL95" s="25"/>
      <c r="AM95" s="25" t="str">
        <f>IFERROR(VLOOKUP(AL95,'New CRC'!A:B,3,0),"-")</f>
        <v>-</v>
      </c>
      <c r="AN95" s="25" t="s">
        <v>280</v>
      </c>
      <c r="AO95" s="25" t="s">
        <v>289</v>
      </c>
      <c r="AP95" s="25"/>
      <c r="AQ95" s="25">
        <v>22</v>
      </c>
      <c r="AR95" s="71">
        <f t="shared" si="27"/>
        <v>5</v>
      </c>
      <c r="AS95" s="25">
        <v>125</v>
      </c>
      <c r="AT95" s="25">
        <f t="shared" si="28"/>
        <v>121</v>
      </c>
      <c r="AU95" s="25">
        <f t="shared" si="29"/>
        <v>-4</v>
      </c>
      <c r="AV95" s="25">
        <f t="shared" si="30"/>
        <v>-1</v>
      </c>
      <c r="AW95" s="23" t="str">
        <f>IFERROR(IF(AV95&lt;0,"Ontime",VLOOKUP(AV95,'LT Diff Cal'!$A:$B,2,0)),"-")</f>
        <v>Ontime</v>
      </c>
      <c r="AX95" s="23" t="s">
        <v>281</v>
      </c>
      <c r="AY95" s="23" t="str">
        <f>P95&amp;AZ95&amp;BA95&amp;BB95</f>
        <v>JS0A4QUEAG14001359905140120</v>
      </c>
      <c r="AZ95" s="23">
        <v>4001359905</v>
      </c>
      <c r="BA95" s="23">
        <v>140</v>
      </c>
      <c r="BB95" s="23">
        <v>120</v>
      </c>
      <c r="BC95" s="23">
        <v>118</v>
      </c>
      <c r="BD95" s="23">
        <v>96</v>
      </c>
      <c r="BE95" s="23" t="str">
        <f>P95&amp;BG95&amp;BH95&amp;BI95</f>
        <v>JS0A4QUEAG14001359905130120</v>
      </c>
      <c r="BF95" s="23" t="s">
        <v>232</v>
      </c>
      <c r="BG95" s="23">
        <v>4001359905</v>
      </c>
      <c r="BH95" s="23">
        <v>130</v>
      </c>
      <c r="BI95" s="23">
        <v>120</v>
      </c>
      <c r="BJ95" s="23">
        <v>284</v>
      </c>
      <c r="BK95" s="23">
        <v>14</v>
      </c>
      <c r="BL95" s="23"/>
      <c r="BM95" s="23"/>
      <c r="BN95" s="23"/>
      <c r="BO95" s="23"/>
      <c r="BP95" s="23"/>
      <c r="BQ95" s="23"/>
      <c r="BR95" s="23"/>
      <c r="BS95" s="23"/>
      <c r="BT95" s="23"/>
      <c r="BU95" s="23"/>
    </row>
    <row r="96" spans="1:73" s="72" customFormat="1">
      <c r="A96" s="25" t="str">
        <f t="shared" si="21"/>
        <v>JS0A4QUE7N81008354882680120</v>
      </c>
      <c r="B96" s="25" t="str">
        <f t="shared" si="22"/>
        <v/>
      </c>
      <c r="C96" s="25" t="s">
        <v>94</v>
      </c>
      <c r="D96" s="25" t="s">
        <v>272</v>
      </c>
      <c r="E96" s="25"/>
      <c r="F96" s="25"/>
      <c r="G96" s="25" t="s">
        <v>273</v>
      </c>
      <c r="H96" s="25" t="s">
        <v>274</v>
      </c>
      <c r="I96" s="57">
        <v>721415</v>
      </c>
      <c r="J96" s="25" t="s">
        <v>1</v>
      </c>
      <c r="K96" s="57">
        <v>721415</v>
      </c>
      <c r="L96" s="25" t="s">
        <v>1</v>
      </c>
      <c r="M96" s="25">
        <v>1010</v>
      </c>
      <c r="N96" s="25" t="s">
        <v>278</v>
      </c>
      <c r="O96" s="25" t="str">
        <f t="shared" si="23"/>
        <v>JS0A4QUE</v>
      </c>
      <c r="P96" s="68" t="s">
        <v>34</v>
      </c>
      <c r="Q96" s="25"/>
      <c r="R96" s="35" t="s">
        <v>35</v>
      </c>
      <c r="S96" s="35" t="s">
        <v>19</v>
      </c>
      <c r="T96" s="25">
        <v>1008354882</v>
      </c>
      <c r="U96" s="25">
        <v>680</v>
      </c>
      <c r="V96" s="25">
        <v>120</v>
      </c>
      <c r="W96" s="23">
        <v>4001368267</v>
      </c>
      <c r="X96" s="74">
        <v>132</v>
      </c>
      <c r="Y96" s="69">
        <f t="shared" si="24"/>
        <v>132</v>
      </c>
      <c r="Z96" s="69">
        <f t="shared" si="25"/>
        <v>0</v>
      </c>
      <c r="AA96" s="90">
        <v>5.93</v>
      </c>
      <c r="AB96" s="90"/>
      <c r="AC96" s="90">
        <f t="shared" si="26"/>
        <v>5.93</v>
      </c>
      <c r="AD96" s="70">
        <v>44908</v>
      </c>
      <c r="AE96" s="70">
        <v>45030</v>
      </c>
      <c r="AF96" s="70">
        <v>45031</v>
      </c>
      <c r="AG96" s="48">
        <v>143536974</v>
      </c>
      <c r="AH96" s="25">
        <v>10093558</v>
      </c>
      <c r="AI96" s="48" t="s">
        <v>282</v>
      </c>
      <c r="AJ96" s="70">
        <v>45029</v>
      </c>
      <c r="AK96" s="25"/>
      <c r="AL96" s="25"/>
      <c r="AM96" s="25" t="str">
        <f>IFERROR(VLOOKUP(AL96,'New CRC'!A:B,3,0),"-")</f>
        <v>-</v>
      </c>
      <c r="AN96" s="25" t="s">
        <v>280</v>
      </c>
      <c r="AO96" s="25" t="s">
        <v>289</v>
      </c>
      <c r="AP96" s="25"/>
      <c r="AQ96" s="25">
        <v>22</v>
      </c>
      <c r="AR96" s="71">
        <f t="shared" si="27"/>
        <v>6</v>
      </c>
      <c r="AS96" s="25">
        <v>125</v>
      </c>
      <c r="AT96" s="25">
        <f t="shared" si="28"/>
        <v>121</v>
      </c>
      <c r="AU96" s="25">
        <f t="shared" si="29"/>
        <v>-4</v>
      </c>
      <c r="AV96" s="25">
        <f t="shared" si="30"/>
        <v>-1</v>
      </c>
      <c r="AW96" s="23" t="str">
        <f>IFERROR(IF(AV96&lt;0,"Ontime",VLOOKUP(AV96,'LT Diff Cal'!$A:$B,2,0)),"-")</f>
        <v>Ontime</v>
      </c>
      <c r="AX96" s="23"/>
      <c r="AY96" s="23"/>
      <c r="AZ96" s="23"/>
      <c r="BA96" s="23"/>
      <c r="BB96" s="23"/>
      <c r="BC96" s="23"/>
      <c r="BD96" s="23"/>
      <c r="BE96" s="23"/>
      <c r="BF96" s="23"/>
      <c r="BG96" s="23"/>
      <c r="BH96" s="23"/>
      <c r="BI96" s="23"/>
      <c r="BJ96" s="23"/>
      <c r="BK96" s="23"/>
      <c r="BL96" s="23"/>
      <c r="BM96" s="23"/>
      <c r="BN96" s="23"/>
      <c r="BO96" s="23"/>
      <c r="BP96" s="23"/>
      <c r="BQ96" s="23"/>
      <c r="BR96" s="23"/>
      <c r="BS96" s="23"/>
      <c r="BT96" s="23"/>
      <c r="BU96" s="23"/>
    </row>
    <row r="97" spans="1:73" s="72" customFormat="1">
      <c r="A97" s="25" t="str">
        <f t="shared" si="21"/>
        <v>JS0A4QUEAG31008354882730120</v>
      </c>
      <c r="B97" s="25" t="str">
        <f t="shared" si="22"/>
        <v>X</v>
      </c>
      <c r="C97" s="25" t="s">
        <v>94</v>
      </c>
      <c r="D97" s="25" t="s">
        <v>272</v>
      </c>
      <c r="E97" s="25"/>
      <c r="F97" s="25"/>
      <c r="G97" s="25" t="s">
        <v>273</v>
      </c>
      <c r="H97" s="25" t="s">
        <v>274</v>
      </c>
      <c r="I97" s="57">
        <v>721415</v>
      </c>
      <c r="J97" s="25" t="s">
        <v>1</v>
      </c>
      <c r="K97" s="57">
        <v>721415</v>
      </c>
      <c r="L97" s="25" t="s">
        <v>1</v>
      </c>
      <c r="M97" s="25">
        <v>1010</v>
      </c>
      <c r="N97" s="25" t="s">
        <v>278</v>
      </c>
      <c r="O97" s="25" t="str">
        <f t="shared" si="23"/>
        <v>JS0A4QUE</v>
      </c>
      <c r="P97" s="68" t="s">
        <v>56</v>
      </c>
      <c r="Q97" s="25"/>
      <c r="R97" s="35" t="s">
        <v>35</v>
      </c>
      <c r="S97" s="35" t="s">
        <v>57</v>
      </c>
      <c r="T97" s="25">
        <v>1008354882</v>
      </c>
      <c r="U97" s="25">
        <v>730</v>
      </c>
      <c r="V97" s="25">
        <v>120</v>
      </c>
      <c r="W97" s="23">
        <v>4001368267</v>
      </c>
      <c r="X97" s="74">
        <v>110</v>
      </c>
      <c r="Y97" s="69">
        <f t="shared" si="24"/>
        <v>0</v>
      </c>
      <c r="Z97" s="69">
        <f t="shared" si="25"/>
        <v>110</v>
      </c>
      <c r="AA97" s="90">
        <v>6.11</v>
      </c>
      <c r="AB97" s="90"/>
      <c r="AC97" s="90">
        <f t="shared" si="26"/>
        <v>6.11</v>
      </c>
      <c r="AD97" s="70">
        <v>44908</v>
      </c>
      <c r="AE97" s="70">
        <v>45030</v>
      </c>
      <c r="AF97" s="70">
        <v>45031</v>
      </c>
      <c r="AG97" s="48">
        <v>143536974</v>
      </c>
      <c r="AH97" s="25">
        <v>10093558</v>
      </c>
      <c r="AI97" s="48" t="s">
        <v>282</v>
      </c>
      <c r="AJ97" s="70">
        <v>45029</v>
      </c>
      <c r="AK97" s="25"/>
      <c r="AL97" s="25"/>
      <c r="AM97" s="25" t="str">
        <f>IFERROR(VLOOKUP(AL97,'New CRC'!A:B,3,0),"-")</f>
        <v>-</v>
      </c>
      <c r="AN97" s="25" t="s">
        <v>280</v>
      </c>
      <c r="AO97" s="25" t="s">
        <v>289</v>
      </c>
      <c r="AP97" s="25"/>
      <c r="AQ97" s="25">
        <v>22</v>
      </c>
      <c r="AR97" s="71">
        <f t="shared" si="27"/>
        <v>5</v>
      </c>
      <c r="AS97" s="25">
        <v>125</v>
      </c>
      <c r="AT97" s="25">
        <f t="shared" si="28"/>
        <v>121</v>
      </c>
      <c r="AU97" s="25">
        <f t="shared" si="29"/>
        <v>-4</v>
      </c>
      <c r="AV97" s="25">
        <f t="shared" si="30"/>
        <v>-1</v>
      </c>
      <c r="AW97" s="23" t="str">
        <f>IFERROR(IF(AV97&lt;0,"Ontime",VLOOKUP(AV97,'LT Diff Cal'!$A:$B,2,0)),"-")</f>
        <v>Ontime</v>
      </c>
      <c r="AX97" s="23" t="s">
        <v>281</v>
      </c>
      <c r="AY97" s="23" t="str">
        <f>P97&amp;AZ97&amp;BA97&amp;BB97</f>
        <v>JS0A4QUEAG340013578222060110</v>
      </c>
      <c r="AZ97" s="23">
        <v>4001357822</v>
      </c>
      <c r="BA97" s="23">
        <v>2060</v>
      </c>
      <c r="BB97" s="23">
        <v>110</v>
      </c>
      <c r="BC97" s="23">
        <v>1088</v>
      </c>
      <c r="BD97" s="23">
        <v>110</v>
      </c>
      <c r="BE97" s="23"/>
      <c r="BF97" s="23"/>
      <c r="BG97" s="23"/>
      <c r="BH97" s="23"/>
      <c r="BI97" s="23"/>
      <c r="BJ97" s="23"/>
      <c r="BK97" s="23"/>
      <c r="BL97" s="23"/>
      <c r="BM97" s="23"/>
      <c r="BN97" s="23"/>
      <c r="BO97" s="23"/>
      <c r="BP97" s="23"/>
      <c r="BQ97" s="23"/>
      <c r="BR97" s="23"/>
      <c r="BS97" s="23"/>
      <c r="BT97" s="23"/>
      <c r="BU97" s="23"/>
    </row>
    <row r="98" spans="1:73" s="72" customFormat="1">
      <c r="A98" s="25" t="str">
        <f t="shared" si="21"/>
        <v>JS0A4QUE0031008354882640120</v>
      </c>
      <c r="B98" s="25" t="str">
        <f t="shared" si="22"/>
        <v>X</v>
      </c>
      <c r="C98" s="25" t="s">
        <v>94</v>
      </c>
      <c r="D98" s="25" t="s">
        <v>272</v>
      </c>
      <c r="E98" s="25"/>
      <c r="F98" s="25"/>
      <c r="G98" s="25" t="s">
        <v>273</v>
      </c>
      <c r="H98" s="25" t="s">
        <v>274</v>
      </c>
      <c r="I98" s="57">
        <v>721415</v>
      </c>
      <c r="J98" s="25" t="s">
        <v>1</v>
      </c>
      <c r="K98" s="57">
        <v>721415</v>
      </c>
      <c r="L98" s="25" t="s">
        <v>1</v>
      </c>
      <c r="M98" s="25">
        <v>1010</v>
      </c>
      <c r="N98" s="25" t="s">
        <v>278</v>
      </c>
      <c r="O98" s="25" t="str">
        <f t="shared" si="23"/>
        <v>JS0A4QUE</v>
      </c>
      <c r="P98" s="68" t="s">
        <v>47</v>
      </c>
      <c r="Q98" s="25"/>
      <c r="R98" s="35" t="s">
        <v>35</v>
      </c>
      <c r="S98" s="35" t="s">
        <v>23</v>
      </c>
      <c r="T98" s="25">
        <v>1008354882</v>
      </c>
      <c r="U98" s="25">
        <v>640</v>
      </c>
      <c r="V98" s="25">
        <v>120</v>
      </c>
      <c r="W98" s="23">
        <v>4001368267</v>
      </c>
      <c r="X98" s="74">
        <v>88</v>
      </c>
      <c r="Y98" s="69">
        <f t="shared" si="24"/>
        <v>0</v>
      </c>
      <c r="Z98" s="69">
        <f t="shared" si="25"/>
        <v>88</v>
      </c>
      <c r="AA98" s="90">
        <v>5.93</v>
      </c>
      <c r="AB98" s="90"/>
      <c r="AC98" s="90">
        <f t="shared" si="26"/>
        <v>5.93</v>
      </c>
      <c r="AD98" s="70">
        <v>44908</v>
      </c>
      <c r="AE98" s="70">
        <v>45030</v>
      </c>
      <c r="AF98" s="70">
        <v>45031</v>
      </c>
      <c r="AG98" s="48">
        <v>143536974</v>
      </c>
      <c r="AH98" s="25">
        <v>10093558</v>
      </c>
      <c r="AI98" s="48" t="s">
        <v>282</v>
      </c>
      <c r="AJ98" s="70">
        <v>45029</v>
      </c>
      <c r="AK98" s="25"/>
      <c r="AL98" s="25"/>
      <c r="AM98" s="25" t="str">
        <f>IFERROR(VLOOKUP(AL98,'New CRC'!A:B,3,0),"-")</f>
        <v>-</v>
      </c>
      <c r="AN98" s="25" t="s">
        <v>280</v>
      </c>
      <c r="AO98" s="25" t="s">
        <v>289</v>
      </c>
      <c r="AP98" s="25"/>
      <c r="AQ98" s="25">
        <v>22</v>
      </c>
      <c r="AR98" s="71">
        <f t="shared" si="27"/>
        <v>4</v>
      </c>
      <c r="AS98" s="25">
        <v>125</v>
      </c>
      <c r="AT98" s="25">
        <f t="shared" si="28"/>
        <v>121</v>
      </c>
      <c r="AU98" s="25">
        <f t="shared" si="29"/>
        <v>-4</v>
      </c>
      <c r="AV98" s="25">
        <f t="shared" si="30"/>
        <v>-1</v>
      </c>
      <c r="AW98" s="23" t="str">
        <f>IFERROR(IF(AV98&lt;0,"Ontime",VLOOKUP(AV98,'LT Diff Cal'!$A:$B,2,0)),"-")</f>
        <v>Ontime</v>
      </c>
      <c r="AX98" s="23" t="s">
        <v>281</v>
      </c>
      <c r="AY98" s="23" t="str">
        <f>P98&amp;AZ98&amp;BA98&amp;BB98</f>
        <v>JS0A4QUE0034001357822440120</v>
      </c>
      <c r="AZ98" s="23">
        <v>4001357822</v>
      </c>
      <c r="BA98" s="23">
        <v>440</v>
      </c>
      <c r="BB98" s="23">
        <v>120</v>
      </c>
      <c r="BC98" s="23">
        <v>794</v>
      </c>
      <c r="BD98" s="23">
        <v>88</v>
      </c>
      <c r="BE98" s="23"/>
      <c r="BF98" s="23"/>
      <c r="BG98" s="23"/>
      <c r="BH98" s="23"/>
      <c r="BI98" s="23"/>
      <c r="BJ98" s="23"/>
      <c r="BK98" s="23"/>
      <c r="BL98" s="23"/>
      <c r="BM98" s="23"/>
      <c r="BN98" s="23"/>
      <c r="BO98" s="23"/>
      <c r="BP98" s="23"/>
      <c r="BQ98" s="23"/>
      <c r="BR98" s="23"/>
      <c r="BS98" s="23"/>
      <c r="BT98" s="23"/>
      <c r="BU98" s="23"/>
    </row>
    <row r="99" spans="1:73" s="72" customFormat="1">
      <c r="A99" s="25" t="str">
        <f t="shared" si="21"/>
        <v>JS0A4QUEZ721008354882760120</v>
      </c>
      <c r="B99" s="25" t="str">
        <f t="shared" ref="B99:B130" si="31">IF(Z99&gt;0,"X","")</f>
        <v>X</v>
      </c>
      <c r="C99" s="25" t="s">
        <v>94</v>
      </c>
      <c r="D99" s="25" t="s">
        <v>272</v>
      </c>
      <c r="E99" s="25"/>
      <c r="F99" s="25"/>
      <c r="G99" s="25" t="s">
        <v>273</v>
      </c>
      <c r="H99" s="25" t="s">
        <v>274</v>
      </c>
      <c r="I99" s="57">
        <v>721415</v>
      </c>
      <c r="J99" s="25" t="s">
        <v>1</v>
      </c>
      <c r="K99" s="57">
        <v>721415</v>
      </c>
      <c r="L99" s="25" t="s">
        <v>1</v>
      </c>
      <c r="M99" s="25">
        <v>1010</v>
      </c>
      <c r="N99" s="25" t="s">
        <v>278</v>
      </c>
      <c r="O99" s="25" t="str">
        <f t="shared" ref="O99:O130" si="32">LEFT(P99,8)</f>
        <v>JS0A4QUE</v>
      </c>
      <c r="P99" s="68" t="s">
        <v>77</v>
      </c>
      <c r="Q99" s="25"/>
      <c r="R99" s="35" t="s">
        <v>35</v>
      </c>
      <c r="S99" s="35" t="s">
        <v>30</v>
      </c>
      <c r="T99" s="25">
        <v>1008354882</v>
      </c>
      <c r="U99" s="25">
        <v>760</v>
      </c>
      <c r="V99" s="25">
        <v>120</v>
      </c>
      <c r="W99" s="23">
        <v>4001368267</v>
      </c>
      <c r="X99" s="74">
        <v>154</v>
      </c>
      <c r="Y99" s="69">
        <f t="shared" ref="Y99:Y130" si="33">X99-Z99</f>
        <v>0</v>
      </c>
      <c r="Z99" s="69">
        <f t="shared" ref="Z99:Z130" si="34">BD99+BK99+BS99</f>
        <v>154</v>
      </c>
      <c r="AA99" s="90">
        <v>5.73</v>
      </c>
      <c r="AB99" s="90"/>
      <c r="AC99" s="90">
        <f t="shared" ref="AC99:AC130" si="35">SUM(AA99:AB99)</f>
        <v>5.73</v>
      </c>
      <c r="AD99" s="70">
        <v>44908</v>
      </c>
      <c r="AE99" s="70">
        <v>45030</v>
      </c>
      <c r="AF99" s="70">
        <v>45031</v>
      </c>
      <c r="AG99" s="48">
        <v>143536974</v>
      </c>
      <c r="AH99" s="25">
        <v>10093558</v>
      </c>
      <c r="AI99" s="48" t="s">
        <v>282</v>
      </c>
      <c r="AJ99" s="70">
        <v>45029</v>
      </c>
      <c r="AK99" s="25"/>
      <c r="AL99" s="25"/>
      <c r="AM99" s="25" t="str">
        <f>IFERROR(VLOOKUP(AL99,'New CRC'!A:B,3,0),"-")</f>
        <v>-</v>
      </c>
      <c r="AN99" s="25" t="s">
        <v>280</v>
      </c>
      <c r="AO99" s="25" t="s">
        <v>289</v>
      </c>
      <c r="AP99" s="25"/>
      <c r="AQ99" s="25">
        <v>22</v>
      </c>
      <c r="AR99" s="71">
        <f t="shared" ref="AR99:AR130" si="36">X99/AQ99</f>
        <v>7</v>
      </c>
      <c r="AS99" s="25">
        <v>125</v>
      </c>
      <c r="AT99" s="25">
        <f t="shared" ref="AT99:AT130" si="37">AJ99-AD99</f>
        <v>121</v>
      </c>
      <c r="AU99" s="25">
        <f t="shared" ref="AU99:AU130" si="38">AT99-AS99</f>
        <v>-4</v>
      </c>
      <c r="AV99" s="25">
        <f t="shared" ref="AV99:AV130" si="39">AJ99-AE99</f>
        <v>-1</v>
      </c>
      <c r="AW99" s="23" t="str">
        <f>IFERROR(IF(AV99&lt;0,"Ontime",VLOOKUP(AV99,'LT Diff Cal'!$A:$B,2,0)),"-")</f>
        <v>Ontime</v>
      </c>
      <c r="AX99" s="23" t="s">
        <v>281</v>
      </c>
      <c r="AY99" s="23" t="str">
        <f>P99&amp;AZ99&amp;BA99&amp;BB99</f>
        <v>JS0A4QUEZ7240013578222080110</v>
      </c>
      <c r="AZ99" s="23">
        <v>4001357822</v>
      </c>
      <c r="BA99" s="23">
        <v>2080</v>
      </c>
      <c r="BB99" s="23">
        <v>110</v>
      </c>
      <c r="BC99" s="23">
        <v>1086</v>
      </c>
      <c r="BD99" s="23">
        <v>154</v>
      </c>
      <c r="BE99" s="23"/>
      <c r="BF99" s="23"/>
      <c r="BG99" s="23"/>
      <c r="BH99" s="23"/>
      <c r="BI99" s="23"/>
      <c r="BJ99" s="23"/>
      <c r="BK99" s="23"/>
      <c r="BL99" s="23"/>
      <c r="BM99" s="23"/>
      <c r="BN99" s="23"/>
      <c r="BO99" s="23"/>
      <c r="BP99" s="23"/>
      <c r="BQ99" s="23"/>
      <c r="BR99" s="23"/>
      <c r="BS99" s="23"/>
      <c r="BT99" s="23"/>
      <c r="BU99" s="23"/>
    </row>
    <row r="100" spans="1:73" s="72" customFormat="1">
      <c r="A100" s="25" t="str">
        <f t="shared" si="21"/>
        <v>JS0A4QUE04S1008354882660120</v>
      </c>
      <c r="B100" s="25" t="str">
        <f t="shared" si="31"/>
        <v>X</v>
      </c>
      <c r="C100" s="25" t="s">
        <v>94</v>
      </c>
      <c r="D100" s="25" t="s">
        <v>272</v>
      </c>
      <c r="E100" s="25"/>
      <c r="F100" s="25"/>
      <c r="G100" s="25" t="s">
        <v>273</v>
      </c>
      <c r="H100" s="25" t="s">
        <v>274</v>
      </c>
      <c r="I100" s="57">
        <v>721415</v>
      </c>
      <c r="J100" s="25" t="s">
        <v>1</v>
      </c>
      <c r="K100" s="57">
        <v>721415</v>
      </c>
      <c r="L100" s="25" t="s">
        <v>1</v>
      </c>
      <c r="M100" s="25">
        <v>1010</v>
      </c>
      <c r="N100" s="25" t="s">
        <v>278</v>
      </c>
      <c r="O100" s="25" t="str">
        <f t="shared" si="32"/>
        <v>JS0A4QUE</v>
      </c>
      <c r="P100" s="68" t="s">
        <v>58</v>
      </c>
      <c r="Q100" s="25"/>
      <c r="R100" s="35" t="s">
        <v>35</v>
      </c>
      <c r="S100" s="35" t="s">
        <v>24</v>
      </c>
      <c r="T100" s="25">
        <v>1008354882</v>
      </c>
      <c r="U100" s="25">
        <v>660</v>
      </c>
      <c r="V100" s="25">
        <v>120</v>
      </c>
      <c r="W100" s="23">
        <v>4001368267</v>
      </c>
      <c r="X100" s="74">
        <v>66</v>
      </c>
      <c r="Y100" s="69">
        <f t="shared" si="33"/>
        <v>0</v>
      </c>
      <c r="Z100" s="69">
        <f t="shared" si="34"/>
        <v>66</v>
      </c>
      <c r="AA100" s="90">
        <v>5.73</v>
      </c>
      <c r="AB100" s="90"/>
      <c r="AC100" s="90">
        <f t="shared" si="35"/>
        <v>5.73</v>
      </c>
      <c r="AD100" s="70">
        <v>44908</v>
      </c>
      <c r="AE100" s="70">
        <v>45030</v>
      </c>
      <c r="AF100" s="70">
        <v>45031</v>
      </c>
      <c r="AG100" s="48">
        <v>143536974</v>
      </c>
      <c r="AH100" s="25">
        <v>10093558</v>
      </c>
      <c r="AI100" s="48" t="s">
        <v>282</v>
      </c>
      <c r="AJ100" s="70">
        <v>45029</v>
      </c>
      <c r="AK100" s="25"/>
      <c r="AL100" s="25"/>
      <c r="AM100" s="25" t="str">
        <f>IFERROR(VLOOKUP(AL100,'New CRC'!A:B,3,0),"-")</f>
        <v>-</v>
      </c>
      <c r="AN100" s="25" t="s">
        <v>280</v>
      </c>
      <c r="AO100" s="25" t="s">
        <v>289</v>
      </c>
      <c r="AP100" s="25"/>
      <c r="AQ100" s="25">
        <v>22</v>
      </c>
      <c r="AR100" s="71">
        <f t="shared" si="36"/>
        <v>3</v>
      </c>
      <c r="AS100" s="25">
        <v>125</v>
      </c>
      <c r="AT100" s="25">
        <f t="shared" si="37"/>
        <v>121</v>
      </c>
      <c r="AU100" s="25">
        <f t="shared" si="38"/>
        <v>-4</v>
      </c>
      <c r="AV100" s="25">
        <f t="shared" si="39"/>
        <v>-1</v>
      </c>
      <c r="AW100" s="23" t="str">
        <f>IFERROR(IF(AV100&lt;0,"Ontime",VLOOKUP(AV100,'LT Diff Cal'!$A:$B,2,0)),"-")</f>
        <v>Ontime</v>
      </c>
      <c r="AX100" s="23" t="s">
        <v>281</v>
      </c>
      <c r="AY100" s="23" t="str">
        <f>P100&amp;AZ100&amp;BA100&amp;BB100</f>
        <v>JS0A4QUE04S4001357822460120</v>
      </c>
      <c r="AZ100" s="23">
        <v>4001357822</v>
      </c>
      <c r="BA100" s="23">
        <v>460</v>
      </c>
      <c r="BB100" s="23">
        <v>120</v>
      </c>
      <c r="BC100" s="23">
        <v>3000</v>
      </c>
      <c r="BD100" s="23">
        <v>66</v>
      </c>
      <c r="BE100" s="23"/>
      <c r="BF100" s="23"/>
      <c r="BG100" s="23"/>
      <c r="BH100" s="23"/>
      <c r="BI100" s="23"/>
      <c r="BJ100" s="23"/>
      <c r="BK100" s="23"/>
      <c r="BL100" s="23"/>
      <c r="BM100" s="23"/>
      <c r="BN100" s="23"/>
      <c r="BO100" s="23"/>
      <c r="BP100" s="23"/>
      <c r="BQ100" s="23"/>
      <c r="BR100" s="23"/>
      <c r="BS100" s="23"/>
      <c r="BT100" s="23"/>
      <c r="BU100" s="23"/>
    </row>
    <row r="101" spans="1:73" s="72" customFormat="1">
      <c r="A101" s="25" t="str">
        <f t="shared" si="21"/>
        <v>JS0A4QUEAG21008354882720120</v>
      </c>
      <c r="B101" s="25" t="str">
        <f t="shared" si="31"/>
        <v/>
      </c>
      <c r="C101" s="25" t="s">
        <v>94</v>
      </c>
      <c r="D101" s="25" t="s">
        <v>272</v>
      </c>
      <c r="E101" s="25"/>
      <c r="F101" s="25"/>
      <c r="G101" s="25" t="s">
        <v>273</v>
      </c>
      <c r="H101" s="25" t="s">
        <v>274</v>
      </c>
      <c r="I101" s="57">
        <v>721415</v>
      </c>
      <c r="J101" s="25" t="s">
        <v>1</v>
      </c>
      <c r="K101" s="57">
        <v>721415</v>
      </c>
      <c r="L101" s="25" t="s">
        <v>1</v>
      </c>
      <c r="M101" s="25">
        <v>1010</v>
      </c>
      <c r="N101" s="25" t="s">
        <v>278</v>
      </c>
      <c r="O101" s="25" t="str">
        <f t="shared" si="32"/>
        <v>JS0A4QUE</v>
      </c>
      <c r="P101" s="68" t="s">
        <v>59</v>
      </c>
      <c r="Q101" s="25"/>
      <c r="R101" s="35" t="s">
        <v>35</v>
      </c>
      <c r="S101" s="35" t="s">
        <v>60</v>
      </c>
      <c r="T101" s="25">
        <v>1008354882</v>
      </c>
      <c r="U101" s="25">
        <v>720</v>
      </c>
      <c r="V101" s="25">
        <v>120</v>
      </c>
      <c r="W101" s="23">
        <v>4001368267</v>
      </c>
      <c r="X101" s="74">
        <v>110</v>
      </c>
      <c r="Y101" s="69">
        <f t="shared" si="33"/>
        <v>110</v>
      </c>
      <c r="Z101" s="69">
        <f t="shared" si="34"/>
        <v>0</v>
      </c>
      <c r="AA101" s="90">
        <v>6.23</v>
      </c>
      <c r="AB101" s="90">
        <v>0.125</v>
      </c>
      <c r="AC101" s="90">
        <f t="shared" si="35"/>
        <v>6.3550000000000004</v>
      </c>
      <c r="AD101" s="70">
        <v>44908</v>
      </c>
      <c r="AE101" s="70">
        <v>45030</v>
      </c>
      <c r="AF101" s="70">
        <v>45031</v>
      </c>
      <c r="AG101" s="48">
        <v>143536974</v>
      </c>
      <c r="AH101" s="25">
        <v>10093558</v>
      </c>
      <c r="AI101" s="48" t="s">
        <v>282</v>
      </c>
      <c r="AJ101" s="70">
        <v>45029</v>
      </c>
      <c r="AK101" s="25"/>
      <c r="AL101" s="25"/>
      <c r="AM101" s="25" t="str">
        <f>IFERROR(VLOOKUP(AL101,'New CRC'!A:B,3,0),"-")</f>
        <v>-</v>
      </c>
      <c r="AN101" s="25" t="s">
        <v>280</v>
      </c>
      <c r="AO101" s="25" t="s">
        <v>289</v>
      </c>
      <c r="AP101" s="25"/>
      <c r="AQ101" s="25">
        <v>22</v>
      </c>
      <c r="AR101" s="71">
        <f t="shared" si="36"/>
        <v>5</v>
      </c>
      <c r="AS101" s="25">
        <v>125</v>
      </c>
      <c r="AT101" s="25">
        <f t="shared" si="37"/>
        <v>121</v>
      </c>
      <c r="AU101" s="25">
        <f t="shared" si="38"/>
        <v>-4</v>
      </c>
      <c r="AV101" s="25">
        <f t="shared" si="39"/>
        <v>-1</v>
      </c>
      <c r="AW101" s="23" t="str">
        <f>IFERROR(IF(AV101&lt;0,"Ontime",VLOOKUP(AV101,'LT Diff Cal'!$A:$B,2,0)),"-")</f>
        <v>Ontime</v>
      </c>
      <c r="AX101" s="23"/>
      <c r="AY101" s="23"/>
      <c r="AZ101" s="23"/>
      <c r="BA101" s="23"/>
      <c r="BB101" s="23"/>
      <c r="BC101" s="23"/>
      <c r="BD101" s="23"/>
      <c r="BE101" s="23"/>
      <c r="BF101" s="23"/>
      <c r="BG101" s="23"/>
      <c r="BH101" s="23"/>
      <c r="BI101" s="23"/>
      <c r="BJ101" s="23"/>
      <c r="BK101" s="23"/>
      <c r="BL101" s="23"/>
      <c r="BM101" s="23"/>
      <c r="BN101" s="23"/>
      <c r="BO101" s="23"/>
      <c r="BP101" s="23"/>
      <c r="BQ101" s="23"/>
      <c r="BR101" s="23"/>
      <c r="BS101" s="23"/>
      <c r="BT101" s="23"/>
      <c r="BU101" s="23"/>
    </row>
    <row r="102" spans="1:73" s="72" customFormat="1">
      <c r="A102" s="25" t="str">
        <f t="shared" si="21"/>
        <v>JS0A4QUEAI71008354882740120</v>
      </c>
      <c r="B102" s="25" t="str">
        <f t="shared" si="31"/>
        <v>X</v>
      </c>
      <c r="C102" s="25" t="s">
        <v>94</v>
      </c>
      <c r="D102" s="25" t="s">
        <v>272</v>
      </c>
      <c r="E102" s="25"/>
      <c r="F102" s="25"/>
      <c r="G102" s="25" t="s">
        <v>273</v>
      </c>
      <c r="H102" s="25" t="s">
        <v>274</v>
      </c>
      <c r="I102" s="57">
        <v>721415</v>
      </c>
      <c r="J102" s="25" t="s">
        <v>1</v>
      </c>
      <c r="K102" s="57">
        <v>721415</v>
      </c>
      <c r="L102" s="25" t="s">
        <v>1</v>
      </c>
      <c r="M102" s="25">
        <v>1010</v>
      </c>
      <c r="N102" s="25" t="s">
        <v>278</v>
      </c>
      <c r="O102" s="25" t="str">
        <f t="shared" si="32"/>
        <v>JS0A4QUE</v>
      </c>
      <c r="P102" s="68" t="s">
        <v>61</v>
      </c>
      <c r="Q102" s="25"/>
      <c r="R102" s="35" t="s">
        <v>35</v>
      </c>
      <c r="S102" s="35" t="s">
        <v>62</v>
      </c>
      <c r="T102" s="25">
        <v>1008354882</v>
      </c>
      <c r="U102" s="25">
        <v>740</v>
      </c>
      <c r="V102" s="25">
        <v>120</v>
      </c>
      <c r="W102" s="23">
        <v>4001368267</v>
      </c>
      <c r="X102" s="74">
        <v>110</v>
      </c>
      <c r="Y102" s="69">
        <f t="shared" si="33"/>
        <v>0</v>
      </c>
      <c r="Z102" s="69">
        <f t="shared" si="34"/>
        <v>110</v>
      </c>
      <c r="AA102" s="90">
        <v>6.31</v>
      </c>
      <c r="AB102" s="90"/>
      <c r="AC102" s="90">
        <f t="shared" si="35"/>
        <v>6.31</v>
      </c>
      <c r="AD102" s="70">
        <v>44908</v>
      </c>
      <c r="AE102" s="70">
        <v>45030</v>
      </c>
      <c r="AF102" s="70">
        <v>45031</v>
      </c>
      <c r="AG102" s="48">
        <v>143536974</v>
      </c>
      <c r="AH102" s="25">
        <v>10093558</v>
      </c>
      <c r="AI102" s="48" t="s">
        <v>282</v>
      </c>
      <c r="AJ102" s="70">
        <v>45029</v>
      </c>
      <c r="AK102" s="25"/>
      <c r="AL102" s="25"/>
      <c r="AM102" s="25" t="str">
        <f>IFERROR(VLOOKUP(AL102,'New CRC'!A:B,3,0),"-")</f>
        <v>-</v>
      </c>
      <c r="AN102" s="25" t="s">
        <v>280</v>
      </c>
      <c r="AO102" s="25" t="s">
        <v>289</v>
      </c>
      <c r="AP102" s="25"/>
      <c r="AQ102" s="25">
        <v>22</v>
      </c>
      <c r="AR102" s="71">
        <f t="shared" si="36"/>
        <v>5</v>
      </c>
      <c r="AS102" s="25">
        <v>125</v>
      </c>
      <c r="AT102" s="25">
        <f t="shared" si="37"/>
        <v>121</v>
      </c>
      <c r="AU102" s="25">
        <f t="shared" si="38"/>
        <v>-4</v>
      </c>
      <c r="AV102" s="25">
        <f t="shared" si="39"/>
        <v>-1</v>
      </c>
      <c r="AW102" s="23" t="str">
        <f>IFERROR(IF(AV102&lt;0,"Ontime",VLOOKUP(AV102,'LT Diff Cal'!$A:$B,2,0)),"-")</f>
        <v>Ontime</v>
      </c>
      <c r="AX102" s="23" t="s">
        <v>281</v>
      </c>
      <c r="AY102" s="23" t="str">
        <f>P102&amp;AZ102&amp;BA102&amp;BB102</f>
        <v>JS0A4QUEAI740013578222140110</v>
      </c>
      <c r="AZ102" s="23">
        <v>4001357822</v>
      </c>
      <c r="BA102" s="23">
        <v>2140</v>
      </c>
      <c r="BB102" s="23">
        <v>110</v>
      </c>
      <c r="BC102" s="23">
        <v>1070</v>
      </c>
      <c r="BD102" s="23">
        <v>110</v>
      </c>
      <c r="BE102" s="23"/>
      <c r="BF102" s="23"/>
      <c r="BG102" s="23"/>
      <c r="BH102" s="23"/>
      <c r="BI102" s="23"/>
      <c r="BJ102" s="23"/>
      <c r="BK102" s="23"/>
      <c r="BL102" s="23"/>
      <c r="BM102" s="23"/>
      <c r="BN102" s="23"/>
      <c r="BO102" s="23"/>
      <c r="BP102" s="23"/>
      <c r="BQ102" s="23"/>
      <c r="BR102" s="23"/>
      <c r="BS102" s="23"/>
      <c r="BT102" s="23"/>
      <c r="BU102" s="23"/>
    </row>
    <row r="103" spans="1:73" s="72" customFormat="1">
      <c r="A103" s="25" t="str">
        <f t="shared" si="21"/>
        <v>JS0A4QUEAI31008354882780120</v>
      </c>
      <c r="B103" s="25" t="str">
        <f t="shared" si="31"/>
        <v/>
      </c>
      <c r="C103" s="25" t="s">
        <v>94</v>
      </c>
      <c r="D103" s="25" t="s">
        <v>272</v>
      </c>
      <c r="E103" s="25"/>
      <c r="F103" s="25"/>
      <c r="G103" s="25" t="s">
        <v>273</v>
      </c>
      <c r="H103" s="25" t="s">
        <v>274</v>
      </c>
      <c r="I103" s="57">
        <v>721415</v>
      </c>
      <c r="J103" s="25" t="s">
        <v>1</v>
      </c>
      <c r="K103" s="57">
        <v>721415</v>
      </c>
      <c r="L103" s="25" t="s">
        <v>1</v>
      </c>
      <c r="M103" s="25">
        <v>1010</v>
      </c>
      <c r="N103" s="25" t="s">
        <v>278</v>
      </c>
      <c r="O103" s="25" t="str">
        <f t="shared" si="32"/>
        <v>JS0A4QUE</v>
      </c>
      <c r="P103" s="68" t="s">
        <v>99</v>
      </c>
      <c r="Q103" s="25"/>
      <c r="R103" s="35" t="s">
        <v>35</v>
      </c>
      <c r="S103" s="35" t="s">
        <v>100</v>
      </c>
      <c r="T103" s="25">
        <v>1008354882</v>
      </c>
      <c r="U103" s="25">
        <v>780</v>
      </c>
      <c r="V103" s="25">
        <v>120</v>
      </c>
      <c r="W103" s="23">
        <v>4001368267</v>
      </c>
      <c r="X103" s="74">
        <v>22</v>
      </c>
      <c r="Y103" s="69">
        <f t="shared" si="33"/>
        <v>22</v>
      </c>
      <c r="Z103" s="69">
        <f t="shared" si="34"/>
        <v>0</v>
      </c>
      <c r="AA103" s="90">
        <v>6.19</v>
      </c>
      <c r="AB103" s="90">
        <v>0.8</v>
      </c>
      <c r="AC103" s="90">
        <f t="shared" si="35"/>
        <v>6.99</v>
      </c>
      <c r="AD103" s="70">
        <v>44908</v>
      </c>
      <c r="AE103" s="70">
        <v>45030</v>
      </c>
      <c r="AF103" s="70">
        <v>45031</v>
      </c>
      <c r="AG103" s="48">
        <v>143536974</v>
      </c>
      <c r="AH103" s="25">
        <v>10093558</v>
      </c>
      <c r="AI103" s="48" t="s">
        <v>282</v>
      </c>
      <c r="AJ103" s="70">
        <v>45029</v>
      </c>
      <c r="AK103" s="25"/>
      <c r="AL103" s="25"/>
      <c r="AM103" s="25" t="str">
        <f>IFERROR(VLOOKUP(AL103,'New CRC'!A:B,3,0),"-")</f>
        <v>-</v>
      </c>
      <c r="AN103" s="25" t="s">
        <v>280</v>
      </c>
      <c r="AO103" s="25" t="s">
        <v>289</v>
      </c>
      <c r="AP103" s="25"/>
      <c r="AQ103" s="25">
        <v>22</v>
      </c>
      <c r="AR103" s="71">
        <f t="shared" si="36"/>
        <v>1</v>
      </c>
      <c r="AS103" s="25">
        <v>125</v>
      </c>
      <c r="AT103" s="25">
        <f t="shared" si="37"/>
        <v>121</v>
      </c>
      <c r="AU103" s="25">
        <f t="shared" si="38"/>
        <v>-4</v>
      </c>
      <c r="AV103" s="25">
        <f t="shared" si="39"/>
        <v>-1</v>
      </c>
      <c r="AW103" s="23" t="str">
        <f>IFERROR(IF(AV103&lt;0,"Ontime",VLOOKUP(AV103,'LT Diff Cal'!$A:$B,2,0)),"-")</f>
        <v>Ontime</v>
      </c>
      <c r="AX103" s="23"/>
      <c r="AY103" s="23"/>
      <c r="AZ103" s="23"/>
      <c r="BA103" s="23"/>
      <c r="BB103" s="23"/>
      <c r="BC103" s="23"/>
      <c r="BD103" s="23"/>
      <c r="BE103" s="23"/>
      <c r="BF103" s="23"/>
      <c r="BG103" s="23"/>
      <c r="BH103" s="23"/>
      <c r="BI103" s="23"/>
      <c r="BJ103" s="23"/>
      <c r="BK103" s="23"/>
      <c r="BL103" s="23"/>
      <c r="BM103" s="23"/>
      <c r="BN103" s="23"/>
      <c r="BO103" s="23"/>
      <c r="BP103" s="23"/>
      <c r="BQ103" s="23"/>
      <c r="BR103" s="23"/>
      <c r="BS103" s="23"/>
      <c r="BT103" s="23"/>
      <c r="BU103" s="23"/>
    </row>
    <row r="104" spans="1:73" s="72" customFormat="1">
      <c r="A104" s="25" t="str">
        <f t="shared" si="21"/>
        <v>JS0A4QV988F100835488820120</v>
      </c>
      <c r="B104" s="25" t="str">
        <f t="shared" si="31"/>
        <v/>
      </c>
      <c r="C104" s="25" t="s">
        <v>93</v>
      </c>
      <c r="D104" s="25" t="s">
        <v>272</v>
      </c>
      <c r="E104" s="25"/>
      <c r="F104" s="25"/>
      <c r="G104" s="25" t="s">
        <v>273</v>
      </c>
      <c r="H104" s="25" t="s">
        <v>293</v>
      </c>
      <c r="I104" s="57">
        <v>721415</v>
      </c>
      <c r="J104" s="25" t="s">
        <v>1</v>
      </c>
      <c r="K104" s="57">
        <v>721415</v>
      </c>
      <c r="L104" s="25" t="s">
        <v>1</v>
      </c>
      <c r="M104" s="25">
        <v>1010</v>
      </c>
      <c r="N104" s="25" t="s">
        <v>278</v>
      </c>
      <c r="O104" s="25" t="str">
        <f t="shared" si="32"/>
        <v>JS0A4QV9</v>
      </c>
      <c r="P104" s="68" t="s">
        <v>120</v>
      </c>
      <c r="Q104" s="25"/>
      <c r="R104" s="35" t="s">
        <v>79</v>
      </c>
      <c r="S104" s="35" t="s">
        <v>121</v>
      </c>
      <c r="T104" s="25">
        <v>1008354888</v>
      </c>
      <c r="U104" s="25">
        <v>20</v>
      </c>
      <c r="V104" s="25">
        <v>120</v>
      </c>
      <c r="W104" s="23">
        <v>4001368266</v>
      </c>
      <c r="X104" s="74">
        <v>48</v>
      </c>
      <c r="Y104" s="69">
        <f t="shared" si="33"/>
        <v>48</v>
      </c>
      <c r="Z104" s="69">
        <f t="shared" si="34"/>
        <v>0</v>
      </c>
      <c r="AA104" s="90">
        <v>4.32</v>
      </c>
      <c r="AB104" s="90"/>
      <c r="AC104" s="90">
        <f t="shared" si="35"/>
        <v>4.32</v>
      </c>
      <c r="AD104" s="70">
        <v>44908</v>
      </c>
      <c r="AE104" s="70">
        <v>45030</v>
      </c>
      <c r="AF104" s="70">
        <v>45031</v>
      </c>
      <c r="AG104" s="48">
        <v>143537059</v>
      </c>
      <c r="AH104" s="25">
        <v>10746919</v>
      </c>
      <c r="AI104" s="48" t="s">
        <v>284</v>
      </c>
      <c r="AJ104" s="70">
        <v>45029</v>
      </c>
      <c r="AK104" s="25"/>
      <c r="AL104" s="25"/>
      <c r="AM104" s="25" t="str">
        <f>IFERROR(VLOOKUP(AL104,'New CRC'!A:B,3,0),"-")</f>
        <v>-</v>
      </c>
      <c r="AN104" s="25" t="s">
        <v>280</v>
      </c>
      <c r="AO104" s="25" t="s">
        <v>289</v>
      </c>
      <c r="AP104" s="25"/>
      <c r="AQ104" s="25">
        <v>16</v>
      </c>
      <c r="AR104" s="71">
        <f t="shared" si="36"/>
        <v>3</v>
      </c>
      <c r="AS104" s="25">
        <v>115</v>
      </c>
      <c r="AT104" s="25">
        <f t="shared" si="37"/>
        <v>121</v>
      </c>
      <c r="AU104" s="25">
        <f t="shared" si="38"/>
        <v>6</v>
      </c>
      <c r="AV104" s="25">
        <f t="shared" si="39"/>
        <v>-1</v>
      </c>
      <c r="AW104" s="23" t="str">
        <f>IFERROR(IF(AV104&lt;0,"Ontime",VLOOKUP(AV104,'LT Diff Cal'!$A:$B,2,0)),"-")</f>
        <v>Ontime</v>
      </c>
      <c r="AX104" s="23"/>
      <c r="AY104" s="23"/>
      <c r="AZ104" s="23"/>
      <c r="BA104" s="23"/>
      <c r="BB104" s="23"/>
      <c r="BC104" s="23"/>
      <c r="BD104" s="23"/>
      <c r="BE104" s="23"/>
      <c r="BF104" s="23"/>
      <c r="BG104" s="23"/>
      <c r="BH104" s="23"/>
      <c r="BI104" s="23"/>
      <c r="BJ104" s="23"/>
      <c r="BK104" s="23"/>
      <c r="BL104" s="23"/>
      <c r="BM104" s="23"/>
      <c r="BN104" s="23"/>
      <c r="BO104" s="23"/>
      <c r="BP104" s="23"/>
      <c r="BQ104" s="23"/>
      <c r="BR104" s="23"/>
      <c r="BS104" s="23"/>
      <c r="BT104" s="23"/>
      <c r="BU104" s="23"/>
    </row>
    <row r="105" spans="1:73" s="72" customFormat="1">
      <c r="A105" s="25" t="str">
        <f t="shared" si="21"/>
        <v>JS0A4QV97R1100835488810120</v>
      </c>
      <c r="B105" s="25" t="str">
        <f t="shared" si="31"/>
        <v>X</v>
      </c>
      <c r="C105" s="25" t="s">
        <v>93</v>
      </c>
      <c r="D105" s="25" t="s">
        <v>272</v>
      </c>
      <c r="E105" s="25"/>
      <c r="F105" s="25"/>
      <c r="G105" s="25" t="s">
        <v>273</v>
      </c>
      <c r="H105" s="25" t="s">
        <v>293</v>
      </c>
      <c r="I105" s="57">
        <v>721415</v>
      </c>
      <c r="J105" s="25" t="s">
        <v>1</v>
      </c>
      <c r="K105" s="57">
        <v>721415</v>
      </c>
      <c r="L105" s="25" t="s">
        <v>1</v>
      </c>
      <c r="M105" s="25">
        <v>1010</v>
      </c>
      <c r="N105" s="25" t="s">
        <v>278</v>
      </c>
      <c r="O105" s="25" t="str">
        <f t="shared" si="32"/>
        <v>JS0A4QV9</v>
      </c>
      <c r="P105" s="68" t="s">
        <v>78</v>
      </c>
      <c r="Q105" s="25"/>
      <c r="R105" s="35" t="s">
        <v>79</v>
      </c>
      <c r="S105" s="35" t="s">
        <v>80</v>
      </c>
      <c r="T105" s="25">
        <v>1008354888</v>
      </c>
      <c r="U105" s="25">
        <v>10</v>
      </c>
      <c r="V105" s="25">
        <v>120</v>
      </c>
      <c r="W105" s="23">
        <v>4001368266</v>
      </c>
      <c r="X105" s="74">
        <v>112</v>
      </c>
      <c r="Y105" s="69">
        <f t="shared" si="33"/>
        <v>102</v>
      </c>
      <c r="Z105" s="69">
        <f t="shared" si="34"/>
        <v>10</v>
      </c>
      <c r="AA105" s="90">
        <v>4.32</v>
      </c>
      <c r="AB105" s="90"/>
      <c r="AC105" s="90">
        <f t="shared" si="35"/>
        <v>4.32</v>
      </c>
      <c r="AD105" s="70">
        <v>44908</v>
      </c>
      <c r="AE105" s="70">
        <v>45030</v>
      </c>
      <c r="AF105" s="70">
        <v>45031</v>
      </c>
      <c r="AG105" s="48">
        <v>143537059</v>
      </c>
      <c r="AH105" s="25">
        <v>10746919</v>
      </c>
      <c r="AI105" s="48" t="s">
        <v>284</v>
      </c>
      <c r="AJ105" s="70">
        <v>45029</v>
      </c>
      <c r="AK105" s="25"/>
      <c r="AL105" s="25"/>
      <c r="AM105" s="25" t="str">
        <f>IFERROR(VLOOKUP(AL105,'New CRC'!A:B,3,0),"-")</f>
        <v>-</v>
      </c>
      <c r="AN105" s="25" t="s">
        <v>280</v>
      </c>
      <c r="AO105" s="25" t="s">
        <v>289</v>
      </c>
      <c r="AP105" s="25"/>
      <c r="AQ105" s="25">
        <v>16</v>
      </c>
      <c r="AR105" s="71">
        <f t="shared" si="36"/>
        <v>7</v>
      </c>
      <c r="AS105" s="25">
        <v>115</v>
      </c>
      <c r="AT105" s="25">
        <f t="shared" si="37"/>
        <v>121</v>
      </c>
      <c r="AU105" s="25">
        <f t="shared" si="38"/>
        <v>6</v>
      </c>
      <c r="AV105" s="25">
        <f t="shared" si="39"/>
        <v>-1</v>
      </c>
      <c r="AW105" s="23" t="str">
        <f>IFERROR(IF(AV105&lt;0,"Ontime",VLOOKUP(AV105,'LT Diff Cal'!$A:$B,2,0)),"-")</f>
        <v>Ontime</v>
      </c>
      <c r="AX105" s="23" t="s">
        <v>281</v>
      </c>
      <c r="AY105" s="23" t="str">
        <f>P105&amp;AZ105&amp;BA105&amp;BB105</f>
        <v>JS0A4QV97R14001363365180120</v>
      </c>
      <c r="AZ105" s="23">
        <v>4001363365</v>
      </c>
      <c r="BA105" s="23">
        <v>180</v>
      </c>
      <c r="BB105" s="23">
        <v>120</v>
      </c>
      <c r="BC105" s="23">
        <v>10</v>
      </c>
      <c r="BD105" s="23">
        <v>10</v>
      </c>
      <c r="BE105" s="23"/>
      <c r="BF105" s="23"/>
      <c r="BG105" s="23"/>
      <c r="BH105" s="23"/>
      <c r="BI105" s="23"/>
      <c r="BJ105" s="23"/>
      <c r="BK105" s="23"/>
      <c r="BL105" s="23"/>
      <c r="BM105" s="23"/>
      <c r="BN105" s="23"/>
      <c r="BO105" s="23"/>
      <c r="BP105" s="23"/>
      <c r="BQ105" s="23"/>
      <c r="BR105" s="23"/>
      <c r="BS105" s="23"/>
      <c r="BT105" s="23"/>
      <c r="BU105" s="23"/>
    </row>
    <row r="106" spans="1:73" s="72" customFormat="1">
      <c r="A106" s="25" t="str">
        <f t="shared" si="21"/>
        <v>JS0A4QUT008100835488840120</v>
      </c>
      <c r="B106" s="25" t="str">
        <f t="shared" si="31"/>
        <v>X</v>
      </c>
      <c r="C106" s="25" t="s">
        <v>93</v>
      </c>
      <c r="D106" s="25" t="s">
        <v>272</v>
      </c>
      <c r="E106" s="25"/>
      <c r="F106" s="25"/>
      <c r="G106" s="25" t="s">
        <v>273</v>
      </c>
      <c r="H106" s="25" t="s">
        <v>274</v>
      </c>
      <c r="I106" s="57">
        <v>721415</v>
      </c>
      <c r="J106" s="25" t="s">
        <v>1</v>
      </c>
      <c r="K106" s="57">
        <v>721415</v>
      </c>
      <c r="L106" s="25" t="s">
        <v>1</v>
      </c>
      <c r="M106" s="25">
        <v>1010</v>
      </c>
      <c r="N106" s="25" t="s">
        <v>278</v>
      </c>
      <c r="O106" s="25" t="str">
        <f t="shared" si="32"/>
        <v>JS0A4QUT</v>
      </c>
      <c r="P106" s="68" t="s">
        <v>42</v>
      </c>
      <c r="Q106" s="25"/>
      <c r="R106" s="35" t="s">
        <v>43</v>
      </c>
      <c r="S106" s="35" t="s">
        <v>17</v>
      </c>
      <c r="T106" s="25">
        <v>1008354888</v>
      </c>
      <c r="U106" s="25">
        <v>40</v>
      </c>
      <c r="V106" s="25">
        <v>120</v>
      </c>
      <c r="W106" s="23">
        <v>4001368266</v>
      </c>
      <c r="X106" s="74">
        <v>87</v>
      </c>
      <c r="Y106" s="69">
        <f t="shared" si="33"/>
        <v>0</v>
      </c>
      <c r="Z106" s="69">
        <f t="shared" si="34"/>
        <v>87</v>
      </c>
      <c r="AA106" s="90">
        <v>4.9800000000000004</v>
      </c>
      <c r="AB106" s="90"/>
      <c r="AC106" s="90">
        <f t="shared" si="35"/>
        <v>4.9800000000000004</v>
      </c>
      <c r="AD106" s="70">
        <v>44908</v>
      </c>
      <c r="AE106" s="70">
        <v>45030</v>
      </c>
      <c r="AF106" s="70">
        <v>45031</v>
      </c>
      <c r="AG106" s="48">
        <v>143537059</v>
      </c>
      <c r="AH106" s="25">
        <v>10746919</v>
      </c>
      <c r="AI106" s="48" t="s">
        <v>284</v>
      </c>
      <c r="AJ106" s="70">
        <v>45029</v>
      </c>
      <c r="AK106" s="25"/>
      <c r="AL106" s="25"/>
      <c r="AM106" s="25" t="str">
        <f>IFERROR(VLOOKUP(AL106,'New CRC'!A:B,3,0),"-")</f>
        <v>-</v>
      </c>
      <c r="AN106" s="25" t="s">
        <v>280</v>
      </c>
      <c r="AO106" s="25" t="s">
        <v>289</v>
      </c>
      <c r="AP106" s="25"/>
      <c r="AQ106" s="25">
        <v>29</v>
      </c>
      <c r="AR106" s="71">
        <f t="shared" si="36"/>
        <v>3</v>
      </c>
      <c r="AS106" s="25">
        <v>115</v>
      </c>
      <c r="AT106" s="25">
        <f t="shared" si="37"/>
        <v>121</v>
      </c>
      <c r="AU106" s="25">
        <f t="shared" si="38"/>
        <v>6</v>
      </c>
      <c r="AV106" s="25">
        <f t="shared" si="39"/>
        <v>-1</v>
      </c>
      <c r="AW106" s="23" t="str">
        <f>IFERROR(IF(AV106&lt;0,"Ontime",VLOOKUP(AV106,'LT Diff Cal'!$A:$B,2,0)),"-")</f>
        <v>Ontime</v>
      </c>
      <c r="AX106" s="23" t="s">
        <v>281</v>
      </c>
      <c r="AY106" s="23" t="str">
        <f>P106&amp;AZ106&amp;BA106&amp;BB106</f>
        <v>JS0A4QUT0084001357822660120</v>
      </c>
      <c r="AZ106" s="23">
        <v>4001357822</v>
      </c>
      <c r="BA106" s="23">
        <v>660</v>
      </c>
      <c r="BB106" s="23">
        <v>120</v>
      </c>
      <c r="BC106" s="23">
        <v>30000</v>
      </c>
      <c r="BD106" s="23">
        <v>87</v>
      </c>
      <c r="BE106" s="23"/>
      <c r="BF106" s="23"/>
      <c r="BG106" s="23"/>
      <c r="BH106" s="23"/>
      <c r="BI106" s="23"/>
      <c r="BJ106" s="23"/>
      <c r="BK106" s="23"/>
      <c r="BL106" s="23"/>
      <c r="BM106" s="23"/>
      <c r="BN106" s="23"/>
      <c r="BO106" s="23"/>
      <c r="BP106" s="23"/>
      <c r="BQ106" s="23"/>
      <c r="BR106" s="23"/>
      <c r="BS106" s="23"/>
      <c r="BT106" s="23"/>
      <c r="BU106" s="23"/>
    </row>
    <row r="107" spans="1:73" s="72" customFormat="1">
      <c r="A107" s="25" t="str">
        <f t="shared" si="21"/>
        <v>JS0A4QUT003100835488830120</v>
      </c>
      <c r="B107" s="25" t="str">
        <f t="shared" si="31"/>
        <v/>
      </c>
      <c r="C107" s="25" t="s">
        <v>93</v>
      </c>
      <c r="D107" s="25" t="s">
        <v>272</v>
      </c>
      <c r="E107" s="25"/>
      <c r="F107" s="25"/>
      <c r="G107" s="25" t="s">
        <v>273</v>
      </c>
      <c r="H107" s="25" t="s">
        <v>274</v>
      </c>
      <c r="I107" s="57">
        <v>721415</v>
      </c>
      <c r="J107" s="25" t="s">
        <v>1</v>
      </c>
      <c r="K107" s="57">
        <v>721415</v>
      </c>
      <c r="L107" s="25" t="s">
        <v>1</v>
      </c>
      <c r="M107" s="25">
        <v>1010</v>
      </c>
      <c r="N107" s="25" t="s">
        <v>278</v>
      </c>
      <c r="O107" s="25" t="str">
        <f t="shared" si="32"/>
        <v>JS0A4QUT</v>
      </c>
      <c r="P107" s="68" t="s">
        <v>101</v>
      </c>
      <c r="Q107" s="25"/>
      <c r="R107" s="35" t="s">
        <v>43</v>
      </c>
      <c r="S107" s="35" t="s">
        <v>23</v>
      </c>
      <c r="T107" s="25">
        <v>1008354888</v>
      </c>
      <c r="U107" s="25">
        <v>30</v>
      </c>
      <c r="V107" s="25">
        <v>120</v>
      </c>
      <c r="W107" s="23">
        <v>4001368266</v>
      </c>
      <c r="X107" s="74">
        <v>58</v>
      </c>
      <c r="Y107" s="69">
        <f t="shared" si="33"/>
        <v>58</v>
      </c>
      <c r="Z107" s="69">
        <f t="shared" si="34"/>
        <v>0</v>
      </c>
      <c r="AA107" s="90">
        <v>5.16</v>
      </c>
      <c r="AB107" s="90"/>
      <c r="AC107" s="90">
        <f t="shared" si="35"/>
        <v>5.16</v>
      </c>
      <c r="AD107" s="70">
        <v>44908</v>
      </c>
      <c r="AE107" s="70">
        <v>45030</v>
      </c>
      <c r="AF107" s="70">
        <v>45031</v>
      </c>
      <c r="AG107" s="48">
        <v>143537059</v>
      </c>
      <c r="AH107" s="25">
        <v>10746919</v>
      </c>
      <c r="AI107" s="48" t="s">
        <v>284</v>
      </c>
      <c r="AJ107" s="70">
        <v>45029</v>
      </c>
      <c r="AK107" s="25"/>
      <c r="AL107" s="25"/>
      <c r="AM107" s="25" t="str">
        <f>IFERROR(VLOOKUP(AL107,'New CRC'!A:B,3,0),"-")</f>
        <v>-</v>
      </c>
      <c r="AN107" s="25" t="s">
        <v>280</v>
      </c>
      <c r="AO107" s="25" t="s">
        <v>289</v>
      </c>
      <c r="AP107" s="25"/>
      <c r="AQ107" s="25">
        <v>29</v>
      </c>
      <c r="AR107" s="71">
        <f t="shared" si="36"/>
        <v>2</v>
      </c>
      <c r="AS107" s="25">
        <v>115</v>
      </c>
      <c r="AT107" s="25">
        <f t="shared" si="37"/>
        <v>121</v>
      </c>
      <c r="AU107" s="25">
        <f t="shared" si="38"/>
        <v>6</v>
      </c>
      <c r="AV107" s="25">
        <f t="shared" si="39"/>
        <v>-1</v>
      </c>
      <c r="AW107" s="23" t="str">
        <f>IFERROR(IF(AV107&lt;0,"Ontime",VLOOKUP(AV107,'LT Diff Cal'!$A:$B,2,0)),"-")</f>
        <v>Ontime</v>
      </c>
      <c r="AX107" s="23"/>
      <c r="AY107" s="23"/>
      <c r="AZ107" s="23"/>
      <c r="BA107" s="23"/>
      <c r="BB107" s="23"/>
      <c r="BC107" s="23"/>
      <c r="BD107" s="23"/>
      <c r="BE107" s="23"/>
      <c r="BF107" s="23"/>
      <c r="BG107" s="23"/>
      <c r="BH107" s="23"/>
      <c r="BI107" s="23"/>
      <c r="BJ107" s="23"/>
      <c r="BK107" s="23"/>
      <c r="BL107" s="23"/>
      <c r="BM107" s="23"/>
      <c r="BN107" s="23"/>
      <c r="BO107" s="23"/>
      <c r="BP107" s="23"/>
      <c r="BQ107" s="23"/>
      <c r="BR107" s="23"/>
      <c r="BS107" s="23"/>
      <c r="BT107" s="23"/>
      <c r="BU107" s="23"/>
    </row>
    <row r="108" spans="1:73" s="72" customFormat="1">
      <c r="A108" s="25" t="str">
        <f t="shared" si="21"/>
        <v>JS0A4QUE008100835488860120</v>
      </c>
      <c r="B108" s="25" t="str">
        <f t="shared" si="31"/>
        <v>X</v>
      </c>
      <c r="C108" s="25" t="s">
        <v>93</v>
      </c>
      <c r="D108" s="25" t="s">
        <v>272</v>
      </c>
      <c r="E108" s="25"/>
      <c r="F108" s="25"/>
      <c r="G108" s="25" t="s">
        <v>273</v>
      </c>
      <c r="H108" s="25" t="s">
        <v>274</v>
      </c>
      <c r="I108" s="57">
        <v>721415</v>
      </c>
      <c r="J108" s="25" t="s">
        <v>1</v>
      </c>
      <c r="K108" s="57">
        <v>721415</v>
      </c>
      <c r="L108" s="25" t="s">
        <v>1</v>
      </c>
      <c r="M108" s="25">
        <v>1010</v>
      </c>
      <c r="N108" s="25" t="s">
        <v>278</v>
      </c>
      <c r="O108" s="25" t="str">
        <f t="shared" si="32"/>
        <v>JS0A4QUE</v>
      </c>
      <c r="P108" s="68" t="s">
        <v>46</v>
      </c>
      <c r="Q108" s="25"/>
      <c r="R108" s="35" t="s">
        <v>35</v>
      </c>
      <c r="S108" s="35" t="s">
        <v>17</v>
      </c>
      <c r="T108" s="25">
        <v>1008354888</v>
      </c>
      <c r="U108" s="25">
        <v>60</v>
      </c>
      <c r="V108" s="25">
        <v>120</v>
      </c>
      <c r="W108" s="23">
        <v>4001368266</v>
      </c>
      <c r="X108" s="74">
        <v>88</v>
      </c>
      <c r="Y108" s="69">
        <f t="shared" si="33"/>
        <v>0</v>
      </c>
      <c r="Z108" s="69">
        <f t="shared" si="34"/>
        <v>88</v>
      </c>
      <c r="AA108" s="90">
        <v>5.72</v>
      </c>
      <c r="AB108" s="90"/>
      <c r="AC108" s="90">
        <f t="shared" si="35"/>
        <v>5.72</v>
      </c>
      <c r="AD108" s="70">
        <v>44908</v>
      </c>
      <c r="AE108" s="70">
        <v>45030</v>
      </c>
      <c r="AF108" s="70">
        <v>45031</v>
      </c>
      <c r="AG108" s="48">
        <v>143537059</v>
      </c>
      <c r="AH108" s="25">
        <v>10746919</v>
      </c>
      <c r="AI108" s="48" t="s">
        <v>284</v>
      </c>
      <c r="AJ108" s="70">
        <v>45029</v>
      </c>
      <c r="AK108" s="25"/>
      <c r="AL108" s="25"/>
      <c r="AM108" s="25" t="str">
        <f>IFERROR(VLOOKUP(AL108,'New CRC'!A:B,3,0),"-")</f>
        <v>-</v>
      </c>
      <c r="AN108" s="25" t="s">
        <v>280</v>
      </c>
      <c r="AO108" s="25" t="s">
        <v>289</v>
      </c>
      <c r="AP108" s="25"/>
      <c r="AQ108" s="25">
        <v>22</v>
      </c>
      <c r="AR108" s="71">
        <f t="shared" si="36"/>
        <v>4</v>
      </c>
      <c r="AS108" s="25">
        <v>125</v>
      </c>
      <c r="AT108" s="25">
        <f t="shared" si="37"/>
        <v>121</v>
      </c>
      <c r="AU108" s="25">
        <f t="shared" si="38"/>
        <v>-4</v>
      </c>
      <c r="AV108" s="25">
        <f t="shared" si="39"/>
        <v>-1</v>
      </c>
      <c r="AW108" s="23" t="str">
        <f>IFERROR(IF(AV108&lt;0,"Ontime",VLOOKUP(AV108,'LT Diff Cal'!$A:$B,2,0)),"-")</f>
        <v>Ontime</v>
      </c>
      <c r="AX108" s="23" t="s">
        <v>281</v>
      </c>
      <c r="AY108" s="23" t="str">
        <f>P108&amp;AZ108&amp;BA108&amp;BB108</f>
        <v>JS0A4QUE0084001357822450120</v>
      </c>
      <c r="AZ108" s="23">
        <v>4001357822</v>
      </c>
      <c r="BA108" s="23">
        <v>450</v>
      </c>
      <c r="BB108" s="23">
        <v>120</v>
      </c>
      <c r="BC108" s="23">
        <v>11232</v>
      </c>
      <c r="BD108" s="23">
        <v>88</v>
      </c>
      <c r="BE108" s="23"/>
      <c r="BF108" s="23"/>
      <c r="BG108" s="23"/>
      <c r="BH108" s="23"/>
      <c r="BI108" s="23"/>
      <c r="BJ108" s="23"/>
      <c r="BK108" s="23"/>
      <c r="BL108" s="23"/>
      <c r="BM108" s="23"/>
      <c r="BN108" s="23"/>
      <c r="BO108" s="23"/>
      <c r="BP108" s="23"/>
      <c r="BQ108" s="23"/>
      <c r="BR108" s="23"/>
      <c r="BS108" s="23"/>
      <c r="BT108" s="23"/>
      <c r="BU108" s="23"/>
    </row>
    <row r="109" spans="1:73" s="72" customFormat="1">
      <c r="A109" s="25" t="str">
        <f t="shared" si="21"/>
        <v>JS0A4QUE003100835488850120</v>
      </c>
      <c r="B109" s="25" t="str">
        <f t="shared" si="31"/>
        <v>X</v>
      </c>
      <c r="C109" s="25" t="s">
        <v>93</v>
      </c>
      <c r="D109" s="25" t="s">
        <v>272</v>
      </c>
      <c r="E109" s="25"/>
      <c r="F109" s="25"/>
      <c r="G109" s="25" t="s">
        <v>273</v>
      </c>
      <c r="H109" s="25" t="s">
        <v>274</v>
      </c>
      <c r="I109" s="57">
        <v>721415</v>
      </c>
      <c r="J109" s="25" t="s">
        <v>1</v>
      </c>
      <c r="K109" s="57">
        <v>721415</v>
      </c>
      <c r="L109" s="25" t="s">
        <v>1</v>
      </c>
      <c r="M109" s="25">
        <v>1010</v>
      </c>
      <c r="N109" s="25" t="s">
        <v>278</v>
      </c>
      <c r="O109" s="25" t="str">
        <f t="shared" si="32"/>
        <v>JS0A4QUE</v>
      </c>
      <c r="P109" s="68" t="s">
        <v>47</v>
      </c>
      <c r="Q109" s="25"/>
      <c r="R109" s="35" t="s">
        <v>35</v>
      </c>
      <c r="S109" s="35" t="s">
        <v>23</v>
      </c>
      <c r="T109" s="25">
        <v>1008354888</v>
      </c>
      <c r="U109" s="25">
        <v>50</v>
      </c>
      <c r="V109" s="25">
        <v>120</v>
      </c>
      <c r="W109" s="23">
        <v>4001368266</v>
      </c>
      <c r="X109" s="74">
        <v>44</v>
      </c>
      <c r="Y109" s="69">
        <f t="shared" si="33"/>
        <v>0</v>
      </c>
      <c r="Z109" s="69">
        <f t="shared" si="34"/>
        <v>44</v>
      </c>
      <c r="AA109" s="90">
        <v>5.93</v>
      </c>
      <c r="AB109" s="90"/>
      <c r="AC109" s="90">
        <f t="shared" si="35"/>
        <v>5.93</v>
      </c>
      <c r="AD109" s="70">
        <v>44908</v>
      </c>
      <c r="AE109" s="70">
        <v>45030</v>
      </c>
      <c r="AF109" s="70">
        <v>45031</v>
      </c>
      <c r="AG109" s="48">
        <v>143537059</v>
      </c>
      <c r="AH109" s="25">
        <v>10746919</v>
      </c>
      <c r="AI109" s="48" t="s">
        <v>284</v>
      </c>
      <c r="AJ109" s="70">
        <v>45029</v>
      </c>
      <c r="AK109" s="25"/>
      <c r="AL109" s="25"/>
      <c r="AM109" s="25" t="str">
        <f>IFERROR(VLOOKUP(AL109,'New CRC'!A:B,3,0),"-")</f>
        <v>-</v>
      </c>
      <c r="AN109" s="25" t="s">
        <v>280</v>
      </c>
      <c r="AO109" s="25" t="s">
        <v>289</v>
      </c>
      <c r="AP109" s="25"/>
      <c r="AQ109" s="25">
        <v>22</v>
      </c>
      <c r="AR109" s="71">
        <f t="shared" si="36"/>
        <v>2</v>
      </c>
      <c r="AS109" s="25">
        <v>125</v>
      </c>
      <c r="AT109" s="25">
        <f t="shared" si="37"/>
        <v>121</v>
      </c>
      <c r="AU109" s="25">
        <f t="shared" si="38"/>
        <v>-4</v>
      </c>
      <c r="AV109" s="25">
        <f t="shared" si="39"/>
        <v>-1</v>
      </c>
      <c r="AW109" s="23" t="str">
        <f>IFERROR(IF(AV109&lt;0,"Ontime",VLOOKUP(AV109,'LT Diff Cal'!$A:$B,2,0)),"-")</f>
        <v>Ontime</v>
      </c>
      <c r="AX109" s="23" t="s">
        <v>281</v>
      </c>
      <c r="AY109" s="23" t="str">
        <f>P109&amp;AZ109&amp;BA109&amp;BB109</f>
        <v>JS0A4QUE0034001357822440120</v>
      </c>
      <c r="AZ109" s="23">
        <v>4001357822</v>
      </c>
      <c r="BA109" s="23">
        <v>440</v>
      </c>
      <c r="BB109" s="23">
        <v>120</v>
      </c>
      <c r="BC109" s="23">
        <v>794</v>
      </c>
      <c r="BD109" s="23">
        <v>44</v>
      </c>
      <c r="BE109" s="23"/>
      <c r="BF109" s="23"/>
      <c r="BG109" s="23"/>
      <c r="BH109" s="23"/>
      <c r="BI109" s="23"/>
      <c r="BJ109" s="23"/>
      <c r="BK109" s="23"/>
      <c r="BL109" s="23"/>
      <c r="BM109" s="23"/>
      <c r="BN109" s="23"/>
      <c r="BO109" s="23"/>
      <c r="BP109" s="23"/>
      <c r="BQ109" s="23"/>
      <c r="BR109" s="23"/>
      <c r="BS109" s="23"/>
      <c r="BT109" s="23"/>
      <c r="BU109" s="23"/>
    </row>
    <row r="110" spans="1:73" s="72" customFormat="1">
      <c r="A110" s="25" t="str">
        <f t="shared" si="21"/>
        <v>JS0A4QUE04S100835488870120</v>
      </c>
      <c r="B110" s="25" t="str">
        <f t="shared" si="31"/>
        <v>X</v>
      </c>
      <c r="C110" s="25" t="s">
        <v>93</v>
      </c>
      <c r="D110" s="25" t="s">
        <v>272</v>
      </c>
      <c r="E110" s="25"/>
      <c r="F110" s="25"/>
      <c r="G110" s="25" t="s">
        <v>273</v>
      </c>
      <c r="H110" s="25" t="s">
        <v>274</v>
      </c>
      <c r="I110" s="57">
        <v>721415</v>
      </c>
      <c r="J110" s="25" t="s">
        <v>1</v>
      </c>
      <c r="K110" s="57">
        <v>721415</v>
      </c>
      <c r="L110" s="25" t="s">
        <v>1</v>
      </c>
      <c r="M110" s="25">
        <v>1010</v>
      </c>
      <c r="N110" s="25" t="s">
        <v>278</v>
      </c>
      <c r="O110" s="25" t="str">
        <f t="shared" si="32"/>
        <v>JS0A4QUE</v>
      </c>
      <c r="P110" s="68" t="s">
        <v>58</v>
      </c>
      <c r="Q110" s="25"/>
      <c r="R110" s="35" t="s">
        <v>35</v>
      </c>
      <c r="S110" s="35" t="s">
        <v>24</v>
      </c>
      <c r="T110" s="25">
        <v>1008354888</v>
      </c>
      <c r="U110" s="25">
        <v>70</v>
      </c>
      <c r="V110" s="25">
        <v>120</v>
      </c>
      <c r="W110" s="23">
        <v>4001368266</v>
      </c>
      <c r="X110" s="74">
        <v>22</v>
      </c>
      <c r="Y110" s="69">
        <f t="shared" si="33"/>
        <v>0</v>
      </c>
      <c r="Z110" s="69">
        <f t="shared" si="34"/>
        <v>22</v>
      </c>
      <c r="AA110" s="90">
        <v>5.73</v>
      </c>
      <c r="AB110" s="90"/>
      <c r="AC110" s="90">
        <f t="shared" si="35"/>
        <v>5.73</v>
      </c>
      <c r="AD110" s="70">
        <v>44908</v>
      </c>
      <c r="AE110" s="70">
        <v>45030</v>
      </c>
      <c r="AF110" s="70">
        <v>45031</v>
      </c>
      <c r="AG110" s="48">
        <v>143537059</v>
      </c>
      <c r="AH110" s="25">
        <v>10746919</v>
      </c>
      <c r="AI110" s="48" t="s">
        <v>284</v>
      </c>
      <c r="AJ110" s="70">
        <v>45029</v>
      </c>
      <c r="AK110" s="25"/>
      <c r="AL110" s="25"/>
      <c r="AM110" s="25" t="str">
        <f>IFERROR(VLOOKUP(AL110,'New CRC'!A:B,3,0),"-")</f>
        <v>-</v>
      </c>
      <c r="AN110" s="25" t="s">
        <v>280</v>
      </c>
      <c r="AO110" s="25" t="s">
        <v>289</v>
      </c>
      <c r="AP110" s="25"/>
      <c r="AQ110" s="25">
        <v>22</v>
      </c>
      <c r="AR110" s="71">
        <f t="shared" si="36"/>
        <v>1</v>
      </c>
      <c r="AS110" s="25">
        <v>125</v>
      </c>
      <c r="AT110" s="25">
        <f t="shared" si="37"/>
        <v>121</v>
      </c>
      <c r="AU110" s="25">
        <f t="shared" si="38"/>
        <v>-4</v>
      </c>
      <c r="AV110" s="25">
        <f t="shared" si="39"/>
        <v>-1</v>
      </c>
      <c r="AW110" s="23" t="str">
        <f>IFERROR(IF(AV110&lt;0,"Ontime",VLOOKUP(AV110,'LT Diff Cal'!$A:$B,2,0)),"-")</f>
        <v>Ontime</v>
      </c>
      <c r="AX110" s="23" t="s">
        <v>281</v>
      </c>
      <c r="AY110" s="23" t="str">
        <f>P110&amp;AZ110&amp;BA110&amp;BB110</f>
        <v>JS0A4QUE04S4001357822460120</v>
      </c>
      <c r="AZ110" s="23">
        <v>4001357822</v>
      </c>
      <c r="BA110" s="23">
        <v>460</v>
      </c>
      <c r="BB110" s="23">
        <v>120</v>
      </c>
      <c r="BC110" s="23">
        <v>3000</v>
      </c>
      <c r="BD110" s="23">
        <v>22</v>
      </c>
      <c r="BE110" s="23"/>
      <c r="BF110" s="23"/>
      <c r="BG110" s="23"/>
      <c r="BH110" s="23"/>
      <c r="BI110" s="23"/>
      <c r="BJ110" s="23"/>
      <c r="BK110" s="23"/>
      <c r="BL110" s="23"/>
      <c r="BM110" s="23"/>
      <c r="BN110" s="23"/>
      <c r="BO110" s="23"/>
      <c r="BP110" s="23"/>
      <c r="BQ110" s="23"/>
      <c r="BR110" s="23"/>
      <c r="BS110" s="23"/>
      <c r="BT110" s="23"/>
      <c r="BU110" s="23"/>
    </row>
    <row r="111" spans="1:73" s="72" customFormat="1">
      <c r="A111" s="25" t="str">
        <f t="shared" si="21"/>
        <v>JS0A4NVC7N8100835488880120</v>
      </c>
      <c r="B111" s="25" t="str">
        <f t="shared" si="31"/>
        <v/>
      </c>
      <c r="C111" s="25" t="s">
        <v>93</v>
      </c>
      <c r="D111" s="25" t="s">
        <v>272</v>
      </c>
      <c r="E111" s="25"/>
      <c r="F111" s="25"/>
      <c r="G111" s="25" t="s">
        <v>273</v>
      </c>
      <c r="H111" s="25" t="s">
        <v>274</v>
      </c>
      <c r="I111" s="57">
        <v>721415</v>
      </c>
      <c r="J111" s="25" t="s">
        <v>1</v>
      </c>
      <c r="K111" s="57">
        <v>721415</v>
      </c>
      <c r="L111" s="25" t="s">
        <v>1</v>
      </c>
      <c r="M111" s="25">
        <v>1010</v>
      </c>
      <c r="N111" s="25" t="s">
        <v>278</v>
      </c>
      <c r="O111" s="25" t="str">
        <f t="shared" si="32"/>
        <v>JS0A4NVC</v>
      </c>
      <c r="P111" s="68" t="s">
        <v>133</v>
      </c>
      <c r="Q111" s="25"/>
      <c r="R111" s="35" t="s">
        <v>134</v>
      </c>
      <c r="S111" s="35" t="s">
        <v>19</v>
      </c>
      <c r="T111" s="25">
        <v>1008354888</v>
      </c>
      <c r="U111" s="25">
        <v>80</v>
      </c>
      <c r="V111" s="25">
        <v>120</v>
      </c>
      <c r="W111" s="23">
        <v>4001368266</v>
      </c>
      <c r="X111" s="74">
        <v>36</v>
      </c>
      <c r="Y111" s="69">
        <f t="shared" si="33"/>
        <v>36</v>
      </c>
      <c r="Z111" s="69">
        <f t="shared" si="34"/>
        <v>0</v>
      </c>
      <c r="AA111" s="90">
        <v>8.67</v>
      </c>
      <c r="AB111" s="90">
        <v>0.03</v>
      </c>
      <c r="AC111" s="90">
        <f t="shared" si="35"/>
        <v>8.6999999999999993</v>
      </c>
      <c r="AD111" s="70">
        <v>44908</v>
      </c>
      <c r="AE111" s="70">
        <v>45030</v>
      </c>
      <c r="AF111" s="70">
        <v>45031</v>
      </c>
      <c r="AG111" s="48">
        <v>143537059</v>
      </c>
      <c r="AH111" s="25">
        <v>10746919</v>
      </c>
      <c r="AI111" s="48" t="s">
        <v>284</v>
      </c>
      <c r="AJ111" s="70">
        <v>45029</v>
      </c>
      <c r="AK111" s="25"/>
      <c r="AL111" s="25"/>
      <c r="AM111" s="25" t="str">
        <f>IFERROR(VLOOKUP(AL111,'New CRC'!A:B,3,0),"-")</f>
        <v>-</v>
      </c>
      <c r="AN111" s="25" t="s">
        <v>280</v>
      </c>
      <c r="AO111" s="25" t="s">
        <v>289</v>
      </c>
      <c r="AP111" s="25"/>
      <c r="AQ111" s="25">
        <v>12</v>
      </c>
      <c r="AR111" s="71">
        <f t="shared" si="36"/>
        <v>3</v>
      </c>
      <c r="AS111" s="25">
        <v>115</v>
      </c>
      <c r="AT111" s="25">
        <f t="shared" si="37"/>
        <v>121</v>
      </c>
      <c r="AU111" s="25">
        <f t="shared" si="38"/>
        <v>6</v>
      </c>
      <c r="AV111" s="25">
        <f t="shared" si="39"/>
        <v>-1</v>
      </c>
      <c r="AW111" s="23" t="str">
        <f>IFERROR(IF(AV111&lt;0,"Ontime",VLOOKUP(AV111,'LT Diff Cal'!$A:$B,2,0)),"-")</f>
        <v>Ontime</v>
      </c>
      <c r="AX111" s="23"/>
      <c r="AY111" s="23"/>
      <c r="AZ111" s="23"/>
      <c r="BA111" s="23"/>
      <c r="BB111" s="23"/>
      <c r="BC111" s="23"/>
      <c r="BD111" s="23"/>
      <c r="BE111" s="23"/>
      <c r="BF111" s="23"/>
      <c r="BG111" s="23"/>
      <c r="BH111" s="23"/>
      <c r="BI111" s="23"/>
      <c r="BJ111" s="23"/>
      <c r="BK111" s="23"/>
      <c r="BL111" s="23"/>
      <c r="BM111" s="23"/>
      <c r="BN111" s="23"/>
      <c r="BO111" s="23"/>
      <c r="BP111" s="23"/>
      <c r="BQ111" s="23"/>
      <c r="BR111" s="23"/>
      <c r="BS111" s="23"/>
      <c r="BT111" s="23"/>
      <c r="BU111" s="23"/>
    </row>
    <row r="112" spans="1:73" s="72" customFormat="1">
      <c r="A112" s="25" t="str">
        <f t="shared" si="21"/>
        <v>JS0A47M5008100835489240120</v>
      </c>
      <c r="B112" s="25" t="str">
        <f t="shared" si="31"/>
        <v/>
      </c>
      <c r="C112" s="25" t="s">
        <v>93</v>
      </c>
      <c r="D112" s="25" t="s">
        <v>272</v>
      </c>
      <c r="E112" s="25"/>
      <c r="F112" s="25"/>
      <c r="G112" s="25" t="s">
        <v>273</v>
      </c>
      <c r="H112" s="25" t="s">
        <v>293</v>
      </c>
      <c r="I112" s="57">
        <v>721415</v>
      </c>
      <c r="J112" s="25" t="s">
        <v>1</v>
      </c>
      <c r="K112" s="57">
        <v>721415</v>
      </c>
      <c r="L112" s="25" t="s">
        <v>1</v>
      </c>
      <c r="M112" s="25">
        <v>1010</v>
      </c>
      <c r="N112" s="25" t="s">
        <v>278</v>
      </c>
      <c r="O112" s="25" t="str">
        <f t="shared" si="32"/>
        <v>JS0A47M5</v>
      </c>
      <c r="P112" s="68" t="s">
        <v>135</v>
      </c>
      <c r="Q112" s="25"/>
      <c r="R112" s="35" t="s">
        <v>136</v>
      </c>
      <c r="S112" s="35" t="s">
        <v>17</v>
      </c>
      <c r="T112" s="25">
        <v>1008354892</v>
      </c>
      <c r="U112" s="25">
        <v>40</v>
      </c>
      <c r="V112" s="25">
        <v>120</v>
      </c>
      <c r="W112" s="23">
        <v>4001368265</v>
      </c>
      <c r="X112" s="74">
        <v>520</v>
      </c>
      <c r="Y112" s="69">
        <f t="shared" si="33"/>
        <v>520</v>
      </c>
      <c r="Z112" s="69">
        <f t="shared" si="34"/>
        <v>0</v>
      </c>
      <c r="AA112" s="90">
        <v>4.8</v>
      </c>
      <c r="AB112" s="90"/>
      <c r="AC112" s="90">
        <f t="shared" si="35"/>
        <v>4.8</v>
      </c>
      <c r="AD112" s="70">
        <v>44908</v>
      </c>
      <c r="AE112" s="70">
        <v>45061</v>
      </c>
      <c r="AF112" s="70">
        <v>45062</v>
      </c>
      <c r="AG112" s="48">
        <v>143537100</v>
      </c>
      <c r="AH112" s="25">
        <v>49105</v>
      </c>
      <c r="AI112" s="48" t="s">
        <v>285</v>
      </c>
      <c r="AJ112" s="70">
        <v>45057</v>
      </c>
      <c r="AK112" s="25"/>
      <c r="AL112" s="25"/>
      <c r="AM112" s="25" t="str">
        <f>IFERROR(VLOOKUP(AL112,'New CRC'!A:B,3,0),"-")</f>
        <v>-</v>
      </c>
      <c r="AN112" s="25" t="s">
        <v>280</v>
      </c>
      <c r="AO112" s="25" t="s">
        <v>292</v>
      </c>
      <c r="AP112" s="25"/>
      <c r="AQ112" s="25">
        <v>40</v>
      </c>
      <c r="AR112" s="71">
        <f t="shared" si="36"/>
        <v>13</v>
      </c>
      <c r="AS112" s="25">
        <v>115</v>
      </c>
      <c r="AT112" s="25">
        <f t="shared" si="37"/>
        <v>149</v>
      </c>
      <c r="AU112" s="25">
        <f t="shared" si="38"/>
        <v>34</v>
      </c>
      <c r="AV112" s="25">
        <f t="shared" si="39"/>
        <v>-4</v>
      </c>
      <c r="AW112" s="23" t="str">
        <f>IFERROR(IF(AV112&lt;0,"Ontime",VLOOKUP(AV112,'LT Diff Cal'!$A:$B,2,0)),"-")</f>
        <v>Ontime</v>
      </c>
      <c r="AX112" s="23"/>
      <c r="AY112" s="23"/>
      <c r="AZ112" s="23"/>
      <c r="BA112" s="23"/>
      <c r="BB112" s="23"/>
      <c r="BC112" s="23"/>
      <c r="BD112" s="23"/>
      <c r="BE112" s="23"/>
      <c r="BF112" s="23"/>
      <c r="BG112" s="23"/>
      <c r="BH112" s="23"/>
      <c r="BI112" s="23"/>
      <c r="BJ112" s="23"/>
      <c r="BK112" s="23"/>
      <c r="BL112" s="23"/>
      <c r="BM112" s="23"/>
      <c r="BN112" s="23"/>
      <c r="BO112" s="23"/>
      <c r="BP112" s="23"/>
      <c r="BQ112" s="23"/>
      <c r="BR112" s="23"/>
      <c r="BS112" s="23"/>
      <c r="BT112" s="23"/>
      <c r="BU112" s="23"/>
    </row>
    <row r="113" spans="1:73" s="72" customFormat="1">
      <c r="A113" s="25" t="str">
        <f t="shared" si="21"/>
        <v>JS0A47M57G7100835489250120</v>
      </c>
      <c r="B113" s="25" t="str">
        <f t="shared" si="31"/>
        <v/>
      </c>
      <c r="C113" s="25" t="s">
        <v>93</v>
      </c>
      <c r="D113" s="25" t="s">
        <v>272</v>
      </c>
      <c r="E113" s="25"/>
      <c r="F113" s="25"/>
      <c r="G113" s="25" t="s">
        <v>273</v>
      </c>
      <c r="H113" s="25" t="s">
        <v>293</v>
      </c>
      <c r="I113" s="57">
        <v>721415</v>
      </c>
      <c r="J113" s="25" t="s">
        <v>1</v>
      </c>
      <c r="K113" s="57">
        <v>721415</v>
      </c>
      <c r="L113" s="25" t="s">
        <v>1</v>
      </c>
      <c r="M113" s="25">
        <v>1010</v>
      </c>
      <c r="N113" s="25" t="s">
        <v>278</v>
      </c>
      <c r="O113" s="25" t="str">
        <f t="shared" si="32"/>
        <v>JS0A47M5</v>
      </c>
      <c r="P113" s="68" t="s">
        <v>137</v>
      </c>
      <c r="Q113" s="25"/>
      <c r="R113" s="35" t="s">
        <v>136</v>
      </c>
      <c r="S113" s="35" t="s">
        <v>18</v>
      </c>
      <c r="T113" s="25">
        <v>1008354892</v>
      </c>
      <c r="U113" s="25">
        <v>50</v>
      </c>
      <c r="V113" s="25">
        <v>120</v>
      </c>
      <c r="W113" s="23">
        <v>4001368265</v>
      </c>
      <c r="X113" s="74">
        <v>520</v>
      </c>
      <c r="Y113" s="69">
        <f t="shared" si="33"/>
        <v>520</v>
      </c>
      <c r="Z113" s="69">
        <f t="shared" si="34"/>
        <v>0</v>
      </c>
      <c r="AA113" s="90">
        <v>4.8</v>
      </c>
      <c r="AB113" s="90"/>
      <c r="AC113" s="90">
        <f t="shared" si="35"/>
        <v>4.8</v>
      </c>
      <c r="AD113" s="70">
        <v>44908</v>
      </c>
      <c r="AE113" s="70">
        <v>45061</v>
      </c>
      <c r="AF113" s="70">
        <v>45062</v>
      </c>
      <c r="AG113" s="48">
        <v>143537100</v>
      </c>
      <c r="AH113" s="25">
        <v>49105</v>
      </c>
      <c r="AI113" s="48" t="s">
        <v>285</v>
      </c>
      <c r="AJ113" s="70">
        <v>45057</v>
      </c>
      <c r="AK113" s="25"/>
      <c r="AL113" s="25"/>
      <c r="AM113" s="25" t="str">
        <f>IFERROR(VLOOKUP(AL113,'New CRC'!A:B,3,0),"-")</f>
        <v>-</v>
      </c>
      <c r="AN113" s="25" t="s">
        <v>280</v>
      </c>
      <c r="AO113" s="25" t="s">
        <v>292</v>
      </c>
      <c r="AP113" s="25"/>
      <c r="AQ113" s="25">
        <v>40</v>
      </c>
      <c r="AR113" s="71">
        <f t="shared" si="36"/>
        <v>13</v>
      </c>
      <c r="AS113" s="25">
        <v>115</v>
      </c>
      <c r="AT113" s="25">
        <f t="shared" si="37"/>
        <v>149</v>
      </c>
      <c r="AU113" s="25">
        <f t="shared" si="38"/>
        <v>34</v>
      </c>
      <c r="AV113" s="25">
        <f t="shared" si="39"/>
        <v>-4</v>
      </c>
      <c r="AW113" s="23" t="str">
        <f>IFERROR(IF(AV113&lt;0,"Ontime",VLOOKUP(AV113,'LT Diff Cal'!$A:$B,2,0)),"-")</f>
        <v>Ontime</v>
      </c>
      <c r="AX113" s="23"/>
      <c r="AY113" s="23"/>
      <c r="AZ113" s="23"/>
      <c r="BA113" s="23"/>
      <c r="BB113" s="23"/>
      <c r="BC113" s="23"/>
      <c r="BD113" s="23"/>
      <c r="BE113" s="23"/>
      <c r="BF113" s="23"/>
      <c r="BG113" s="23"/>
      <c r="BH113" s="23"/>
      <c r="BI113" s="23"/>
      <c r="BJ113" s="23"/>
      <c r="BK113" s="23"/>
      <c r="BL113" s="23"/>
      <c r="BM113" s="23"/>
      <c r="BN113" s="23"/>
      <c r="BO113" s="23"/>
      <c r="BP113" s="23"/>
      <c r="BQ113" s="23"/>
      <c r="BR113" s="23"/>
      <c r="BS113" s="23"/>
      <c r="BT113" s="23"/>
      <c r="BU113" s="23"/>
    </row>
    <row r="114" spans="1:73" s="72" customFormat="1">
      <c r="A114" s="25" t="str">
        <f t="shared" si="21"/>
        <v>JS0A7ZNZAQ9100835489210120</v>
      </c>
      <c r="B114" s="25" t="str">
        <f t="shared" si="31"/>
        <v/>
      </c>
      <c r="C114" s="25" t="s">
        <v>93</v>
      </c>
      <c r="D114" s="25" t="s">
        <v>272</v>
      </c>
      <c r="E114" s="25"/>
      <c r="F114" s="25"/>
      <c r="G114" s="25" t="s">
        <v>273</v>
      </c>
      <c r="H114" s="25" t="s">
        <v>274</v>
      </c>
      <c r="I114" s="57">
        <v>721415</v>
      </c>
      <c r="J114" s="25" t="s">
        <v>1</v>
      </c>
      <c r="K114" s="57">
        <v>721415</v>
      </c>
      <c r="L114" s="25" t="s">
        <v>1</v>
      </c>
      <c r="M114" s="25">
        <v>1010</v>
      </c>
      <c r="N114" s="25" t="s">
        <v>278</v>
      </c>
      <c r="O114" s="25" t="str">
        <f t="shared" si="32"/>
        <v>JS0A7ZNZ</v>
      </c>
      <c r="P114" s="68" t="s">
        <v>125</v>
      </c>
      <c r="Q114" s="25"/>
      <c r="R114" s="35" t="s">
        <v>50</v>
      </c>
      <c r="S114" s="35" t="s">
        <v>32</v>
      </c>
      <c r="T114" s="25">
        <v>1008354892</v>
      </c>
      <c r="U114" s="25">
        <v>10</v>
      </c>
      <c r="V114" s="25">
        <v>120</v>
      </c>
      <c r="W114" s="23">
        <v>4001368265</v>
      </c>
      <c r="X114" s="74">
        <f>154</f>
        <v>154</v>
      </c>
      <c r="Y114" s="69">
        <f t="shared" si="33"/>
        <v>154</v>
      </c>
      <c r="Z114" s="69">
        <f t="shared" si="34"/>
        <v>0</v>
      </c>
      <c r="AA114" s="90">
        <v>5.9</v>
      </c>
      <c r="AB114" s="90">
        <v>7.0000000000000007E-2</v>
      </c>
      <c r="AC114" s="90">
        <f t="shared" si="35"/>
        <v>5.9700000000000006</v>
      </c>
      <c r="AD114" s="70">
        <v>44908</v>
      </c>
      <c r="AE114" s="70">
        <v>45061</v>
      </c>
      <c r="AF114" s="70">
        <v>45062</v>
      </c>
      <c r="AG114" s="48">
        <v>143537100</v>
      </c>
      <c r="AH114" s="25">
        <v>49105</v>
      </c>
      <c r="AI114" s="48" t="s">
        <v>285</v>
      </c>
      <c r="AJ114" s="70">
        <v>45057</v>
      </c>
      <c r="AK114" s="25"/>
      <c r="AL114" s="25"/>
      <c r="AM114" s="25" t="str">
        <f>IFERROR(VLOOKUP(AL114,'New CRC'!A:B,3,0),"-")</f>
        <v>-</v>
      </c>
      <c r="AN114" s="25" t="s">
        <v>280</v>
      </c>
      <c r="AO114" s="25" t="s">
        <v>292</v>
      </c>
      <c r="AP114" s="25"/>
      <c r="AQ114" s="25">
        <v>22</v>
      </c>
      <c r="AR114" s="71">
        <f t="shared" si="36"/>
        <v>7</v>
      </c>
      <c r="AS114" s="25">
        <v>115</v>
      </c>
      <c r="AT114" s="25">
        <f t="shared" si="37"/>
        <v>149</v>
      </c>
      <c r="AU114" s="25">
        <f t="shared" si="38"/>
        <v>34</v>
      </c>
      <c r="AV114" s="25">
        <f t="shared" si="39"/>
        <v>-4</v>
      </c>
      <c r="AW114" s="23" t="str">
        <f>IFERROR(IF(AV114&lt;0,"Ontime",VLOOKUP(AV114,'LT Diff Cal'!$A:$B,2,0)),"-")</f>
        <v>Ontime</v>
      </c>
      <c r="AX114" s="23"/>
      <c r="AY114" s="23"/>
      <c r="AZ114" s="23"/>
      <c r="BA114" s="23"/>
      <c r="BB114" s="23"/>
      <c r="BC114" s="23"/>
      <c r="BD114" s="23"/>
      <c r="BE114" s="23"/>
      <c r="BF114" s="23"/>
      <c r="BG114" s="23"/>
      <c r="BH114" s="23"/>
      <c r="BI114" s="23"/>
      <c r="BJ114" s="23"/>
      <c r="BK114" s="23"/>
      <c r="BL114" s="23"/>
      <c r="BM114" s="23"/>
      <c r="BN114" s="23"/>
      <c r="BO114" s="23"/>
      <c r="BP114" s="23"/>
      <c r="BQ114" s="23"/>
      <c r="BR114" s="23"/>
      <c r="BS114" s="23"/>
      <c r="BT114" s="23"/>
      <c r="BU114" s="23"/>
    </row>
    <row r="115" spans="1:73" s="72" customFormat="1">
      <c r="A115" s="25" t="str">
        <f t="shared" si="21"/>
        <v>JS0A7ZNZ008100835489270120</v>
      </c>
      <c r="B115" s="25" t="str">
        <f t="shared" si="31"/>
        <v>X</v>
      </c>
      <c r="C115" s="25" t="s">
        <v>93</v>
      </c>
      <c r="D115" s="25" t="s">
        <v>272</v>
      </c>
      <c r="E115" s="25"/>
      <c r="F115" s="25"/>
      <c r="G115" s="25" t="s">
        <v>273</v>
      </c>
      <c r="H115" s="25" t="s">
        <v>274</v>
      </c>
      <c r="I115" s="57">
        <v>721415</v>
      </c>
      <c r="J115" s="25" t="s">
        <v>1</v>
      </c>
      <c r="K115" s="57">
        <v>721415</v>
      </c>
      <c r="L115" s="25" t="s">
        <v>1</v>
      </c>
      <c r="M115" s="25">
        <v>1010</v>
      </c>
      <c r="N115" s="25" t="s">
        <v>278</v>
      </c>
      <c r="O115" s="25" t="str">
        <f t="shared" si="32"/>
        <v>JS0A7ZNZ</v>
      </c>
      <c r="P115" s="68" t="s">
        <v>49</v>
      </c>
      <c r="Q115" s="25"/>
      <c r="R115" s="35" t="s">
        <v>50</v>
      </c>
      <c r="S115" s="35" t="s">
        <v>17</v>
      </c>
      <c r="T115" s="25">
        <v>1008354892</v>
      </c>
      <c r="U115" s="25">
        <v>70</v>
      </c>
      <c r="V115" s="25">
        <v>120</v>
      </c>
      <c r="W115" s="23">
        <v>4001368265</v>
      </c>
      <c r="X115" s="74">
        <f>308</f>
        <v>308</v>
      </c>
      <c r="Y115" s="69">
        <f t="shared" si="33"/>
        <v>0</v>
      </c>
      <c r="Z115" s="69">
        <f t="shared" si="34"/>
        <v>308</v>
      </c>
      <c r="AA115" s="90">
        <v>5.48</v>
      </c>
      <c r="AB115" s="90"/>
      <c r="AC115" s="90">
        <f t="shared" si="35"/>
        <v>5.48</v>
      </c>
      <c r="AD115" s="70">
        <v>44908</v>
      </c>
      <c r="AE115" s="70">
        <v>45061</v>
      </c>
      <c r="AF115" s="70">
        <v>45062</v>
      </c>
      <c r="AG115" s="48">
        <v>143537100</v>
      </c>
      <c r="AH115" s="25">
        <v>49105</v>
      </c>
      <c r="AI115" s="48" t="s">
        <v>285</v>
      </c>
      <c r="AJ115" s="70">
        <v>45057</v>
      </c>
      <c r="AK115" s="25"/>
      <c r="AL115" s="25"/>
      <c r="AM115" s="25" t="str">
        <f>IFERROR(VLOOKUP(AL115,'New CRC'!A:B,3,0),"-")</f>
        <v>-</v>
      </c>
      <c r="AN115" s="25" t="s">
        <v>280</v>
      </c>
      <c r="AO115" s="25" t="s">
        <v>292</v>
      </c>
      <c r="AP115" s="25"/>
      <c r="AQ115" s="25">
        <v>22</v>
      </c>
      <c r="AR115" s="71">
        <f t="shared" si="36"/>
        <v>14</v>
      </c>
      <c r="AS115" s="25">
        <v>115</v>
      </c>
      <c r="AT115" s="25">
        <f t="shared" si="37"/>
        <v>149</v>
      </c>
      <c r="AU115" s="25">
        <f t="shared" si="38"/>
        <v>34</v>
      </c>
      <c r="AV115" s="25">
        <f t="shared" si="39"/>
        <v>-4</v>
      </c>
      <c r="AW115" s="23" t="str">
        <f>IFERROR(IF(AV115&lt;0,"Ontime",VLOOKUP(AV115,'LT Diff Cal'!$A:$B,2,0)),"-")</f>
        <v>Ontime</v>
      </c>
      <c r="AX115" s="23" t="s">
        <v>281</v>
      </c>
      <c r="AY115" s="23" t="str">
        <f>P115&amp;AZ115&amp;BA115&amp;BB115</f>
        <v>JS0A7ZNZ008400136154260120</v>
      </c>
      <c r="AZ115" s="23">
        <v>4001361542</v>
      </c>
      <c r="BA115" s="23">
        <v>60</v>
      </c>
      <c r="BB115" s="23">
        <v>120</v>
      </c>
      <c r="BC115" s="23">
        <v>14324</v>
      </c>
      <c r="BD115" s="23">
        <v>308</v>
      </c>
      <c r="BE115" s="23"/>
      <c r="BF115" s="23"/>
      <c r="BG115" s="23"/>
      <c r="BH115" s="23"/>
      <c r="BI115" s="23"/>
      <c r="BJ115" s="23"/>
      <c r="BK115" s="23"/>
      <c r="BL115" s="23"/>
      <c r="BM115" s="23"/>
      <c r="BN115" s="23"/>
      <c r="BO115" s="23"/>
      <c r="BP115" s="23"/>
      <c r="BQ115" s="23"/>
      <c r="BR115" s="23"/>
      <c r="BS115" s="23"/>
      <c r="BT115" s="23"/>
      <c r="BU115" s="23"/>
    </row>
    <row r="116" spans="1:73" s="72" customFormat="1">
      <c r="A116" s="25" t="str">
        <f t="shared" si="21"/>
        <v>JS0A7ZNZ7G7100835489280120</v>
      </c>
      <c r="B116" s="25" t="str">
        <f t="shared" si="31"/>
        <v/>
      </c>
      <c r="C116" s="25" t="s">
        <v>93</v>
      </c>
      <c r="D116" s="25" t="s">
        <v>272</v>
      </c>
      <c r="E116" s="25"/>
      <c r="F116" s="25"/>
      <c r="G116" s="25" t="s">
        <v>273</v>
      </c>
      <c r="H116" s="25" t="s">
        <v>274</v>
      </c>
      <c r="I116" s="57">
        <v>721415</v>
      </c>
      <c r="J116" s="25" t="s">
        <v>1</v>
      </c>
      <c r="K116" s="57">
        <v>721415</v>
      </c>
      <c r="L116" s="25" t="s">
        <v>1</v>
      </c>
      <c r="M116" s="25">
        <v>1010</v>
      </c>
      <c r="N116" s="25" t="s">
        <v>278</v>
      </c>
      <c r="O116" s="25" t="str">
        <f t="shared" si="32"/>
        <v>JS0A7ZNZ</v>
      </c>
      <c r="P116" s="68" t="s">
        <v>132</v>
      </c>
      <c r="Q116" s="25"/>
      <c r="R116" s="35" t="s">
        <v>50</v>
      </c>
      <c r="S116" s="35" t="s">
        <v>18</v>
      </c>
      <c r="T116" s="25">
        <v>1008354892</v>
      </c>
      <c r="U116" s="25">
        <v>80</v>
      </c>
      <c r="V116" s="25">
        <v>120</v>
      </c>
      <c r="W116" s="23">
        <v>4001368265</v>
      </c>
      <c r="X116" s="74">
        <v>396</v>
      </c>
      <c r="Y116" s="69">
        <f t="shared" si="33"/>
        <v>396</v>
      </c>
      <c r="Z116" s="69">
        <f t="shared" si="34"/>
        <v>0</v>
      </c>
      <c r="AA116" s="90">
        <v>5.5</v>
      </c>
      <c r="AB116" s="90">
        <v>0.08</v>
      </c>
      <c r="AC116" s="90">
        <f t="shared" si="35"/>
        <v>5.58</v>
      </c>
      <c r="AD116" s="70">
        <v>44908</v>
      </c>
      <c r="AE116" s="70">
        <v>45061</v>
      </c>
      <c r="AF116" s="70">
        <v>45062</v>
      </c>
      <c r="AG116" s="48">
        <v>143537100</v>
      </c>
      <c r="AH116" s="25">
        <v>49105</v>
      </c>
      <c r="AI116" s="48" t="s">
        <v>285</v>
      </c>
      <c r="AJ116" s="70">
        <v>45057</v>
      </c>
      <c r="AK116" s="25"/>
      <c r="AL116" s="25"/>
      <c r="AM116" s="25" t="str">
        <f>IFERROR(VLOOKUP(AL116,'New CRC'!A:B,3,0),"-")</f>
        <v>-</v>
      </c>
      <c r="AN116" s="25" t="s">
        <v>280</v>
      </c>
      <c r="AO116" s="25" t="s">
        <v>292</v>
      </c>
      <c r="AP116" s="25"/>
      <c r="AQ116" s="25">
        <v>18</v>
      </c>
      <c r="AR116" s="71">
        <f t="shared" si="36"/>
        <v>22</v>
      </c>
      <c r="AS116" s="25">
        <v>115</v>
      </c>
      <c r="AT116" s="25">
        <f t="shared" si="37"/>
        <v>149</v>
      </c>
      <c r="AU116" s="25">
        <f t="shared" si="38"/>
        <v>34</v>
      </c>
      <c r="AV116" s="25">
        <f t="shared" si="39"/>
        <v>-4</v>
      </c>
      <c r="AW116" s="23" t="str">
        <f>IFERROR(IF(AV116&lt;0,"Ontime",VLOOKUP(AV116,'LT Diff Cal'!$A:$B,2,0)),"-")</f>
        <v>Ontime</v>
      </c>
      <c r="AX116" s="23"/>
      <c r="AY116" s="23"/>
      <c r="AZ116" s="23"/>
      <c r="BA116" s="23"/>
      <c r="BB116" s="23"/>
      <c r="BC116" s="23"/>
      <c r="BD116" s="23"/>
      <c r="BE116" s="23"/>
      <c r="BF116" s="23"/>
      <c r="BG116" s="23"/>
      <c r="BH116" s="23"/>
      <c r="BI116" s="23"/>
      <c r="BJ116" s="23"/>
      <c r="BK116" s="23"/>
      <c r="BL116" s="23"/>
      <c r="BM116" s="23"/>
      <c r="BN116" s="23"/>
      <c r="BO116" s="23"/>
      <c r="BP116" s="23"/>
      <c r="BQ116" s="23"/>
      <c r="BR116" s="23"/>
      <c r="BS116" s="23"/>
      <c r="BT116" s="23"/>
      <c r="BU116" s="23"/>
    </row>
    <row r="117" spans="1:73" s="72" customFormat="1">
      <c r="A117" s="25" t="str">
        <f t="shared" si="21"/>
        <v>JS0A7ZNZ7H6100835489290120</v>
      </c>
      <c r="B117" s="25" t="str">
        <f t="shared" si="31"/>
        <v/>
      </c>
      <c r="C117" s="25" t="s">
        <v>93</v>
      </c>
      <c r="D117" s="25" t="s">
        <v>272</v>
      </c>
      <c r="E117" s="25"/>
      <c r="F117" s="25"/>
      <c r="G117" s="25" t="s">
        <v>273</v>
      </c>
      <c r="H117" s="25" t="s">
        <v>274</v>
      </c>
      <c r="I117" s="57">
        <v>721415</v>
      </c>
      <c r="J117" s="25" t="s">
        <v>1</v>
      </c>
      <c r="K117" s="57">
        <v>721415</v>
      </c>
      <c r="L117" s="25" t="s">
        <v>1</v>
      </c>
      <c r="M117" s="25">
        <v>1010</v>
      </c>
      <c r="N117" s="25" t="s">
        <v>278</v>
      </c>
      <c r="O117" s="25" t="str">
        <f t="shared" si="32"/>
        <v>JS0A7ZNZ</v>
      </c>
      <c r="P117" s="68" t="s">
        <v>51</v>
      </c>
      <c r="Q117" s="25"/>
      <c r="R117" s="35" t="s">
        <v>50</v>
      </c>
      <c r="S117" s="35" t="s">
        <v>25</v>
      </c>
      <c r="T117" s="25">
        <v>1008354892</v>
      </c>
      <c r="U117" s="25">
        <v>90</v>
      </c>
      <c r="V117" s="25">
        <v>120</v>
      </c>
      <c r="W117" s="23">
        <v>4001368265</v>
      </c>
      <c r="X117" s="74">
        <f>242</f>
        <v>242</v>
      </c>
      <c r="Y117" s="69">
        <f t="shared" si="33"/>
        <v>242</v>
      </c>
      <c r="Z117" s="69">
        <f t="shared" si="34"/>
        <v>0</v>
      </c>
      <c r="AA117" s="90">
        <v>5.5</v>
      </c>
      <c r="AB117" s="90">
        <v>0.13</v>
      </c>
      <c r="AC117" s="90">
        <f t="shared" si="35"/>
        <v>5.63</v>
      </c>
      <c r="AD117" s="70">
        <v>44908</v>
      </c>
      <c r="AE117" s="70">
        <v>45061</v>
      </c>
      <c r="AF117" s="70">
        <v>45062</v>
      </c>
      <c r="AG117" s="48">
        <v>143537100</v>
      </c>
      <c r="AH117" s="25">
        <v>49105</v>
      </c>
      <c r="AI117" s="48" t="s">
        <v>285</v>
      </c>
      <c r="AJ117" s="70">
        <v>45057</v>
      </c>
      <c r="AK117" s="25"/>
      <c r="AL117" s="25"/>
      <c r="AM117" s="25" t="str">
        <f>IFERROR(VLOOKUP(AL117,'New CRC'!A:B,3,0),"-")</f>
        <v>-</v>
      </c>
      <c r="AN117" s="25" t="s">
        <v>280</v>
      </c>
      <c r="AO117" s="25" t="s">
        <v>292</v>
      </c>
      <c r="AP117" s="25"/>
      <c r="AQ117" s="25">
        <v>22</v>
      </c>
      <c r="AR117" s="71">
        <f t="shared" si="36"/>
        <v>11</v>
      </c>
      <c r="AS117" s="25">
        <v>115</v>
      </c>
      <c r="AT117" s="25">
        <f t="shared" si="37"/>
        <v>149</v>
      </c>
      <c r="AU117" s="25">
        <f t="shared" si="38"/>
        <v>34</v>
      </c>
      <c r="AV117" s="25">
        <f t="shared" si="39"/>
        <v>-4</v>
      </c>
      <c r="AW117" s="23" t="str">
        <f>IFERROR(IF(AV117&lt;0,"Ontime",VLOOKUP(AV117,'LT Diff Cal'!$A:$B,2,0)),"-")</f>
        <v>Ontime</v>
      </c>
      <c r="AX117" s="23"/>
      <c r="AY117" s="23"/>
      <c r="AZ117" s="23"/>
      <c r="BA117" s="23"/>
      <c r="BB117" s="23"/>
      <c r="BC117" s="23"/>
      <c r="BD117" s="23"/>
      <c r="BE117" s="23"/>
      <c r="BF117" s="23"/>
      <c r="BG117" s="23"/>
      <c r="BH117" s="23"/>
      <c r="BI117" s="23"/>
      <c r="BJ117" s="23"/>
      <c r="BK117" s="23"/>
      <c r="BL117" s="23"/>
      <c r="BM117" s="23"/>
      <c r="BN117" s="23"/>
      <c r="BO117" s="23"/>
      <c r="BP117" s="23"/>
      <c r="BQ117" s="23"/>
      <c r="BR117" s="23"/>
      <c r="BS117" s="23"/>
      <c r="BT117" s="23"/>
      <c r="BU117" s="23"/>
    </row>
    <row r="118" spans="1:73" s="72" customFormat="1">
      <c r="A118" s="25" t="str">
        <f t="shared" si="21"/>
        <v>JS0A7ZNZ96D1008354892110120</v>
      </c>
      <c r="B118" s="25" t="str">
        <f t="shared" si="31"/>
        <v/>
      </c>
      <c r="C118" s="25" t="s">
        <v>93</v>
      </c>
      <c r="D118" s="25" t="s">
        <v>272</v>
      </c>
      <c r="E118" s="25"/>
      <c r="F118" s="25"/>
      <c r="G118" s="25" t="s">
        <v>273</v>
      </c>
      <c r="H118" s="25" t="s">
        <v>274</v>
      </c>
      <c r="I118" s="57">
        <v>721415</v>
      </c>
      <c r="J118" s="25" t="s">
        <v>1</v>
      </c>
      <c r="K118" s="57">
        <v>721415</v>
      </c>
      <c r="L118" s="25" t="s">
        <v>1</v>
      </c>
      <c r="M118" s="25">
        <v>1010</v>
      </c>
      <c r="N118" s="25" t="s">
        <v>278</v>
      </c>
      <c r="O118" s="25" t="str">
        <f t="shared" si="32"/>
        <v>JS0A7ZNZ</v>
      </c>
      <c r="P118" s="68" t="s">
        <v>126</v>
      </c>
      <c r="Q118" s="25"/>
      <c r="R118" s="35" t="s">
        <v>50</v>
      </c>
      <c r="S118" s="35" t="s">
        <v>29</v>
      </c>
      <c r="T118" s="25">
        <v>1008354892</v>
      </c>
      <c r="U118" s="25">
        <v>110</v>
      </c>
      <c r="V118" s="25">
        <v>120</v>
      </c>
      <c r="W118" s="23">
        <v>4001368265</v>
      </c>
      <c r="X118" s="74">
        <f>286</f>
        <v>286</v>
      </c>
      <c r="Y118" s="69">
        <f t="shared" si="33"/>
        <v>286</v>
      </c>
      <c r="Z118" s="69">
        <f t="shared" si="34"/>
        <v>0</v>
      </c>
      <c r="AA118" s="90">
        <v>5.5</v>
      </c>
      <c r="AB118" s="90">
        <v>0.03</v>
      </c>
      <c r="AC118" s="90">
        <f t="shared" si="35"/>
        <v>5.53</v>
      </c>
      <c r="AD118" s="70">
        <v>44908</v>
      </c>
      <c r="AE118" s="70">
        <v>45061</v>
      </c>
      <c r="AF118" s="70">
        <v>45062</v>
      </c>
      <c r="AG118" s="48">
        <v>143537100</v>
      </c>
      <c r="AH118" s="25">
        <v>49105</v>
      </c>
      <c r="AI118" s="48" t="s">
        <v>285</v>
      </c>
      <c r="AJ118" s="70">
        <v>45057</v>
      </c>
      <c r="AK118" s="25"/>
      <c r="AL118" s="25"/>
      <c r="AM118" s="25" t="str">
        <f>IFERROR(VLOOKUP(AL118,'New CRC'!A:B,3,0),"-")</f>
        <v>-</v>
      </c>
      <c r="AN118" s="25" t="s">
        <v>280</v>
      </c>
      <c r="AO118" s="25" t="s">
        <v>292</v>
      </c>
      <c r="AP118" s="25"/>
      <c r="AQ118" s="25">
        <v>22</v>
      </c>
      <c r="AR118" s="71">
        <f t="shared" si="36"/>
        <v>13</v>
      </c>
      <c r="AS118" s="25">
        <v>115</v>
      </c>
      <c r="AT118" s="25">
        <f t="shared" si="37"/>
        <v>149</v>
      </c>
      <c r="AU118" s="25">
        <f t="shared" si="38"/>
        <v>34</v>
      </c>
      <c r="AV118" s="25">
        <f t="shared" si="39"/>
        <v>-4</v>
      </c>
      <c r="AW118" s="23" t="str">
        <f>IFERROR(IF(AV118&lt;0,"Ontime",VLOOKUP(AV118,'LT Diff Cal'!$A:$B,2,0)),"-")</f>
        <v>Ontime</v>
      </c>
      <c r="AX118" s="23"/>
      <c r="AY118" s="23"/>
      <c r="AZ118" s="23"/>
      <c r="BA118" s="23"/>
      <c r="BB118" s="23"/>
      <c r="BC118" s="23"/>
      <c r="BD118" s="23"/>
      <c r="BE118" s="23"/>
      <c r="BF118" s="23"/>
      <c r="BG118" s="23"/>
      <c r="BH118" s="23"/>
      <c r="BI118" s="23"/>
      <c r="BJ118" s="23"/>
      <c r="BK118" s="23"/>
      <c r="BL118" s="23"/>
      <c r="BM118" s="23"/>
      <c r="BN118" s="23"/>
      <c r="BO118" s="23"/>
      <c r="BP118" s="23"/>
      <c r="BQ118" s="23"/>
      <c r="BR118" s="23"/>
      <c r="BS118" s="23"/>
      <c r="BT118" s="23"/>
      <c r="BU118" s="23"/>
    </row>
    <row r="119" spans="1:73" s="72" customFormat="1">
      <c r="A119" s="25" t="str">
        <f t="shared" si="21"/>
        <v>JS0A7ZNZ7N81008354892100120</v>
      </c>
      <c r="B119" s="25" t="str">
        <f t="shared" si="31"/>
        <v/>
      </c>
      <c r="C119" s="25" t="s">
        <v>93</v>
      </c>
      <c r="D119" s="25" t="s">
        <v>272</v>
      </c>
      <c r="E119" s="25"/>
      <c r="F119" s="25"/>
      <c r="G119" s="25" t="s">
        <v>273</v>
      </c>
      <c r="H119" s="25" t="s">
        <v>274</v>
      </c>
      <c r="I119" s="57">
        <v>721415</v>
      </c>
      <c r="J119" s="25" t="s">
        <v>1</v>
      </c>
      <c r="K119" s="57">
        <v>721415</v>
      </c>
      <c r="L119" s="25" t="s">
        <v>1</v>
      </c>
      <c r="M119" s="25">
        <v>1010</v>
      </c>
      <c r="N119" s="25" t="s">
        <v>278</v>
      </c>
      <c r="O119" s="25" t="str">
        <f t="shared" si="32"/>
        <v>JS0A7ZNZ</v>
      </c>
      <c r="P119" s="68" t="s">
        <v>110</v>
      </c>
      <c r="Q119" s="25"/>
      <c r="R119" s="35" t="s">
        <v>50</v>
      </c>
      <c r="S119" s="35" t="s">
        <v>19</v>
      </c>
      <c r="T119" s="25">
        <v>1008354892</v>
      </c>
      <c r="U119" s="25">
        <v>100</v>
      </c>
      <c r="V119" s="25">
        <v>120</v>
      </c>
      <c r="W119" s="23">
        <v>4001368265</v>
      </c>
      <c r="X119" s="74">
        <f>220</f>
        <v>220</v>
      </c>
      <c r="Y119" s="69">
        <f t="shared" si="33"/>
        <v>220</v>
      </c>
      <c r="Z119" s="69">
        <f t="shared" si="34"/>
        <v>0</v>
      </c>
      <c r="AA119" s="90">
        <v>5.72</v>
      </c>
      <c r="AB119" s="90">
        <v>0.03</v>
      </c>
      <c r="AC119" s="90">
        <f t="shared" si="35"/>
        <v>5.75</v>
      </c>
      <c r="AD119" s="70">
        <v>44908</v>
      </c>
      <c r="AE119" s="70">
        <v>45061</v>
      </c>
      <c r="AF119" s="70">
        <v>45062</v>
      </c>
      <c r="AG119" s="48">
        <v>143537100</v>
      </c>
      <c r="AH119" s="25">
        <v>49105</v>
      </c>
      <c r="AI119" s="48" t="s">
        <v>285</v>
      </c>
      <c r="AJ119" s="70">
        <v>45057</v>
      </c>
      <c r="AK119" s="25"/>
      <c r="AL119" s="25"/>
      <c r="AM119" s="25" t="str">
        <f>IFERROR(VLOOKUP(AL119,'New CRC'!A:B,3,0),"-")</f>
        <v>-</v>
      </c>
      <c r="AN119" s="25" t="s">
        <v>280</v>
      </c>
      <c r="AO119" s="25" t="s">
        <v>292</v>
      </c>
      <c r="AP119" s="25"/>
      <c r="AQ119" s="25">
        <v>22</v>
      </c>
      <c r="AR119" s="71">
        <f t="shared" si="36"/>
        <v>10</v>
      </c>
      <c r="AS119" s="25">
        <v>115</v>
      </c>
      <c r="AT119" s="25">
        <f t="shared" si="37"/>
        <v>149</v>
      </c>
      <c r="AU119" s="25">
        <f t="shared" si="38"/>
        <v>34</v>
      </c>
      <c r="AV119" s="25">
        <f t="shared" si="39"/>
        <v>-4</v>
      </c>
      <c r="AW119" s="23" t="str">
        <f>IFERROR(IF(AV119&lt;0,"Ontime",VLOOKUP(AV119,'LT Diff Cal'!$A:$B,2,0)),"-")</f>
        <v>Ontime</v>
      </c>
      <c r="AX119" s="23"/>
      <c r="AY119" s="23"/>
      <c r="AZ119" s="23"/>
      <c r="BA119" s="23"/>
      <c r="BB119" s="23"/>
      <c r="BC119" s="23"/>
      <c r="BD119" s="23"/>
      <c r="BE119" s="23"/>
      <c r="BF119" s="23"/>
      <c r="BG119" s="23"/>
      <c r="BH119" s="23"/>
      <c r="BI119" s="23"/>
      <c r="BJ119" s="23"/>
      <c r="BK119" s="23"/>
      <c r="BL119" s="23"/>
      <c r="BM119" s="23"/>
      <c r="BN119" s="23"/>
      <c r="BO119" s="23"/>
      <c r="BP119" s="23"/>
      <c r="BQ119" s="23"/>
      <c r="BR119" s="23"/>
      <c r="BS119" s="23"/>
      <c r="BT119" s="23"/>
      <c r="BU119" s="23"/>
    </row>
    <row r="120" spans="1:73" s="72" customFormat="1">
      <c r="A120" s="25" t="str">
        <f t="shared" si="21"/>
        <v>JS0A7ZNZ003100835489260120</v>
      </c>
      <c r="B120" s="25" t="str">
        <f t="shared" si="31"/>
        <v/>
      </c>
      <c r="C120" s="25" t="s">
        <v>93</v>
      </c>
      <c r="D120" s="25" t="s">
        <v>272</v>
      </c>
      <c r="E120" s="25"/>
      <c r="F120" s="25"/>
      <c r="G120" s="25" t="s">
        <v>273</v>
      </c>
      <c r="H120" s="25" t="s">
        <v>274</v>
      </c>
      <c r="I120" s="57">
        <v>721415</v>
      </c>
      <c r="J120" s="25" t="s">
        <v>1</v>
      </c>
      <c r="K120" s="57">
        <v>721415</v>
      </c>
      <c r="L120" s="25" t="s">
        <v>1</v>
      </c>
      <c r="M120" s="25">
        <v>1010</v>
      </c>
      <c r="N120" s="25" t="s">
        <v>278</v>
      </c>
      <c r="O120" s="25" t="str">
        <f t="shared" si="32"/>
        <v>JS0A7ZNZ</v>
      </c>
      <c r="P120" s="68" t="s">
        <v>109</v>
      </c>
      <c r="Q120" s="25"/>
      <c r="R120" s="35" t="s">
        <v>50</v>
      </c>
      <c r="S120" s="35" t="s">
        <v>23</v>
      </c>
      <c r="T120" s="25">
        <v>1008354892</v>
      </c>
      <c r="U120" s="25">
        <v>60</v>
      </c>
      <c r="V120" s="25">
        <v>120</v>
      </c>
      <c r="W120" s="23">
        <v>4001368265</v>
      </c>
      <c r="X120" s="74">
        <f>220</f>
        <v>220</v>
      </c>
      <c r="Y120" s="69">
        <f t="shared" si="33"/>
        <v>220</v>
      </c>
      <c r="Z120" s="69">
        <f t="shared" si="34"/>
        <v>0</v>
      </c>
      <c r="AA120" s="90">
        <v>5.72</v>
      </c>
      <c r="AB120" s="90"/>
      <c r="AC120" s="90">
        <f t="shared" si="35"/>
        <v>5.72</v>
      </c>
      <c r="AD120" s="70">
        <v>44908</v>
      </c>
      <c r="AE120" s="70">
        <v>45061</v>
      </c>
      <c r="AF120" s="70">
        <v>45062</v>
      </c>
      <c r="AG120" s="48">
        <v>143537100</v>
      </c>
      <c r="AH120" s="25">
        <v>49105</v>
      </c>
      <c r="AI120" s="48" t="s">
        <v>285</v>
      </c>
      <c r="AJ120" s="70">
        <v>45057</v>
      </c>
      <c r="AK120" s="25"/>
      <c r="AL120" s="25"/>
      <c r="AM120" s="25" t="str">
        <f>IFERROR(VLOOKUP(AL120,'New CRC'!A:B,3,0),"-")</f>
        <v>-</v>
      </c>
      <c r="AN120" s="25" t="s">
        <v>280</v>
      </c>
      <c r="AO120" s="25" t="s">
        <v>292</v>
      </c>
      <c r="AP120" s="25"/>
      <c r="AQ120" s="25">
        <v>22</v>
      </c>
      <c r="AR120" s="71">
        <f t="shared" si="36"/>
        <v>10</v>
      </c>
      <c r="AS120" s="25">
        <v>115</v>
      </c>
      <c r="AT120" s="25">
        <f t="shared" si="37"/>
        <v>149</v>
      </c>
      <c r="AU120" s="25">
        <f t="shared" si="38"/>
        <v>34</v>
      </c>
      <c r="AV120" s="25">
        <f t="shared" si="39"/>
        <v>-4</v>
      </c>
      <c r="AW120" s="23" t="str">
        <f>IFERROR(IF(AV120&lt;0,"Ontime",VLOOKUP(AV120,'LT Diff Cal'!$A:$B,2,0)),"-")</f>
        <v>Ontime</v>
      </c>
      <c r="AX120" s="23"/>
      <c r="AY120" s="23"/>
      <c r="AZ120" s="23"/>
      <c r="BA120" s="23"/>
      <c r="BB120" s="23"/>
      <c r="BC120" s="23"/>
      <c r="BD120" s="23"/>
      <c r="BE120" s="23"/>
      <c r="BF120" s="23"/>
      <c r="BG120" s="23"/>
      <c r="BH120" s="23"/>
      <c r="BI120" s="23"/>
      <c r="BJ120" s="23"/>
      <c r="BK120" s="23"/>
      <c r="BL120" s="23"/>
      <c r="BM120" s="23"/>
      <c r="BN120" s="23"/>
      <c r="BO120" s="23"/>
      <c r="BP120" s="23"/>
      <c r="BQ120" s="23"/>
      <c r="BR120" s="23"/>
      <c r="BS120" s="23"/>
      <c r="BT120" s="23"/>
      <c r="BU120" s="23"/>
    </row>
    <row r="121" spans="1:73" s="72" customFormat="1">
      <c r="A121" s="25" t="str">
        <f t="shared" si="21"/>
        <v>JS0A7ZNZAQ01008354892120120</v>
      </c>
      <c r="B121" s="25" t="str">
        <f t="shared" si="31"/>
        <v/>
      </c>
      <c r="C121" s="25" t="s">
        <v>93</v>
      </c>
      <c r="D121" s="25" t="s">
        <v>272</v>
      </c>
      <c r="E121" s="25"/>
      <c r="F121" s="25"/>
      <c r="G121" s="25" t="s">
        <v>273</v>
      </c>
      <c r="H121" s="25" t="s">
        <v>274</v>
      </c>
      <c r="I121" s="57">
        <v>721415</v>
      </c>
      <c r="J121" s="25" t="s">
        <v>1</v>
      </c>
      <c r="K121" s="57">
        <v>721415</v>
      </c>
      <c r="L121" s="25" t="s">
        <v>1</v>
      </c>
      <c r="M121" s="25">
        <v>1010</v>
      </c>
      <c r="N121" s="25" t="s">
        <v>278</v>
      </c>
      <c r="O121" s="25" t="str">
        <f t="shared" si="32"/>
        <v>JS0A7ZNZ</v>
      </c>
      <c r="P121" s="68" t="s">
        <v>127</v>
      </c>
      <c r="Q121" s="25"/>
      <c r="R121" s="35" t="s">
        <v>50</v>
      </c>
      <c r="S121" s="35" t="s">
        <v>97</v>
      </c>
      <c r="T121" s="25">
        <v>1008354892</v>
      </c>
      <c r="U121" s="25">
        <v>120</v>
      </c>
      <c r="V121" s="25">
        <v>120</v>
      </c>
      <c r="W121" s="23">
        <v>4001368265</v>
      </c>
      <c r="X121" s="74">
        <f>154</f>
        <v>154</v>
      </c>
      <c r="Y121" s="69">
        <f t="shared" si="33"/>
        <v>154</v>
      </c>
      <c r="Z121" s="69">
        <f t="shared" si="34"/>
        <v>0</v>
      </c>
      <c r="AA121" s="90">
        <v>5.97</v>
      </c>
      <c r="AB121" s="90">
        <v>0.04</v>
      </c>
      <c r="AC121" s="90">
        <f t="shared" si="35"/>
        <v>6.01</v>
      </c>
      <c r="AD121" s="70">
        <v>44908</v>
      </c>
      <c r="AE121" s="70">
        <v>45061</v>
      </c>
      <c r="AF121" s="70">
        <v>45062</v>
      </c>
      <c r="AG121" s="48">
        <v>143537100</v>
      </c>
      <c r="AH121" s="25">
        <v>49105</v>
      </c>
      <c r="AI121" s="48" t="s">
        <v>285</v>
      </c>
      <c r="AJ121" s="70">
        <v>45057</v>
      </c>
      <c r="AK121" s="25"/>
      <c r="AL121" s="25"/>
      <c r="AM121" s="25" t="str">
        <f>IFERROR(VLOOKUP(AL121,'New CRC'!A:B,3,0),"-")</f>
        <v>-</v>
      </c>
      <c r="AN121" s="25" t="s">
        <v>280</v>
      </c>
      <c r="AO121" s="25" t="s">
        <v>292</v>
      </c>
      <c r="AP121" s="25"/>
      <c r="AQ121" s="25">
        <v>22</v>
      </c>
      <c r="AR121" s="71">
        <f t="shared" si="36"/>
        <v>7</v>
      </c>
      <c r="AS121" s="25">
        <v>115</v>
      </c>
      <c r="AT121" s="25">
        <f t="shared" si="37"/>
        <v>149</v>
      </c>
      <c r="AU121" s="25">
        <f t="shared" si="38"/>
        <v>34</v>
      </c>
      <c r="AV121" s="25">
        <f t="shared" si="39"/>
        <v>-4</v>
      </c>
      <c r="AW121" s="23" t="str">
        <f>IFERROR(IF(AV121&lt;0,"Ontime",VLOOKUP(AV121,'LT Diff Cal'!$A:$B,2,0)),"-")</f>
        <v>Ontime</v>
      </c>
      <c r="AX121" s="23"/>
      <c r="AY121" s="23"/>
      <c r="AZ121" s="23"/>
      <c r="BA121" s="23"/>
      <c r="BB121" s="23"/>
      <c r="BC121" s="23"/>
      <c r="BD121" s="23"/>
      <c r="BE121" s="23"/>
      <c r="BF121" s="23"/>
      <c r="BG121" s="23"/>
      <c r="BH121" s="23"/>
      <c r="BI121" s="23"/>
      <c r="BJ121" s="23"/>
      <c r="BK121" s="23"/>
      <c r="BL121" s="23"/>
      <c r="BM121" s="23"/>
      <c r="BN121" s="23"/>
      <c r="BO121" s="23"/>
      <c r="BP121" s="23"/>
      <c r="BQ121" s="23"/>
      <c r="BR121" s="23"/>
      <c r="BS121" s="23"/>
      <c r="BT121" s="23"/>
      <c r="BU121" s="23"/>
    </row>
    <row r="122" spans="1:73" s="72" customFormat="1">
      <c r="A122" s="25" t="str">
        <f t="shared" si="21"/>
        <v>JS0A3P6S88T100835489220120</v>
      </c>
      <c r="B122" s="25" t="str">
        <f t="shared" si="31"/>
        <v>X</v>
      </c>
      <c r="C122" s="25" t="s">
        <v>93</v>
      </c>
      <c r="D122" s="25" t="s">
        <v>272</v>
      </c>
      <c r="E122" s="25"/>
      <c r="F122" s="25"/>
      <c r="G122" s="25" t="s">
        <v>273</v>
      </c>
      <c r="H122" s="25" t="s">
        <v>274</v>
      </c>
      <c r="I122" s="57">
        <v>721415</v>
      </c>
      <c r="J122" s="25" t="s">
        <v>1</v>
      </c>
      <c r="K122" s="57">
        <v>721415</v>
      </c>
      <c r="L122" s="25" t="s">
        <v>1</v>
      </c>
      <c r="M122" s="25">
        <v>1010</v>
      </c>
      <c r="N122" s="25" t="s">
        <v>278</v>
      </c>
      <c r="O122" s="25" t="str">
        <f t="shared" si="32"/>
        <v>JS0A3P6S</v>
      </c>
      <c r="P122" s="68" t="s">
        <v>81</v>
      </c>
      <c r="Q122" s="25"/>
      <c r="R122" s="35" t="s">
        <v>68</v>
      </c>
      <c r="S122" s="35" t="s">
        <v>82</v>
      </c>
      <c r="T122" s="25">
        <v>1008354892</v>
      </c>
      <c r="U122" s="25">
        <v>20</v>
      </c>
      <c r="V122" s="25">
        <v>120</v>
      </c>
      <c r="W122" s="23">
        <v>4001368265</v>
      </c>
      <c r="X122" s="74">
        <v>80</v>
      </c>
      <c r="Y122" s="69">
        <f t="shared" si="33"/>
        <v>0</v>
      </c>
      <c r="Z122" s="69">
        <f t="shared" si="34"/>
        <v>80</v>
      </c>
      <c r="AA122" s="90">
        <v>7.55</v>
      </c>
      <c r="AB122" s="90"/>
      <c r="AC122" s="90">
        <f t="shared" si="35"/>
        <v>7.55</v>
      </c>
      <c r="AD122" s="70">
        <v>44908</v>
      </c>
      <c r="AE122" s="70">
        <v>45061</v>
      </c>
      <c r="AF122" s="70">
        <v>45062</v>
      </c>
      <c r="AG122" s="48">
        <v>143537100</v>
      </c>
      <c r="AH122" s="25">
        <v>49105</v>
      </c>
      <c r="AI122" s="48" t="s">
        <v>285</v>
      </c>
      <c r="AJ122" s="70">
        <v>45057</v>
      </c>
      <c r="AK122" s="25"/>
      <c r="AL122" s="25"/>
      <c r="AM122" s="25" t="str">
        <f>IFERROR(VLOOKUP(AL122,'New CRC'!A:B,3,0),"-")</f>
        <v>-</v>
      </c>
      <c r="AN122" s="25" t="s">
        <v>280</v>
      </c>
      <c r="AO122" s="25" t="s">
        <v>292</v>
      </c>
      <c r="AP122" s="25"/>
      <c r="AQ122" s="25">
        <v>20</v>
      </c>
      <c r="AR122" s="71">
        <f t="shared" si="36"/>
        <v>4</v>
      </c>
      <c r="AS122" s="25">
        <v>115</v>
      </c>
      <c r="AT122" s="25">
        <f t="shared" si="37"/>
        <v>149</v>
      </c>
      <c r="AU122" s="25">
        <f t="shared" si="38"/>
        <v>34</v>
      </c>
      <c r="AV122" s="25">
        <f t="shared" si="39"/>
        <v>-4</v>
      </c>
      <c r="AW122" s="23" t="str">
        <f>IFERROR(IF(AV122&lt;0,"Ontime",VLOOKUP(AV122,'LT Diff Cal'!$A:$B,2,0)),"-")</f>
        <v>Ontime</v>
      </c>
      <c r="AX122" s="23" t="s">
        <v>281</v>
      </c>
      <c r="AY122" s="23" t="str">
        <f>P122&amp;AZ122&amp;BA122&amp;BB122</f>
        <v>JS0A3P6S88T40013578221940120</v>
      </c>
      <c r="AZ122" s="23">
        <v>4001357822</v>
      </c>
      <c r="BA122" s="23">
        <v>1940</v>
      </c>
      <c r="BB122" s="23">
        <v>120</v>
      </c>
      <c r="BC122" s="23">
        <v>225</v>
      </c>
      <c r="BD122" s="23">
        <v>80</v>
      </c>
      <c r="BE122" s="23"/>
      <c r="BF122" s="23"/>
      <c r="BG122" s="23"/>
      <c r="BH122" s="23"/>
      <c r="BI122" s="23"/>
      <c r="BJ122" s="23"/>
      <c r="BK122" s="23"/>
      <c r="BL122" s="23"/>
      <c r="BM122" s="23"/>
      <c r="BN122" s="23"/>
      <c r="BO122" s="23"/>
      <c r="BP122" s="23"/>
      <c r="BQ122" s="23"/>
      <c r="BR122" s="23"/>
      <c r="BS122" s="23"/>
      <c r="BT122" s="23"/>
      <c r="BU122" s="23"/>
    </row>
    <row r="123" spans="1:73" s="72" customFormat="1">
      <c r="A123" s="25" t="str">
        <f t="shared" si="21"/>
        <v>JS0A7ZOG008100835489230120</v>
      </c>
      <c r="B123" s="25" t="str">
        <f t="shared" si="31"/>
        <v>X</v>
      </c>
      <c r="C123" s="25" t="s">
        <v>93</v>
      </c>
      <c r="D123" s="25" t="s">
        <v>272</v>
      </c>
      <c r="E123" s="25"/>
      <c r="F123" s="25"/>
      <c r="G123" s="25" t="s">
        <v>273</v>
      </c>
      <c r="H123" s="25" t="s">
        <v>274</v>
      </c>
      <c r="I123" s="57">
        <v>721415</v>
      </c>
      <c r="J123" s="25" t="s">
        <v>1</v>
      </c>
      <c r="K123" s="57">
        <v>721415</v>
      </c>
      <c r="L123" s="25" t="s">
        <v>1</v>
      </c>
      <c r="M123" s="25">
        <v>1010</v>
      </c>
      <c r="N123" s="25" t="s">
        <v>278</v>
      </c>
      <c r="O123" s="25" t="str">
        <f t="shared" si="32"/>
        <v>JS0A7ZOG</v>
      </c>
      <c r="P123" s="68" t="s">
        <v>69</v>
      </c>
      <c r="Q123" s="25"/>
      <c r="R123" s="35" t="s">
        <v>70</v>
      </c>
      <c r="S123" s="35" t="s">
        <v>17</v>
      </c>
      <c r="T123" s="25">
        <v>1008354892</v>
      </c>
      <c r="U123" s="25">
        <v>30</v>
      </c>
      <c r="V123" s="25">
        <v>120</v>
      </c>
      <c r="W123" s="23">
        <v>4001368265</v>
      </c>
      <c r="X123" s="74">
        <f>36</f>
        <v>36</v>
      </c>
      <c r="Y123" s="69">
        <f t="shared" si="33"/>
        <v>0</v>
      </c>
      <c r="Z123" s="69">
        <f t="shared" si="34"/>
        <v>36</v>
      </c>
      <c r="AA123" s="90">
        <v>8.2200000000000006</v>
      </c>
      <c r="AB123" s="90"/>
      <c r="AC123" s="90">
        <f t="shared" si="35"/>
        <v>8.2200000000000006</v>
      </c>
      <c r="AD123" s="70">
        <v>44908</v>
      </c>
      <c r="AE123" s="70">
        <v>45061</v>
      </c>
      <c r="AF123" s="70">
        <v>45062</v>
      </c>
      <c r="AG123" s="48">
        <v>143537100</v>
      </c>
      <c r="AH123" s="25">
        <v>49105</v>
      </c>
      <c r="AI123" s="48" t="s">
        <v>285</v>
      </c>
      <c r="AJ123" s="70">
        <v>45057</v>
      </c>
      <c r="AK123" s="25"/>
      <c r="AL123" s="25"/>
      <c r="AM123" s="25" t="str">
        <f>IFERROR(VLOOKUP(AL123,'New CRC'!A:B,3,0),"-")</f>
        <v>-</v>
      </c>
      <c r="AN123" s="25" t="s">
        <v>280</v>
      </c>
      <c r="AO123" s="25" t="s">
        <v>292</v>
      </c>
      <c r="AP123" s="25"/>
      <c r="AQ123" s="25">
        <v>12</v>
      </c>
      <c r="AR123" s="71">
        <f t="shared" si="36"/>
        <v>3</v>
      </c>
      <c r="AS123" s="25">
        <v>115</v>
      </c>
      <c r="AT123" s="25">
        <f t="shared" si="37"/>
        <v>149</v>
      </c>
      <c r="AU123" s="25">
        <f t="shared" si="38"/>
        <v>34</v>
      </c>
      <c r="AV123" s="25">
        <f t="shared" si="39"/>
        <v>-4</v>
      </c>
      <c r="AW123" s="23" t="str">
        <f>IFERROR(IF(AV123&lt;0,"Ontime",VLOOKUP(AV123,'LT Diff Cal'!$A:$B,2,0)),"-")</f>
        <v>Ontime</v>
      </c>
      <c r="AX123" s="23" t="s">
        <v>281</v>
      </c>
      <c r="AY123" s="23" t="str">
        <f>P123&amp;AZ123&amp;BA123&amp;BB123</f>
        <v>JS0A7ZOG0084001359898580120</v>
      </c>
      <c r="AZ123" s="23">
        <v>4001359898</v>
      </c>
      <c r="BA123" s="23">
        <v>580</v>
      </c>
      <c r="BB123" s="23">
        <v>120</v>
      </c>
      <c r="BC123" s="23">
        <v>580</v>
      </c>
      <c r="BD123" s="23">
        <v>36</v>
      </c>
      <c r="BE123" s="23"/>
      <c r="BF123" s="23"/>
      <c r="BG123" s="23"/>
      <c r="BH123" s="23"/>
      <c r="BI123" s="23"/>
      <c r="BJ123" s="23"/>
      <c r="BK123" s="23"/>
      <c r="BL123" s="23"/>
      <c r="BM123" s="23"/>
      <c r="BN123" s="23"/>
      <c r="BO123" s="23"/>
      <c r="BP123" s="23"/>
      <c r="BQ123" s="23"/>
      <c r="BR123" s="23"/>
      <c r="BS123" s="23"/>
      <c r="BT123" s="23"/>
      <c r="BU123" s="23"/>
    </row>
    <row r="124" spans="1:73" s="72" customFormat="1">
      <c r="A124" s="25" t="str">
        <f t="shared" si="21"/>
        <v>JS0A4QUT0081008354892140120</v>
      </c>
      <c r="B124" s="25" t="str">
        <f t="shared" si="31"/>
        <v>X</v>
      </c>
      <c r="C124" s="25" t="s">
        <v>93</v>
      </c>
      <c r="D124" s="25" t="s">
        <v>272</v>
      </c>
      <c r="E124" s="25"/>
      <c r="F124" s="25"/>
      <c r="G124" s="25" t="s">
        <v>273</v>
      </c>
      <c r="H124" s="25" t="s">
        <v>274</v>
      </c>
      <c r="I124" s="57">
        <v>721415</v>
      </c>
      <c r="J124" s="25" t="s">
        <v>1</v>
      </c>
      <c r="K124" s="57">
        <v>721415</v>
      </c>
      <c r="L124" s="25" t="s">
        <v>1</v>
      </c>
      <c r="M124" s="25">
        <v>1010</v>
      </c>
      <c r="N124" s="25" t="s">
        <v>278</v>
      </c>
      <c r="O124" s="25" t="str">
        <f t="shared" si="32"/>
        <v>JS0A4QUT</v>
      </c>
      <c r="P124" s="68" t="s">
        <v>42</v>
      </c>
      <c r="Q124" s="25"/>
      <c r="R124" s="35" t="s">
        <v>43</v>
      </c>
      <c r="S124" s="35" t="s">
        <v>17</v>
      </c>
      <c r="T124" s="25">
        <v>1008354892</v>
      </c>
      <c r="U124" s="25">
        <v>140</v>
      </c>
      <c r="V124" s="25">
        <v>120</v>
      </c>
      <c r="W124" s="23">
        <v>4001368265</v>
      </c>
      <c r="X124" s="74">
        <v>145</v>
      </c>
      <c r="Y124" s="69">
        <f t="shared" si="33"/>
        <v>0</v>
      </c>
      <c r="Z124" s="69">
        <f t="shared" si="34"/>
        <v>145</v>
      </c>
      <c r="AA124" s="90">
        <v>4.9800000000000004</v>
      </c>
      <c r="AB124" s="90"/>
      <c r="AC124" s="90">
        <f t="shared" si="35"/>
        <v>4.9800000000000004</v>
      </c>
      <c r="AD124" s="70">
        <v>44908</v>
      </c>
      <c r="AE124" s="70">
        <v>45061</v>
      </c>
      <c r="AF124" s="70">
        <v>45062</v>
      </c>
      <c r="AG124" s="48">
        <v>143537100</v>
      </c>
      <c r="AH124" s="25">
        <v>49105</v>
      </c>
      <c r="AI124" s="48" t="s">
        <v>285</v>
      </c>
      <c r="AJ124" s="70">
        <v>45057</v>
      </c>
      <c r="AK124" s="25"/>
      <c r="AL124" s="25"/>
      <c r="AM124" s="25" t="str">
        <f>IFERROR(VLOOKUP(AL124,'New CRC'!A:B,3,0),"-")</f>
        <v>-</v>
      </c>
      <c r="AN124" s="25" t="s">
        <v>280</v>
      </c>
      <c r="AO124" s="25" t="s">
        <v>292</v>
      </c>
      <c r="AP124" s="25"/>
      <c r="AQ124" s="25">
        <v>29</v>
      </c>
      <c r="AR124" s="71">
        <f t="shared" si="36"/>
        <v>5</v>
      </c>
      <c r="AS124" s="25">
        <v>115</v>
      </c>
      <c r="AT124" s="25">
        <f t="shared" si="37"/>
        <v>149</v>
      </c>
      <c r="AU124" s="25">
        <f t="shared" si="38"/>
        <v>34</v>
      </c>
      <c r="AV124" s="25">
        <f t="shared" si="39"/>
        <v>-4</v>
      </c>
      <c r="AW124" s="23" t="str">
        <f>IFERROR(IF(AV124&lt;0,"Ontime",VLOOKUP(AV124,'LT Diff Cal'!$A:$B,2,0)),"-")</f>
        <v>Ontime</v>
      </c>
      <c r="AX124" s="23" t="s">
        <v>281</v>
      </c>
      <c r="AY124" s="23" t="str">
        <f>P124&amp;AZ124&amp;BA124&amp;BB124</f>
        <v>JS0A4QUT0084001357822660120</v>
      </c>
      <c r="AZ124" s="23">
        <v>4001357822</v>
      </c>
      <c r="BA124" s="23">
        <v>660</v>
      </c>
      <c r="BB124" s="23">
        <v>120</v>
      </c>
      <c r="BC124" s="23">
        <v>30000</v>
      </c>
      <c r="BD124" s="23">
        <v>145</v>
      </c>
      <c r="BE124" s="23"/>
      <c r="BF124" s="23"/>
      <c r="BG124" s="23"/>
      <c r="BH124" s="23"/>
      <c r="BI124" s="23"/>
      <c r="BJ124" s="23"/>
      <c r="BK124" s="23"/>
      <c r="BL124" s="23"/>
      <c r="BM124" s="23"/>
      <c r="BN124" s="23"/>
      <c r="BO124" s="23"/>
      <c r="BP124" s="23"/>
      <c r="BQ124" s="23"/>
      <c r="BR124" s="23"/>
      <c r="BS124" s="23"/>
      <c r="BT124" s="23"/>
      <c r="BU124" s="23"/>
    </row>
    <row r="125" spans="1:73" s="72" customFormat="1">
      <c r="A125" s="25" t="str">
        <f t="shared" si="21"/>
        <v>JS0A4QUTAI41008354892230120</v>
      </c>
      <c r="B125" s="25" t="str">
        <f t="shared" si="31"/>
        <v/>
      </c>
      <c r="C125" s="25" t="s">
        <v>93</v>
      </c>
      <c r="D125" s="25" t="s">
        <v>272</v>
      </c>
      <c r="E125" s="25"/>
      <c r="F125" s="25"/>
      <c r="G125" s="25" t="s">
        <v>273</v>
      </c>
      <c r="H125" s="25" t="s">
        <v>274</v>
      </c>
      <c r="I125" s="57">
        <v>721415</v>
      </c>
      <c r="J125" s="25" t="s">
        <v>1</v>
      </c>
      <c r="K125" s="57">
        <v>721415</v>
      </c>
      <c r="L125" s="25" t="s">
        <v>1</v>
      </c>
      <c r="M125" s="25">
        <v>1010</v>
      </c>
      <c r="N125" s="25" t="s">
        <v>278</v>
      </c>
      <c r="O125" s="25" t="str">
        <f t="shared" si="32"/>
        <v>JS0A4QUT</v>
      </c>
      <c r="P125" s="68" t="s">
        <v>105</v>
      </c>
      <c r="Q125" s="25"/>
      <c r="R125" s="35" t="s">
        <v>43</v>
      </c>
      <c r="S125" s="35" t="s">
        <v>106</v>
      </c>
      <c r="T125" s="25">
        <v>1008354892</v>
      </c>
      <c r="U125" s="25">
        <v>230</v>
      </c>
      <c r="V125" s="25">
        <v>120</v>
      </c>
      <c r="W125" s="23">
        <v>4001368265</v>
      </c>
      <c r="X125" s="74">
        <v>87</v>
      </c>
      <c r="Y125" s="69">
        <f t="shared" si="33"/>
        <v>87</v>
      </c>
      <c r="Z125" s="69">
        <f t="shared" si="34"/>
        <v>0</v>
      </c>
      <c r="AA125" s="90">
        <v>5.42</v>
      </c>
      <c r="AB125" s="90">
        <v>0.41050903119868637</v>
      </c>
      <c r="AC125" s="90">
        <f t="shared" si="35"/>
        <v>5.8305090311986865</v>
      </c>
      <c r="AD125" s="70">
        <v>44908</v>
      </c>
      <c r="AE125" s="70">
        <v>45061</v>
      </c>
      <c r="AF125" s="70">
        <v>45062</v>
      </c>
      <c r="AG125" s="48">
        <v>143537100</v>
      </c>
      <c r="AH125" s="25">
        <v>49105</v>
      </c>
      <c r="AI125" s="48" t="s">
        <v>285</v>
      </c>
      <c r="AJ125" s="70">
        <v>45057</v>
      </c>
      <c r="AK125" s="25"/>
      <c r="AL125" s="25"/>
      <c r="AM125" s="25" t="str">
        <f>IFERROR(VLOOKUP(AL125,'New CRC'!A:B,3,0),"-")</f>
        <v>-</v>
      </c>
      <c r="AN125" s="25" t="s">
        <v>280</v>
      </c>
      <c r="AO125" s="25" t="s">
        <v>292</v>
      </c>
      <c r="AP125" s="25"/>
      <c r="AQ125" s="25">
        <v>29</v>
      </c>
      <c r="AR125" s="71">
        <f t="shared" si="36"/>
        <v>3</v>
      </c>
      <c r="AS125" s="25">
        <v>115</v>
      </c>
      <c r="AT125" s="25">
        <f t="shared" si="37"/>
        <v>149</v>
      </c>
      <c r="AU125" s="25">
        <f t="shared" si="38"/>
        <v>34</v>
      </c>
      <c r="AV125" s="25">
        <f t="shared" si="39"/>
        <v>-4</v>
      </c>
      <c r="AW125" s="23" t="str">
        <f>IFERROR(IF(AV125&lt;0,"Ontime",VLOOKUP(AV125,'LT Diff Cal'!$A:$B,2,0)),"-")</f>
        <v>Ontime</v>
      </c>
      <c r="AX125" s="23"/>
      <c r="AY125" s="23"/>
      <c r="AZ125" s="23"/>
      <c r="BA125" s="23"/>
      <c r="BB125" s="23"/>
      <c r="BC125" s="23"/>
      <c r="BD125" s="23"/>
      <c r="BE125" s="23"/>
      <c r="BF125" s="23"/>
      <c r="BG125" s="23"/>
      <c r="BH125" s="23"/>
      <c r="BI125" s="23"/>
      <c r="BJ125" s="23"/>
      <c r="BK125" s="23"/>
      <c r="BL125" s="23"/>
      <c r="BM125" s="23"/>
      <c r="BN125" s="23"/>
      <c r="BO125" s="23"/>
      <c r="BP125" s="23"/>
      <c r="BQ125" s="23"/>
      <c r="BR125" s="23"/>
      <c r="BS125" s="23"/>
      <c r="BT125" s="23"/>
      <c r="BU125" s="23"/>
    </row>
    <row r="126" spans="1:73" s="72" customFormat="1">
      <c r="A126" s="25" t="str">
        <f t="shared" si="21"/>
        <v>JS0A4QUT7H61008354892170120</v>
      </c>
      <c r="B126" s="25" t="str">
        <f t="shared" si="31"/>
        <v>X</v>
      </c>
      <c r="C126" s="25" t="s">
        <v>93</v>
      </c>
      <c r="D126" s="25" t="s">
        <v>272</v>
      </c>
      <c r="E126" s="25"/>
      <c r="F126" s="25"/>
      <c r="G126" s="25" t="s">
        <v>273</v>
      </c>
      <c r="H126" s="25" t="s">
        <v>274</v>
      </c>
      <c r="I126" s="57">
        <v>721415</v>
      </c>
      <c r="J126" s="25" t="s">
        <v>1</v>
      </c>
      <c r="K126" s="57">
        <v>721415</v>
      </c>
      <c r="L126" s="25" t="s">
        <v>1</v>
      </c>
      <c r="M126" s="25">
        <v>1010</v>
      </c>
      <c r="N126" s="25" t="s">
        <v>278</v>
      </c>
      <c r="O126" s="25" t="str">
        <f t="shared" si="32"/>
        <v>JS0A4QUT</v>
      </c>
      <c r="P126" s="68" t="s">
        <v>44</v>
      </c>
      <c r="Q126" s="25"/>
      <c r="R126" s="35" t="s">
        <v>43</v>
      </c>
      <c r="S126" s="35" t="s">
        <v>25</v>
      </c>
      <c r="T126" s="25">
        <v>1008354892</v>
      </c>
      <c r="U126" s="25">
        <v>170</v>
      </c>
      <c r="V126" s="25">
        <v>120</v>
      </c>
      <c r="W126" s="23">
        <v>4001368265</v>
      </c>
      <c r="X126" s="74">
        <v>145</v>
      </c>
      <c r="Y126" s="69">
        <f t="shared" si="33"/>
        <v>0</v>
      </c>
      <c r="Z126" s="69">
        <f t="shared" si="34"/>
        <v>145</v>
      </c>
      <c r="AA126" s="90">
        <v>4.99</v>
      </c>
      <c r="AB126" s="90"/>
      <c r="AC126" s="90">
        <f t="shared" si="35"/>
        <v>4.99</v>
      </c>
      <c r="AD126" s="70">
        <v>44908</v>
      </c>
      <c r="AE126" s="70">
        <v>45061</v>
      </c>
      <c r="AF126" s="70">
        <v>45062</v>
      </c>
      <c r="AG126" s="48">
        <v>143537100</v>
      </c>
      <c r="AH126" s="25">
        <v>49105</v>
      </c>
      <c r="AI126" s="48" t="s">
        <v>285</v>
      </c>
      <c r="AJ126" s="70">
        <v>45057</v>
      </c>
      <c r="AK126" s="25"/>
      <c r="AL126" s="25"/>
      <c r="AM126" s="25" t="str">
        <f>IFERROR(VLOOKUP(AL126,'New CRC'!A:B,3,0),"-")</f>
        <v>-</v>
      </c>
      <c r="AN126" s="25" t="s">
        <v>280</v>
      </c>
      <c r="AO126" s="25" t="s">
        <v>292</v>
      </c>
      <c r="AP126" s="25"/>
      <c r="AQ126" s="25">
        <v>29</v>
      </c>
      <c r="AR126" s="71">
        <f t="shared" si="36"/>
        <v>5</v>
      </c>
      <c r="AS126" s="25">
        <v>115</v>
      </c>
      <c r="AT126" s="25">
        <f t="shared" si="37"/>
        <v>149</v>
      </c>
      <c r="AU126" s="25">
        <f t="shared" si="38"/>
        <v>34</v>
      </c>
      <c r="AV126" s="25">
        <f t="shared" si="39"/>
        <v>-4</v>
      </c>
      <c r="AW126" s="23" t="str">
        <f>IFERROR(IF(AV126&lt;0,"Ontime",VLOOKUP(AV126,'LT Diff Cal'!$A:$B,2,0)),"-")</f>
        <v>Ontime</v>
      </c>
      <c r="AX126" s="23" t="s">
        <v>281</v>
      </c>
      <c r="AY126" s="23" t="str">
        <f>P126&amp;AZ126&amp;BA126&amp;BB126</f>
        <v>JS0A4QUT7H6400136331940120</v>
      </c>
      <c r="AZ126" s="23">
        <v>4001363319</v>
      </c>
      <c r="BA126" s="23">
        <v>40</v>
      </c>
      <c r="BB126" s="23">
        <v>120</v>
      </c>
      <c r="BC126" s="23">
        <v>3100</v>
      </c>
      <c r="BD126" s="23">
        <v>145</v>
      </c>
      <c r="BE126" s="23"/>
      <c r="BF126" s="23"/>
      <c r="BG126" s="23"/>
      <c r="BH126" s="23"/>
      <c r="BI126" s="23"/>
      <c r="BJ126" s="23"/>
      <c r="BK126" s="23"/>
      <c r="BL126" s="23"/>
      <c r="BM126" s="23"/>
      <c r="BN126" s="23"/>
      <c r="BO126" s="23"/>
      <c r="BP126" s="23"/>
      <c r="BQ126" s="23"/>
      <c r="BR126" s="23"/>
      <c r="BS126" s="23"/>
      <c r="BT126" s="23"/>
      <c r="BU126" s="23"/>
    </row>
    <row r="127" spans="1:73" s="72" customFormat="1">
      <c r="A127" s="25" t="str">
        <f t="shared" ref="A127:A173" si="40">P127&amp;T127&amp;U127&amp;V127</f>
        <v>JS0A4QUT85V1008354892190120</v>
      </c>
      <c r="B127" s="25" t="str">
        <f t="shared" si="31"/>
        <v>X</v>
      </c>
      <c r="C127" s="25" t="s">
        <v>93</v>
      </c>
      <c r="D127" s="25" t="s">
        <v>272</v>
      </c>
      <c r="E127" s="25"/>
      <c r="F127" s="25"/>
      <c r="G127" s="25" t="s">
        <v>273</v>
      </c>
      <c r="H127" s="25" t="s">
        <v>274</v>
      </c>
      <c r="I127" s="57">
        <v>721415</v>
      </c>
      <c r="J127" s="25" t="s">
        <v>1</v>
      </c>
      <c r="K127" s="57">
        <v>721415</v>
      </c>
      <c r="L127" s="25" t="s">
        <v>1</v>
      </c>
      <c r="M127" s="25">
        <v>1010</v>
      </c>
      <c r="N127" s="25" t="s">
        <v>278</v>
      </c>
      <c r="O127" s="25" t="str">
        <f t="shared" si="32"/>
        <v>JS0A4QUT</v>
      </c>
      <c r="P127" s="68" t="s">
        <v>83</v>
      </c>
      <c r="Q127" s="25"/>
      <c r="R127" s="35" t="s">
        <v>43</v>
      </c>
      <c r="S127" s="35" t="s">
        <v>84</v>
      </c>
      <c r="T127" s="25">
        <v>1008354892</v>
      </c>
      <c r="U127" s="25">
        <v>190</v>
      </c>
      <c r="V127" s="25">
        <v>120</v>
      </c>
      <c r="W127" s="23">
        <v>4001368265</v>
      </c>
      <c r="X127" s="74">
        <v>87</v>
      </c>
      <c r="Y127" s="69">
        <f t="shared" si="33"/>
        <v>0</v>
      </c>
      <c r="Z127" s="69">
        <f t="shared" si="34"/>
        <v>87</v>
      </c>
      <c r="AA127" s="90">
        <v>4.99</v>
      </c>
      <c r="AB127" s="90"/>
      <c r="AC127" s="90">
        <f t="shared" si="35"/>
        <v>4.99</v>
      </c>
      <c r="AD127" s="70">
        <v>44908</v>
      </c>
      <c r="AE127" s="70">
        <v>45061</v>
      </c>
      <c r="AF127" s="70">
        <v>45062</v>
      </c>
      <c r="AG127" s="48">
        <v>143537100</v>
      </c>
      <c r="AH127" s="25">
        <v>49105</v>
      </c>
      <c r="AI127" s="48" t="s">
        <v>285</v>
      </c>
      <c r="AJ127" s="70">
        <v>45057</v>
      </c>
      <c r="AK127" s="25"/>
      <c r="AL127" s="25"/>
      <c r="AM127" s="25" t="str">
        <f>IFERROR(VLOOKUP(AL127,'New CRC'!A:B,3,0),"-")</f>
        <v>-</v>
      </c>
      <c r="AN127" s="25" t="s">
        <v>280</v>
      </c>
      <c r="AO127" s="25" t="s">
        <v>292</v>
      </c>
      <c r="AP127" s="25"/>
      <c r="AQ127" s="25">
        <v>29</v>
      </c>
      <c r="AR127" s="71">
        <f t="shared" si="36"/>
        <v>3</v>
      </c>
      <c r="AS127" s="25">
        <v>115</v>
      </c>
      <c r="AT127" s="25">
        <f t="shared" si="37"/>
        <v>149</v>
      </c>
      <c r="AU127" s="25">
        <f t="shared" si="38"/>
        <v>34</v>
      </c>
      <c r="AV127" s="25">
        <f t="shared" si="39"/>
        <v>-4</v>
      </c>
      <c r="AW127" s="23" t="str">
        <f>IFERROR(IF(AV127&lt;0,"Ontime",VLOOKUP(AV127,'LT Diff Cal'!$A:$B,2,0)),"-")</f>
        <v>Ontime</v>
      </c>
      <c r="AX127" s="23" t="s">
        <v>281</v>
      </c>
      <c r="AY127" s="23" t="str">
        <f>P127&amp;AZ127&amp;BA127&amp;BB127</f>
        <v>JS0A4QUT85V4001361542520120</v>
      </c>
      <c r="AZ127" s="23">
        <v>4001361542</v>
      </c>
      <c r="BA127" s="23">
        <v>520</v>
      </c>
      <c r="BB127" s="23">
        <v>120</v>
      </c>
      <c r="BC127" s="23">
        <v>1357</v>
      </c>
      <c r="BD127" s="23">
        <v>87</v>
      </c>
      <c r="BE127" s="23"/>
      <c r="BF127" s="23"/>
      <c r="BG127" s="23"/>
      <c r="BH127" s="23"/>
      <c r="BI127" s="23"/>
      <c r="BJ127" s="23"/>
      <c r="BK127" s="23"/>
      <c r="BL127" s="23"/>
      <c r="BM127" s="23"/>
      <c r="BN127" s="23"/>
      <c r="BO127" s="23"/>
      <c r="BP127" s="23"/>
      <c r="BQ127" s="23"/>
      <c r="BR127" s="23"/>
      <c r="BS127" s="23"/>
      <c r="BT127" s="23"/>
      <c r="BU127" s="23"/>
    </row>
    <row r="128" spans="1:73" s="72" customFormat="1">
      <c r="A128" s="25" t="str">
        <f t="shared" si="40"/>
        <v>JS0A4QUTAB31008354892210120</v>
      </c>
      <c r="B128" s="25" t="str">
        <f t="shared" si="31"/>
        <v/>
      </c>
      <c r="C128" s="25" t="s">
        <v>93</v>
      </c>
      <c r="D128" s="25" t="s">
        <v>272</v>
      </c>
      <c r="E128" s="25"/>
      <c r="F128" s="25"/>
      <c r="G128" s="25" t="s">
        <v>273</v>
      </c>
      <c r="H128" s="25" t="s">
        <v>274</v>
      </c>
      <c r="I128" s="57">
        <v>721415</v>
      </c>
      <c r="J128" s="25" t="s">
        <v>1</v>
      </c>
      <c r="K128" s="57">
        <v>721415</v>
      </c>
      <c r="L128" s="25" t="s">
        <v>1</v>
      </c>
      <c r="M128" s="25">
        <v>1010</v>
      </c>
      <c r="N128" s="25" t="s">
        <v>278</v>
      </c>
      <c r="O128" s="25" t="str">
        <f t="shared" si="32"/>
        <v>JS0A4QUT</v>
      </c>
      <c r="P128" s="68" t="s">
        <v>129</v>
      </c>
      <c r="Q128" s="25"/>
      <c r="R128" s="35" t="s">
        <v>43</v>
      </c>
      <c r="S128" s="35" t="s">
        <v>130</v>
      </c>
      <c r="T128" s="25">
        <v>1008354892</v>
      </c>
      <c r="U128" s="25">
        <v>210</v>
      </c>
      <c r="V128" s="25">
        <v>120</v>
      </c>
      <c r="W128" s="23">
        <v>4001368265</v>
      </c>
      <c r="X128" s="74">
        <v>290</v>
      </c>
      <c r="Y128" s="69">
        <f t="shared" si="33"/>
        <v>290</v>
      </c>
      <c r="Z128" s="69">
        <f t="shared" si="34"/>
        <v>0</v>
      </c>
      <c r="AA128" s="90">
        <v>5.54</v>
      </c>
      <c r="AB128" s="90">
        <v>0.17</v>
      </c>
      <c r="AC128" s="90">
        <f t="shared" si="35"/>
        <v>5.71</v>
      </c>
      <c r="AD128" s="70">
        <v>44908</v>
      </c>
      <c r="AE128" s="70">
        <v>45061</v>
      </c>
      <c r="AF128" s="70">
        <v>45062</v>
      </c>
      <c r="AG128" s="48">
        <v>143537100</v>
      </c>
      <c r="AH128" s="25">
        <v>49105</v>
      </c>
      <c r="AI128" s="48" t="s">
        <v>285</v>
      </c>
      <c r="AJ128" s="70">
        <v>45057</v>
      </c>
      <c r="AK128" s="25"/>
      <c r="AL128" s="25"/>
      <c r="AM128" s="25" t="str">
        <f>IFERROR(VLOOKUP(AL128,'New CRC'!A:B,3,0),"-")</f>
        <v>-</v>
      </c>
      <c r="AN128" s="25" t="s">
        <v>280</v>
      </c>
      <c r="AO128" s="25" t="s">
        <v>292</v>
      </c>
      <c r="AP128" s="25"/>
      <c r="AQ128" s="25">
        <v>29</v>
      </c>
      <c r="AR128" s="71">
        <f t="shared" si="36"/>
        <v>10</v>
      </c>
      <c r="AS128" s="25">
        <v>115</v>
      </c>
      <c r="AT128" s="25">
        <f t="shared" si="37"/>
        <v>149</v>
      </c>
      <c r="AU128" s="25">
        <f t="shared" si="38"/>
        <v>34</v>
      </c>
      <c r="AV128" s="25">
        <f t="shared" si="39"/>
        <v>-4</v>
      </c>
      <c r="AW128" s="23" t="str">
        <f>IFERROR(IF(AV128&lt;0,"Ontime",VLOOKUP(AV128,'LT Diff Cal'!$A:$B,2,0)),"-")</f>
        <v>Ontime</v>
      </c>
      <c r="AX128" s="23"/>
      <c r="AY128" s="23"/>
      <c r="AZ128" s="23"/>
      <c r="BA128" s="23"/>
      <c r="BB128" s="23"/>
      <c r="BC128" s="23"/>
      <c r="BD128" s="23"/>
      <c r="BE128" s="23"/>
      <c r="BF128" s="23"/>
      <c r="BG128" s="23"/>
      <c r="BH128" s="23"/>
      <c r="BI128" s="23"/>
      <c r="BJ128" s="23"/>
      <c r="BK128" s="23"/>
      <c r="BL128" s="23"/>
      <c r="BM128" s="23"/>
      <c r="BN128" s="23"/>
      <c r="BO128" s="23"/>
      <c r="BP128" s="23"/>
      <c r="BQ128" s="23"/>
      <c r="BR128" s="23"/>
      <c r="BS128" s="23"/>
      <c r="BT128" s="23"/>
      <c r="BU128" s="23"/>
    </row>
    <row r="129" spans="1:73" s="72" customFormat="1">
      <c r="A129" s="25" t="str">
        <f t="shared" si="40"/>
        <v>JS0A4QUT96A1008354892200120</v>
      </c>
      <c r="B129" s="25" t="str">
        <f t="shared" si="31"/>
        <v/>
      </c>
      <c r="C129" s="25" t="s">
        <v>93</v>
      </c>
      <c r="D129" s="25" t="s">
        <v>272</v>
      </c>
      <c r="E129" s="25"/>
      <c r="F129" s="25"/>
      <c r="G129" s="25" t="s">
        <v>273</v>
      </c>
      <c r="H129" s="25" t="s">
        <v>274</v>
      </c>
      <c r="I129" s="57">
        <v>721415</v>
      </c>
      <c r="J129" s="25" t="s">
        <v>1</v>
      </c>
      <c r="K129" s="57">
        <v>721415</v>
      </c>
      <c r="L129" s="25" t="s">
        <v>1</v>
      </c>
      <c r="M129" s="25">
        <v>1010</v>
      </c>
      <c r="N129" s="25" t="s">
        <v>278</v>
      </c>
      <c r="O129" s="25" t="str">
        <f t="shared" si="32"/>
        <v>JS0A4QUT</v>
      </c>
      <c r="P129" s="68" t="s">
        <v>103</v>
      </c>
      <c r="Q129" s="25"/>
      <c r="R129" s="35" t="s">
        <v>43</v>
      </c>
      <c r="S129" s="35" t="s">
        <v>104</v>
      </c>
      <c r="T129" s="25">
        <v>1008354892</v>
      </c>
      <c r="U129" s="25">
        <v>200</v>
      </c>
      <c r="V129" s="25">
        <v>120</v>
      </c>
      <c r="W129" s="23">
        <v>4001368265</v>
      </c>
      <c r="X129" s="74">
        <v>116</v>
      </c>
      <c r="Y129" s="69">
        <f t="shared" si="33"/>
        <v>116</v>
      </c>
      <c r="Z129" s="69">
        <f t="shared" si="34"/>
        <v>0</v>
      </c>
      <c r="AA129" s="90">
        <v>4.99</v>
      </c>
      <c r="AB129" s="90"/>
      <c r="AC129" s="90">
        <f t="shared" si="35"/>
        <v>4.99</v>
      </c>
      <c r="AD129" s="70">
        <v>44908</v>
      </c>
      <c r="AE129" s="70">
        <v>45061</v>
      </c>
      <c r="AF129" s="70">
        <v>45062</v>
      </c>
      <c r="AG129" s="48">
        <v>143537100</v>
      </c>
      <c r="AH129" s="25">
        <v>49105</v>
      </c>
      <c r="AI129" s="48" t="s">
        <v>285</v>
      </c>
      <c r="AJ129" s="70">
        <v>45057</v>
      </c>
      <c r="AK129" s="25"/>
      <c r="AL129" s="25"/>
      <c r="AM129" s="25" t="str">
        <f>IFERROR(VLOOKUP(AL129,'New CRC'!A:B,3,0),"-")</f>
        <v>-</v>
      </c>
      <c r="AN129" s="25" t="s">
        <v>280</v>
      </c>
      <c r="AO129" s="25" t="s">
        <v>292</v>
      </c>
      <c r="AP129" s="25"/>
      <c r="AQ129" s="25">
        <v>29</v>
      </c>
      <c r="AR129" s="71">
        <f t="shared" si="36"/>
        <v>4</v>
      </c>
      <c r="AS129" s="25">
        <v>115</v>
      </c>
      <c r="AT129" s="25">
        <f t="shared" si="37"/>
        <v>149</v>
      </c>
      <c r="AU129" s="25">
        <f t="shared" si="38"/>
        <v>34</v>
      </c>
      <c r="AV129" s="25">
        <f t="shared" si="39"/>
        <v>-4</v>
      </c>
      <c r="AW129" s="23" t="str">
        <f>IFERROR(IF(AV129&lt;0,"Ontime",VLOOKUP(AV129,'LT Diff Cal'!$A:$B,2,0)),"-")</f>
        <v>Ontime</v>
      </c>
      <c r="AX129" s="23"/>
      <c r="AY129" s="23"/>
      <c r="AZ129" s="23"/>
      <c r="BA129" s="23"/>
      <c r="BB129" s="23"/>
      <c r="BC129" s="23"/>
      <c r="BD129" s="23"/>
      <c r="BE129" s="23"/>
      <c r="BF129" s="23"/>
      <c r="BG129" s="23"/>
      <c r="BH129" s="23"/>
      <c r="BI129" s="23"/>
      <c r="BJ129" s="23"/>
      <c r="BK129" s="23"/>
      <c r="BL129" s="23"/>
      <c r="BM129" s="23"/>
      <c r="BN129" s="23"/>
      <c r="BO129" s="23"/>
      <c r="BP129" s="23"/>
      <c r="BQ129" s="23"/>
      <c r="BR129" s="23"/>
      <c r="BS129" s="23"/>
      <c r="BT129" s="23"/>
      <c r="BU129" s="23"/>
    </row>
    <row r="130" spans="1:73" s="72" customFormat="1">
      <c r="A130" s="25" t="str">
        <f t="shared" si="40"/>
        <v>JS0A4QUT7N81008354892180120</v>
      </c>
      <c r="B130" s="25" t="str">
        <f t="shared" si="31"/>
        <v>X</v>
      </c>
      <c r="C130" s="25" t="s">
        <v>93</v>
      </c>
      <c r="D130" s="25" t="s">
        <v>272</v>
      </c>
      <c r="E130" s="25"/>
      <c r="F130" s="25"/>
      <c r="G130" s="25" t="s">
        <v>273</v>
      </c>
      <c r="H130" s="25" t="s">
        <v>274</v>
      </c>
      <c r="I130" s="57">
        <v>721415</v>
      </c>
      <c r="J130" s="25" t="s">
        <v>1</v>
      </c>
      <c r="K130" s="57">
        <v>721415</v>
      </c>
      <c r="L130" s="25" t="s">
        <v>1</v>
      </c>
      <c r="M130" s="25">
        <v>1010</v>
      </c>
      <c r="N130" s="25" t="s">
        <v>278</v>
      </c>
      <c r="O130" s="25" t="str">
        <f t="shared" si="32"/>
        <v>JS0A4QUT</v>
      </c>
      <c r="P130" s="68" t="s">
        <v>72</v>
      </c>
      <c r="Q130" s="25"/>
      <c r="R130" s="35" t="s">
        <v>43</v>
      </c>
      <c r="S130" s="35" t="s">
        <v>19</v>
      </c>
      <c r="T130" s="25">
        <v>1008354892</v>
      </c>
      <c r="U130" s="25">
        <v>180</v>
      </c>
      <c r="V130" s="25">
        <v>120</v>
      </c>
      <c r="W130" s="23">
        <v>4001368265</v>
      </c>
      <c r="X130" s="74">
        <v>174</v>
      </c>
      <c r="Y130" s="69">
        <f t="shared" si="33"/>
        <v>143</v>
      </c>
      <c r="Z130" s="69">
        <f t="shared" si="34"/>
        <v>31</v>
      </c>
      <c r="AA130" s="90">
        <v>5.16</v>
      </c>
      <c r="AB130" s="90"/>
      <c r="AC130" s="90">
        <f t="shared" si="35"/>
        <v>5.16</v>
      </c>
      <c r="AD130" s="70">
        <v>44908</v>
      </c>
      <c r="AE130" s="70">
        <v>45061</v>
      </c>
      <c r="AF130" s="70">
        <v>45062</v>
      </c>
      <c r="AG130" s="48">
        <v>143537100</v>
      </c>
      <c r="AH130" s="25">
        <v>49105</v>
      </c>
      <c r="AI130" s="48" t="s">
        <v>285</v>
      </c>
      <c r="AJ130" s="70">
        <v>45057</v>
      </c>
      <c r="AK130" s="25"/>
      <c r="AL130" s="25"/>
      <c r="AM130" s="25" t="str">
        <f>IFERROR(VLOOKUP(AL130,'New CRC'!A:B,3,0),"-")</f>
        <v>-</v>
      </c>
      <c r="AN130" s="25" t="s">
        <v>280</v>
      </c>
      <c r="AO130" s="25" t="s">
        <v>292</v>
      </c>
      <c r="AP130" s="25"/>
      <c r="AQ130" s="25">
        <v>29</v>
      </c>
      <c r="AR130" s="71">
        <f t="shared" si="36"/>
        <v>6</v>
      </c>
      <c r="AS130" s="25">
        <v>115</v>
      </c>
      <c r="AT130" s="25">
        <f t="shared" si="37"/>
        <v>149</v>
      </c>
      <c r="AU130" s="25">
        <f t="shared" si="38"/>
        <v>34</v>
      </c>
      <c r="AV130" s="25">
        <f t="shared" si="39"/>
        <v>-4</v>
      </c>
      <c r="AW130" s="23" t="str">
        <f>IFERROR(IF(AV130&lt;0,"Ontime",VLOOKUP(AV130,'LT Diff Cal'!$A:$B,2,0)),"-")</f>
        <v>Ontime</v>
      </c>
      <c r="AX130" s="23" t="s">
        <v>281</v>
      </c>
      <c r="AY130" s="23" t="str">
        <f>P130&amp;AZ130&amp;BA130&amp;BB130</f>
        <v>JS0A4QUT7N8400136331950120</v>
      </c>
      <c r="AZ130" s="23">
        <v>4001363319</v>
      </c>
      <c r="BA130" s="23">
        <v>50</v>
      </c>
      <c r="BB130" s="23">
        <v>120</v>
      </c>
      <c r="BC130" s="23">
        <v>126</v>
      </c>
      <c r="BD130" s="23">
        <v>10</v>
      </c>
      <c r="BE130" s="23" t="str">
        <f>P130&amp;BG130&amp;BH130&amp;BI130</f>
        <v>JS0A4QUT7N84001359898420120</v>
      </c>
      <c r="BF130" s="23" t="s">
        <v>281</v>
      </c>
      <c r="BG130" s="23">
        <v>4001359898</v>
      </c>
      <c r="BH130" s="23">
        <v>420</v>
      </c>
      <c r="BI130" s="23">
        <v>120</v>
      </c>
      <c r="BJ130" s="23">
        <v>871</v>
      </c>
      <c r="BK130" s="23">
        <v>21</v>
      </c>
      <c r="BL130" s="23"/>
      <c r="BM130" s="23"/>
      <c r="BN130" s="23"/>
      <c r="BO130" s="23"/>
      <c r="BP130" s="23"/>
      <c r="BQ130" s="23"/>
      <c r="BR130" s="23"/>
      <c r="BS130" s="23"/>
      <c r="BT130" s="23"/>
      <c r="BU130" s="23"/>
    </row>
    <row r="131" spans="1:73" s="72" customFormat="1">
      <c r="A131" s="25" t="str">
        <f t="shared" si="40"/>
        <v>JS0A4QUT0031008354892130120</v>
      </c>
      <c r="B131" s="25" t="str">
        <f t="shared" ref="B131:B162" si="41">IF(Z131&gt;0,"X","")</f>
        <v/>
      </c>
      <c r="C131" s="25" t="s">
        <v>93</v>
      </c>
      <c r="D131" s="25" t="s">
        <v>272</v>
      </c>
      <c r="E131" s="25"/>
      <c r="F131" s="25"/>
      <c r="G131" s="25" t="s">
        <v>273</v>
      </c>
      <c r="H131" s="25" t="s">
        <v>274</v>
      </c>
      <c r="I131" s="57">
        <v>721415</v>
      </c>
      <c r="J131" s="25" t="s">
        <v>1</v>
      </c>
      <c r="K131" s="57">
        <v>721415</v>
      </c>
      <c r="L131" s="25" t="s">
        <v>1</v>
      </c>
      <c r="M131" s="25">
        <v>1010</v>
      </c>
      <c r="N131" s="25" t="s">
        <v>278</v>
      </c>
      <c r="O131" s="25" t="str">
        <f t="shared" ref="O131:O162" si="42">LEFT(P131,8)</f>
        <v>JS0A4QUT</v>
      </c>
      <c r="P131" s="68" t="s">
        <v>101</v>
      </c>
      <c r="Q131" s="25"/>
      <c r="R131" s="35" t="s">
        <v>43</v>
      </c>
      <c r="S131" s="35" t="s">
        <v>23</v>
      </c>
      <c r="T131" s="25">
        <v>1008354892</v>
      </c>
      <c r="U131" s="25">
        <v>130</v>
      </c>
      <c r="V131" s="25">
        <v>120</v>
      </c>
      <c r="W131" s="23">
        <v>4001368265</v>
      </c>
      <c r="X131" s="74">
        <v>203</v>
      </c>
      <c r="Y131" s="69">
        <f t="shared" ref="Y131:Y162" si="43">X131-Z131</f>
        <v>203</v>
      </c>
      <c r="Z131" s="69">
        <f t="shared" ref="Z131:Z162" si="44">BD131+BK131+BS131</f>
        <v>0</v>
      </c>
      <c r="AA131" s="90">
        <v>5.16</v>
      </c>
      <c r="AB131" s="90"/>
      <c r="AC131" s="90">
        <f t="shared" ref="AC131:AC162" si="45">SUM(AA131:AB131)</f>
        <v>5.16</v>
      </c>
      <c r="AD131" s="70">
        <v>44908</v>
      </c>
      <c r="AE131" s="70">
        <v>45061</v>
      </c>
      <c r="AF131" s="70">
        <v>45062</v>
      </c>
      <c r="AG131" s="48">
        <v>143537100</v>
      </c>
      <c r="AH131" s="25">
        <v>49105</v>
      </c>
      <c r="AI131" s="48" t="s">
        <v>285</v>
      </c>
      <c r="AJ131" s="70">
        <v>45057</v>
      </c>
      <c r="AK131" s="25"/>
      <c r="AL131" s="25"/>
      <c r="AM131" s="25" t="str">
        <f>IFERROR(VLOOKUP(AL131,'New CRC'!A:B,3,0),"-")</f>
        <v>-</v>
      </c>
      <c r="AN131" s="25" t="s">
        <v>280</v>
      </c>
      <c r="AO131" s="25" t="s">
        <v>292</v>
      </c>
      <c r="AP131" s="25"/>
      <c r="AQ131" s="25">
        <v>29</v>
      </c>
      <c r="AR131" s="71">
        <f t="shared" ref="AR131:AR162" si="46">X131/AQ131</f>
        <v>7</v>
      </c>
      <c r="AS131" s="25">
        <v>115</v>
      </c>
      <c r="AT131" s="25">
        <f t="shared" ref="AT131:AT162" si="47">AJ131-AD131</f>
        <v>149</v>
      </c>
      <c r="AU131" s="25">
        <f t="shared" ref="AU131:AU162" si="48">AT131-AS131</f>
        <v>34</v>
      </c>
      <c r="AV131" s="25">
        <f t="shared" ref="AV131:AV162" si="49">AJ131-AE131</f>
        <v>-4</v>
      </c>
      <c r="AW131" s="23" t="str">
        <f>IFERROR(IF(AV131&lt;0,"Ontime",VLOOKUP(AV131,'LT Diff Cal'!$A:$B,2,0)),"-")</f>
        <v>Ontime</v>
      </c>
      <c r="AX131" s="23"/>
      <c r="AY131" s="23"/>
      <c r="AZ131" s="23"/>
      <c r="BA131" s="23"/>
      <c r="BB131" s="23"/>
      <c r="BC131" s="23"/>
      <c r="BD131" s="23"/>
      <c r="BE131" s="23"/>
      <c r="BF131" s="23"/>
      <c r="BG131" s="23"/>
      <c r="BH131" s="23"/>
      <c r="BI131" s="23"/>
      <c r="BJ131" s="23"/>
      <c r="BK131" s="23"/>
      <c r="BL131" s="23"/>
      <c r="BM131" s="23"/>
      <c r="BN131" s="23"/>
      <c r="BO131" s="23"/>
      <c r="BP131" s="23"/>
      <c r="BQ131" s="23"/>
      <c r="BR131" s="23"/>
      <c r="BS131" s="23"/>
      <c r="BT131" s="23"/>
      <c r="BU131" s="23"/>
    </row>
    <row r="132" spans="1:73" s="72" customFormat="1">
      <c r="A132" s="25" t="str">
        <f t="shared" si="40"/>
        <v>JS0A4QUTAI21008354892220120</v>
      </c>
      <c r="B132" s="25" t="str">
        <f t="shared" si="41"/>
        <v/>
      </c>
      <c r="C132" s="25" t="s">
        <v>93</v>
      </c>
      <c r="D132" s="25" t="s">
        <v>272</v>
      </c>
      <c r="E132" s="25"/>
      <c r="F132" s="25"/>
      <c r="G132" s="25" t="s">
        <v>273</v>
      </c>
      <c r="H132" s="25" t="s">
        <v>274</v>
      </c>
      <c r="I132" s="57">
        <v>721415</v>
      </c>
      <c r="J132" s="25" t="s">
        <v>1</v>
      </c>
      <c r="K132" s="57">
        <v>721415</v>
      </c>
      <c r="L132" s="25" t="s">
        <v>1</v>
      </c>
      <c r="M132" s="25">
        <v>1010</v>
      </c>
      <c r="N132" s="25" t="s">
        <v>278</v>
      </c>
      <c r="O132" s="25" t="str">
        <f t="shared" si="42"/>
        <v>JS0A4QUT</v>
      </c>
      <c r="P132" s="68" t="s">
        <v>52</v>
      </c>
      <c r="Q132" s="25"/>
      <c r="R132" s="35" t="s">
        <v>43</v>
      </c>
      <c r="S132" s="35" t="s">
        <v>53</v>
      </c>
      <c r="T132" s="25">
        <v>1008354892</v>
      </c>
      <c r="U132" s="25">
        <v>220</v>
      </c>
      <c r="V132" s="25">
        <v>120</v>
      </c>
      <c r="W132" s="23">
        <v>4001368265</v>
      </c>
      <c r="X132" s="74">
        <v>145</v>
      </c>
      <c r="Y132" s="69">
        <f t="shared" si="43"/>
        <v>145</v>
      </c>
      <c r="Z132" s="69">
        <f t="shared" si="44"/>
        <v>0</v>
      </c>
      <c r="AA132" s="90">
        <v>5.42</v>
      </c>
      <c r="AB132" s="90">
        <v>0.36075036075036077</v>
      </c>
      <c r="AC132" s="90">
        <f t="shared" si="45"/>
        <v>5.7807503607503605</v>
      </c>
      <c r="AD132" s="70">
        <v>44908</v>
      </c>
      <c r="AE132" s="70">
        <v>45061</v>
      </c>
      <c r="AF132" s="70">
        <v>45062</v>
      </c>
      <c r="AG132" s="48">
        <v>143537100</v>
      </c>
      <c r="AH132" s="25">
        <v>49105</v>
      </c>
      <c r="AI132" s="48" t="s">
        <v>285</v>
      </c>
      <c r="AJ132" s="70">
        <v>45057</v>
      </c>
      <c r="AK132" s="25"/>
      <c r="AL132" s="25"/>
      <c r="AM132" s="25" t="str">
        <f>IFERROR(VLOOKUP(AL132,'New CRC'!A:B,3,0),"-")</f>
        <v>-</v>
      </c>
      <c r="AN132" s="25" t="s">
        <v>280</v>
      </c>
      <c r="AO132" s="25" t="s">
        <v>292</v>
      </c>
      <c r="AP132" s="25"/>
      <c r="AQ132" s="25">
        <v>29</v>
      </c>
      <c r="AR132" s="71">
        <f t="shared" si="46"/>
        <v>5</v>
      </c>
      <c r="AS132" s="25">
        <v>115</v>
      </c>
      <c r="AT132" s="25">
        <f t="shared" si="47"/>
        <v>149</v>
      </c>
      <c r="AU132" s="25">
        <f t="shared" si="48"/>
        <v>34</v>
      </c>
      <c r="AV132" s="25">
        <f t="shared" si="49"/>
        <v>-4</v>
      </c>
      <c r="AW132" s="23" t="str">
        <f>IFERROR(IF(AV132&lt;0,"Ontime",VLOOKUP(AV132,'LT Diff Cal'!$A:$B,2,0)),"-")</f>
        <v>Ontime</v>
      </c>
      <c r="AX132" s="23"/>
      <c r="AY132" s="23"/>
      <c r="AZ132" s="23"/>
      <c r="BA132" s="23"/>
      <c r="BB132" s="23"/>
      <c r="BC132" s="23"/>
      <c r="BD132" s="23"/>
      <c r="BE132" s="23"/>
      <c r="BF132" s="23"/>
      <c r="BG132" s="23"/>
      <c r="BH132" s="23"/>
      <c r="BI132" s="23"/>
      <c r="BJ132" s="23"/>
      <c r="BK132" s="23"/>
      <c r="BL132" s="23"/>
      <c r="BM132" s="23"/>
      <c r="BN132" s="23"/>
      <c r="BO132" s="23"/>
      <c r="BP132" s="23"/>
      <c r="BQ132" s="23"/>
      <c r="BR132" s="23"/>
      <c r="BS132" s="23"/>
      <c r="BT132" s="23"/>
      <c r="BU132" s="23"/>
    </row>
    <row r="133" spans="1:73" s="72" customFormat="1">
      <c r="A133" s="25" t="str">
        <f t="shared" si="40"/>
        <v>JS0A4QUT5XP1008354892160120</v>
      </c>
      <c r="B133" s="25" t="str">
        <f t="shared" si="41"/>
        <v/>
      </c>
      <c r="C133" s="25" t="s">
        <v>93</v>
      </c>
      <c r="D133" s="25" t="s">
        <v>272</v>
      </c>
      <c r="E133" s="25"/>
      <c r="F133" s="25"/>
      <c r="G133" s="25" t="s">
        <v>273</v>
      </c>
      <c r="H133" s="25" t="s">
        <v>274</v>
      </c>
      <c r="I133" s="57">
        <v>721415</v>
      </c>
      <c r="J133" s="25" t="s">
        <v>1</v>
      </c>
      <c r="K133" s="57">
        <v>721415</v>
      </c>
      <c r="L133" s="25" t="s">
        <v>1</v>
      </c>
      <c r="M133" s="25">
        <v>1010</v>
      </c>
      <c r="N133" s="25" t="s">
        <v>278</v>
      </c>
      <c r="O133" s="25" t="str">
        <f t="shared" si="42"/>
        <v>JS0A4QUT</v>
      </c>
      <c r="P133" s="68" t="s">
        <v>102</v>
      </c>
      <c r="Q133" s="25"/>
      <c r="R133" s="35" t="s">
        <v>43</v>
      </c>
      <c r="S133" s="35" t="s">
        <v>26</v>
      </c>
      <c r="T133" s="25">
        <v>1008354892</v>
      </c>
      <c r="U133" s="25">
        <v>160</v>
      </c>
      <c r="V133" s="25">
        <v>120</v>
      </c>
      <c r="W133" s="23">
        <v>4001368265</v>
      </c>
      <c r="X133" s="74">
        <v>116</v>
      </c>
      <c r="Y133" s="69">
        <f t="shared" si="43"/>
        <v>116</v>
      </c>
      <c r="Z133" s="69">
        <f t="shared" si="44"/>
        <v>0</v>
      </c>
      <c r="AA133" s="90">
        <v>4.99</v>
      </c>
      <c r="AB133" s="90"/>
      <c r="AC133" s="90">
        <f t="shared" si="45"/>
        <v>4.99</v>
      </c>
      <c r="AD133" s="70">
        <v>44908</v>
      </c>
      <c r="AE133" s="70">
        <v>45061</v>
      </c>
      <c r="AF133" s="70">
        <v>45062</v>
      </c>
      <c r="AG133" s="48">
        <v>143537100</v>
      </c>
      <c r="AH133" s="25">
        <v>49105</v>
      </c>
      <c r="AI133" s="48" t="s">
        <v>285</v>
      </c>
      <c r="AJ133" s="70">
        <v>45057</v>
      </c>
      <c r="AK133" s="25"/>
      <c r="AL133" s="25"/>
      <c r="AM133" s="25" t="str">
        <f>IFERROR(VLOOKUP(AL133,'New CRC'!A:B,3,0),"-")</f>
        <v>-</v>
      </c>
      <c r="AN133" s="25" t="s">
        <v>280</v>
      </c>
      <c r="AO133" s="25" t="s">
        <v>292</v>
      </c>
      <c r="AP133" s="25"/>
      <c r="AQ133" s="25">
        <v>29</v>
      </c>
      <c r="AR133" s="71">
        <f t="shared" si="46"/>
        <v>4</v>
      </c>
      <c r="AS133" s="25">
        <v>115</v>
      </c>
      <c r="AT133" s="25">
        <f t="shared" si="47"/>
        <v>149</v>
      </c>
      <c r="AU133" s="25">
        <f t="shared" si="48"/>
        <v>34</v>
      </c>
      <c r="AV133" s="25">
        <f t="shared" si="49"/>
        <v>-4</v>
      </c>
      <c r="AW133" s="23" t="str">
        <f>IFERROR(IF(AV133&lt;0,"Ontime",VLOOKUP(AV133,'LT Diff Cal'!$A:$B,2,0)),"-")</f>
        <v>Ontime</v>
      </c>
      <c r="AX133" s="23"/>
      <c r="AY133" s="23"/>
      <c r="AZ133" s="23"/>
      <c r="BA133" s="23"/>
      <c r="BB133" s="23"/>
      <c r="BC133" s="23"/>
      <c r="BD133" s="23"/>
      <c r="BE133" s="23"/>
      <c r="BF133" s="23"/>
      <c r="BG133" s="23"/>
      <c r="BH133" s="23"/>
      <c r="BI133" s="23"/>
      <c r="BJ133" s="23"/>
      <c r="BK133" s="23"/>
      <c r="BL133" s="23"/>
      <c r="BM133" s="23"/>
      <c r="BN133" s="23"/>
      <c r="BO133" s="23"/>
      <c r="BP133" s="23"/>
      <c r="BQ133" s="23"/>
      <c r="BR133" s="23"/>
      <c r="BS133" s="23"/>
      <c r="BT133" s="23"/>
      <c r="BU133" s="23"/>
    </row>
    <row r="134" spans="1:73" s="72" customFormat="1">
      <c r="A134" s="25" t="str">
        <f t="shared" si="40"/>
        <v>JS0A4QUT04S1008354892150120</v>
      </c>
      <c r="B134" s="25" t="str">
        <f t="shared" si="41"/>
        <v>X</v>
      </c>
      <c r="C134" s="25" t="s">
        <v>93</v>
      </c>
      <c r="D134" s="25" t="s">
        <v>272</v>
      </c>
      <c r="E134" s="25"/>
      <c r="F134" s="25"/>
      <c r="G134" s="25" t="s">
        <v>273</v>
      </c>
      <c r="H134" s="25" t="s">
        <v>274</v>
      </c>
      <c r="I134" s="57">
        <v>721415</v>
      </c>
      <c r="J134" s="25" t="s">
        <v>1</v>
      </c>
      <c r="K134" s="57">
        <v>721415</v>
      </c>
      <c r="L134" s="25" t="s">
        <v>1</v>
      </c>
      <c r="M134" s="25">
        <v>1010</v>
      </c>
      <c r="N134" s="25" t="s">
        <v>278</v>
      </c>
      <c r="O134" s="25" t="str">
        <f t="shared" si="42"/>
        <v>JS0A4QUT</v>
      </c>
      <c r="P134" s="68" t="s">
        <v>45</v>
      </c>
      <c r="Q134" s="25"/>
      <c r="R134" s="35" t="s">
        <v>43</v>
      </c>
      <c r="S134" s="35" t="s">
        <v>24</v>
      </c>
      <c r="T134" s="25">
        <v>1008354892</v>
      </c>
      <c r="U134" s="25">
        <v>150</v>
      </c>
      <c r="V134" s="25">
        <v>120</v>
      </c>
      <c r="W134" s="23">
        <v>4001368265</v>
      </c>
      <c r="X134" s="74">
        <v>145</v>
      </c>
      <c r="Y134" s="69">
        <f t="shared" si="43"/>
        <v>0</v>
      </c>
      <c r="Z134" s="69">
        <f t="shared" si="44"/>
        <v>145</v>
      </c>
      <c r="AA134" s="90">
        <v>4.99</v>
      </c>
      <c r="AB134" s="90"/>
      <c r="AC134" s="90">
        <f t="shared" si="45"/>
        <v>4.99</v>
      </c>
      <c r="AD134" s="70">
        <v>44908</v>
      </c>
      <c r="AE134" s="70">
        <v>45061</v>
      </c>
      <c r="AF134" s="70">
        <v>45062</v>
      </c>
      <c r="AG134" s="48">
        <v>143537100</v>
      </c>
      <c r="AH134" s="25">
        <v>49105</v>
      </c>
      <c r="AI134" s="48" t="s">
        <v>285</v>
      </c>
      <c r="AJ134" s="70">
        <v>45057</v>
      </c>
      <c r="AK134" s="25"/>
      <c r="AL134" s="25"/>
      <c r="AM134" s="25" t="str">
        <f>IFERROR(VLOOKUP(AL134,'New CRC'!A:B,3,0),"-")</f>
        <v>-</v>
      </c>
      <c r="AN134" s="25" t="s">
        <v>280</v>
      </c>
      <c r="AO134" s="25" t="s">
        <v>292</v>
      </c>
      <c r="AP134" s="25"/>
      <c r="AQ134" s="25">
        <v>29</v>
      </c>
      <c r="AR134" s="71">
        <f t="shared" si="46"/>
        <v>5</v>
      </c>
      <c r="AS134" s="25">
        <v>115</v>
      </c>
      <c r="AT134" s="25">
        <f t="shared" si="47"/>
        <v>149</v>
      </c>
      <c r="AU134" s="25">
        <f t="shared" si="48"/>
        <v>34</v>
      </c>
      <c r="AV134" s="25">
        <f t="shared" si="49"/>
        <v>-4</v>
      </c>
      <c r="AW134" s="23" t="str">
        <f>IFERROR(IF(AV134&lt;0,"Ontime",VLOOKUP(AV134,'LT Diff Cal'!$A:$B,2,0)),"-")</f>
        <v>Ontime</v>
      </c>
      <c r="AX134" s="23" t="s">
        <v>281</v>
      </c>
      <c r="AY134" s="23" t="str">
        <f>P134&amp;AZ134&amp;BA134&amp;BB134</f>
        <v>JS0A4QUT04S4001361542240120</v>
      </c>
      <c r="AZ134" s="23">
        <v>4001361542</v>
      </c>
      <c r="BA134" s="23">
        <v>240</v>
      </c>
      <c r="BB134" s="23">
        <v>120</v>
      </c>
      <c r="BC134" s="23">
        <v>6939</v>
      </c>
      <c r="BD134" s="23">
        <v>145</v>
      </c>
      <c r="BE134" s="23"/>
      <c r="BF134" s="23"/>
      <c r="BG134" s="23"/>
      <c r="BH134" s="23"/>
      <c r="BI134" s="23"/>
      <c r="BJ134" s="23"/>
      <c r="BK134" s="23"/>
      <c r="BL134" s="23"/>
      <c r="BM134" s="23"/>
      <c r="BN134" s="23"/>
      <c r="BO134" s="23"/>
      <c r="BP134" s="23"/>
      <c r="BQ134" s="23"/>
      <c r="BR134" s="23"/>
      <c r="BS134" s="23"/>
      <c r="BT134" s="23"/>
      <c r="BU134" s="23"/>
    </row>
    <row r="135" spans="1:73" s="72" customFormat="1">
      <c r="A135" s="25" t="str">
        <f t="shared" si="40"/>
        <v>JS0A4QUE7G31008354892270120</v>
      </c>
      <c r="B135" s="25" t="str">
        <f t="shared" si="41"/>
        <v/>
      </c>
      <c r="C135" s="25" t="s">
        <v>93</v>
      </c>
      <c r="D135" s="25" t="s">
        <v>272</v>
      </c>
      <c r="E135" s="25"/>
      <c r="F135" s="25"/>
      <c r="G135" s="25" t="s">
        <v>273</v>
      </c>
      <c r="H135" s="25" t="s">
        <v>274</v>
      </c>
      <c r="I135" s="57">
        <v>721415</v>
      </c>
      <c r="J135" s="25" t="s">
        <v>1</v>
      </c>
      <c r="K135" s="57">
        <v>721415</v>
      </c>
      <c r="L135" s="25" t="s">
        <v>1</v>
      </c>
      <c r="M135" s="25">
        <v>1010</v>
      </c>
      <c r="N135" s="25" t="s">
        <v>278</v>
      </c>
      <c r="O135" s="25" t="str">
        <f t="shared" si="42"/>
        <v>JS0A4QUE</v>
      </c>
      <c r="P135" s="68" t="s">
        <v>98</v>
      </c>
      <c r="Q135" s="25"/>
      <c r="R135" s="35" t="s">
        <v>35</v>
      </c>
      <c r="S135" s="35" t="s">
        <v>21</v>
      </c>
      <c r="T135" s="25">
        <v>1008354892</v>
      </c>
      <c r="U135" s="25">
        <v>270</v>
      </c>
      <c r="V135" s="25">
        <v>120</v>
      </c>
      <c r="W135" s="23">
        <v>4001368265</v>
      </c>
      <c r="X135" s="74">
        <v>484</v>
      </c>
      <c r="Y135" s="69">
        <f t="shared" si="43"/>
        <v>484</v>
      </c>
      <c r="Z135" s="69">
        <f t="shared" si="44"/>
        <v>0</v>
      </c>
      <c r="AA135" s="90">
        <v>5.87</v>
      </c>
      <c r="AB135" s="90"/>
      <c r="AC135" s="90">
        <f t="shared" si="45"/>
        <v>5.87</v>
      </c>
      <c r="AD135" s="70">
        <v>44908</v>
      </c>
      <c r="AE135" s="70">
        <v>45061</v>
      </c>
      <c r="AF135" s="70">
        <v>45062</v>
      </c>
      <c r="AG135" s="48">
        <v>143537100</v>
      </c>
      <c r="AH135" s="25">
        <v>49105</v>
      </c>
      <c r="AI135" s="48" t="s">
        <v>285</v>
      </c>
      <c r="AJ135" s="70">
        <v>45057</v>
      </c>
      <c r="AK135" s="25"/>
      <c r="AL135" s="25"/>
      <c r="AM135" s="25" t="str">
        <f>IFERROR(VLOOKUP(AL135,'New CRC'!A:B,3,0),"-")</f>
        <v>-</v>
      </c>
      <c r="AN135" s="25" t="s">
        <v>280</v>
      </c>
      <c r="AO135" s="25" t="s">
        <v>292</v>
      </c>
      <c r="AP135" s="25"/>
      <c r="AQ135" s="25">
        <v>22</v>
      </c>
      <c r="AR135" s="71">
        <f t="shared" si="46"/>
        <v>22</v>
      </c>
      <c r="AS135" s="25">
        <v>125</v>
      </c>
      <c r="AT135" s="25">
        <f t="shared" si="47"/>
        <v>149</v>
      </c>
      <c r="AU135" s="25">
        <f t="shared" si="48"/>
        <v>24</v>
      </c>
      <c r="AV135" s="25">
        <f t="shared" si="49"/>
        <v>-4</v>
      </c>
      <c r="AW135" s="23" t="str">
        <f>IFERROR(IF(AV135&lt;0,"Ontime",VLOOKUP(AV135,'LT Diff Cal'!$A:$B,2,0)),"-")</f>
        <v>Ontime</v>
      </c>
      <c r="AX135" s="23"/>
      <c r="AY135" s="23"/>
      <c r="AZ135" s="23"/>
      <c r="BA135" s="23"/>
      <c r="BB135" s="23"/>
      <c r="BC135" s="23"/>
      <c r="BD135" s="23"/>
      <c r="BE135" s="23"/>
      <c r="BF135" s="23"/>
      <c r="BG135" s="23"/>
      <c r="BH135" s="23"/>
      <c r="BI135" s="23"/>
      <c r="BJ135" s="23"/>
      <c r="BK135" s="23"/>
      <c r="BL135" s="23"/>
      <c r="BM135" s="23"/>
      <c r="BN135" s="23"/>
      <c r="BO135" s="23"/>
      <c r="BP135" s="23"/>
      <c r="BQ135" s="23"/>
      <c r="BR135" s="23"/>
      <c r="BS135" s="23"/>
      <c r="BT135" s="23"/>
      <c r="BU135" s="23"/>
    </row>
    <row r="136" spans="1:73" s="72" customFormat="1">
      <c r="A136" s="25" t="str">
        <f t="shared" si="40"/>
        <v>JS0A4QUE0081008354892250120</v>
      </c>
      <c r="B136" s="25" t="str">
        <f t="shared" si="41"/>
        <v>X</v>
      </c>
      <c r="C136" s="25" t="s">
        <v>93</v>
      </c>
      <c r="D136" s="25" t="s">
        <v>272</v>
      </c>
      <c r="E136" s="25"/>
      <c r="F136" s="25"/>
      <c r="G136" s="25" t="s">
        <v>273</v>
      </c>
      <c r="H136" s="25" t="s">
        <v>274</v>
      </c>
      <c r="I136" s="57">
        <v>721415</v>
      </c>
      <c r="J136" s="25" t="s">
        <v>1</v>
      </c>
      <c r="K136" s="57">
        <v>721415</v>
      </c>
      <c r="L136" s="25" t="s">
        <v>1</v>
      </c>
      <c r="M136" s="25">
        <v>1010</v>
      </c>
      <c r="N136" s="25" t="s">
        <v>278</v>
      </c>
      <c r="O136" s="25" t="str">
        <f t="shared" si="42"/>
        <v>JS0A4QUE</v>
      </c>
      <c r="P136" s="68" t="s">
        <v>46</v>
      </c>
      <c r="Q136" s="25"/>
      <c r="R136" s="35" t="s">
        <v>35</v>
      </c>
      <c r="S136" s="35" t="s">
        <v>17</v>
      </c>
      <c r="T136" s="25">
        <v>1008354892</v>
      </c>
      <c r="U136" s="25">
        <v>250</v>
      </c>
      <c r="V136" s="25">
        <v>120</v>
      </c>
      <c r="W136" s="23">
        <v>4001368265</v>
      </c>
      <c r="X136" s="74">
        <v>286</v>
      </c>
      <c r="Y136" s="69">
        <f t="shared" si="43"/>
        <v>0</v>
      </c>
      <c r="Z136" s="69">
        <f t="shared" si="44"/>
        <v>286</v>
      </c>
      <c r="AA136" s="90">
        <v>5.72</v>
      </c>
      <c r="AB136" s="90"/>
      <c r="AC136" s="90">
        <f t="shared" si="45"/>
        <v>5.72</v>
      </c>
      <c r="AD136" s="70">
        <v>44908</v>
      </c>
      <c r="AE136" s="70">
        <v>45061</v>
      </c>
      <c r="AF136" s="70">
        <v>45062</v>
      </c>
      <c r="AG136" s="48">
        <v>143537100</v>
      </c>
      <c r="AH136" s="25">
        <v>49105</v>
      </c>
      <c r="AI136" s="48" t="s">
        <v>285</v>
      </c>
      <c r="AJ136" s="70">
        <v>45057</v>
      </c>
      <c r="AK136" s="25"/>
      <c r="AL136" s="25"/>
      <c r="AM136" s="25" t="str">
        <f>IFERROR(VLOOKUP(AL136,'New CRC'!A:B,3,0),"-")</f>
        <v>-</v>
      </c>
      <c r="AN136" s="25" t="s">
        <v>280</v>
      </c>
      <c r="AO136" s="25" t="s">
        <v>292</v>
      </c>
      <c r="AP136" s="25"/>
      <c r="AQ136" s="25">
        <v>22</v>
      </c>
      <c r="AR136" s="71">
        <f t="shared" si="46"/>
        <v>13</v>
      </c>
      <c r="AS136" s="25">
        <v>125</v>
      </c>
      <c r="AT136" s="25">
        <f t="shared" si="47"/>
        <v>149</v>
      </c>
      <c r="AU136" s="25">
        <f t="shared" si="48"/>
        <v>24</v>
      </c>
      <c r="AV136" s="25">
        <f t="shared" si="49"/>
        <v>-4</v>
      </c>
      <c r="AW136" s="23" t="str">
        <f>IFERROR(IF(AV136&lt;0,"Ontime",VLOOKUP(AV136,'LT Diff Cal'!$A:$B,2,0)),"-")</f>
        <v>Ontime</v>
      </c>
      <c r="AX136" s="23" t="s">
        <v>281</v>
      </c>
      <c r="AY136" s="23" t="str">
        <f>P136&amp;AZ136&amp;BA136&amp;BB136</f>
        <v>JS0A4QUE0084001357822450120</v>
      </c>
      <c r="AZ136" s="23">
        <v>4001357822</v>
      </c>
      <c r="BA136" s="23">
        <v>450</v>
      </c>
      <c r="BB136" s="23">
        <v>120</v>
      </c>
      <c r="BC136" s="23">
        <v>11232</v>
      </c>
      <c r="BD136" s="23">
        <v>286</v>
      </c>
      <c r="BE136" s="23"/>
      <c r="BF136" s="23"/>
      <c r="BG136" s="23"/>
      <c r="BH136" s="23"/>
      <c r="BI136" s="23"/>
      <c r="BJ136" s="23"/>
      <c r="BK136" s="23"/>
      <c r="BL136" s="23"/>
      <c r="BM136" s="23"/>
      <c r="BN136" s="23"/>
      <c r="BO136" s="23"/>
      <c r="BP136" s="23"/>
      <c r="BQ136" s="23"/>
      <c r="BR136" s="23"/>
      <c r="BS136" s="23"/>
      <c r="BT136" s="23"/>
      <c r="BU136" s="23"/>
    </row>
    <row r="137" spans="1:73" s="72" customFormat="1">
      <c r="A137" s="25" t="str">
        <f t="shared" si="40"/>
        <v>JS0A4QUEZ701008354892340120</v>
      </c>
      <c r="B137" s="25" t="str">
        <f t="shared" si="41"/>
        <v>X</v>
      </c>
      <c r="C137" s="25" t="s">
        <v>93</v>
      </c>
      <c r="D137" s="25" t="s">
        <v>272</v>
      </c>
      <c r="E137" s="25"/>
      <c r="F137" s="25"/>
      <c r="G137" s="25" t="s">
        <v>273</v>
      </c>
      <c r="H137" s="25" t="s">
        <v>274</v>
      </c>
      <c r="I137" s="57">
        <v>721415</v>
      </c>
      <c r="J137" s="25" t="s">
        <v>1</v>
      </c>
      <c r="K137" s="57">
        <v>721415</v>
      </c>
      <c r="L137" s="25" t="s">
        <v>1</v>
      </c>
      <c r="M137" s="25">
        <v>1010</v>
      </c>
      <c r="N137" s="25" t="s">
        <v>278</v>
      </c>
      <c r="O137" s="25" t="str">
        <f t="shared" si="42"/>
        <v>JS0A4QUE</v>
      </c>
      <c r="P137" s="68" t="s">
        <v>73</v>
      </c>
      <c r="Q137" s="25"/>
      <c r="R137" s="35" t="s">
        <v>35</v>
      </c>
      <c r="S137" s="35" t="s">
        <v>28</v>
      </c>
      <c r="T137" s="25">
        <v>1008354892</v>
      </c>
      <c r="U137" s="25">
        <v>340</v>
      </c>
      <c r="V137" s="25">
        <v>120</v>
      </c>
      <c r="W137" s="23">
        <v>4001368265</v>
      </c>
      <c r="X137" s="74">
        <v>110</v>
      </c>
      <c r="Y137" s="69">
        <f t="shared" si="43"/>
        <v>0</v>
      </c>
      <c r="Z137" s="69">
        <f t="shared" si="44"/>
        <v>110</v>
      </c>
      <c r="AA137" s="90">
        <v>5.92</v>
      </c>
      <c r="AB137" s="90"/>
      <c r="AC137" s="90">
        <f t="shared" si="45"/>
        <v>5.92</v>
      </c>
      <c r="AD137" s="70">
        <v>44908</v>
      </c>
      <c r="AE137" s="70">
        <v>45061</v>
      </c>
      <c r="AF137" s="70">
        <v>45062</v>
      </c>
      <c r="AG137" s="48">
        <v>143537100</v>
      </c>
      <c r="AH137" s="25">
        <v>49105</v>
      </c>
      <c r="AI137" s="48" t="s">
        <v>285</v>
      </c>
      <c r="AJ137" s="70">
        <v>45057</v>
      </c>
      <c r="AK137" s="25"/>
      <c r="AL137" s="25"/>
      <c r="AM137" s="25" t="str">
        <f>IFERROR(VLOOKUP(AL137,'New CRC'!A:B,3,0),"-")</f>
        <v>-</v>
      </c>
      <c r="AN137" s="25" t="s">
        <v>280</v>
      </c>
      <c r="AO137" s="25" t="s">
        <v>292</v>
      </c>
      <c r="AP137" s="25"/>
      <c r="AQ137" s="25">
        <v>22</v>
      </c>
      <c r="AR137" s="71">
        <f t="shared" si="46"/>
        <v>5</v>
      </c>
      <c r="AS137" s="25">
        <v>125</v>
      </c>
      <c r="AT137" s="25">
        <f t="shared" si="47"/>
        <v>149</v>
      </c>
      <c r="AU137" s="25">
        <f t="shared" si="48"/>
        <v>24</v>
      </c>
      <c r="AV137" s="25">
        <f t="shared" si="49"/>
        <v>-4</v>
      </c>
      <c r="AW137" s="23" t="str">
        <f>IFERROR(IF(AV137&lt;0,"Ontime",VLOOKUP(AV137,'LT Diff Cal'!$A:$B,2,0)),"-")</f>
        <v>Ontime</v>
      </c>
      <c r="AX137" s="23" t="s">
        <v>281</v>
      </c>
      <c r="AY137" s="23" t="str">
        <f>P137&amp;AZ137&amp;BA137&amp;BB137</f>
        <v>JS0A4QUEZ7040013578222070110</v>
      </c>
      <c r="AZ137" s="23">
        <v>4001357822</v>
      </c>
      <c r="BA137" s="23">
        <v>2070</v>
      </c>
      <c r="BB137" s="23">
        <v>110</v>
      </c>
      <c r="BC137" s="23">
        <v>908</v>
      </c>
      <c r="BD137" s="23">
        <v>110</v>
      </c>
      <c r="BE137" s="23"/>
      <c r="BF137" s="23"/>
      <c r="BG137" s="23"/>
      <c r="BH137" s="23"/>
      <c r="BI137" s="23"/>
      <c r="BJ137" s="23"/>
      <c r="BK137" s="23"/>
      <c r="BL137" s="23"/>
      <c r="BM137" s="23"/>
      <c r="BN137" s="23"/>
      <c r="BO137" s="23"/>
      <c r="BP137" s="23"/>
      <c r="BQ137" s="23"/>
      <c r="BR137" s="23"/>
      <c r="BS137" s="23"/>
      <c r="BT137" s="23"/>
      <c r="BU137" s="23"/>
    </row>
    <row r="138" spans="1:73" s="72" customFormat="1">
      <c r="A138" s="25" t="str">
        <f t="shared" si="40"/>
        <v>JS0A4QUE95Z1008354892300120</v>
      </c>
      <c r="B138" s="25" t="str">
        <f t="shared" si="41"/>
        <v/>
      </c>
      <c r="C138" s="25" t="s">
        <v>93</v>
      </c>
      <c r="D138" s="25" t="s">
        <v>272</v>
      </c>
      <c r="E138" s="25"/>
      <c r="F138" s="25"/>
      <c r="G138" s="25" t="s">
        <v>273</v>
      </c>
      <c r="H138" s="25" t="s">
        <v>274</v>
      </c>
      <c r="I138" s="57">
        <v>721415</v>
      </c>
      <c r="J138" s="25" t="s">
        <v>1</v>
      </c>
      <c r="K138" s="57">
        <v>721415</v>
      </c>
      <c r="L138" s="25" t="s">
        <v>1</v>
      </c>
      <c r="M138" s="25">
        <v>1010</v>
      </c>
      <c r="N138" s="25" t="s">
        <v>278</v>
      </c>
      <c r="O138" s="25" t="str">
        <f t="shared" si="42"/>
        <v>JS0A4QUE</v>
      </c>
      <c r="P138" s="68" t="s">
        <v>131</v>
      </c>
      <c r="Q138" s="25"/>
      <c r="R138" s="35" t="s">
        <v>35</v>
      </c>
      <c r="S138" s="35" t="s">
        <v>123</v>
      </c>
      <c r="T138" s="25">
        <v>1008354892</v>
      </c>
      <c r="U138" s="25">
        <v>300</v>
      </c>
      <c r="V138" s="25">
        <v>120</v>
      </c>
      <c r="W138" s="23">
        <v>4001368265</v>
      </c>
      <c r="X138" s="74">
        <v>352</v>
      </c>
      <c r="Y138" s="69">
        <f t="shared" si="43"/>
        <v>352</v>
      </c>
      <c r="Z138" s="69">
        <f t="shared" si="44"/>
        <v>0</v>
      </c>
      <c r="AA138" s="90">
        <v>5.73</v>
      </c>
      <c r="AB138" s="90"/>
      <c r="AC138" s="90">
        <f t="shared" si="45"/>
        <v>5.73</v>
      </c>
      <c r="AD138" s="70">
        <v>44908</v>
      </c>
      <c r="AE138" s="70">
        <v>45061</v>
      </c>
      <c r="AF138" s="70">
        <v>45062</v>
      </c>
      <c r="AG138" s="48">
        <v>143537100</v>
      </c>
      <c r="AH138" s="25">
        <v>49105</v>
      </c>
      <c r="AI138" s="48" t="s">
        <v>285</v>
      </c>
      <c r="AJ138" s="70">
        <v>45057</v>
      </c>
      <c r="AK138" s="25"/>
      <c r="AL138" s="25"/>
      <c r="AM138" s="25" t="str">
        <f>IFERROR(VLOOKUP(AL138,'New CRC'!A:B,3,0),"-")</f>
        <v>-</v>
      </c>
      <c r="AN138" s="25" t="s">
        <v>280</v>
      </c>
      <c r="AO138" s="25" t="s">
        <v>292</v>
      </c>
      <c r="AP138" s="25"/>
      <c r="AQ138" s="25">
        <v>22</v>
      </c>
      <c r="AR138" s="71">
        <f t="shared" si="46"/>
        <v>16</v>
      </c>
      <c r="AS138" s="25">
        <v>125</v>
      </c>
      <c r="AT138" s="25">
        <f t="shared" si="47"/>
        <v>149</v>
      </c>
      <c r="AU138" s="25">
        <f t="shared" si="48"/>
        <v>24</v>
      </c>
      <c r="AV138" s="25">
        <f t="shared" si="49"/>
        <v>-4</v>
      </c>
      <c r="AW138" s="23" t="str">
        <f>IFERROR(IF(AV138&lt;0,"Ontime",VLOOKUP(AV138,'LT Diff Cal'!$A:$B,2,0)),"-")</f>
        <v>Ontime</v>
      </c>
      <c r="AX138" s="23"/>
      <c r="AY138" s="23"/>
      <c r="AZ138" s="23"/>
      <c r="BA138" s="23"/>
      <c r="BB138" s="23"/>
      <c r="BC138" s="23"/>
      <c r="BD138" s="23"/>
      <c r="BE138" s="23"/>
      <c r="BF138" s="23"/>
      <c r="BG138" s="23"/>
      <c r="BH138" s="23"/>
      <c r="BI138" s="23"/>
      <c r="BJ138" s="23"/>
      <c r="BK138" s="23"/>
      <c r="BL138" s="23"/>
      <c r="BM138" s="23"/>
      <c r="BN138" s="23"/>
      <c r="BO138" s="23"/>
      <c r="BP138" s="23"/>
      <c r="BQ138" s="23"/>
      <c r="BR138" s="23"/>
      <c r="BS138" s="23"/>
      <c r="BT138" s="23"/>
      <c r="BU138" s="23"/>
    </row>
    <row r="139" spans="1:73" s="72" customFormat="1">
      <c r="A139" s="25" t="str">
        <f t="shared" si="40"/>
        <v>JS0A4QUE95Y1008354892290120</v>
      </c>
      <c r="B139" s="25" t="str">
        <f t="shared" si="41"/>
        <v>X</v>
      </c>
      <c r="C139" s="25" t="s">
        <v>93</v>
      </c>
      <c r="D139" s="25" t="s">
        <v>272</v>
      </c>
      <c r="E139" s="25"/>
      <c r="F139" s="25"/>
      <c r="G139" s="25" t="s">
        <v>273</v>
      </c>
      <c r="H139" s="25" t="s">
        <v>274</v>
      </c>
      <c r="I139" s="57">
        <v>721415</v>
      </c>
      <c r="J139" s="25" t="s">
        <v>1</v>
      </c>
      <c r="K139" s="57">
        <v>721415</v>
      </c>
      <c r="L139" s="25" t="s">
        <v>1</v>
      </c>
      <c r="M139" s="25">
        <v>1010</v>
      </c>
      <c r="N139" s="25" t="s">
        <v>278</v>
      </c>
      <c r="O139" s="25" t="str">
        <f t="shared" si="42"/>
        <v>JS0A4QUE</v>
      </c>
      <c r="P139" s="68" t="s">
        <v>74</v>
      </c>
      <c r="Q139" s="25"/>
      <c r="R139" s="35" t="s">
        <v>35</v>
      </c>
      <c r="S139" s="35" t="s">
        <v>75</v>
      </c>
      <c r="T139" s="25">
        <v>1008354892</v>
      </c>
      <c r="U139" s="25">
        <v>290</v>
      </c>
      <c r="V139" s="25">
        <v>120</v>
      </c>
      <c r="W139" s="23">
        <v>4001368265</v>
      </c>
      <c r="X139" s="74">
        <v>330</v>
      </c>
      <c r="Y139" s="69">
        <f t="shared" si="43"/>
        <v>0</v>
      </c>
      <c r="Z139" s="69">
        <f t="shared" si="44"/>
        <v>330</v>
      </c>
      <c r="AA139" s="90">
        <v>5.87</v>
      </c>
      <c r="AB139" s="90"/>
      <c r="AC139" s="90">
        <f t="shared" si="45"/>
        <v>5.87</v>
      </c>
      <c r="AD139" s="70">
        <v>44908</v>
      </c>
      <c r="AE139" s="70">
        <v>45061</v>
      </c>
      <c r="AF139" s="70">
        <v>45062</v>
      </c>
      <c r="AG139" s="48">
        <v>143537100</v>
      </c>
      <c r="AH139" s="25">
        <v>49105</v>
      </c>
      <c r="AI139" s="48" t="s">
        <v>285</v>
      </c>
      <c r="AJ139" s="70">
        <v>45057</v>
      </c>
      <c r="AK139" s="25"/>
      <c r="AL139" s="25"/>
      <c r="AM139" s="25" t="str">
        <f>IFERROR(VLOOKUP(AL139,'New CRC'!A:B,3,0),"-")</f>
        <v>-</v>
      </c>
      <c r="AN139" s="25" t="s">
        <v>280</v>
      </c>
      <c r="AO139" s="25" t="s">
        <v>292</v>
      </c>
      <c r="AP139" s="25"/>
      <c r="AQ139" s="25">
        <v>22</v>
      </c>
      <c r="AR139" s="71">
        <f t="shared" si="46"/>
        <v>15</v>
      </c>
      <c r="AS139" s="25">
        <v>125</v>
      </c>
      <c r="AT139" s="25">
        <f t="shared" si="47"/>
        <v>149</v>
      </c>
      <c r="AU139" s="25">
        <f t="shared" si="48"/>
        <v>24</v>
      </c>
      <c r="AV139" s="25">
        <f t="shared" si="49"/>
        <v>-4</v>
      </c>
      <c r="AW139" s="23" t="str">
        <f>IFERROR(IF(AV139&lt;0,"Ontime",VLOOKUP(AV139,'LT Diff Cal'!$A:$B,2,0)),"-")</f>
        <v>Ontime</v>
      </c>
      <c r="AX139" s="23" t="s">
        <v>281</v>
      </c>
      <c r="AY139" s="23" t="str">
        <f>P139&amp;AZ139&amp;BA139&amp;BB139</f>
        <v>JS0A4QUE95Y4001361541190110</v>
      </c>
      <c r="AZ139" s="23">
        <v>4001361541</v>
      </c>
      <c r="BA139" s="23">
        <v>190</v>
      </c>
      <c r="BB139" s="23">
        <v>110</v>
      </c>
      <c r="BC139" s="23">
        <v>734</v>
      </c>
      <c r="BD139" s="23">
        <v>330</v>
      </c>
      <c r="BE139" s="23"/>
      <c r="BF139" s="23"/>
      <c r="BG139" s="23"/>
      <c r="BH139" s="23"/>
      <c r="BI139" s="23"/>
      <c r="BJ139" s="23"/>
      <c r="BK139" s="23"/>
      <c r="BL139" s="23"/>
      <c r="BM139" s="23"/>
      <c r="BN139" s="23"/>
      <c r="BO139" s="23"/>
      <c r="BP139" s="23"/>
      <c r="BQ139" s="23"/>
      <c r="BR139" s="23"/>
      <c r="BS139" s="23"/>
      <c r="BT139" s="23"/>
      <c r="BU139" s="23"/>
    </row>
    <row r="140" spans="1:73" s="72" customFormat="1">
      <c r="A140" s="25" t="str">
        <f t="shared" si="40"/>
        <v>JS0A4QUE7H61008354892350120</v>
      </c>
      <c r="B140" s="25" t="str">
        <f t="shared" si="41"/>
        <v>X</v>
      </c>
      <c r="C140" s="25" t="s">
        <v>93</v>
      </c>
      <c r="D140" s="25" t="s">
        <v>272</v>
      </c>
      <c r="E140" s="25"/>
      <c r="F140" s="25"/>
      <c r="G140" s="25" t="s">
        <v>273</v>
      </c>
      <c r="H140" s="25" t="s">
        <v>274</v>
      </c>
      <c r="I140" s="57">
        <v>721415</v>
      </c>
      <c r="J140" s="25" t="s">
        <v>1</v>
      </c>
      <c r="K140" s="57">
        <v>721415</v>
      </c>
      <c r="L140" s="25" t="s">
        <v>1</v>
      </c>
      <c r="M140" s="25">
        <v>1010</v>
      </c>
      <c r="N140" s="25" t="s">
        <v>278</v>
      </c>
      <c r="O140" s="25" t="str">
        <f t="shared" si="42"/>
        <v>JS0A4QUE</v>
      </c>
      <c r="P140" s="68" t="s">
        <v>76</v>
      </c>
      <c r="Q140" s="25"/>
      <c r="R140" s="35" t="s">
        <v>35</v>
      </c>
      <c r="S140" s="35" t="s">
        <v>25</v>
      </c>
      <c r="T140" s="25">
        <v>1008354892</v>
      </c>
      <c r="U140" s="25">
        <v>350</v>
      </c>
      <c r="V140" s="25">
        <v>120</v>
      </c>
      <c r="W140" s="23">
        <v>4001368265</v>
      </c>
      <c r="X140" s="74">
        <v>110</v>
      </c>
      <c r="Y140" s="69">
        <f t="shared" si="43"/>
        <v>0</v>
      </c>
      <c r="Z140" s="69">
        <f t="shared" si="44"/>
        <v>110</v>
      </c>
      <c r="AA140" s="90">
        <v>5.73</v>
      </c>
      <c r="AB140" s="90"/>
      <c r="AC140" s="90">
        <f t="shared" si="45"/>
        <v>5.73</v>
      </c>
      <c r="AD140" s="70">
        <v>44908</v>
      </c>
      <c r="AE140" s="70">
        <v>45061</v>
      </c>
      <c r="AF140" s="70">
        <v>45062</v>
      </c>
      <c r="AG140" s="48">
        <v>143537100</v>
      </c>
      <c r="AH140" s="25">
        <v>49105</v>
      </c>
      <c r="AI140" s="48" t="s">
        <v>285</v>
      </c>
      <c r="AJ140" s="70">
        <v>45057</v>
      </c>
      <c r="AK140" s="25"/>
      <c r="AL140" s="25"/>
      <c r="AM140" s="25" t="str">
        <f>IFERROR(VLOOKUP(AL140,'New CRC'!A:B,3,0),"-")</f>
        <v>-</v>
      </c>
      <c r="AN140" s="25" t="s">
        <v>280</v>
      </c>
      <c r="AO140" s="25" t="s">
        <v>292</v>
      </c>
      <c r="AP140" s="25"/>
      <c r="AQ140" s="25">
        <v>22</v>
      </c>
      <c r="AR140" s="71">
        <f t="shared" si="46"/>
        <v>5</v>
      </c>
      <c r="AS140" s="25">
        <v>125</v>
      </c>
      <c r="AT140" s="25">
        <f t="shared" si="47"/>
        <v>149</v>
      </c>
      <c r="AU140" s="25">
        <f t="shared" si="48"/>
        <v>24</v>
      </c>
      <c r="AV140" s="25">
        <f t="shared" si="49"/>
        <v>-4</v>
      </c>
      <c r="AW140" s="23" t="str">
        <f>IFERROR(IF(AV140&lt;0,"Ontime",VLOOKUP(AV140,'LT Diff Cal'!$A:$B,2,0)),"-")</f>
        <v>Ontime</v>
      </c>
      <c r="AX140" s="23" t="s">
        <v>281</v>
      </c>
      <c r="AY140" s="23" t="str">
        <f>P140&amp;AZ140&amp;BA140&amp;BB140</f>
        <v>JS0A4QUE7H64001354708190120</v>
      </c>
      <c r="AZ140" s="23">
        <v>4001354708</v>
      </c>
      <c r="BA140" s="23">
        <v>190</v>
      </c>
      <c r="BB140" s="23">
        <v>120</v>
      </c>
      <c r="BC140" s="23">
        <v>1722</v>
      </c>
      <c r="BD140" s="23">
        <v>110</v>
      </c>
      <c r="BE140" s="23"/>
      <c r="BF140" s="23"/>
      <c r="BG140" s="23"/>
      <c r="BH140" s="23"/>
      <c r="BI140" s="23"/>
      <c r="BJ140" s="23"/>
      <c r="BK140" s="23"/>
      <c r="BL140" s="23"/>
      <c r="BM140" s="23"/>
      <c r="BN140" s="23"/>
      <c r="BO140" s="23"/>
      <c r="BP140" s="23"/>
      <c r="BQ140" s="23"/>
      <c r="BR140" s="23"/>
      <c r="BS140" s="23"/>
      <c r="BT140" s="23"/>
      <c r="BU140" s="23"/>
    </row>
    <row r="141" spans="1:73" s="72" customFormat="1">
      <c r="A141" s="25" t="str">
        <f t="shared" si="40"/>
        <v>JS0A4QUEAG11008354892310120</v>
      </c>
      <c r="B141" s="25" t="str">
        <f t="shared" si="41"/>
        <v>X</v>
      </c>
      <c r="C141" s="25" t="s">
        <v>93</v>
      </c>
      <c r="D141" s="25" t="s">
        <v>272</v>
      </c>
      <c r="E141" s="25"/>
      <c r="F141" s="25"/>
      <c r="G141" s="25" t="s">
        <v>273</v>
      </c>
      <c r="H141" s="25" t="s">
        <v>274</v>
      </c>
      <c r="I141" s="57">
        <v>721415</v>
      </c>
      <c r="J141" s="25" t="s">
        <v>1</v>
      </c>
      <c r="K141" s="57">
        <v>721415</v>
      </c>
      <c r="L141" s="25" t="s">
        <v>1</v>
      </c>
      <c r="M141" s="25">
        <v>1010</v>
      </c>
      <c r="N141" s="25" t="s">
        <v>278</v>
      </c>
      <c r="O141" s="25" t="str">
        <f t="shared" si="42"/>
        <v>JS0A4QUE</v>
      </c>
      <c r="P141" s="68" t="s">
        <v>54</v>
      </c>
      <c r="Q141" s="25"/>
      <c r="R141" s="35" t="s">
        <v>35</v>
      </c>
      <c r="S141" s="35" t="s">
        <v>55</v>
      </c>
      <c r="T141" s="25">
        <v>1008354892</v>
      </c>
      <c r="U141" s="25">
        <v>310</v>
      </c>
      <c r="V141" s="25">
        <v>120</v>
      </c>
      <c r="W141" s="23">
        <v>4001368265</v>
      </c>
      <c r="X141" s="74">
        <v>132</v>
      </c>
      <c r="Y141" s="69">
        <f t="shared" si="43"/>
        <v>0</v>
      </c>
      <c r="Z141" s="69">
        <f t="shared" si="44"/>
        <v>132</v>
      </c>
      <c r="AA141" s="90">
        <v>6.23</v>
      </c>
      <c r="AB141" s="90"/>
      <c r="AC141" s="90">
        <f t="shared" si="45"/>
        <v>6.23</v>
      </c>
      <c r="AD141" s="70">
        <v>44908</v>
      </c>
      <c r="AE141" s="70">
        <v>45061</v>
      </c>
      <c r="AF141" s="70">
        <v>45062</v>
      </c>
      <c r="AG141" s="48">
        <v>143537100</v>
      </c>
      <c r="AH141" s="25">
        <v>49105</v>
      </c>
      <c r="AI141" s="48" t="s">
        <v>285</v>
      </c>
      <c r="AJ141" s="70">
        <v>45057</v>
      </c>
      <c r="AK141" s="25"/>
      <c r="AL141" s="25"/>
      <c r="AM141" s="25" t="str">
        <f>IFERROR(VLOOKUP(AL141,'New CRC'!A:B,3,0),"-")</f>
        <v>-</v>
      </c>
      <c r="AN141" s="25" t="s">
        <v>280</v>
      </c>
      <c r="AO141" s="25" t="s">
        <v>292</v>
      </c>
      <c r="AP141" s="25"/>
      <c r="AQ141" s="25">
        <v>22</v>
      </c>
      <c r="AR141" s="71">
        <f t="shared" si="46"/>
        <v>6</v>
      </c>
      <c r="AS141" s="25">
        <v>125</v>
      </c>
      <c r="AT141" s="25">
        <f t="shared" si="47"/>
        <v>149</v>
      </c>
      <c r="AU141" s="25">
        <f t="shared" si="48"/>
        <v>24</v>
      </c>
      <c r="AV141" s="25">
        <f t="shared" si="49"/>
        <v>-4</v>
      </c>
      <c r="AW141" s="23" t="str">
        <f>IFERROR(IF(AV141&lt;0,"Ontime",VLOOKUP(AV141,'LT Diff Cal'!$A:$B,2,0)),"-")</f>
        <v>Ontime</v>
      </c>
      <c r="AX141" s="23" t="s">
        <v>232</v>
      </c>
      <c r="AY141" s="23" t="str">
        <f>P141&amp;AZ141&amp;BA141&amp;BB141</f>
        <v>JS0A4QUEAG14001359905130120</v>
      </c>
      <c r="AZ141" s="23">
        <v>4001359905</v>
      </c>
      <c r="BA141" s="23">
        <v>130</v>
      </c>
      <c r="BB141" s="23">
        <v>120</v>
      </c>
      <c r="BC141" s="23">
        <v>284</v>
      </c>
      <c r="BD141" s="23">
        <v>132</v>
      </c>
      <c r="BE141" s="23"/>
      <c r="BF141" s="23"/>
      <c r="BG141" s="23"/>
      <c r="BH141" s="23"/>
      <c r="BI141" s="23"/>
      <c r="BJ141" s="23"/>
      <c r="BK141" s="23"/>
      <c r="BL141" s="23"/>
      <c r="BM141" s="23"/>
      <c r="BN141" s="23"/>
      <c r="BO141" s="23"/>
      <c r="BP141" s="23"/>
      <c r="BQ141" s="23"/>
      <c r="BR141" s="23"/>
      <c r="BS141" s="23"/>
      <c r="BT141" s="23"/>
      <c r="BU141" s="23"/>
    </row>
    <row r="142" spans="1:73" s="72" customFormat="1">
      <c r="A142" s="25" t="str">
        <f t="shared" si="40"/>
        <v>JS0A4QUE7N81008354892280120</v>
      </c>
      <c r="B142" s="25" t="str">
        <f t="shared" si="41"/>
        <v/>
      </c>
      <c r="C142" s="25" t="s">
        <v>93</v>
      </c>
      <c r="D142" s="25" t="s">
        <v>272</v>
      </c>
      <c r="E142" s="25"/>
      <c r="F142" s="25"/>
      <c r="G142" s="25" t="s">
        <v>273</v>
      </c>
      <c r="H142" s="25" t="s">
        <v>274</v>
      </c>
      <c r="I142" s="57">
        <v>721415</v>
      </c>
      <c r="J142" s="25" t="s">
        <v>1</v>
      </c>
      <c r="K142" s="57">
        <v>721415</v>
      </c>
      <c r="L142" s="25" t="s">
        <v>1</v>
      </c>
      <c r="M142" s="25">
        <v>1010</v>
      </c>
      <c r="N142" s="25" t="s">
        <v>278</v>
      </c>
      <c r="O142" s="25" t="str">
        <f t="shared" si="42"/>
        <v>JS0A4QUE</v>
      </c>
      <c r="P142" s="68" t="s">
        <v>34</v>
      </c>
      <c r="Q142" s="25"/>
      <c r="R142" s="35" t="s">
        <v>35</v>
      </c>
      <c r="S142" s="35" t="s">
        <v>19</v>
      </c>
      <c r="T142" s="25">
        <v>1008354892</v>
      </c>
      <c r="U142" s="25">
        <v>280</v>
      </c>
      <c r="V142" s="25">
        <v>120</v>
      </c>
      <c r="W142" s="23">
        <v>4001368265</v>
      </c>
      <c r="X142" s="74">
        <v>330</v>
      </c>
      <c r="Y142" s="69">
        <f t="shared" si="43"/>
        <v>330</v>
      </c>
      <c r="Z142" s="69">
        <f t="shared" si="44"/>
        <v>0</v>
      </c>
      <c r="AA142" s="90">
        <v>5.93</v>
      </c>
      <c r="AB142" s="90"/>
      <c r="AC142" s="90">
        <f t="shared" si="45"/>
        <v>5.93</v>
      </c>
      <c r="AD142" s="70">
        <v>44908</v>
      </c>
      <c r="AE142" s="70">
        <v>45061</v>
      </c>
      <c r="AF142" s="70">
        <v>45062</v>
      </c>
      <c r="AG142" s="48">
        <v>143537100</v>
      </c>
      <c r="AH142" s="25">
        <v>49105</v>
      </c>
      <c r="AI142" s="48" t="s">
        <v>285</v>
      </c>
      <c r="AJ142" s="70">
        <v>45057</v>
      </c>
      <c r="AK142" s="25"/>
      <c r="AL142" s="25"/>
      <c r="AM142" s="25" t="str">
        <f>IFERROR(VLOOKUP(AL142,'New CRC'!A:B,3,0),"-")</f>
        <v>-</v>
      </c>
      <c r="AN142" s="25" t="s">
        <v>280</v>
      </c>
      <c r="AO142" s="25" t="s">
        <v>292</v>
      </c>
      <c r="AP142" s="25"/>
      <c r="AQ142" s="25">
        <v>22</v>
      </c>
      <c r="AR142" s="71">
        <f t="shared" si="46"/>
        <v>15</v>
      </c>
      <c r="AS142" s="25">
        <v>125</v>
      </c>
      <c r="AT142" s="25">
        <f t="shared" si="47"/>
        <v>149</v>
      </c>
      <c r="AU142" s="25">
        <f t="shared" si="48"/>
        <v>24</v>
      </c>
      <c r="AV142" s="25">
        <f t="shared" si="49"/>
        <v>-4</v>
      </c>
      <c r="AW142" s="23" t="str">
        <f>IFERROR(IF(AV142&lt;0,"Ontime",VLOOKUP(AV142,'LT Diff Cal'!$A:$B,2,0)),"-")</f>
        <v>Ontime</v>
      </c>
      <c r="AX142" s="23"/>
      <c r="AY142" s="23"/>
      <c r="AZ142" s="23"/>
      <c r="BA142" s="23"/>
      <c r="BB142" s="23"/>
      <c r="BC142" s="23"/>
      <c r="BD142" s="23"/>
      <c r="BE142" s="23"/>
      <c r="BF142" s="23"/>
      <c r="BG142" s="23"/>
      <c r="BH142" s="23"/>
      <c r="BI142" s="23"/>
      <c r="BJ142" s="23"/>
      <c r="BK142" s="23"/>
      <c r="BL142" s="23"/>
      <c r="BM142" s="23"/>
      <c r="BN142" s="23"/>
      <c r="BO142" s="23"/>
      <c r="BP142" s="23"/>
      <c r="BQ142" s="23"/>
      <c r="BR142" s="23"/>
      <c r="BS142" s="23"/>
      <c r="BT142" s="23"/>
      <c r="BU142" s="23"/>
    </row>
    <row r="143" spans="1:73" s="72" customFormat="1">
      <c r="A143" s="25" t="str">
        <f t="shared" si="40"/>
        <v>JS0A4QUE0031008354892240120</v>
      </c>
      <c r="B143" s="25" t="str">
        <f t="shared" si="41"/>
        <v>X</v>
      </c>
      <c r="C143" s="25" t="s">
        <v>93</v>
      </c>
      <c r="D143" s="25" t="s">
        <v>272</v>
      </c>
      <c r="E143" s="25"/>
      <c r="F143" s="25"/>
      <c r="G143" s="25" t="s">
        <v>273</v>
      </c>
      <c r="H143" s="25" t="s">
        <v>274</v>
      </c>
      <c r="I143" s="57">
        <v>721415</v>
      </c>
      <c r="J143" s="25" t="s">
        <v>1</v>
      </c>
      <c r="K143" s="57">
        <v>721415</v>
      </c>
      <c r="L143" s="25" t="s">
        <v>1</v>
      </c>
      <c r="M143" s="25">
        <v>1010</v>
      </c>
      <c r="N143" s="25" t="s">
        <v>278</v>
      </c>
      <c r="O143" s="25" t="str">
        <f t="shared" si="42"/>
        <v>JS0A4QUE</v>
      </c>
      <c r="P143" s="68" t="s">
        <v>47</v>
      </c>
      <c r="Q143" s="25"/>
      <c r="R143" s="35" t="s">
        <v>35</v>
      </c>
      <c r="S143" s="35" t="s">
        <v>23</v>
      </c>
      <c r="T143" s="25">
        <v>1008354892</v>
      </c>
      <c r="U143" s="25">
        <v>240</v>
      </c>
      <c r="V143" s="25">
        <v>120</v>
      </c>
      <c r="W143" s="23">
        <v>4001368265</v>
      </c>
      <c r="X143" s="74">
        <v>220</v>
      </c>
      <c r="Y143" s="69">
        <f t="shared" si="43"/>
        <v>112</v>
      </c>
      <c r="Z143" s="69">
        <f t="shared" si="44"/>
        <v>108</v>
      </c>
      <c r="AA143" s="90">
        <v>5.93</v>
      </c>
      <c r="AB143" s="90"/>
      <c r="AC143" s="90">
        <f t="shared" si="45"/>
        <v>5.93</v>
      </c>
      <c r="AD143" s="70">
        <v>44908</v>
      </c>
      <c r="AE143" s="70">
        <v>45061</v>
      </c>
      <c r="AF143" s="70">
        <v>45062</v>
      </c>
      <c r="AG143" s="48">
        <v>143537100</v>
      </c>
      <c r="AH143" s="25">
        <v>49105</v>
      </c>
      <c r="AI143" s="48" t="s">
        <v>285</v>
      </c>
      <c r="AJ143" s="70">
        <v>45057</v>
      </c>
      <c r="AK143" s="25"/>
      <c r="AL143" s="25"/>
      <c r="AM143" s="25" t="str">
        <f>IFERROR(VLOOKUP(AL143,'New CRC'!A:B,3,0),"-")</f>
        <v>-</v>
      </c>
      <c r="AN143" s="25" t="s">
        <v>280</v>
      </c>
      <c r="AO143" s="25" t="s">
        <v>292</v>
      </c>
      <c r="AP143" s="25"/>
      <c r="AQ143" s="25">
        <v>22</v>
      </c>
      <c r="AR143" s="71">
        <f t="shared" si="46"/>
        <v>10</v>
      </c>
      <c r="AS143" s="25">
        <v>125</v>
      </c>
      <c r="AT143" s="25">
        <f t="shared" si="47"/>
        <v>149</v>
      </c>
      <c r="AU143" s="25">
        <f t="shared" si="48"/>
        <v>24</v>
      </c>
      <c r="AV143" s="25">
        <f t="shared" si="49"/>
        <v>-4</v>
      </c>
      <c r="AW143" s="23" t="str">
        <f>IFERROR(IF(AV143&lt;0,"Ontime",VLOOKUP(AV143,'LT Diff Cal'!$A:$B,2,0)),"-")</f>
        <v>Ontime</v>
      </c>
      <c r="AX143" s="23" t="s">
        <v>281</v>
      </c>
      <c r="AY143" s="23" t="str">
        <f>P143&amp;AZ143&amp;BA143&amp;BB143</f>
        <v>JS0A4QUE0034001357822440120</v>
      </c>
      <c r="AZ143" s="23">
        <v>4001357822</v>
      </c>
      <c r="BA143" s="23">
        <v>440</v>
      </c>
      <c r="BB143" s="23">
        <v>120</v>
      </c>
      <c r="BC143" s="23">
        <v>794</v>
      </c>
      <c r="BD143" s="23">
        <v>108</v>
      </c>
      <c r="BE143" s="23"/>
      <c r="BF143" s="23"/>
      <c r="BG143" s="23"/>
      <c r="BH143" s="23"/>
      <c r="BI143" s="23"/>
      <c r="BJ143" s="23"/>
      <c r="BK143" s="23"/>
      <c r="BL143" s="23"/>
      <c r="BM143" s="23"/>
      <c r="BN143" s="23"/>
      <c r="BO143" s="23"/>
      <c r="BP143" s="23"/>
      <c r="BQ143" s="23"/>
      <c r="BR143" s="23"/>
      <c r="BS143" s="23"/>
      <c r="BT143" s="23"/>
      <c r="BU143" s="23"/>
    </row>
    <row r="144" spans="1:73" s="72" customFormat="1">
      <c r="A144" s="25" t="str">
        <f t="shared" si="40"/>
        <v>JS0A4QUE04S1008354892260120</v>
      </c>
      <c r="B144" s="25" t="str">
        <f t="shared" si="41"/>
        <v>X</v>
      </c>
      <c r="C144" s="25" t="s">
        <v>93</v>
      </c>
      <c r="D144" s="25" t="s">
        <v>272</v>
      </c>
      <c r="E144" s="25"/>
      <c r="F144" s="25"/>
      <c r="G144" s="25" t="s">
        <v>273</v>
      </c>
      <c r="H144" s="25" t="s">
        <v>274</v>
      </c>
      <c r="I144" s="57">
        <v>721415</v>
      </c>
      <c r="J144" s="25" t="s">
        <v>1</v>
      </c>
      <c r="K144" s="57">
        <v>721415</v>
      </c>
      <c r="L144" s="25" t="s">
        <v>1</v>
      </c>
      <c r="M144" s="25">
        <v>1010</v>
      </c>
      <c r="N144" s="25" t="s">
        <v>278</v>
      </c>
      <c r="O144" s="25" t="str">
        <f t="shared" si="42"/>
        <v>JS0A4QUE</v>
      </c>
      <c r="P144" s="68" t="s">
        <v>58</v>
      </c>
      <c r="Q144" s="25"/>
      <c r="R144" s="35" t="s">
        <v>35</v>
      </c>
      <c r="S144" s="35" t="s">
        <v>24</v>
      </c>
      <c r="T144" s="25">
        <v>1008354892</v>
      </c>
      <c r="U144" s="25">
        <v>260</v>
      </c>
      <c r="V144" s="25">
        <v>120</v>
      </c>
      <c r="W144" s="23">
        <v>4001368265</v>
      </c>
      <c r="X144" s="74">
        <v>264</v>
      </c>
      <c r="Y144" s="69">
        <f t="shared" si="43"/>
        <v>0</v>
      </c>
      <c r="Z144" s="69">
        <f t="shared" si="44"/>
        <v>264</v>
      </c>
      <c r="AA144" s="90">
        <v>5.73</v>
      </c>
      <c r="AB144" s="90"/>
      <c r="AC144" s="90">
        <f t="shared" si="45"/>
        <v>5.73</v>
      </c>
      <c r="AD144" s="70">
        <v>44908</v>
      </c>
      <c r="AE144" s="70">
        <v>45061</v>
      </c>
      <c r="AF144" s="70">
        <v>45062</v>
      </c>
      <c r="AG144" s="48">
        <v>143537100</v>
      </c>
      <c r="AH144" s="25">
        <v>49105</v>
      </c>
      <c r="AI144" s="48" t="s">
        <v>285</v>
      </c>
      <c r="AJ144" s="70">
        <v>45057</v>
      </c>
      <c r="AK144" s="25"/>
      <c r="AL144" s="25"/>
      <c r="AM144" s="25" t="str">
        <f>IFERROR(VLOOKUP(AL144,'New CRC'!A:B,3,0),"-")</f>
        <v>-</v>
      </c>
      <c r="AN144" s="25" t="s">
        <v>280</v>
      </c>
      <c r="AO144" s="25" t="s">
        <v>292</v>
      </c>
      <c r="AP144" s="25"/>
      <c r="AQ144" s="25">
        <v>22</v>
      </c>
      <c r="AR144" s="71">
        <f t="shared" si="46"/>
        <v>12</v>
      </c>
      <c r="AS144" s="25">
        <v>125</v>
      </c>
      <c r="AT144" s="25">
        <f t="shared" si="47"/>
        <v>149</v>
      </c>
      <c r="AU144" s="25">
        <f t="shared" si="48"/>
        <v>24</v>
      </c>
      <c r="AV144" s="25">
        <f t="shared" si="49"/>
        <v>-4</v>
      </c>
      <c r="AW144" s="23" t="str">
        <f>IFERROR(IF(AV144&lt;0,"Ontime",VLOOKUP(AV144,'LT Diff Cal'!$A:$B,2,0)),"-")</f>
        <v>Ontime</v>
      </c>
      <c r="AX144" s="23" t="s">
        <v>281</v>
      </c>
      <c r="AY144" s="23" t="str">
        <f>P144&amp;AZ144&amp;BA144&amp;BB144</f>
        <v>JS0A4QUE04S4001357822460120</v>
      </c>
      <c r="AZ144" s="23">
        <v>4001357822</v>
      </c>
      <c r="BA144" s="23">
        <v>460</v>
      </c>
      <c r="BB144" s="23">
        <v>120</v>
      </c>
      <c r="BC144" s="23">
        <v>3000</v>
      </c>
      <c r="BD144" s="23">
        <v>264</v>
      </c>
      <c r="BE144" s="23"/>
      <c r="BF144" s="23"/>
      <c r="BG144" s="23"/>
      <c r="BH144" s="23"/>
      <c r="BI144" s="23"/>
      <c r="BJ144" s="23"/>
      <c r="BK144" s="23"/>
      <c r="BL144" s="23"/>
      <c r="BM144" s="23"/>
      <c r="BN144" s="23"/>
      <c r="BO144" s="23"/>
      <c r="BP144" s="23"/>
      <c r="BQ144" s="23"/>
      <c r="BR144" s="23"/>
      <c r="BS144" s="23"/>
      <c r="BT144" s="23"/>
      <c r="BU144" s="23"/>
    </row>
    <row r="145" spans="1:73" s="72" customFormat="1">
      <c r="A145" s="25" t="str">
        <f t="shared" si="40"/>
        <v>JS0A4QUEAG21008354892320120</v>
      </c>
      <c r="B145" s="25" t="str">
        <f t="shared" si="41"/>
        <v/>
      </c>
      <c r="C145" s="25" t="s">
        <v>93</v>
      </c>
      <c r="D145" s="25" t="s">
        <v>272</v>
      </c>
      <c r="E145" s="25"/>
      <c r="F145" s="25"/>
      <c r="G145" s="25" t="s">
        <v>273</v>
      </c>
      <c r="H145" s="25" t="s">
        <v>274</v>
      </c>
      <c r="I145" s="57">
        <v>721415</v>
      </c>
      <c r="J145" s="25" t="s">
        <v>1</v>
      </c>
      <c r="K145" s="57">
        <v>721415</v>
      </c>
      <c r="L145" s="25" t="s">
        <v>1</v>
      </c>
      <c r="M145" s="25">
        <v>1010</v>
      </c>
      <c r="N145" s="25" t="s">
        <v>278</v>
      </c>
      <c r="O145" s="25" t="str">
        <f t="shared" si="42"/>
        <v>JS0A4QUE</v>
      </c>
      <c r="P145" s="68" t="s">
        <v>59</v>
      </c>
      <c r="Q145" s="25"/>
      <c r="R145" s="35" t="s">
        <v>35</v>
      </c>
      <c r="S145" s="35" t="s">
        <v>60</v>
      </c>
      <c r="T145" s="25">
        <v>1008354892</v>
      </c>
      <c r="U145" s="25">
        <v>320</v>
      </c>
      <c r="V145" s="25">
        <v>120</v>
      </c>
      <c r="W145" s="23">
        <v>4001368265</v>
      </c>
      <c r="X145" s="74">
        <v>330</v>
      </c>
      <c r="Y145" s="69">
        <f t="shared" si="43"/>
        <v>330</v>
      </c>
      <c r="Z145" s="69">
        <f t="shared" si="44"/>
        <v>0</v>
      </c>
      <c r="AA145" s="90">
        <v>6.23</v>
      </c>
      <c r="AB145" s="90">
        <v>0.125</v>
      </c>
      <c r="AC145" s="90">
        <f t="shared" si="45"/>
        <v>6.3550000000000004</v>
      </c>
      <c r="AD145" s="70">
        <v>44908</v>
      </c>
      <c r="AE145" s="70">
        <v>45061</v>
      </c>
      <c r="AF145" s="70">
        <v>45062</v>
      </c>
      <c r="AG145" s="48">
        <v>143537100</v>
      </c>
      <c r="AH145" s="25">
        <v>49105</v>
      </c>
      <c r="AI145" s="48" t="s">
        <v>285</v>
      </c>
      <c r="AJ145" s="70">
        <v>45057</v>
      </c>
      <c r="AK145" s="25"/>
      <c r="AL145" s="25"/>
      <c r="AM145" s="25" t="str">
        <f>IFERROR(VLOOKUP(AL145,'New CRC'!A:B,3,0),"-")</f>
        <v>-</v>
      </c>
      <c r="AN145" s="25" t="s">
        <v>280</v>
      </c>
      <c r="AO145" s="25" t="s">
        <v>292</v>
      </c>
      <c r="AP145" s="25"/>
      <c r="AQ145" s="25">
        <v>22</v>
      </c>
      <c r="AR145" s="71">
        <f t="shared" si="46"/>
        <v>15</v>
      </c>
      <c r="AS145" s="25">
        <v>125</v>
      </c>
      <c r="AT145" s="25">
        <f t="shared" si="47"/>
        <v>149</v>
      </c>
      <c r="AU145" s="25">
        <f t="shared" si="48"/>
        <v>24</v>
      </c>
      <c r="AV145" s="25">
        <f t="shared" si="49"/>
        <v>-4</v>
      </c>
      <c r="AW145" s="23" t="str">
        <f>IFERROR(IF(AV145&lt;0,"Ontime",VLOOKUP(AV145,'LT Diff Cal'!$A:$B,2,0)),"-")</f>
        <v>Ontime</v>
      </c>
      <c r="AX145" s="23"/>
      <c r="AY145" s="23"/>
      <c r="AZ145" s="23"/>
      <c r="BA145" s="23"/>
      <c r="BB145" s="23"/>
      <c r="BC145" s="23"/>
      <c r="BD145" s="23"/>
      <c r="BE145" s="23"/>
      <c r="BF145" s="23"/>
      <c r="BG145" s="23"/>
      <c r="BH145" s="23"/>
      <c r="BI145" s="23"/>
      <c r="BJ145" s="23"/>
      <c r="BK145" s="23"/>
      <c r="BL145" s="23"/>
      <c r="BM145" s="23"/>
      <c r="BN145" s="23"/>
      <c r="BO145" s="23"/>
      <c r="BP145" s="23"/>
      <c r="BQ145" s="23"/>
      <c r="BR145" s="23"/>
      <c r="BS145" s="23"/>
      <c r="BT145" s="23"/>
      <c r="BU145" s="23"/>
    </row>
    <row r="146" spans="1:73" s="72" customFormat="1">
      <c r="A146" s="25" t="str">
        <f t="shared" si="40"/>
        <v>JS0A4QUEAI71008354892330120</v>
      </c>
      <c r="B146" s="25" t="str">
        <f t="shared" si="41"/>
        <v>X</v>
      </c>
      <c r="C146" s="25" t="s">
        <v>93</v>
      </c>
      <c r="D146" s="25" t="s">
        <v>272</v>
      </c>
      <c r="E146" s="25"/>
      <c r="F146" s="25"/>
      <c r="G146" s="25" t="s">
        <v>273</v>
      </c>
      <c r="H146" s="25" t="s">
        <v>274</v>
      </c>
      <c r="I146" s="57">
        <v>721415</v>
      </c>
      <c r="J146" s="25" t="s">
        <v>1</v>
      </c>
      <c r="K146" s="57">
        <v>721415</v>
      </c>
      <c r="L146" s="25" t="s">
        <v>1</v>
      </c>
      <c r="M146" s="25">
        <v>1010</v>
      </c>
      <c r="N146" s="25" t="s">
        <v>278</v>
      </c>
      <c r="O146" s="25" t="str">
        <f t="shared" si="42"/>
        <v>JS0A4QUE</v>
      </c>
      <c r="P146" s="68" t="s">
        <v>61</v>
      </c>
      <c r="Q146" s="25"/>
      <c r="R146" s="35" t="s">
        <v>35</v>
      </c>
      <c r="S146" s="35" t="s">
        <v>62</v>
      </c>
      <c r="T146" s="25">
        <v>1008354892</v>
      </c>
      <c r="U146" s="25">
        <v>330</v>
      </c>
      <c r="V146" s="25">
        <v>120</v>
      </c>
      <c r="W146" s="23">
        <v>4001368265</v>
      </c>
      <c r="X146" s="74">
        <v>198</v>
      </c>
      <c r="Y146" s="69">
        <f t="shared" si="43"/>
        <v>0</v>
      </c>
      <c r="Z146" s="69">
        <f t="shared" si="44"/>
        <v>198</v>
      </c>
      <c r="AA146" s="90">
        <v>6.31</v>
      </c>
      <c r="AB146" s="90"/>
      <c r="AC146" s="90">
        <f t="shared" si="45"/>
        <v>6.31</v>
      </c>
      <c r="AD146" s="70">
        <v>44908</v>
      </c>
      <c r="AE146" s="70">
        <v>45061</v>
      </c>
      <c r="AF146" s="70">
        <v>45062</v>
      </c>
      <c r="AG146" s="48">
        <v>143537100</v>
      </c>
      <c r="AH146" s="25">
        <v>49105</v>
      </c>
      <c r="AI146" s="48" t="s">
        <v>285</v>
      </c>
      <c r="AJ146" s="70">
        <v>45057</v>
      </c>
      <c r="AK146" s="25"/>
      <c r="AL146" s="25"/>
      <c r="AM146" s="25" t="str">
        <f>IFERROR(VLOOKUP(AL146,'New CRC'!A:B,3,0),"-")</f>
        <v>-</v>
      </c>
      <c r="AN146" s="25" t="s">
        <v>280</v>
      </c>
      <c r="AO146" s="25" t="s">
        <v>292</v>
      </c>
      <c r="AP146" s="25"/>
      <c r="AQ146" s="25">
        <v>22</v>
      </c>
      <c r="AR146" s="71">
        <f t="shared" si="46"/>
        <v>9</v>
      </c>
      <c r="AS146" s="25">
        <v>125</v>
      </c>
      <c r="AT146" s="25">
        <f t="shared" si="47"/>
        <v>149</v>
      </c>
      <c r="AU146" s="25">
        <f t="shared" si="48"/>
        <v>24</v>
      </c>
      <c r="AV146" s="25">
        <f t="shared" si="49"/>
        <v>-4</v>
      </c>
      <c r="AW146" s="23" t="str">
        <f>IFERROR(IF(AV146&lt;0,"Ontime",VLOOKUP(AV146,'LT Diff Cal'!$A:$B,2,0)),"-")</f>
        <v>Ontime</v>
      </c>
      <c r="AX146" s="23" t="s">
        <v>281</v>
      </c>
      <c r="AY146" s="23" t="str">
        <f>P146&amp;AZ146&amp;BA146&amp;BB146</f>
        <v>JS0A4QUEAI740013578222140110</v>
      </c>
      <c r="AZ146" s="23">
        <v>4001357822</v>
      </c>
      <c r="BA146" s="23">
        <v>2140</v>
      </c>
      <c r="BB146" s="23">
        <v>110</v>
      </c>
      <c r="BC146" s="23">
        <v>1070</v>
      </c>
      <c r="BD146" s="23">
        <v>122</v>
      </c>
      <c r="BE146" s="23" t="str">
        <f>P146&amp;BG146&amp;BH146&amp;BI146</f>
        <v>JS0A4QUEAI7400135990540110</v>
      </c>
      <c r="BF146" s="23" t="s">
        <v>281</v>
      </c>
      <c r="BG146" s="23">
        <v>4001359905</v>
      </c>
      <c r="BH146" s="23">
        <v>40</v>
      </c>
      <c r="BI146" s="23">
        <v>110</v>
      </c>
      <c r="BJ146" s="23">
        <v>97</v>
      </c>
      <c r="BK146" s="23">
        <v>76</v>
      </c>
      <c r="BL146" s="23"/>
      <c r="BM146" s="23"/>
      <c r="BN146" s="23"/>
      <c r="BO146" s="23"/>
      <c r="BP146" s="23"/>
      <c r="BQ146" s="23"/>
      <c r="BR146" s="23"/>
      <c r="BS146" s="23"/>
      <c r="BT146" s="23"/>
      <c r="BU146" s="23"/>
    </row>
    <row r="147" spans="1:73" s="72" customFormat="1">
      <c r="A147" s="25" t="str">
        <f t="shared" si="40"/>
        <v>JS0A4NVC7N81008354892360120</v>
      </c>
      <c r="B147" s="25" t="str">
        <f t="shared" si="41"/>
        <v/>
      </c>
      <c r="C147" s="25" t="s">
        <v>93</v>
      </c>
      <c r="D147" s="25" t="s">
        <v>272</v>
      </c>
      <c r="E147" s="25"/>
      <c r="F147" s="25"/>
      <c r="G147" s="25" t="s">
        <v>273</v>
      </c>
      <c r="H147" s="25" t="s">
        <v>274</v>
      </c>
      <c r="I147" s="57">
        <v>721415</v>
      </c>
      <c r="J147" s="25" t="s">
        <v>1</v>
      </c>
      <c r="K147" s="57">
        <v>721415</v>
      </c>
      <c r="L147" s="25" t="s">
        <v>1</v>
      </c>
      <c r="M147" s="25">
        <v>1010</v>
      </c>
      <c r="N147" s="25" t="s">
        <v>278</v>
      </c>
      <c r="O147" s="25" t="str">
        <f t="shared" si="42"/>
        <v>JS0A4NVC</v>
      </c>
      <c r="P147" s="68" t="s">
        <v>133</v>
      </c>
      <c r="Q147" s="25"/>
      <c r="R147" s="35" t="s">
        <v>134</v>
      </c>
      <c r="S147" s="35" t="s">
        <v>19</v>
      </c>
      <c r="T147" s="25">
        <v>1008354892</v>
      </c>
      <c r="U147" s="25">
        <v>360</v>
      </c>
      <c r="V147" s="25">
        <v>120</v>
      </c>
      <c r="W147" s="23">
        <v>4001368265</v>
      </c>
      <c r="X147" s="74">
        <v>420</v>
      </c>
      <c r="Y147" s="69">
        <f t="shared" si="43"/>
        <v>420</v>
      </c>
      <c r="Z147" s="69">
        <f t="shared" si="44"/>
        <v>0</v>
      </c>
      <c r="AA147" s="90">
        <v>8.67</v>
      </c>
      <c r="AB147" s="90">
        <v>0.03</v>
      </c>
      <c r="AC147" s="90">
        <f t="shared" si="45"/>
        <v>8.6999999999999993</v>
      </c>
      <c r="AD147" s="70">
        <v>44908</v>
      </c>
      <c r="AE147" s="70">
        <v>45061</v>
      </c>
      <c r="AF147" s="70">
        <v>45062</v>
      </c>
      <c r="AG147" s="48">
        <v>143537100</v>
      </c>
      <c r="AH147" s="25">
        <v>49105</v>
      </c>
      <c r="AI147" s="48" t="s">
        <v>285</v>
      </c>
      <c r="AJ147" s="70">
        <v>45057</v>
      </c>
      <c r="AK147" s="25"/>
      <c r="AL147" s="25"/>
      <c r="AM147" s="25" t="str">
        <f>IFERROR(VLOOKUP(AL147,'New CRC'!A:B,3,0),"-")</f>
        <v>-</v>
      </c>
      <c r="AN147" s="25" t="s">
        <v>280</v>
      </c>
      <c r="AO147" s="25" t="s">
        <v>292</v>
      </c>
      <c r="AP147" s="25"/>
      <c r="AQ147" s="25">
        <v>12</v>
      </c>
      <c r="AR147" s="71">
        <f t="shared" si="46"/>
        <v>35</v>
      </c>
      <c r="AS147" s="25">
        <v>115</v>
      </c>
      <c r="AT147" s="25">
        <f t="shared" si="47"/>
        <v>149</v>
      </c>
      <c r="AU147" s="25">
        <f t="shared" si="48"/>
        <v>34</v>
      </c>
      <c r="AV147" s="25">
        <f t="shared" si="49"/>
        <v>-4</v>
      </c>
      <c r="AW147" s="23" t="str">
        <f>IFERROR(IF(AV147&lt;0,"Ontime",VLOOKUP(AV147,'LT Diff Cal'!$A:$B,2,0)),"-")</f>
        <v>Ontime</v>
      </c>
      <c r="AX147" s="23"/>
      <c r="AY147" s="23"/>
      <c r="AZ147" s="23"/>
      <c r="BA147" s="23"/>
      <c r="BB147" s="23"/>
      <c r="BC147" s="23"/>
      <c r="BD147" s="23"/>
      <c r="BE147" s="23"/>
      <c r="BF147" s="23"/>
      <c r="BG147" s="23"/>
      <c r="BH147" s="23"/>
      <c r="BI147" s="23"/>
      <c r="BJ147" s="23"/>
      <c r="BK147" s="23"/>
      <c r="BL147" s="23"/>
      <c r="BM147" s="23"/>
      <c r="BN147" s="23"/>
      <c r="BO147" s="23"/>
      <c r="BP147" s="23"/>
      <c r="BQ147" s="23"/>
      <c r="BR147" s="23"/>
      <c r="BS147" s="23"/>
      <c r="BT147" s="23"/>
      <c r="BU147" s="23"/>
    </row>
    <row r="148" spans="1:73" s="72" customFormat="1">
      <c r="A148" s="25" t="str">
        <f t="shared" si="40"/>
        <v>JS0A3P6S0081008354897190120</v>
      </c>
      <c r="B148" s="25" t="str">
        <f t="shared" si="41"/>
        <v>X</v>
      </c>
      <c r="C148" s="25" t="s">
        <v>93</v>
      </c>
      <c r="D148" s="25" t="s">
        <v>272</v>
      </c>
      <c r="E148" s="25"/>
      <c r="F148" s="25"/>
      <c r="G148" s="25" t="s">
        <v>273</v>
      </c>
      <c r="H148" s="25" t="s">
        <v>274</v>
      </c>
      <c r="I148" s="57">
        <v>721415</v>
      </c>
      <c r="J148" s="25" t="s">
        <v>1</v>
      </c>
      <c r="K148" s="57">
        <v>721415</v>
      </c>
      <c r="L148" s="25" t="s">
        <v>1</v>
      </c>
      <c r="M148" s="25">
        <v>1010</v>
      </c>
      <c r="N148" s="25" t="s">
        <v>278</v>
      </c>
      <c r="O148" s="25" t="str">
        <f t="shared" si="42"/>
        <v>JS0A3P6S</v>
      </c>
      <c r="P148" s="68" t="s">
        <v>67</v>
      </c>
      <c r="Q148" s="25"/>
      <c r="R148" s="35" t="s">
        <v>68</v>
      </c>
      <c r="S148" s="35" t="s">
        <v>17</v>
      </c>
      <c r="T148" s="25">
        <v>1008354897</v>
      </c>
      <c r="U148" s="25">
        <v>190</v>
      </c>
      <c r="V148" s="25">
        <v>120</v>
      </c>
      <c r="W148" s="23">
        <v>4001368271</v>
      </c>
      <c r="X148" s="74">
        <v>60</v>
      </c>
      <c r="Y148" s="69">
        <f t="shared" si="43"/>
        <v>0</v>
      </c>
      <c r="Z148" s="69">
        <f t="shared" si="44"/>
        <v>60</v>
      </c>
      <c r="AA148" s="90">
        <v>7.53</v>
      </c>
      <c r="AB148" s="90"/>
      <c r="AC148" s="90">
        <f t="shared" si="45"/>
        <v>7.53</v>
      </c>
      <c r="AD148" s="70">
        <v>44908</v>
      </c>
      <c r="AE148" s="70">
        <v>45030</v>
      </c>
      <c r="AF148" s="70">
        <v>45031</v>
      </c>
      <c r="AG148" s="48">
        <v>143537359</v>
      </c>
      <c r="AH148" s="25">
        <v>10092328</v>
      </c>
      <c r="AI148" s="48" t="s">
        <v>286</v>
      </c>
      <c r="AJ148" s="70">
        <v>45029</v>
      </c>
      <c r="AK148" s="25"/>
      <c r="AL148" s="25"/>
      <c r="AM148" s="25" t="str">
        <f>IFERROR(VLOOKUP(AL148,'New CRC'!A:B,3,0),"-")</f>
        <v>-</v>
      </c>
      <c r="AN148" s="25" t="s">
        <v>280</v>
      </c>
      <c r="AO148" s="25" t="s">
        <v>289</v>
      </c>
      <c r="AP148" s="25"/>
      <c r="AQ148" s="25">
        <v>20</v>
      </c>
      <c r="AR148" s="71">
        <f t="shared" si="46"/>
        <v>3</v>
      </c>
      <c r="AS148" s="25">
        <v>115</v>
      </c>
      <c r="AT148" s="25">
        <f t="shared" si="47"/>
        <v>121</v>
      </c>
      <c r="AU148" s="25">
        <f t="shared" si="48"/>
        <v>6</v>
      </c>
      <c r="AV148" s="25">
        <f t="shared" si="49"/>
        <v>-1</v>
      </c>
      <c r="AW148" s="23" t="str">
        <f>IFERROR(IF(AV148&lt;0,"Ontime",VLOOKUP(AV148,'LT Diff Cal'!$A:$B,2,0)),"-")</f>
        <v>Ontime</v>
      </c>
      <c r="AX148" s="23" t="s">
        <v>281</v>
      </c>
      <c r="AY148" s="23" t="str">
        <f>P148&amp;AZ148&amp;BA148&amp;BB148</f>
        <v>JS0A3P6S0084001357822370120</v>
      </c>
      <c r="AZ148" s="23">
        <v>4001357822</v>
      </c>
      <c r="BA148" s="23">
        <v>370</v>
      </c>
      <c r="BB148" s="23">
        <v>120</v>
      </c>
      <c r="BC148" s="23">
        <v>746</v>
      </c>
      <c r="BD148" s="23">
        <v>60</v>
      </c>
      <c r="BE148" s="23"/>
      <c r="BF148" s="23"/>
      <c r="BG148" s="23"/>
      <c r="BH148" s="23"/>
      <c r="BI148" s="23"/>
      <c r="BJ148" s="23"/>
      <c r="BK148" s="23"/>
      <c r="BL148" s="23"/>
      <c r="BM148" s="23"/>
      <c r="BN148" s="23"/>
      <c r="BO148" s="23"/>
      <c r="BP148" s="23"/>
      <c r="BQ148" s="23"/>
      <c r="BR148" s="23"/>
      <c r="BS148" s="23"/>
      <c r="BT148" s="23"/>
      <c r="BU148" s="23"/>
    </row>
    <row r="149" spans="1:73" s="72" customFormat="1">
      <c r="A149" s="25" t="str">
        <f t="shared" si="40"/>
        <v>JS0A3P6S0031008354897180120</v>
      </c>
      <c r="B149" s="25" t="str">
        <f t="shared" si="41"/>
        <v>X</v>
      </c>
      <c r="C149" s="25" t="s">
        <v>93</v>
      </c>
      <c r="D149" s="25" t="s">
        <v>272</v>
      </c>
      <c r="E149" s="25"/>
      <c r="F149" s="25"/>
      <c r="G149" s="25" t="s">
        <v>273</v>
      </c>
      <c r="H149" s="25" t="s">
        <v>274</v>
      </c>
      <c r="I149" s="57">
        <v>721415</v>
      </c>
      <c r="J149" s="25" t="s">
        <v>1</v>
      </c>
      <c r="K149" s="57">
        <v>721415</v>
      </c>
      <c r="L149" s="25" t="s">
        <v>1</v>
      </c>
      <c r="M149" s="25">
        <v>1010</v>
      </c>
      <c r="N149" s="25" t="s">
        <v>278</v>
      </c>
      <c r="O149" s="25" t="str">
        <f t="shared" si="42"/>
        <v>JS0A3P6S</v>
      </c>
      <c r="P149" s="68" t="s">
        <v>85</v>
      </c>
      <c r="Q149" s="25"/>
      <c r="R149" s="35" t="s">
        <v>68</v>
      </c>
      <c r="S149" s="35" t="s">
        <v>23</v>
      </c>
      <c r="T149" s="25">
        <v>1008354897</v>
      </c>
      <c r="U149" s="25">
        <v>180</v>
      </c>
      <c r="V149" s="25">
        <v>120</v>
      </c>
      <c r="W149" s="23">
        <v>4001368271</v>
      </c>
      <c r="X149" s="74">
        <v>100</v>
      </c>
      <c r="Y149" s="69">
        <f t="shared" si="43"/>
        <v>0</v>
      </c>
      <c r="Z149" s="69">
        <f t="shared" si="44"/>
        <v>100</v>
      </c>
      <c r="AA149" s="90">
        <v>7.55</v>
      </c>
      <c r="AB149" s="90"/>
      <c r="AC149" s="90">
        <f t="shared" si="45"/>
        <v>7.55</v>
      </c>
      <c r="AD149" s="70">
        <v>44908</v>
      </c>
      <c r="AE149" s="70">
        <v>45030</v>
      </c>
      <c r="AF149" s="70">
        <v>45031</v>
      </c>
      <c r="AG149" s="48">
        <v>143537359</v>
      </c>
      <c r="AH149" s="25">
        <v>10092328</v>
      </c>
      <c r="AI149" s="48" t="s">
        <v>286</v>
      </c>
      <c r="AJ149" s="70">
        <v>45029</v>
      </c>
      <c r="AK149" s="25"/>
      <c r="AL149" s="25"/>
      <c r="AM149" s="25" t="str">
        <f>IFERROR(VLOOKUP(AL149,'New CRC'!A:B,3,0),"-")</f>
        <v>-</v>
      </c>
      <c r="AN149" s="25" t="s">
        <v>280</v>
      </c>
      <c r="AO149" s="25" t="s">
        <v>289</v>
      </c>
      <c r="AP149" s="25"/>
      <c r="AQ149" s="25">
        <v>20</v>
      </c>
      <c r="AR149" s="71">
        <f t="shared" si="46"/>
        <v>5</v>
      </c>
      <c r="AS149" s="25">
        <v>115</v>
      </c>
      <c r="AT149" s="25">
        <f t="shared" si="47"/>
        <v>121</v>
      </c>
      <c r="AU149" s="25">
        <f t="shared" si="48"/>
        <v>6</v>
      </c>
      <c r="AV149" s="25">
        <f t="shared" si="49"/>
        <v>-1</v>
      </c>
      <c r="AW149" s="23" t="str">
        <f>IFERROR(IF(AV149&lt;0,"Ontime",VLOOKUP(AV149,'LT Diff Cal'!$A:$B,2,0)),"-")</f>
        <v>Ontime</v>
      </c>
      <c r="AX149" s="23" t="s">
        <v>281</v>
      </c>
      <c r="AY149" s="23" t="str">
        <f>P149&amp;AZ149&amp;BA149&amp;BB149</f>
        <v>JS0A3P6S0034001357822360120</v>
      </c>
      <c r="AZ149" s="23">
        <v>4001357822</v>
      </c>
      <c r="BA149" s="23">
        <v>360</v>
      </c>
      <c r="BB149" s="23">
        <v>120</v>
      </c>
      <c r="BC149" s="23">
        <v>199</v>
      </c>
      <c r="BD149" s="23">
        <v>100</v>
      </c>
      <c r="BE149" s="23"/>
      <c r="BF149" s="23"/>
      <c r="BG149" s="23"/>
      <c r="BH149" s="23"/>
      <c r="BI149" s="23"/>
      <c r="BJ149" s="23"/>
      <c r="BK149" s="23"/>
      <c r="BL149" s="23"/>
      <c r="BM149" s="23"/>
      <c r="BN149" s="23"/>
      <c r="BO149" s="23"/>
      <c r="BP149" s="23"/>
      <c r="BQ149" s="23"/>
      <c r="BR149" s="23"/>
      <c r="BS149" s="23"/>
      <c r="BT149" s="23"/>
      <c r="BU149" s="23"/>
    </row>
    <row r="150" spans="1:73" s="72" customFormat="1">
      <c r="A150" s="25" t="str">
        <f t="shared" si="40"/>
        <v>JS0A3P6S88T1008354897200120</v>
      </c>
      <c r="B150" s="25" t="str">
        <f t="shared" si="41"/>
        <v>X</v>
      </c>
      <c r="C150" s="25" t="s">
        <v>93</v>
      </c>
      <c r="D150" s="25" t="s">
        <v>272</v>
      </c>
      <c r="E150" s="25"/>
      <c r="F150" s="25"/>
      <c r="G150" s="25" t="s">
        <v>273</v>
      </c>
      <c r="H150" s="25" t="s">
        <v>274</v>
      </c>
      <c r="I150" s="57">
        <v>721415</v>
      </c>
      <c r="J150" s="25" t="s">
        <v>1</v>
      </c>
      <c r="K150" s="57">
        <v>721415</v>
      </c>
      <c r="L150" s="25" t="s">
        <v>1</v>
      </c>
      <c r="M150" s="25">
        <v>1010</v>
      </c>
      <c r="N150" s="25" t="s">
        <v>278</v>
      </c>
      <c r="O150" s="25" t="str">
        <f t="shared" si="42"/>
        <v>JS0A3P6S</v>
      </c>
      <c r="P150" s="68" t="s">
        <v>81</v>
      </c>
      <c r="Q150" s="25"/>
      <c r="R150" s="35" t="s">
        <v>68</v>
      </c>
      <c r="S150" s="35" t="s">
        <v>82</v>
      </c>
      <c r="T150" s="25">
        <v>1008354897</v>
      </c>
      <c r="U150" s="25">
        <v>200</v>
      </c>
      <c r="V150" s="25">
        <v>120</v>
      </c>
      <c r="W150" s="23">
        <v>4001368271</v>
      </c>
      <c r="X150" s="74">
        <v>40</v>
      </c>
      <c r="Y150" s="69">
        <f t="shared" si="43"/>
        <v>0</v>
      </c>
      <c r="Z150" s="69">
        <f t="shared" si="44"/>
        <v>40</v>
      </c>
      <c r="AA150" s="90">
        <v>7.55</v>
      </c>
      <c r="AB150" s="90"/>
      <c r="AC150" s="90">
        <f t="shared" si="45"/>
        <v>7.55</v>
      </c>
      <c r="AD150" s="70">
        <v>44908</v>
      </c>
      <c r="AE150" s="70">
        <v>45030</v>
      </c>
      <c r="AF150" s="70">
        <v>45031</v>
      </c>
      <c r="AG150" s="48">
        <v>143537359</v>
      </c>
      <c r="AH150" s="25">
        <v>10092328</v>
      </c>
      <c r="AI150" s="48" t="s">
        <v>286</v>
      </c>
      <c r="AJ150" s="70">
        <v>45029</v>
      </c>
      <c r="AK150" s="25"/>
      <c r="AL150" s="25"/>
      <c r="AM150" s="25" t="str">
        <f>IFERROR(VLOOKUP(AL150,'New CRC'!A:B,3,0),"-")</f>
        <v>-</v>
      </c>
      <c r="AN150" s="25" t="s">
        <v>280</v>
      </c>
      <c r="AO150" s="25" t="s">
        <v>289</v>
      </c>
      <c r="AP150" s="25"/>
      <c r="AQ150" s="25">
        <v>20</v>
      </c>
      <c r="AR150" s="71">
        <f t="shared" si="46"/>
        <v>2</v>
      </c>
      <c r="AS150" s="25">
        <v>115</v>
      </c>
      <c r="AT150" s="25">
        <f t="shared" si="47"/>
        <v>121</v>
      </c>
      <c r="AU150" s="25">
        <f t="shared" si="48"/>
        <v>6</v>
      </c>
      <c r="AV150" s="25">
        <f t="shared" si="49"/>
        <v>-1</v>
      </c>
      <c r="AW150" s="23" t="str">
        <f>IFERROR(IF(AV150&lt;0,"Ontime",VLOOKUP(AV150,'LT Diff Cal'!$A:$B,2,0)),"-")</f>
        <v>Ontime</v>
      </c>
      <c r="AX150" s="23" t="s">
        <v>281</v>
      </c>
      <c r="AY150" s="23" t="str">
        <f>P150&amp;AZ150&amp;BA150&amp;BB150</f>
        <v>JS0A3P6S88T40013578221940120</v>
      </c>
      <c r="AZ150" s="23">
        <v>4001357822</v>
      </c>
      <c r="BA150" s="23">
        <v>1940</v>
      </c>
      <c r="BB150" s="23">
        <v>120</v>
      </c>
      <c r="BC150" s="23">
        <v>225</v>
      </c>
      <c r="BD150" s="23">
        <v>40</v>
      </c>
      <c r="BE150" s="23"/>
      <c r="BF150" s="23"/>
      <c r="BG150" s="23"/>
      <c r="BH150" s="23"/>
      <c r="BI150" s="23"/>
      <c r="BJ150" s="23"/>
      <c r="BK150" s="23"/>
      <c r="BL150" s="23"/>
      <c r="BM150" s="23"/>
      <c r="BN150" s="23"/>
      <c r="BO150" s="23"/>
      <c r="BP150" s="23"/>
      <c r="BQ150" s="23"/>
      <c r="BR150" s="23"/>
      <c r="BS150" s="23"/>
      <c r="BT150" s="23"/>
      <c r="BU150" s="23"/>
    </row>
    <row r="151" spans="1:73" s="72" customFormat="1">
      <c r="A151" s="25" t="str">
        <f t="shared" si="40"/>
        <v>JS0A7ZNY0081008354897220120</v>
      </c>
      <c r="B151" s="25" t="str">
        <f t="shared" si="41"/>
        <v/>
      </c>
      <c r="C151" s="25" t="s">
        <v>93</v>
      </c>
      <c r="D151" s="25" t="s">
        <v>272</v>
      </c>
      <c r="E151" s="25"/>
      <c r="F151" s="25"/>
      <c r="G151" s="25" t="s">
        <v>273</v>
      </c>
      <c r="H151" s="25" t="s">
        <v>274</v>
      </c>
      <c r="I151" s="57">
        <v>721415</v>
      </c>
      <c r="J151" s="25" t="s">
        <v>1</v>
      </c>
      <c r="K151" s="57">
        <v>721415</v>
      </c>
      <c r="L151" s="25" t="s">
        <v>1</v>
      </c>
      <c r="M151" s="25">
        <v>1010</v>
      </c>
      <c r="N151" s="25" t="s">
        <v>278</v>
      </c>
      <c r="O151" s="25" t="str">
        <f t="shared" si="42"/>
        <v>JS0A7ZNY</v>
      </c>
      <c r="P151" s="68" t="s">
        <v>107</v>
      </c>
      <c r="Q151" s="25"/>
      <c r="R151" s="35" t="s">
        <v>108</v>
      </c>
      <c r="S151" s="35" t="s">
        <v>17</v>
      </c>
      <c r="T151" s="25">
        <v>1008354897</v>
      </c>
      <c r="U151" s="25">
        <v>220</v>
      </c>
      <c r="V151" s="25">
        <v>120</v>
      </c>
      <c r="W151" s="23">
        <v>4001368271</v>
      </c>
      <c r="X151" s="74">
        <v>90</v>
      </c>
      <c r="Y151" s="69">
        <f t="shared" si="43"/>
        <v>90</v>
      </c>
      <c r="Z151" s="69">
        <f t="shared" si="44"/>
        <v>0</v>
      </c>
      <c r="AA151" s="90">
        <v>7.37</v>
      </c>
      <c r="AB151" s="90"/>
      <c r="AC151" s="90">
        <f t="shared" si="45"/>
        <v>7.37</v>
      </c>
      <c r="AD151" s="70">
        <v>44908</v>
      </c>
      <c r="AE151" s="70">
        <v>45030</v>
      </c>
      <c r="AF151" s="70">
        <v>45031</v>
      </c>
      <c r="AG151" s="48">
        <v>143537359</v>
      </c>
      <c r="AH151" s="25">
        <v>10092328</v>
      </c>
      <c r="AI151" s="48" t="s">
        <v>286</v>
      </c>
      <c r="AJ151" s="70">
        <v>45029</v>
      </c>
      <c r="AK151" s="25"/>
      <c r="AL151" s="25"/>
      <c r="AM151" s="25" t="str">
        <f>IFERROR(VLOOKUP(AL151,'New CRC'!A:B,3,0),"-")</f>
        <v>-</v>
      </c>
      <c r="AN151" s="25" t="s">
        <v>280</v>
      </c>
      <c r="AO151" s="25" t="s">
        <v>289</v>
      </c>
      <c r="AP151" s="25"/>
      <c r="AQ151" s="25">
        <v>18</v>
      </c>
      <c r="AR151" s="71">
        <f t="shared" si="46"/>
        <v>5</v>
      </c>
      <c r="AS151" s="25">
        <v>115</v>
      </c>
      <c r="AT151" s="25">
        <f t="shared" si="47"/>
        <v>121</v>
      </c>
      <c r="AU151" s="25">
        <f t="shared" si="48"/>
        <v>6</v>
      </c>
      <c r="AV151" s="25">
        <f t="shared" si="49"/>
        <v>-1</v>
      </c>
      <c r="AW151" s="23" t="str">
        <f>IFERROR(IF(AV151&lt;0,"Ontime",VLOOKUP(AV151,'LT Diff Cal'!$A:$B,2,0)),"-")</f>
        <v>Ontime</v>
      </c>
      <c r="AX151" s="23"/>
      <c r="AY151" s="23"/>
      <c r="AZ151" s="23"/>
      <c r="BA151" s="23"/>
      <c r="BB151" s="23"/>
      <c r="BC151" s="23"/>
      <c r="BD151" s="23"/>
      <c r="BE151" s="23"/>
      <c r="BF151" s="23"/>
      <c r="BG151" s="23"/>
      <c r="BH151" s="23"/>
      <c r="BI151" s="23"/>
      <c r="BJ151" s="23"/>
      <c r="BK151" s="23"/>
      <c r="BL151" s="23"/>
      <c r="BM151" s="23"/>
      <c r="BN151" s="23"/>
      <c r="BO151" s="23"/>
      <c r="BP151" s="23"/>
      <c r="BQ151" s="23"/>
      <c r="BR151" s="23"/>
      <c r="BS151" s="23"/>
      <c r="BT151" s="23"/>
      <c r="BU151" s="23"/>
    </row>
    <row r="152" spans="1:73" s="72" customFormat="1">
      <c r="A152" s="25" t="str">
        <f t="shared" si="40"/>
        <v>JS0A7ZNY7G71008354897230120</v>
      </c>
      <c r="B152" s="25" t="str">
        <f t="shared" si="41"/>
        <v/>
      </c>
      <c r="C152" s="25" t="s">
        <v>93</v>
      </c>
      <c r="D152" s="25" t="s">
        <v>272</v>
      </c>
      <c r="E152" s="25"/>
      <c r="F152" s="25"/>
      <c r="G152" s="25" t="s">
        <v>273</v>
      </c>
      <c r="H152" s="25" t="s">
        <v>274</v>
      </c>
      <c r="I152" s="57">
        <v>721415</v>
      </c>
      <c r="J152" s="25" t="s">
        <v>1</v>
      </c>
      <c r="K152" s="57">
        <v>721415</v>
      </c>
      <c r="L152" s="25" t="s">
        <v>1</v>
      </c>
      <c r="M152" s="25">
        <v>1010</v>
      </c>
      <c r="N152" s="25" t="s">
        <v>278</v>
      </c>
      <c r="O152" s="25" t="str">
        <f t="shared" si="42"/>
        <v>JS0A7ZNY</v>
      </c>
      <c r="P152" s="68" t="s">
        <v>111</v>
      </c>
      <c r="Q152" s="25"/>
      <c r="R152" s="35" t="s">
        <v>108</v>
      </c>
      <c r="S152" s="35" t="s">
        <v>18</v>
      </c>
      <c r="T152" s="25">
        <v>1008354897</v>
      </c>
      <c r="U152" s="25">
        <v>230</v>
      </c>
      <c r="V152" s="25">
        <v>120</v>
      </c>
      <c r="W152" s="23">
        <v>4001368271</v>
      </c>
      <c r="X152" s="74">
        <v>54</v>
      </c>
      <c r="Y152" s="69">
        <f t="shared" si="43"/>
        <v>54</v>
      </c>
      <c r="Z152" s="69">
        <f t="shared" si="44"/>
        <v>0</v>
      </c>
      <c r="AA152" s="90">
        <v>7.44</v>
      </c>
      <c r="AB152" s="90">
        <v>0.08</v>
      </c>
      <c r="AC152" s="90">
        <f t="shared" si="45"/>
        <v>7.5200000000000005</v>
      </c>
      <c r="AD152" s="70">
        <v>44908</v>
      </c>
      <c r="AE152" s="70">
        <v>45030</v>
      </c>
      <c r="AF152" s="70">
        <v>45031</v>
      </c>
      <c r="AG152" s="48">
        <v>143537359</v>
      </c>
      <c r="AH152" s="25">
        <v>10092328</v>
      </c>
      <c r="AI152" s="48" t="s">
        <v>286</v>
      </c>
      <c r="AJ152" s="70">
        <v>45029</v>
      </c>
      <c r="AK152" s="25"/>
      <c r="AL152" s="25"/>
      <c r="AM152" s="25" t="str">
        <f>IFERROR(VLOOKUP(AL152,'New CRC'!A:B,3,0),"-")</f>
        <v>-</v>
      </c>
      <c r="AN152" s="25" t="s">
        <v>280</v>
      </c>
      <c r="AO152" s="25" t="s">
        <v>289</v>
      </c>
      <c r="AP152" s="25"/>
      <c r="AQ152" s="25">
        <v>18</v>
      </c>
      <c r="AR152" s="71">
        <f t="shared" si="46"/>
        <v>3</v>
      </c>
      <c r="AS152" s="25">
        <v>115</v>
      </c>
      <c r="AT152" s="25">
        <f t="shared" si="47"/>
        <v>121</v>
      </c>
      <c r="AU152" s="25">
        <f t="shared" si="48"/>
        <v>6</v>
      </c>
      <c r="AV152" s="25">
        <f t="shared" si="49"/>
        <v>-1</v>
      </c>
      <c r="AW152" s="23" t="str">
        <f>IFERROR(IF(AV152&lt;0,"Ontime",VLOOKUP(AV152,'LT Diff Cal'!$A:$B,2,0)),"-")</f>
        <v>Ontime</v>
      </c>
      <c r="AX152" s="23"/>
      <c r="AY152" s="23"/>
      <c r="AZ152" s="23"/>
      <c r="BA152" s="23"/>
      <c r="BB152" s="23"/>
      <c r="BC152" s="23"/>
      <c r="BD152" s="23"/>
      <c r="BE152" s="23"/>
      <c r="BF152" s="23"/>
      <c r="BG152" s="23"/>
      <c r="BH152" s="23"/>
      <c r="BI152" s="23"/>
      <c r="BJ152" s="23"/>
      <c r="BK152" s="23"/>
      <c r="BL152" s="23"/>
      <c r="BM152" s="23"/>
      <c r="BN152" s="23"/>
      <c r="BO152" s="23"/>
      <c r="BP152" s="23"/>
      <c r="BQ152" s="23"/>
      <c r="BR152" s="23"/>
      <c r="BS152" s="23"/>
      <c r="BT152" s="23"/>
      <c r="BU152" s="23"/>
    </row>
    <row r="153" spans="1:73" s="72" customFormat="1">
      <c r="A153" s="25" t="str">
        <f t="shared" si="40"/>
        <v>JS0A7ZNY0031008354897210120</v>
      </c>
      <c r="B153" s="25" t="str">
        <f t="shared" si="41"/>
        <v/>
      </c>
      <c r="C153" s="25" t="s">
        <v>93</v>
      </c>
      <c r="D153" s="25" t="s">
        <v>272</v>
      </c>
      <c r="E153" s="25"/>
      <c r="F153" s="25"/>
      <c r="G153" s="25" t="s">
        <v>273</v>
      </c>
      <c r="H153" s="25" t="s">
        <v>274</v>
      </c>
      <c r="I153" s="57">
        <v>721415</v>
      </c>
      <c r="J153" s="25" t="s">
        <v>1</v>
      </c>
      <c r="K153" s="57">
        <v>721415</v>
      </c>
      <c r="L153" s="25" t="s">
        <v>1</v>
      </c>
      <c r="M153" s="25">
        <v>1010</v>
      </c>
      <c r="N153" s="25" t="s">
        <v>278</v>
      </c>
      <c r="O153" s="25" t="str">
        <f t="shared" si="42"/>
        <v>JS0A7ZNY</v>
      </c>
      <c r="P153" s="68" t="s">
        <v>112</v>
      </c>
      <c r="Q153" s="25"/>
      <c r="R153" s="35" t="s">
        <v>108</v>
      </c>
      <c r="S153" s="35" t="s">
        <v>23</v>
      </c>
      <c r="T153" s="25">
        <v>1008354897</v>
      </c>
      <c r="U153" s="25">
        <v>210</v>
      </c>
      <c r="V153" s="25">
        <v>120</v>
      </c>
      <c r="W153" s="23">
        <v>4001368271</v>
      </c>
      <c r="X153" s="74">
        <v>72</v>
      </c>
      <c r="Y153" s="69">
        <f t="shared" si="43"/>
        <v>72</v>
      </c>
      <c r="Z153" s="69">
        <f t="shared" si="44"/>
        <v>0</v>
      </c>
      <c r="AA153" s="90">
        <v>7.66</v>
      </c>
      <c r="AB153" s="90"/>
      <c r="AC153" s="90">
        <f t="shared" si="45"/>
        <v>7.66</v>
      </c>
      <c r="AD153" s="70">
        <v>44908</v>
      </c>
      <c r="AE153" s="70">
        <v>45030</v>
      </c>
      <c r="AF153" s="70">
        <v>45031</v>
      </c>
      <c r="AG153" s="48">
        <v>143537359</v>
      </c>
      <c r="AH153" s="25">
        <v>10092328</v>
      </c>
      <c r="AI153" s="48" t="s">
        <v>286</v>
      </c>
      <c r="AJ153" s="70">
        <v>45029</v>
      </c>
      <c r="AK153" s="25"/>
      <c r="AL153" s="25"/>
      <c r="AM153" s="25" t="str">
        <f>IFERROR(VLOOKUP(AL153,'New CRC'!A:B,3,0),"-")</f>
        <v>-</v>
      </c>
      <c r="AN153" s="25" t="s">
        <v>280</v>
      </c>
      <c r="AO153" s="25" t="s">
        <v>289</v>
      </c>
      <c r="AP153" s="25"/>
      <c r="AQ153" s="25">
        <v>18</v>
      </c>
      <c r="AR153" s="71">
        <f t="shared" si="46"/>
        <v>4</v>
      </c>
      <c r="AS153" s="25">
        <v>115</v>
      </c>
      <c r="AT153" s="25">
        <f t="shared" si="47"/>
        <v>121</v>
      </c>
      <c r="AU153" s="25">
        <f t="shared" si="48"/>
        <v>6</v>
      </c>
      <c r="AV153" s="25">
        <f t="shared" si="49"/>
        <v>-1</v>
      </c>
      <c r="AW153" s="23" t="str">
        <f>IFERROR(IF(AV153&lt;0,"Ontime",VLOOKUP(AV153,'LT Diff Cal'!$A:$B,2,0)),"-")</f>
        <v>Ontime</v>
      </c>
      <c r="AX153" s="23"/>
      <c r="AY153" s="23"/>
      <c r="AZ153" s="23"/>
      <c r="BA153" s="23"/>
      <c r="BB153" s="23"/>
      <c r="BC153" s="23"/>
      <c r="BD153" s="23"/>
      <c r="BE153" s="23"/>
      <c r="BF153" s="23"/>
      <c r="BG153" s="23"/>
      <c r="BH153" s="23"/>
      <c r="BI153" s="23"/>
      <c r="BJ153" s="23"/>
      <c r="BK153" s="23"/>
      <c r="BL153" s="23"/>
      <c r="BM153" s="23"/>
      <c r="BN153" s="23"/>
      <c r="BO153" s="23"/>
      <c r="BP153" s="23"/>
      <c r="BQ153" s="23"/>
      <c r="BR153" s="23"/>
      <c r="BS153" s="23"/>
      <c r="BT153" s="23"/>
      <c r="BU153" s="23"/>
    </row>
    <row r="154" spans="1:73" s="72" customFormat="1">
      <c r="A154" s="25" t="str">
        <f t="shared" si="40"/>
        <v>JS0A7ZOG0081008354897240120</v>
      </c>
      <c r="B154" s="25" t="str">
        <f t="shared" si="41"/>
        <v>X</v>
      </c>
      <c r="C154" s="25" t="s">
        <v>93</v>
      </c>
      <c r="D154" s="25" t="s">
        <v>272</v>
      </c>
      <c r="E154" s="25"/>
      <c r="F154" s="25"/>
      <c r="G154" s="25" t="s">
        <v>273</v>
      </c>
      <c r="H154" s="25" t="s">
        <v>274</v>
      </c>
      <c r="I154" s="57">
        <v>721415</v>
      </c>
      <c r="J154" s="25" t="s">
        <v>1</v>
      </c>
      <c r="K154" s="57">
        <v>721415</v>
      </c>
      <c r="L154" s="25" t="s">
        <v>1</v>
      </c>
      <c r="M154" s="25">
        <v>1010</v>
      </c>
      <c r="N154" s="25" t="s">
        <v>278</v>
      </c>
      <c r="O154" s="25" t="str">
        <f t="shared" si="42"/>
        <v>JS0A7ZOG</v>
      </c>
      <c r="P154" s="68" t="s">
        <v>69</v>
      </c>
      <c r="Q154" s="25"/>
      <c r="R154" s="35" t="s">
        <v>70</v>
      </c>
      <c r="S154" s="35" t="s">
        <v>17</v>
      </c>
      <c r="T154" s="25">
        <v>1008354897</v>
      </c>
      <c r="U154" s="25">
        <v>240</v>
      </c>
      <c r="V154" s="25">
        <v>120</v>
      </c>
      <c r="W154" s="23">
        <v>4001368271</v>
      </c>
      <c r="X154" s="74">
        <f>36</f>
        <v>36</v>
      </c>
      <c r="Y154" s="69">
        <f t="shared" si="43"/>
        <v>0</v>
      </c>
      <c r="Z154" s="69">
        <f t="shared" si="44"/>
        <v>36</v>
      </c>
      <c r="AA154" s="90">
        <v>8.2200000000000006</v>
      </c>
      <c r="AB154" s="90"/>
      <c r="AC154" s="90">
        <f t="shared" si="45"/>
        <v>8.2200000000000006</v>
      </c>
      <c r="AD154" s="70">
        <v>44908</v>
      </c>
      <c r="AE154" s="70">
        <v>45030</v>
      </c>
      <c r="AF154" s="70">
        <v>45031</v>
      </c>
      <c r="AG154" s="48">
        <v>143537359</v>
      </c>
      <c r="AH154" s="25">
        <v>10092328</v>
      </c>
      <c r="AI154" s="48" t="s">
        <v>286</v>
      </c>
      <c r="AJ154" s="70">
        <v>45029</v>
      </c>
      <c r="AK154" s="25"/>
      <c r="AL154" s="25"/>
      <c r="AM154" s="25" t="str">
        <f>IFERROR(VLOOKUP(AL154,'New CRC'!A:B,3,0),"-")</f>
        <v>-</v>
      </c>
      <c r="AN154" s="25" t="s">
        <v>280</v>
      </c>
      <c r="AO154" s="25" t="s">
        <v>289</v>
      </c>
      <c r="AP154" s="25"/>
      <c r="AQ154" s="25">
        <v>12</v>
      </c>
      <c r="AR154" s="71">
        <f t="shared" si="46"/>
        <v>3</v>
      </c>
      <c r="AS154" s="25">
        <v>115</v>
      </c>
      <c r="AT154" s="25">
        <f t="shared" si="47"/>
        <v>121</v>
      </c>
      <c r="AU154" s="25">
        <f t="shared" si="48"/>
        <v>6</v>
      </c>
      <c r="AV154" s="25">
        <f t="shared" si="49"/>
        <v>-1</v>
      </c>
      <c r="AW154" s="23" t="str">
        <f>IFERROR(IF(AV154&lt;0,"Ontime",VLOOKUP(AV154,'LT Diff Cal'!$A:$B,2,0)),"-")</f>
        <v>Ontime</v>
      </c>
      <c r="AX154" s="23" t="s">
        <v>281</v>
      </c>
      <c r="AY154" s="23" t="str">
        <f>P154&amp;AZ154&amp;BA154&amp;BB154</f>
        <v>JS0A7ZOG0084001359898580120</v>
      </c>
      <c r="AZ154" s="23">
        <v>4001359898</v>
      </c>
      <c r="BA154" s="23">
        <v>580</v>
      </c>
      <c r="BB154" s="23">
        <v>120</v>
      </c>
      <c r="BC154" s="23">
        <v>580</v>
      </c>
      <c r="BD154" s="23">
        <v>36</v>
      </c>
      <c r="BE154" s="23"/>
      <c r="BF154" s="23"/>
      <c r="BG154" s="23"/>
      <c r="BH154" s="23"/>
      <c r="BI154" s="23"/>
      <c r="BJ154" s="23"/>
      <c r="BK154" s="23"/>
      <c r="BL154" s="23"/>
      <c r="BM154" s="23"/>
      <c r="BN154" s="23"/>
      <c r="BO154" s="23"/>
      <c r="BP154" s="23"/>
      <c r="BQ154" s="23"/>
      <c r="BR154" s="23"/>
      <c r="BS154" s="23"/>
      <c r="BT154" s="23"/>
      <c r="BU154" s="23"/>
    </row>
    <row r="155" spans="1:73" s="72" customFormat="1">
      <c r="A155" s="25" t="str">
        <f t="shared" si="40"/>
        <v>JS0A2SDG0081008354897250120</v>
      </c>
      <c r="B155" s="25" t="str">
        <f t="shared" si="41"/>
        <v>X</v>
      </c>
      <c r="C155" s="25" t="s">
        <v>93</v>
      </c>
      <c r="D155" s="25" t="s">
        <v>272</v>
      </c>
      <c r="E155" s="25"/>
      <c r="F155" s="25"/>
      <c r="G155" s="25" t="s">
        <v>273</v>
      </c>
      <c r="H155" s="25" t="s">
        <v>274</v>
      </c>
      <c r="I155" s="57">
        <v>721415</v>
      </c>
      <c r="J155" s="25" t="s">
        <v>1</v>
      </c>
      <c r="K155" s="57">
        <v>721415</v>
      </c>
      <c r="L155" s="25" t="s">
        <v>1</v>
      </c>
      <c r="M155" s="25">
        <v>1010</v>
      </c>
      <c r="N155" s="25" t="s">
        <v>278</v>
      </c>
      <c r="O155" s="25" t="str">
        <f t="shared" si="42"/>
        <v>JS0A2SDG</v>
      </c>
      <c r="P155" s="68" t="s">
        <v>40</v>
      </c>
      <c r="Q155" s="25"/>
      <c r="R155" s="35" t="s">
        <v>41</v>
      </c>
      <c r="S155" s="35" t="s">
        <v>17</v>
      </c>
      <c r="T155" s="25">
        <v>1008354897</v>
      </c>
      <c r="U155" s="25">
        <v>250</v>
      </c>
      <c r="V155" s="25">
        <v>120</v>
      </c>
      <c r="W155" s="23">
        <v>4001368271</v>
      </c>
      <c r="X155" s="74">
        <v>30</v>
      </c>
      <c r="Y155" s="69">
        <f t="shared" si="43"/>
        <v>0</v>
      </c>
      <c r="Z155" s="69">
        <f t="shared" si="44"/>
        <v>30</v>
      </c>
      <c r="AA155" s="90">
        <v>5.55</v>
      </c>
      <c r="AB155" s="90"/>
      <c r="AC155" s="90">
        <f t="shared" si="45"/>
        <v>5.55</v>
      </c>
      <c r="AD155" s="70">
        <v>44908</v>
      </c>
      <c r="AE155" s="70">
        <v>45030</v>
      </c>
      <c r="AF155" s="70">
        <v>45031</v>
      </c>
      <c r="AG155" s="48">
        <v>143537359</v>
      </c>
      <c r="AH155" s="25">
        <v>10092328</v>
      </c>
      <c r="AI155" s="48" t="s">
        <v>286</v>
      </c>
      <c r="AJ155" s="70">
        <v>45029</v>
      </c>
      <c r="AK155" s="25"/>
      <c r="AL155" s="25"/>
      <c r="AM155" s="25" t="str">
        <f>IFERROR(VLOOKUP(AL155,'New CRC'!A:B,3,0),"-")</f>
        <v>-</v>
      </c>
      <c r="AN155" s="25" t="s">
        <v>280</v>
      </c>
      <c r="AO155" s="25" t="s">
        <v>289</v>
      </c>
      <c r="AP155" s="25"/>
      <c r="AQ155" s="25">
        <v>30</v>
      </c>
      <c r="AR155" s="71">
        <f t="shared" si="46"/>
        <v>1</v>
      </c>
      <c r="AS155" s="25">
        <v>115</v>
      </c>
      <c r="AT155" s="25">
        <f t="shared" si="47"/>
        <v>121</v>
      </c>
      <c r="AU155" s="25">
        <f t="shared" si="48"/>
        <v>6</v>
      </c>
      <c r="AV155" s="25">
        <f t="shared" si="49"/>
        <v>-1</v>
      </c>
      <c r="AW155" s="23" t="str">
        <f>IFERROR(IF(AV155&lt;0,"Ontime",VLOOKUP(AV155,'LT Diff Cal'!$A:$B,2,0)),"-")</f>
        <v>Ontime</v>
      </c>
      <c r="AX155" s="23" t="s">
        <v>281</v>
      </c>
      <c r="AY155" s="23" t="str">
        <f>P155&amp;AZ155&amp;BA155&amp;BB155</f>
        <v>JS0A2SDG008400136336530120</v>
      </c>
      <c r="AZ155" s="23">
        <v>4001363365</v>
      </c>
      <c r="BA155" s="23">
        <v>30</v>
      </c>
      <c r="BB155" s="23">
        <v>120</v>
      </c>
      <c r="BC155" s="23">
        <v>2001</v>
      </c>
      <c r="BD155" s="23">
        <v>30</v>
      </c>
      <c r="BE155" s="23"/>
      <c r="BF155" s="23"/>
      <c r="BG155" s="23"/>
      <c r="BH155" s="23"/>
      <c r="BI155" s="23"/>
      <c r="BJ155" s="23"/>
      <c r="BK155" s="23"/>
      <c r="BL155" s="23"/>
      <c r="BM155" s="23"/>
      <c r="BN155" s="23"/>
      <c r="BO155" s="23"/>
      <c r="BP155" s="23"/>
      <c r="BQ155" s="23"/>
      <c r="BR155" s="23"/>
      <c r="BS155" s="23"/>
      <c r="BT155" s="23"/>
      <c r="BU155" s="23"/>
    </row>
    <row r="156" spans="1:73" s="72" customFormat="1">
      <c r="A156" s="25" t="str">
        <f t="shared" si="40"/>
        <v>JS0A4QV988F1008354897140120</v>
      </c>
      <c r="B156" s="25" t="str">
        <f t="shared" si="41"/>
        <v/>
      </c>
      <c r="C156" s="25" t="s">
        <v>93</v>
      </c>
      <c r="D156" s="25" t="s">
        <v>272</v>
      </c>
      <c r="E156" s="25"/>
      <c r="F156" s="25"/>
      <c r="G156" s="25" t="s">
        <v>273</v>
      </c>
      <c r="H156" s="25" t="s">
        <v>293</v>
      </c>
      <c r="I156" s="57">
        <v>721415</v>
      </c>
      <c r="J156" s="25" t="s">
        <v>1</v>
      </c>
      <c r="K156" s="57">
        <v>721415</v>
      </c>
      <c r="L156" s="25" t="s">
        <v>1</v>
      </c>
      <c r="M156" s="25">
        <v>1010</v>
      </c>
      <c r="N156" s="25" t="s">
        <v>278</v>
      </c>
      <c r="O156" s="25" t="str">
        <f t="shared" si="42"/>
        <v>JS0A4QV9</v>
      </c>
      <c r="P156" s="68" t="s">
        <v>120</v>
      </c>
      <c r="Q156" s="25"/>
      <c r="R156" s="35" t="s">
        <v>79</v>
      </c>
      <c r="S156" s="35" t="s">
        <v>121</v>
      </c>
      <c r="T156" s="25">
        <v>1008354897</v>
      </c>
      <c r="U156" s="25">
        <v>140</v>
      </c>
      <c r="V156" s="25">
        <v>120</v>
      </c>
      <c r="W156" s="23">
        <v>4001368271</v>
      </c>
      <c r="X156" s="74">
        <v>96</v>
      </c>
      <c r="Y156" s="69">
        <f t="shared" si="43"/>
        <v>96</v>
      </c>
      <c r="Z156" s="69">
        <f t="shared" si="44"/>
        <v>0</v>
      </c>
      <c r="AA156" s="90">
        <v>4.32</v>
      </c>
      <c r="AB156" s="90"/>
      <c r="AC156" s="90">
        <f t="shared" si="45"/>
        <v>4.32</v>
      </c>
      <c r="AD156" s="70">
        <v>44908</v>
      </c>
      <c r="AE156" s="70">
        <v>45030</v>
      </c>
      <c r="AF156" s="70">
        <v>45031</v>
      </c>
      <c r="AG156" s="48">
        <v>143537359</v>
      </c>
      <c r="AH156" s="25">
        <v>10092328</v>
      </c>
      <c r="AI156" s="48" t="s">
        <v>286</v>
      </c>
      <c r="AJ156" s="70">
        <v>45029</v>
      </c>
      <c r="AK156" s="25"/>
      <c r="AL156" s="25"/>
      <c r="AM156" s="25" t="str">
        <f>IFERROR(VLOOKUP(AL156,'New CRC'!A:B,3,0),"-")</f>
        <v>-</v>
      </c>
      <c r="AN156" s="25" t="s">
        <v>280</v>
      </c>
      <c r="AO156" s="25" t="s">
        <v>289</v>
      </c>
      <c r="AP156" s="25"/>
      <c r="AQ156" s="25">
        <v>16</v>
      </c>
      <c r="AR156" s="71">
        <f t="shared" si="46"/>
        <v>6</v>
      </c>
      <c r="AS156" s="25">
        <v>115</v>
      </c>
      <c r="AT156" s="25">
        <f t="shared" si="47"/>
        <v>121</v>
      </c>
      <c r="AU156" s="25">
        <f t="shared" si="48"/>
        <v>6</v>
      </c>
      <c r="AV156" s="25">
        <f t="shared" si="49"/>
        <v>-1</v>
      </c>
      <c r="AW156" s="23" t="str">
        <f>IFERROR(IF(AV156&lt;0,"Ontime",VLOOKUP(AV156,'LT Diff Cal'!$A:$B,2,0)),"-")</f>
        <v>Ontime</v>
      </c>
      <c r="AX156" s="23"/>
      <c r="AY156" s="23"/>
      <c r="AZ156" s="23"/>
      <c r="BA156" s="23"/>
      <c r="BB156" s="23"/>
      <c r="BC156" s="23"/>
      <c r="BD156" s="23"/>
      <c r="BE156" s="23"/>
      <c r="BF156" s="23"/>
      <c r="BG156" s="23"/>
      <c r="BH156" s="23"/>
      <c r="BI156" s="23"/>
      <c r="BJ156" s="23"/>
      <c r="BK156" s="23"/>
      <c r="BL156" s="23"/>
      <c r="BM156" s="23"/>
      <c r="BN156" s="23"/>
      <c r="BO156" s="23"/>
      <c r="BP156" s="23"/>
      <c r="BQ156" s="23"/>
      <c r="BR156" s="23"/>
      <c r="BS156" s="23"/>
      <c r="BT156" s="23"/>
      <c r="BU156" s="23"/>
    </row>
    <row r="157" spans="1:73" s="72" customFormat="1">
      <c r="A157" s="25" t="str">
        <f t="shared" si="40"/>
        <v>JS0A4QV97R11008354897130120</v>
      </c>
      <c r="B157" s="25" t="str">
        <f t="shared" si="41"/>
        <v/>
      </c>
      <c r="C157" s="25" t="s">
        <v>93</v>
      </c>
      <c r="D157" s="25" t="s">
        <v>272</v>
      </c>
      <c r="E157" s="25"/>
      <c r="F157" s="25"/>
      <c r="G157" s="25" t="s">
        <v>273</v>
      </c>
      <c r="H157" s="25" t="s">
        <v>293</v>
      </c>
      <c r="I157" s="57">
        <v>721415</v>
      </c>
      <c r="J157" s="25" t="s">
        <v>1</v>
      </c>
      <c r="K157" s="57">
        <v>721415</v>
      </c>
      <c r="L157" s="25" t="s">
        <v>1</v>
      </c>
      <c r="M157" s="25">
        <v>1010</v>
      </c>
      <c r="N157" s="25" t="s">
        <v>278</v>
      </c>
      <c r="O157" s="25" t="str">
        <f t="shared" si="42"/>
        <v>JS0A4QV9</v>
      </c>
      <c r="P157" s="68" t="s">
        <v>78</v>
      </c>
      <c r="Q157" s="25"/>
      <c r="R157" s="35" t="s">
        <v>79</v>
      </c>
      <c r="S157" s="35" t="s">
        <v>80</v>
      </c>
      <c r="T157" s="25">
        <v>1008354897</v>
      </c>
      <c r="U157" s="25">
        <v>130</v>
      </c>
      <c r="V157" s="25">
        <v>120</v>
      </c>
      <c r="W157" s="23">
        <v>4001368271</v>
      </c>
      <c r="X157" s="74">
        <v>224</v>
      </c>
      <c r="Y157" s="69">
        <f t="shared" si="43"/>
        <v>224</v>
      </c>
      <c r="Z157" s="69">
        <f t="shared" si="44"/>
        <v>0</v>
      </c>
      <c r="AA157" s="90">
        <v>4.32</v>
      </c>
      <c r="AB157" s="90"/>
      <c r="AC157" s="90">
        <f t="shared" si="45"/>
        <v>4.32</v>
      </c>
      <c r="AD157" s="70">
        <v>44908</v>
      </c>
      <c r="AE157" s="70">
        <v>45030</v>
      </c>
      <c r="AF157" s="70">
        <v>45031</v>
      </c>
      <c r="AG157" s="48">
        <v>143537359</v>
      </c>
      <c r="AH157" s="25">
        <v>10092328</v>
      </c>
      <c r="AI157" s="48" t="s">
        <v>286</v>
      </c>
      <c r="AJ157" s="70">
        <v>45029</v>
      </c>
      <c r="AK157" s="25"/>
      <c r="AL157" s="25"/>
      <c r="AM157" s="25" t="str">
        <f>IFERROR(VLOOKUP(AL157,'New CRC'!A:B,3,0),"-")</f>
        <v>-</v>
      </c>
      <c r="AN157" s="25" t="s">
        <v>280</v>
      </c>
      <c r="AO157" s="25" t="s">
        <v>289</v>
      </c>
      <c r="AP157" s="25"/>
      <c r="AQ157" s="25">
        <v>16</v>
      </c>
      <c r="AR157" s="71">
        <f t="shared" si="46"/>
        <v>14</v>
      </c>
      <c r="AS157" s="25">
        <v>115</v>
      </c>
      <c r="AT157" s="25">
        <f t="shared" si="47"/>
        <v>121</v>
      </c>
      <c r="AU157" s="25">
        <f t="shared" si="48"/>
        <v>6</v>
      </c>
      <c r="AV157" s="25">
        <f t="shared" si="49"/>
        <v>-1</v>
      </c>
      <c r="AW157" s="23" t="str">
        <f>IFERROR(IF(AV157&lt;0,"Ontime",VLOOKUP(AV157,'LT Diff Cal'!$A:$B,2,0)),"-")</f>
        <v>Ontime</v>
      </c>
      <c r="AX157" s="23"/>
      <c r="AY157" s="23"/>
      <c r="AZ157" s="23"/>
      <c r="BA157" s="23"/>
      <c r="BB157" s="23"/>
      <c r="BC157" s="23"/>
      <c r="BD157" s="23"/>
      <c r="BE157" s="23"/>
      <c r="BF157" s="23"/>
      <c r="BG157" s="23"/>
      <c r="BH157" s="23"/>
      <c r="BI157" s="23"/>
      <c r="BJ157" s="23"/>
      <c r="BK157" s="23"/>
      <c r="BL157" s="23"/>
      <c r="BM157" s="23"/>
      <c r="BN157" s="23"/>
      <c r="BO157" s="23"/>
      <c r="BP157" s="23"/>
      <c r="BQ157" s="23"/>
      <c r="BR157" s="23"/>
      <c r="BS157" s="23"/>
      <c r="BT157" s="23"/>
      <c r="BU157" s="23"/>
    </row>
    <row r="158" spans="1:73" s="72" customFormat="1">
      <c r="A158" s="25" t="str">
        <f t="shared" si="40"/>
        <v>JS0A4QUT0081008354897160120</v>
      </c>
      <c r="B158" s="25" t="str">
        <f t="shared" si="41"/>
        <v>X</v>
      </c>
      <c r="C158" s="25" t="s">
        <v>93</v>
      </c>
      <c r="D158" s="25" t="s">
        <v>272</v>
      </c>
      <c r="E158" s="25"/>
      <c r="F158" s="25"/>
      <c r="G158" s="25" t="s">
        <v>273</v>
      </c>
      <c r="H158" s="25" t="s">
        <v>274</v>
      </c>
      <c r="I158" s="57">
        <v>721415</v>
      </c>
      <c r="J158" s="25" t="s">
        <v>1</v>
      </c>
      <c r="K158" s="57">
        <v>721415</v>
      </c>
      <c r="L158" s="25" t="s">
        <v>1</v>
      </c>
      <c r="M158" s="25">
        <v>1010</v>
      </c>
      <c r="N158" s="25" t="s">
        <v>278</v>
      </c>
      <c r="O158" s="25" t="str">
        <f t="shared" si="42"/>
        <v>JS0A4QUT</v>
      </c>
      <c r="P158" s="68" t="s">
        <v>42</v>
      </c>
      <c r="Q158" s="25"/>
      <c r="R158" s="35" t="s">
        <v>43</v>
      </c>
      <c r="S158" s="35" t="s">
        <v>17</v>
      </c>
      <c r="T158" s="25">
        <v>1008354897</v>
      </c>
      <c r="U158" s="25">
        <v>160</v>
      </c>
      <c r="V158" s="25">
        <v>120</v>
      </c>
      <c r="W158" s="23">
        <v>4001368271</v>
      </c>
      <c r="X158" s="74">
        <v>522</v>
      </c>
      <c r="Y158" s="69">
        <f t="shared" si="43"/>
        <v>0</v>
      </c>
      <c r="Z158" s="69">
        <f t="shared" si="44"/>
        <v>522</v>
      </c>
      <c r="AA158" s="90">
        <v>4.9800000000000004</v>
      </c>
      <c r="AB158" s="90"/>
      <c r="AC158" s="90">
        <f t="shared" si="45"/>
        <v>4.9800000000000004</v>
      </c>
      <c r="AD158" s="70">
        <v>44908</v>
      </c>
      <c r="AE158" s="70">
        <v>45030</v>
      </c>
      <c r="AF158" s="70">
        <v>45031</v>
      </c>
      <c r="AG158" s="48">
        <v>143537359</v>
      </c>
      <c r="AH158" s="25">
        <v>10092328</v>
      </c>
      <c r="AI158" s="48" t="s">
        <v>286</v>
      </c>
      <c r="AJ158" s="70">
        <v>45029</v>
      </c>
      <c r="AK158" s="25"/>
      <c r="AL158" s="25"/>
      <c r="AM158" s="25" t="str">
        <f>IFERROR(VLOOKUP(AL158,'New CRC'!A:B,3,0),"-")</f>
        <v>-</v>
      </c>
      <c r="AN158" s="25" t="s">
        <v>280</v>
      </c>
      <c r="AO158" s="25" t="s">
        <v>289</v>
      </c>
      <c r="AP158" s="25"/>
      <c r="AQ158" s="25">
        <v>29</v>
      </c>
      <c r="AR158" s="71">
        <f t="shared" si="46"/>
        <v>18</v>
      </c>
      <c r="AS158" s="25">
        <v>115</v>
      </c>
      <c r="AT158" s="25">
        <f t="shared" si="47"/>
        <v>121</v>
      </c>
      <c r="AU158" s="25">
        <f t="shared" si="48"/>
        <v>6</v>
      </c>
      <c r="AV158" s="25">
        <f t="shared" si="49"/>
        <v>-1</v>
      </c>
      <c r="AW158" s="23" t="str">
        <f>IFERROR(IF(AV158&lt;0,"Ontime",VLOOKUP(AV158,'LT Diff Cal'!$A:$B,2,0)),"-")</f>
        <v>Ontime</v>
      </c>
      <c r="AX158" s="23" t="s">
        <v>281</v>
      </c>
      <c r="AY158" s="23" t="str">
        <f>P158&amp;AZ158&amp;BA158&amp;BB158</f>
        <v>JS0A4QUT0084001357822660120</v>
      </c>
      <c r="AZ158" s="23">
        <v>4001357822</v>
      </c>
      <c r="BA158" s="23">
        <v>660</v>
      </c>
      <c r="BB158" s="23">
        <v>120</v>
      </c>
      <c r="BC158" s="23">
        <v>30000</v>
      </c>
      <c r="BD158" s="23">
        <v>522</v>
      </c>
      <c r="BE158" s="23"/>
      <c r="BF158" s="23"/>
      <c r="BG158" s="23"/>
      <c r="BH158" s="23"/>
      <c r="BI158" s="23"/>
      <c r="BJ158" s="23"/>
      <c r="BK158" s="23"/>
      <c r="BL158" s="23"/>
      <c r="BM158" s="23"/>
      <c r="BN158" s="23"/>
      <c r="BO158" s="23"/>
      <c r="BP158" s="23"/>
      <c r="BQ158" s="23"/>
      <c r="BR158" s="23"/>
      <c r="BS158" s="23"/>
      <c r="BT158" s="23"/>
      <c r="BU158" s="23"/>
    </row>
    <row r="159" spans="1:73" s="72" customFormat="1">
      <c r="A159" s="25" t="str">
        <f t="shared" si="40"/>
        <v>JS0A4QUT7H6100835489720120</v>
      </c>
      <c r="B159" s="25" t="str">
        <f t="shared" si="41"/>
        <v>X</v>
      </c>
      <c r="C159" s="25" t="s">
        <v>93</v>
      </c>
      <c r="D159" s="25" t="s">
        <v>272</v>
      </c>
      <c r="E159" s="25"/>
      <c r="F159" s="25"/>
      <c r="G159" s="25" t="s">
        <v>273</v>
      </c>
      <c r="H159" s="25" t="s">
        <v>274</v>
      </c>
      <c r="I159" s="57">
        <v>721415</v>
      </c>
      <c r="J159" s="25" t="s">
        <v>1</v>
      </c>
      <c r="K159" s="57">
        <v>721415</v>
      </c>
      <c r="L159" s="25" t="s">
        <v>1</v>
      </c>
      <c r="M159" s="25">
        <v>1010</v>
      </c>
      <c r="N159" s="25" t="s">
        <v>278</v>
      </c>
      <c r="O159" s="25" t="str">
        <f t="shared" si="42"/>
        <v>JS0A4QUT</v>
      </c>
      <c r="P159" s="68" t="s">
        <v>44</v>
      </c>
      <c r="Q159" s="25"/>
      <c r="R159" s="35" t="s">
        <v>43</v>
      </c>
      <c r="S159" s="35" t="s">
        <v>25</v>
      </c>
      <c r="T159" s="25">
        <v>1008354897</v>
      </c>
      <c r="U159" s="25">
        <v>20</v>
      </c>
      <c r="V159" s="25">
        <v>120</v>
      </c>
      <c r="W159" s="23">
        <v>4001368271</v>
      </c>
      <c r="X159" s="74">
        <v>29</v>
      </c>
      <c r="Y159" s="69">
        <f t="shared" si="43"/>
        <v>0</v>
      </c>
      <c r="Z159" s="69">
        <f t="shared" si="44"/>
        <v>29</v>
      </c>
      <c r="AA159" s="90">
        <v>4.99</v>
      </c>
      <c r="AB159" s="90"/>
      <c r="AC159" s="90">
        <f t="shared" si="45"/>
        <v>4.99</v>
      </c>
      <c r="AD159" s="70">
        <v>44908</v>
      </c>
      <c r="AE159" s="70">
        <v>45030</v>
      </c>
      <c r="AF159" s="70">
        <v>45031</v>
      </c>
      <c r="AG159" s="48">
        <v>143537359</v>
      </c>
      <c r="AH159" s="25">
        <v>10092328</v>
      </c>
      <c r="AI159" s="48" t="s">
        <v>286</v>
      </c>
      <c r="AJ159" s="70">
        <v>45029</v>
      </c>
      <c r="AK159" s="25"/>
      <c r="AL159" s="25"/>
      <c r="AM159" s="25" t="str">
        <f>IFERROR(VLOOKUP(AL159,'New CRC'!A:B,3,0),"-")</f>
        <v>-</v>
      </c>
      <c r="AN159" s="25" t="s">
        <v>280</v>
      </c>
      <c r="AO159" s="25" t="s">
        <v>289</v>
      </c>
      <c r="AP159" s="25"/>
      <c r="AQ159" s="25">
        <v>29</v>
      </c>
      <c r="AR159" s="71">
        <f t="shared" si="46"/>
        <v>1</v>
      </c>
      <c r="AS159" s="25">
        <v>115</v>
      </c>
      <c r="AT159" s="25">
        <f t="shared" si="47"/>
        <v>121</v>
      </c>
      <c r="AU159" s="25">
        <f t="shared" si="48"/>
        <v>6</v>
      </c>
      <c r="AV159" s="25">
        <f t="shared" si="49"/>
        <v>-1</v>
      </c>
      <c r="AW159" s="23" t="str">
        <f>IFERROR(IF(AV159&lt;0,"Ontime",VLOOKUP(AV159,'LT Diff Cal'!$A:$B,2,0)),"-")</f>
        <v>Ontime</v>
      </c>
      <c r="AX159" s="23" t="s">
        <v>281</v>
      </c>
      <c r="AY159" s="23" t="str">
        <f>P159&amp;AZ159&amp;BA159&amp;BB159</f>
        <v>JS0A4QUT7H6400136331940120</v>
      </c>
      <c r="AZ159" s="23">
        <v>4001363319</v>
      </c>
      <c r="BA159" s="23">
        <v>40</v>
      </c>
      <c r="BB159" s="23">
        <v>120</v>
      </c>
      <c r="BC159" s="23">
        <v>3100</v>
      </c>
      <c r="BD159" s="23">
        <v>29</v>
      </c>
      <c r="BE159" s="23"/>
      <c r="BF159" s="23"/>
      <c r="BG159" s="23"/>
      <c r="BH159" s="23"/>
      <c r="BI159" s="23"/>
      <c r="BJ159" s="23"/>
      <c r="BK159" s="23"/>
      <c r="BL159" s="23"/>
      <c r="BM159" s="23"/>
      <c r="BN159" s="23"/>
      <c r="BO159" s="23"/>
      <c r="BP159" s="23"/>
      <c r="BQ159" s="23"/>
      <c r="BR159" s="23"/>
      <c r="BS159" s="23"/>
      <c r="BT159" s="23"/>
      <c r="BU159" s="23"/>
    </row>
    <row r="160" spans="1:73" s="72" customFormat="1">
      <c r="A160" s="25" t="str">
        <f t="shared" si="40"/>
        <v>JS0A4QUT85V100835489730120</v>
      </c>
      <c r="B160" s="25" t="str">
        <f t="shared" si="41"/>
        <v>X</v>
      </c>
      <c r="C160" s="25" t="s">
        <v>93</v>
      </c>
      <c r="D160" s="25" t="s">
        <v>272</v>
      </c>
      <c r="E160" s="25"/>
      <c r="F160" s="25"/>
      <c r="G160" s="25" t="s">
        <v>273</v>
      </c>
      <c r="H160" s="25" t="s">
        <v>274</v>
      </c>
      <c r="I160" s="57">
        <v>721415</v>
      </c>
      <c r="J160" s="25" t="s">
        <v>1</v>
      </c>
      <c r="K160" s="57">
        <v>721415</v>
      </c>
      <c r="L160" s="25" t="s">
        <v>1</v>
      </c>
      <c r="M160" s="25">
        <v>1010</v>
      </c>
      <c r="N160" s="25" t="s">
        <v>278</v>
      </c>
      <c r="O160" s="25" t="str">
        <f t="shared" si="42"/>
        <v>JS0A4QUT</v>
      </c>
      <c r="P160" s="68" t="s">
        <v>83</v>
      </c>
      <c r="Q160" s="25"/>
      <c r="R160" s="35" t="s">
        <v>43</v>
      </c>
      <c r="S160" s="35" t="s">
        <v>84</v>
      </c>
      <c r="T160" s="25">
        <v>1008354897</v>
      </c>
      <c r="U160" s="25">
        <v>30</v>
      </c>
      <c r="V160" s="25">
        <v>120</v>
      </c>
      <c r="W160" s="23">
        <v>4001368271</v>
      </c>
      <c r="X160" s="74">
        <v>29</v>
      </c>
      <c r="Y160" s="69">
        <f t="shared" si="43"/>
        <v>11</v>
      </c>
      <c r="Z160" s="69">
        <f t="shared" si="44"/>
        <v>18</v>
      </c>
      <c r="AA160" s="90">
        <v>4.99</v>
      </c>
      <c r="AB160" s="90"/>
      <c r="AC160" s="90">
        <f t="shared" si="45"/>
        <v>4.99</v>
      </c>
      <c r="AD160" s="70">
        <v>44908</v>
      </c>
      <c r="AE160" s="70">
        <v>45030</v>
      </c>
      <c r="AF160" s="70">
        <v>45031</v>
      </c>
      <c r="AG160" s="48">
        <v>143537359</v>
      </c>
      <c r="AH160" s="25">
        <v>10092328</v>
      </c>
      <c r="AI160" s="48" t="s">
        <v>286</v>
      </c>
      <c r="AJ160" s="70">
        <v>45029</v>
      </c>
      <c r="AK160" s="25"/>
      <c r="AL160" s="25"/>
      <c r="AM160" s="25" t="str">
        <f>IFERROR(VLOOKUP(AL160,'New CRC'!A:B,3,0),"-")</f>
        <v>-</v>
      </c>
      <c r="AN160" s="25" t="s">
        <v>280</v>
      </c>
      <c r="AO160" s="25" t="s">
        <v>289</v>
      </c>
      <c r="AP160" s="25"/>
      <c r="AQ160" s="25">
        <v>29</v>
      </c>
      <c r="AR160" s="71">
        <f t="shared" si="46"/>
        <v>1</v>
      </c>
      <c r="AS160" s="25">
        <v>115</v>
      </c>
      <c r="AT160" s="25">
        <f t="shared" si="47"/>
        <v>121</v>
      </c>
      <c r="AU160" s="25">
        <f t="shared" si="48"/>
        <v>6</v>
      </c>
      <c r="AV160" s="25">
        <f t="shared" si="49"/>
        <v>-1</v>
      </c>
      <c r="AW160" s="23" t="str">
        <f>IFERROR(IF(AV160&lt;0,"Ontime",VLOOKUP(AV160,'LT Diff Cal'!$A:$B,2,0)),"-")</f>
        <v>Ontime</v>
      </c>
      <c r="AX160" s="23" t="s">
        <v>281</v>
      </c>
      <c r="AY160" s="23" t="str">
        <f>P160&amp;AZ160&amp;BA160&amp;BB160</f>
        <v>JS0A4QUT85V4001361542520120</v>
      </c>
      <c r="AZ160" s="23">
        <v>4001361542</v>
      </c>
      <c r="BA160" s="23">
        <v>520</v>
      </c>
      <c r="BB160" s="23">
        <v>120</v>
      </c>
      <c r="BC160" s="23">
        <v>1357</v>
      </c>
      <c r="BD160" s="23">
        <v>18</v>
      </c>
      <c r="BE160" s="23"/>
      <c r="BF160" s="23"/>
      <c r="BG160" s="23"/>
      <c r="BH160" s="23"/>
      <c r="BI160" s="23"/>
      <c r="BJ160" s="23"/>
      <c r="BK160" s="23"/>
      <c r="BL160" s="23"/>
      <c r="BM160" s="23"/>
      <c r="BN160" s="23"/>
      <c r="BO160" s="23"/>
      <c r="BP160" s="23"/>
      <c r="BQ160" s="23"/>
      <c r="BR160" s="23"/>
      <c r="BS160" s="23"/>
      <c r="BT160" s="23"/>
      <c r="BU160" s="23"/>
    </row>
    <row r="161" spans="1:73" s="72" customFormat="1">
      <c r="A161" s="25" t="str">
        <f t="shared" si="40"/>
        <v>JS0A4QUT96A100835489740120</v>
      </c>
      <c r="B161" s="25" t="str">
        <f t="shared" si="41"/>
        <v/>
      </c>
      <c r="C161" s="25" t="s">
        <v>93</v>
      </c>
      <c r="D161" s="25" t="s">
        <v>272</v>
      </c>
      <c r="E161" s="25"/>
      <c r="F161" s="25"/>
      <c r="G161" s="25" t="s">
        <v>273</v>
      </c>
      <c r="H161" s="25" t="s">
        <v>274</v>
      </c>
      <c r="I161" s="57">
        <v>721415</v>
      </c>
      <c r="J161" s="25" t="s">
        <v>1</v>
      </c>
      <c r="K161" s="57">
        <v>721415</v>
      </c>
      <c r="L161" s="25" t="s">
        <v>1</v>
      </c>
      <c r="M161" s="25">
        <v>1010</v>
      </c>
      <c r="N161" s="25" t="s">
        <v>278</v>
      </c>
      <c r="O161" s="25" t="str">
        <f t="shared" si="42"/>
        <v>JS0A4QUT</v>
      </c>
      <c r="P161" s="68" t="s">
        <v>103</v>
      </c>
      <c r="Q161" s="25"/>
      <c r="R161" s="35" t="s">
        <v>43</v>
      </c>
      <c r="S161" s="35" t="s">
        <v>104</v>
      </c>
      <c r="T161" s="25">
        <v>1008354897</v>
      </c>
      <c r="U161" s="25">
        <v>40</v>
      </c>
      <c r="V161" s="25">
        <v>120</v>
      </c>
      <c r="W161" s="23">
        <v>4001368271</v>
      </c>
      <c r="X161" s="74">
        <v>29</v>
      </c>
      <c r="Y161" s="69">
        <f t="shared" si="43"/>
        <v>29</v>
      </c>
      <c r="Z161" s="69">
        <f t="shared" si="44"/>
        <v>0</v>
      </c>
      <c r="AA161" s="90">
        <v>4.99</v>
      </c>
      <c r="AB161" s="90"/>
      <c r="AC161" s="90">
        <f t="shared" si="45"/>
        <v>4.99</v>
      </c>
      <c r="AD161" s="70">
        <v>44908</v>
      </c>
      <c r="AE161" s="70">
        <v>45030</v>
      </c>
      <c r="AF161" s="70">
        <v>45031</v>
      </c>
      <c r="AG161" s="48">
        <v>143537359</v>
      </c>
      <c r="AH161" s="25">
        <v>10092328</v>
      </c>
      <c r="AI161" s="48" t="s">
        <v>286</v>
      </c>
      <c r="AJ161" s="70">
        <v>45029</v>
      </c>
      <c r="AK161" s="25"/>
      <c r="AL161" s="25"/>
      <c r="AM161" s="25" t="str">
        <f>IFERROR(VLOOKUP(AL161,'New CRC'!A:B,3,0),"-")</f>
        <v>-</v>
      </c>
      <c r="AN161" s="25" t="s">
        <v>280</v>
      </c>
      <c r="AO161" s="25" t="s">
        <v>289</v>
      </c>
      <c r="AP161" s="25"/>
      <c r="AQ161" s="25">
        <v>29</v>
      </c>
      <c r="AR161" s="71">
        <f t="shared" si="46"/>
        <v>1</v>
      </c>
      <c r="AS161" s="25">
        <v>115</v>
      </c>
      <c r="AT161" s="25">
        <f t="shared" si="47"/>
        <v>121</v>
      </c>
      <c r="AU161" s="25">
        <f t="shared" si="48"/>
        <v>6</v>
      </c>
      <c r="AV161" s="25">
        <f t="shared" si="49"/>
        <v>-1</v>
      </c>
      <c r="AW161" s="23" t="str">
        <f>IFERROR(IF(AV161&lt;0,"Ontime",VLOOKUP(AV161,'LT Diff Cal'!$A:$B,2,0)),"-")</f>
        <v>Ontime</v>
      </c>
      <c r="AX161" s="23"/>
      <c r="AY161" s="23"/>
      <c r="AZ161" s="23"/>
      <c r="BA161" s="23"/>
      <c r="BB161" s="23"/>
      <c r="BC161" s="23"/>
      <c r="BD161" s="23"/>
      <c r="BE161" s="23"/>
      <c r="BF161" s="23"/>
      <c r="BG161" s="23"/>
      <c r="BH161" s="23"/>
      <c r="BI161" s="23"/>
      <c r="BJ161" s="23"/>
      <c r="BK161" s="23"/>
      <c r="BL161" s="23"/>
      <c r="BM161" s="23"/>
      <c r="BN161" s="23"/>
      <c r="BO161" s="23"/>
      <c r="BP161" s="23"/>
      <c r="BQ161" s="23"/>
      <c r="BR161" s="23"/>
      <c r="BS161" s="23"/>
      <c r="BT161" s="23"/>
      <c r="BU161" s="23"/>
    </row>
    <row r="162" spans="1:73" s="72" customFormat="1">
      <c r="A162" s="25" t="str">
        <f t="shared" si="40"/>
        <v>JS0A4QUT0031008354897150120</v>
      </c>
      <c r="B162" s="25" t="str">
        <f t="shared" si="41"/>
        <v/>
      </c>
      <c r="C162" s="25" t="s">
        <v>93</v>
      </c>
      <c r="D162" s="25" t="s">
        <v>272</v>
      </c>
      <c r="E162" s="25"/>
      <c r="F162" s="25"/>
      <c r="G162" s="25" t="s">
        <v>273</v>
      </c>
      <c r="H162" s="25" t="s">
        <v>274</v>
      </c>
      <c r="I162" s="57">
        <v>721415</v>
      </c>
      <c r="J162" s="25" t="s">
        <v>1</v>
      </c>
      <c r="K162" s="57">
        <v>721415</v>
      </c>
      <c r="L162" s="25" t="s">
        <v>1</v>
      </c>
      <c r="M162" s="25">
        <v>1010</v>
      </c>
      <c r="N162" s="25" t="s">
        <v>278</v>
      </c>
      <c r="O162" s="25" t="str">
        <f t="shared" si="42"/>
        <v>JS0A4QUT</v>
      </c>
      <c r="P162" s="68" t="s">
        <v>101</v>
      </c>
      <c r="Q162" s="25"/>
      <c r="R162" s="35" t="s">
        <v>43</v>
      </c>
      <c r="S162" s="35" t="s">
        <v>23</v>
      </c>
      <c r="T162" s="25">
        <v>1008354897</v>
      </c>
      <c r="U162" s="25">
        <v>150</v>
      </c>
      <c r="V162" s="25">
        <v>120</v>
      </c>
      <c r="W162" s="23">
        <v>4001368271</v>
      </c>
      <c r="X162" s="74">
        <v>87</v>
      </c>
      <c r="Y162" s="69">
        <f t="shared" si="43"/>
        <v>87</v>
      </c>
      <c r="Z162" s="69">
        <f t="shared" si="44"/>
        <v>0</v>
      </c>
      <c r="AA162" s="90">
        <v>5.16</v>
      </c>
      <c r="AB162" s="90"/>
      <c r="AC162" s="90">
        <f t="shared" si="45"/>
        <v>5.16</v>
      </c>
      <c r="AD162" s="70">
        <v>44908</v>
      </c>
      <c r="AE162" s="70">
        <v>45030</v>
      </c>
      <c r="AF162" s="70">
        <v>45031</v>
      </c>
      <c r="AG162" s="48">
        <v>143537359</v>
      </c>
      <c r="AH162" s="25">
        <v>10092328</v>
      </c>
      <c r="AI162" s="48" t="s">
        <v>286</v>
      </c>
      <c r="AJ162" s="70">
        <v>45029</v>
      </c>
      <c r="AK162" s="25"/>
      <c r="AL162" s="25"/>
      <c r="AM162" s="25" t="str">
        <f>IFERROR(VLOOKUP(AL162,'New CRC'!A:B,3,0),"-")</f>
        <v>-</v>
      </c>
      <c r="AN162" s="25" t="s">
        <v>280</v>
      </c>
      <c r="AO162" s="25" t="s">
        <v>289</v>
      </c>
      <c r="AP162" s="25"/>
      <c r="AQ162" s="25">
        <v>29</v>
      </c>
      <c r="AR162" s="71">
        <f t="shared" si="46"/>
        <v>3</v>
      </c>
      <c r="AS162" s="25">
        <v>115</v>
      </c>
      <c r="AT162" s="25">
        <f t="shared" si="47"/>
        <v>121</v>
      </c>
      <c r="AU162" s="25">
        <f t="shared" si="48"/>
        <v>6</v>
      </c>
      <c r="AV162" s="25">
        <f t="shared" si="49"/>
        <v>-1</v>
      </c>
      <c r="AW162" s="23" t="str">
        <f>IFERROR(IF(AV162&lt;0,"Ontime",VLOOKUP(AV162,'LT Diff Cal'!$A:$B,2,0)),"-")</f>
        <v>Ontime</v>
      </c>
      <c r="AX162" s="23"/>
      <c r="AY162" s="23"/>
      <c r="AZ162" s="23"/>
      <c r="BA162" s="23"/>
      <c r="BB162" s="23"/>
      <c r="BC162" s="23"/>
      <c r="BD162" s="23"/>
      <c r="BE162" s="23"/>
      <c r="BF162" s="23"/>
      <c r="BG162" s="23"/>
      <c r="BH162" s="23"/>
      <c r="BI162" s="23"/>
      <c r="BJ162" s="23"/>
      <c r="BK162" s="23"/>
      <c r="BL162" s="23"/>
      <c r="BM162" s="23"/>
      <c r="BN162" s="23"/>
      <c r="BO162" s="23"/>
      <c r="BP162" s="23"/>
      <c r="BQ162" s="23"/>
      <c r="BR162" s="23"/>
      <c r="BS162" s="23"/>
      <c r="BT162" s="23"/>
      <c r="BU162" s="23"/>
    </row>
    <row r="163" spans="1:73" s="72" customFormat="1">
      <c r="A163" s="25" t="str">
        <f t="shared" si="40"/>
        <v>JS0A4QUT5XP100835489710120</v>
      </c>
      <c r="B163" s="25" t="str">
        <f t="shared" ref="B163:B191" si="50">IF(Z163&gt;0,"X","")</f>
        <v/>
      </c>
      <c r="C163" s="25" t="s">
        <v>93</v>
      </c>
      <c r="D163" s="25" t="s">
        <v>272</v>
      </c>
      <c r="E163" s="25"/>
      <c r="F163" s="25"/>
      <c r="G163" s="25" t="s">
        <v>273</v>
      </c>
      <c r="H163" s="25" t="s">
        <v>274</v>
      </c>
      <c r="I163" s="57">
        <v>721415</v>
      </c>
      <c r="J163" s="25" t="s">
        <v>1</v>
      </c>
      <c r="K163" s="57">
        <v>721415</v>
      </c>
      <c r="L163" s="25" t="s">
        <v>1</v>
      </c>
      <c r="M163" s="25">
        <v>1010</v>
      </c>
      <c r="N163" s="25" t="s">
        <v>278</v>
      </c>
      <c r="O163" s="25" t="str">
        <f t="shared" ref="O163:O191" si="51">LEFT(P163,8)</f>
        <v>JS0A4QUT</v>
      </c>
      <c r="P163" s="68" t="s">
        <v>102</v>
      </c>
      <c r="Q163" s="25"/>
      <c r="R163" s="35" t="s">
        <v>43</v>
      </c>
      <c r="S163" s="35" t="s">
        <v>26</v>
      </c>
      <c r="T163" s="25">
        <v>1008354897</v>
      </c>
      <c r="U163" s="25">
        <v>10</v>
      </c>
      <c r="V163" s="25">
        <v>120</v>
      </c>
      <c r="W163" s="23">
        <v>4001368271</v>
      </c>
      <c r="X163" s="74">
        <v>29</v>
      </c>
      <c r="Y163" s="69">
        <f t="shared" ref="Y163:Y191" si="52">X163-Z163</f>
        <v>29</v>
      </c>
      <c r="Z163" s="69">
        <f t="shared" ref="Z163:Z191" si="53">BD163+BK163+BS163</f>
        <v>0</v>
      </c>
      <c r="AA163" s="90">
        <v>4.99</v>
      </c>
      <c r="AB163" s="90"/>
      <c r="AC163" s="90">
        <f t="shared" ref="AC163:AC191" si="54">SUM(AA163:AB163)</f>
        <v>4.99</v>
      </c>
      <c r="AD163" s="70">
        <v>44908</v>
      </c>
      <c r="AE163" s="70">
        <v>45030</v>
      </c>
      <c r="AF163" s="70">
        <v>45031</v>
      </c>
      <c r="AG163" s="48">
        <v>143537359</v>
      </c>
      <c r="AH163" s="25">
        <v>10092328</v>
      </c>
      <c r="AI163" s="48" t="s">
        <v>286</v>
      </c>
      <c r="AJ163" s="70">
        <v>45029</v>
      </c>
      <c r="AK163" s="25"/>
      <c r="AL163" s="25"/>
      <c r="AM163" s="25" t="str">
        <f>IFERROR(VLOOKUP(AL163,'New CRC'!A:B,3,0),"-")</f>
        <v>-</v>
      </c>
      <c r="AN163" s="25" t="s">
        <v>280</v>
      </c>
      <c r="AO163" s="25" t="s">
        <v>289</v>
      </c>
      <c r="AP163" s="25"/>
      <c r="AQ163" s="25">
        <v>29</v>
      </c>
      <c r="AR163" s="71">
        <f t="shared" ref="AR163:AR191" si="55">X163/AQ163</f>
        <v>1</v>
      </c>
      <c r="AS163" s="25">
        <v>115</v>
      </c>
      <c r="AT163" s="25">
        <f t="shared" ref="AT163:AT191" si="56">AJ163-AD163</f>
        <v>121</v>
      </c>
      <c r="AU163" s="25">
        <f t="shared" ref="AU163:AU191" si="57">AT163-AS163</f>
        <v>6</v>
      </c>
      <c r="AV163" s="25">
        <f t="shared" ref="AV163:AV191" si="58">AJ163-AE163</f>
        <v>-1</v>
      </c>
      <c r="AW163" s="23" t="str">
        <f>IFERROR(IF(AV163&lt;0,"Ontime",VLOOKUP(AV163,'LT Diff Cal'!$A:$B,2,0)),"-")</f>
        <v>Ontime</v>
      </c>
      <c r="AX163" s="23"/>
      <c r="AY163" s="23"/>
      <c r="AZ163" s="23"/>
      <c r="BA163" s="23"/>
      <c r="BB163" s="23"/>
      <c r="BC163" s="23"/>
      <c r="BD163" s="23"/>
      <c r="BE163" s="23"/>
      <c r="BF163" s="23"/>
      <c r="BG163" s="23"/>
      <c r="BH163" s="23"/>
      <c r="BI163" s="23"/>
      <c r="BJ163" s="23"/>
      <c r="BK163" s="23"/>
      <c r="BL163" s="23"/>
      <c r="BM163" s="23"/>
      <c r="BN163" s="23"/>
      <c r="BO163" s="23"/>
      <c r="BP163" s="23"/>
      <c r="BQ163" s="23"/>
      <c r="BR163" s="23"/>
      <c r="BS163" s="23"/>
      <c r="BT163" s="23"/>
      <c r="BU163" s="23"/>
    </row>
    <row r="164" spans="1:73" s="72" customFormat="1">
      <c r="A164" s="25" t="str">
        <f t="shared" si="40"/>
        <v>JS0A4QUT04S1008354897170120</v>
      </c>
      <c r="B164" s="25" t="str">
        <f t="shared" si="50"/>
        <v>X</v>
      </c>
      <c r="C164" s="25" t="s">
        <v>93</v>
      </c>
      <c r="D164" s="25" t="s">
        <v>272</v>
      </c>
      <c r="E164" s="25"/>
      <c r="F164" s="25"/>
      <c r="G164" s="25" t="s">
        <v>273</v>
      </c>
      <c r="H164" s="25" t="s">
        <v>274</v>
      </c>
      <c r="I164" s="57">
        <v>721415</v>
      </c>
      <c r="J164" s="25" t="s">
        <v>1</v>
      </c>
      <c r="K164" s="57">
        <v>721415</v>
      </c>
      <c r="L164" s="25" t="s">
        <v>1</v>
      </c>
      <c r="M164" s="25">
        <v>1010</v>
      </c>
      <c r="N164" s="25" t="s">
        <v>278</v>
      </c>
      <c r="O164" s="25" t="str">
        <f t="shared" si="51"/>
        <v>JS0A4QUT</v>
      </c>
      <c r="P164" s="68" t="s">
        <v>45</v>
      </c>
      <c r="Q164" s="25"/>
      <c r="R164" s="35" t="s">
        <v>43</v>
      </c>
      <c r="S164" s="35" t="s">
        <v>24</v>
      </c>
      <c r="T164" s="25">
        <v>1008354897</v>
      </c>
      <c r="U164" s="25">
        <v>170</v>
      </c>
      <c r="V164" s="25">
        <v>120</v>
      </c>
      <c r="W164" s="23">
        <v>4001368271</v>
      </c>
      <c r="X164" s="74">
        <v>58</v>
      </c>
      <c r="Y164" s="69">
        <f t="shared" si="52"/>
        <v>0</v>
      </c>
      <c r="Z164" s="69">
        <f t="shared" si="53"/>
        <v>58</v>
      </c>
      <c r="AA164" s="90">
        <v>4.99</v>
      </c>
      <c r="AB164" s="90"/>
      <c r="AC164" s="90">
        <f t="shared" si="54"/>
        <v>4.99</v>
      </c>
      <c r="AD164" s="70">
        <v>44908</v>
      </c>
      <c r="AE164" s="70">
        <v>45030</v>
      </c>
      <c r="AF164" s="70">
        <v>45031</v>
      </c>
      <c r="AG164" s="48">
        <v>143537359</v>
      </c>
      <c r="AH164" s="25">
        <v>10092328</v>
      </c>
      <c r="AI164" s="48" t="s">
        <v>286</v>
      </c>
      <c r="AJ164" s="70">
        <v>45029</v>
      </c>
      <c r="AK164" s="25"/>
      <c r="AL164" s="25"/>
      <c r="AM164" s="25" t="str">
        <f>IFERROR(VLOOKUP(AL164,'New CRC'!A:B,3,0),"-")</f>
        <v>-</v>
      </c>
      <c r="AN164" s="25" t="s">
        <v>280</v>
      </c>
      <c r="AO164" s="25" t="s">
        <v>289</v>
      </c>
      <c r="AP164" s="25"/>
      <c r="AQ164" s="25">
        <v>29</v>
      </c>
      <c r="AR164" s="71">
        <f t="shared" si="55"/>
        <v>2</v>
      </c>
      <c r="AS164" s="25">
        <v>115</v>
      </c>
      <c r="AT164" s="25">
        <f t="shared" si="56"/>
        <v>121</v>
      </c>
      <c r="AU164" s="25">
        <f t="shared" si="57"/>
        <v>6</v>
      </c>
      <c r="AV164" s="25">
        <f t="shared" si="58"/>
        <v>-1</v>
      </c>
      <c r="AW164" s="23" t="str">
        <f>IFERROR(IF(AV164&lt;0,"Ontime",VLOOKUP(AV164,'LT Diff Cal'!$A:$B,2,0)),"-")</f>
        <v>Ontime</v>
      </c>
      <c r="AX164" s="23" t="s">
        <v>281</v>
      </c>
      <c r="AY164" s="23" t="str">
        <f>P164&amp;AZ164&amp;BA164&amp;BB164</f>
        <v>JS0A4QUT04S4001361542240120</v>
      </c>
      <c r="AZ164" s="23">
        <v>4001361542</v>
      </c>
      <c r="BA164" s="23">
        <v>240</v>
      </c>
      <c r="BB164" s="23">
        <v>120</v>
      </c>
      <c r="BC164" s="23">
        <v>6939</v>
      </c>
      <c r="BD164" s="23">
        <v>58</v>
      </c>
      <c r="BE164" s="23"/>
      <c r="BF164" s="23"/>
      <c r="BG164" s="23"/>
      <c r="BH164" s="23"/>
      <c r="BI164" s="23"/>
      <c r="BJ164" s="23"/>
      <c r="BK164" s="23"/>
      <c r="BL164" s="23"/>
      <c r="BM164" s="23"/>
      <c r="BN164" s="23"/>
      <c r="BO164" s="23"/>
      <c r="BP164" s="23"/>
      <c r="BQ164" s="23"/>
      <c r="BR164" s="23"/>
      <c r="BS164" s="23"/>
      <c r="BT164" s="23"/>
      <c r="BU164" s="23"/>
    </row>
    <row r="165" spans="1:73" s="72" customFormat="1">
      <c r="A165" s="25" t="str">
        <f t="shared" si="40"/>
        <v>JS0A4QUE7G3100835489780120</v>
      </c>
      <c r="B165" s="25" t="str">
        <f t="shared" si="50"/>
        <v/>
      </c>
      <c r="C165" s="25" t="s">
        <v>93</v>
      </c>
      <c r="D165" s="25" t="s">
        <v>272</v>
      </c>
      <c r="E165" s="25"/>
      <c r="F165" s="25"/>
      <c r="G165" s="25" t="s">
        <v>273</v>
      </c>
      <c r="H165" s="25" t="s">
        <v>274</v>
      </c>
      <c r="I165" s="57">
        <v>721415</v>
      </c>
      <c r="J165" s="25" t="s">
        <v>1</v>
      </c>
      <c r="K165" s="57">
        <v>721415</v>
      </c>
      <c r="L165" s="25" t="s">
        <v>1</v>
      </c>
      <c r="M165" s="25">
        <v>1010</v>
      </c>
      <c r="N165" s="25" t="s">
        <v>278</v>
      </c>
      <c r="O165" s="25" t="str">
        <f t="shared" si="51"/>
        <v>JS0A4QUE</v>
      </c>
      <c r="P165" s="68" t="s">
        <v>98</v>
      </c>
      <c r="Q165" s="25"/>
      <c r="R165" s="35" t="s">
        <v>35</v>
      </c>
      <c r="S165" s="35" t="s">
        <v>21</v>
      </c>
      <c r="T165" s="25">
        <v>1008354897</v>
      </c>
      <c r="U165" s="25">
        <v>80</v>
      </c>
      <c r="V165" s="25">
        <v>120</v>
      </c>
      <c r="W165" s="23">
        <v>4001368271</v>
      </c>
      <c r="X165" s="74">
        <v>22</v>
      </c>
      <c r="Y165" s="69">
        <f t="shared" si="52"/>
        <v>22</v>
      </c>
      <c r="Z165" s="69">
        <f t="shared" si="53"/>
        <v>0</v>
      </c>
      <c r="AA165" s="90">
        <v>5.87</v>
      </c>
      <c r="AB165" s="90"/>
      <c r="AC165" s="90">
        <f t="shared" si="54"/>
        <v>5.87</v>
      </c>
      <c r="AD165" s="70">
        <v>44908</v>
      </c>
      <c r="AE165" s="70">
        <v>45030</v>
      </c>
      <c r="AF165" s="70">
        <v>45031</v>
      </c>
      <c r="AG165" s="48">
        <v>143537359</v>
      </c>
      <c r="AH165" s="25">
        <v>10092328</v>
      </c>
      <c r="AI165" s="48" t="s">
        <v>286</v>
      </c>
      <c r="AJ165" s="70">
        <v>45029</v>
      </c>
      <c r="AK165" s="25"/>
      <c r="AL165" s="25"/>
      <c r="AM165" s="25" t="str">
        <f>IFERROR(VLOOKUP(AL165,'New CRC'!A:B,3,0),"-")</f>
        <v>-</v>
      </c>
      <c r="AN165" s="25" t="s">
        <v>280</v>
      </c>
      <c r="AO165" s="25" t="s">
        <v>289</v>
      </c>
      <c r="AP165" s="25"/>
      <c r="AQ165" s="25">
        <v>22</v>
      </c>
      <c r="AR165" s="71">
        <f t="shared" si="55"/>
        <v>1</v>
      </c>
      <c r="AS165" s="25">
        <v>125</v>
      </c>
      <c r="AT165" s="25">
        <f t="shared" si="56"/>
        <v>121</v>
      </c>
      <c r="AU165" s="25">
        <f t="shared" si="57"/>
        <v>-4</v>
      </c>
      <c r="AV165" s="25">
        <f t="shared" si="58"/>
        <v>-1</v>
      </c>
      <c r="AW165" s="23" t="str">
        <f>IFERROR(IF(AV165&lt;0,"Ontime",VLOOKUP(AV165,'LT Diff Cal'!$A:$B,2,0)),"-")</f>
        <v>Ontime</v>
      </c>
      <c r="AX165" s="23"/>
      <c r="AY165" s="23"/>
      <c r="AZ165" s="23"/>
      <c r="BA165" s="23"/>
      <c r="BB165" s="23"/>
      <c r="BC165" s="23"/>
      <c r="BD165" s="23"/>
      <c r="BE165" s="23"/>
      <c r="BF165" s="23"/>
      <c r="BG165" s="23"/>
      <c r="BH165" s="23"/>
      <c r="BI165" s="23"/>
      <c r="BJ165" s="23"/>
      <c r="BK165" s="23"/>
      <c r="BL165" s="23"/>
      <c r="BM165" s="23"/>
      <c r="BN165" s="23"/>
      <c r="BO165" s="23"/>
      <c r="BP165" s="23"/>
      <c r="BQ165" s="23"/>
      <c r="BR165" s="23"/>
      <c r="BS165" s="23"/>
      <c r="BT165" s="23"/>
      <c r="BU165" s="23"/>
    </row>
    <row r="166" spans="1:73" s="72" customFormat="1">
      <c r="A166" s="25" t="str">
        <f t="shared" si="40"/>
        <v>JS0A4QUE008100835489760120</v>
      </c>
      <c r="B166" s="25" t="str">
        <f t="shared" si="50"/>
        <v>X</v>
      </c>
      <c r="C166" s="25" t="s">
        <v>93</v>
      </c>
      <c r="D166" s="25" t="s">
        <v>272</v>
      </c>
      <c r="E166" s="25"/>
      <c r="F166" s="25"/>
      <c r="G166" s="25" t="s">
        <v>273</v>
      </c>
      <c r="H166" s="25" t="s">
        <v>274</v>
      </c>
      <c r="I166" s="57">
        <v>721415</v>
      </c>
      <c r="J166" s="25" t="s">
        <v>1</v>
      </c>
      <c r="K166" s="57">
        <v>721415</v>
      </c>
      <c r="L166" s="25" t="s">
        <v>1</v>
      </c>
      <c r="M166" s="25">
        <v>1010</v>
      </c>
      <c r="N166" s="25" t="s">
        <v>278</v>
      </c>
      <c r="O166" s="25" t="str">
        <f t="shared" si="51"/>
        <v>JS0A4QUE</v>
      </c>
      <c r="P166" s="68" t="s">
        <v>46</v>
      </c>
      <c r="Q166" s="25"/>
      <c r="R166" s="35" t="s">
        <v>35</v>
      </c>
      <c r="S166" s="35" t="s">
        <v>17</v>
      </c>
      <c r="T166" s="25">
        <v>1008354897</v>
      </c>
      <c r="U166" s="25">
        <v>60</v>
      </c>
      <c r="V166" s="25">
        <v>120</v>
      </c>
      <c r="W166" s="23">
        <v>4001368271</v>
      </c>
      <c r="X166" s="74">
        <v>506</v>
      </c>
      <c r="Y166" s="69">
        <f t="shared" si="52"/>
        <v>0</v>
      </c>
      <c r="Z166" s="69">
        <f t="shared" si="53"/>
        <v>506</v>
      </c>
      <c r="AA166" s="90">
        <v>5.72</v>
      </c>
      <c r="AB166" s="90"/>
      <c r="AC166" s="90">
        <f t="shared" si="54"/>
        <v>5.72</v>
      </c>
      <c r="AD166" s="70">
        <v>44908</v>
      </c>
      <c r="AE166" s="70">
        <v>45030</v>
      </c>
      <c r="AF166" s="70">
        <v>45031</v>
      </c>
      <c r="AG166" s="48">
        <v>143537359</v>
      </c>
      <c r="AH166" s="25">
        <v>10092328</v>
      </c>
      <c r="AI166" s="48" t="s">
        <v>286</v>
      </c>
      <c r="AJ166" s="70">
        <v>45029</v>
      </c>
      <c r="AK166" s="25"/>
      <c r="AL166" s="25"/>
      <c r="AM166" s="25" t="str">
        <f>IFERROR(VLOOKUP(AL166,'New CRC'!A:B,3,0),"-")</f>
        <v>-</v>
      </c>
      <c r="AN166" s="25" t="s">
        <v>280</v>
      </c>
      <c r="AO166" s="25" t="s">
        <v>289</v>
      </c>
      <c r="AP166" s="25"/>
      <c r="AQ166" s="25">
        <v>22</v>
      </c>
      <c r="AR166" s="71">
        <f t="shared" si="55"/>
        <v>23</v>
      </c>
      <c r="AS166" s="25">
        <v>125</v>
      </c>
      <c r="AT166" s="25">
        <f t="shared" si="56"/>
        <v>121</v>
      </c>
      <c r="AU166" s="25">
        <f t="shared" si="57"/>
        <v>-4</v>
      </c>
      <c r="AV166" s="25">
        <f t="shared" si="58"/>
        <v>-1</v>
      </c>
      <c r="AW166" s="23" t="str">
        <f>IFERROR(IF(AV166&lt;0,"Ontime",VLOOKUP(AV166,'LT Diff Cal'!$A:$B,2,0)),"-")</f>
        <v>Ontime</v>
      </c>
      <c r="AX166" s="23" t="s">
        <v>281</v>
      </c>
      <c r="AY166" s="23" t="str">
        <f>P166&amp;AZ166&amp;BA166&amp;BB166</f>
        <v>JS0A4QUE0084001357822450120</v>
      </c>
      <c r="AZ166" s="23">
        <v>4001357822</v>
      </c>
      <c r="BA166" s="23">
        <v>450</v>
      </c>
      <c r="BB166" s="23">
        <v>120</v>
      </c>
      <c r="BC166" s="23">
        <v>11232</v>
      </c>
      <c r="BD166" s="23">
        <v>506</v>
      </c>
      <c r="BE166" s="23"/>
      <c r="BF166" s="23"/>
      <c r="BG166" s="23"/>
      <c r="BH166" s="23"/>
      <c r="BI166" s="23"/>
      <c r="BJ166" s="23"/>
      <c r="BK166" s="23"/>
      <c r="BL166" s="23"/>
      <c r="BM166" s="23"/>
      <c r="BN166" s="23"/>
      <c r="BO166" s="23"/>
      <c r="BP166" s="23"/>
      <c r="BQ166" s="23"/>
      <c r="BR166" s="23"/>
      <c r="BS166" s="23"/>
      <c r="BT166" s="23"/>
      <c r="BU166" s="23"/>
    </row>
    <row r="167" spans="1:73" s="72" customFormat="1">
      <c r="A167" s="25" t="str">
        <f t="shared" si="40"/>
        <v>JS0A4QUE95Z1008354897110120</v>
      </c>
      <c r="B167" s="25" t="str">
        <f t="shared" si="50"/>
        <v/>
      </c>
      <c r="C167" s="25" t="s">
        <v>93</v>
      </c>
      <c r="D167" s="25" t="s">
        <v>272</v>
      </c>
      <c r="E167" s="25"/>
      <c r="F167" s="25"/>
      <c r="G167" s="25" t="s">
        <v>273</v>
      </c>
      <c r="H167" s="25" t="s">
        <v>274</v>
      </c>
      <c r="I167" s="57">
        <v>721415</v>
      </c>
      <c r="J167" s="25" t="s">
        <v>1</v>
      </c>
      <c r="K167" s="57">
        <v>721415</v>
      </c>
      <c r="L167" s="25" t="s">
        <v>1</v>
      </c>
      <c r="M167" s="25">
        <v>1010</v>
      </c>
      <c r="N167" s="25" t="s">
        <v>278</v>
      </c>
      <c r="O167" s="25" t="str">
        <f t="shared" si="51"/>
        <v>JS0A4QUE</v>
      </c>
      <c r="P167" s="68" t="s">
        <v>131</v>
      </c>
      <c r="Q167" s="25"/>
      <c r="R167" s="35" t="s">
        <v>35</v>
      </c>
      <c r="S167" s="35" t="s">
        <v>123</v>
      </c>
      <c r="T167" s="25">
        <v>1008354897</v>
      </c>
      <c r="U167" s="25">
        <v>110</v>
      </c>
      <c r="V167" s="25">
        <v>120</v>
      </c>
      <c r="W167" s="23">
        <v>4001368271</v>
      </c>
      <c r="X167" s="74">
        <v>22</v>
      </c>
      <c r="Y167" s="69">
        <f t="shared" si="52"/>
        <v>22</v>
      </c>
      <c r="Z167" s="69">
        <f t="shared" si="53"/>
        <v>0</v>
      </c>
      <c r="AA167" s="90">
        <v>5.73</v>
      </c>
      <c r="AB167" s="90"/>
      <c r="AC167" s="90">
        <f t="shared" si="54"/>
        <v>5.73</v>
      </c>
      <c r="AD167" s="70">
        <v>44908</v>
      </c>
      <c r="AE167" s="70">
        <v>45030</v>
      </c>
      <c r="AF167" s="70">
        <v>45031</v>
      </c>
      <c r="AG167" s="48">
        <v>143537359</v>
      </c>
      <c r="AH167" s="25">
        <v>10092328</v>
      </c>
      <c r="AI167" s="48" t="s">
        <v>286</v>
      </c>
      <c r="AJ167" s="70">
        <v>45029</v>
      </c>
      <c r="AK167" s="25"/>
      <c r="AL167" s="25"/>
      <c r="AM167" s="25" t="str">
        <f>IFERROR(VLOOKUP(AL167,'New CRC'!A:B,3,0),"-")</f>
        <v>-</v>
      </c>
      <c r="AN167" s="25" t="s">
        <v>280</v>
      </c>
      <c r="AO167" s="25" t="s">
        <v>289</v>
      </c>
      <c r="AP167" s="25"/>
      <c r="AQ167" s="25">
        <v>22</v>
      </c>
      <c r="AR167" s="71">
        <f t="shared" si="55"/>
        <v>1</v>
      </c>
      <c r="AS167" s="25">
        <v>125</v>
      </c>
      <c r="AT167" s="25">
        <f t="shared" si="56"/>
        <v>121</v>
      </c>
      <c r="AU167" s="25">
        <f t="shared" si="57"/>
        <v>-4</v>
      </c>
      <c r="AV167" s="25">
        <f t="shared" si="58"/>
        <v>-1</v>
      </c>
      <c r="AW167" s="23" t="str">
        <f>IFERROR(IF(AV167&lt;0,"Ontime",VLOOKUP(AV167,'LT Diff Cal'!$A:$B,2,0)),"-")</f>
        <v>Ontime</v>
      </c>
      <c r="AX167" s="23"/>
      <c r="AY167" s="23"/>
      <c r="AZ167" s="23"/>
      <c r="BA167" s="23"/>
      <c r="BB167" s="23"/>
      <c r="BC167" s="23"/>
      <c r="BD167" s="23"/>
      <c r="BE167" s="23"/>
      <c r="BF167" s="23"/>
      <c r="BG167" s="23"/>
      <c r="BH167" s="23"/>
      <c r="BI167" s="23"/>
      <c r="BJ167" s="23"/>
      <c r="BK167" s="23"/>
      <c r="BL167" s="23"/>
      <c r="BM167" s="23"/>
      <c r="BN167" s="23"/>
      <c r="BO167" s="23"/>
      <c r="BP167" s="23"/>
      <c r="BQ167" s="23"/>
      <c r="BR167" s="23"/>
      <c r="BS167" s="23"/>
      <c r="BT167" s="23"/>
      <c r="BU167" s="23"/>
    </row>
    <row r="168" spans="1:73" s="72" customFormat="1">
      <c r="A168" s="25" t="str">
        <f t="shared" si="40"/>
        <v>JS0A4QUE95Y1008354897100120</v>
      </c>
      <c r="B168" s="25" t="str">
        <f t="shared" si="50"/>
        <v>X</v>
      </c>
      <c r="C168" s="25" t="s">
        <v>93</v>
      </c>
      <c r="D168" s="25" t="s">
        <v>272</v>
      </c>
      <c r="E168" s="25"/>
      <c r="F168" s="25"/>
      <c r="G168" s="25" t="s">
        <v>273</v>
      </c>
      <c r="H168" s="25" t="s">
        <v>274</v>
      </c>
      <c r="I168" s="57">
        <v>721415</v>
      </c>
      <c r="J168" s="25" t="s">
        <v>1</v>
      </c>
      <c r="K168" s="57">
        <v>721415</v>
      </c>
      <c r="L168" s="25" t="s">
        <v>1</v>
      </c>
      <c r="M168" s="25">
        <v>1010</v>
      </c>
      <c r="N168" s="25" t="s">
        <v>278</v>
      </c>
      <c r="O168" s="25" t="str">
        <f t="shared" si="51"/>
        <v>JS0A4QUE</v>
      </c>
      <c r="P168" s="68" t="s">
        <v>74</v>
      </c>
      <c r="Q168" s="25"/>
      <c r="R168" s="35" t="s">
        <v>35</v>
      </c>
      <c r="S168" s="35" t="s">
        <v>75</v>
      </c>
      <c r="T168" s="25">
        <v>1008354897</v>
      </c>
      <c r="U168" s="25">
        <v>100</v>
      </c>
      <c r="V168" s="25">
        <v>120</v>
      </c>
      <c r="W168" s="23">
        <v>4001368271</v>
      </c>
      <c r="X168" s="74">
        <v>44</v>
      </c>
      <c r="Y168" s="69">
        <f t="shared" si="52"/>
        <v>0</v>
      </c>
      <c r="Z168" s="69">
        <f t="shared" si="53"/>
        <v>44</v>
      </c>
      <c r="AA168" s="90">
        <v>5.87</v>
      </c>
      <c r="AB168" s="90"/>
      <c r="AC168" s="90">
        <f t="shared" si="54"/>
        <v>5.87</v>
      </c>
      <c r="AD168" s="70">
        <v>44908</v>
      </c>
      <c r="AE168" s="70">
        <v>45030</v>
      </c>
      <c r="AF168" s="70">
        <v>45031</v>
      </c>
      <c r="AG168" s="48">
        <v>143537359</v>
      </c>
      <c r="AH168" s="25">
        <v>10092328</v>
      </c>
      <c r="AI168" s="48" t="s">
        <v>286</v>
      </c>
      <c r="AJ168" s="70">
        <v>45029</v>
      </c>
      <c r="AK168" s="25"/>
      <c r="AL168" s="25"/>
      <c r="AM168" s="25" t="str">
        <f>IFERROR(VLOOKUP(AL168,'New CRC'!A:B,3,0),"-")</f>
        <v>-</v>
      </c>
      <c r="AN168" s="25" t="s">
        <v>280</v>
      </c>
      <c r="AO168" s="25" t="s">
        <v>289</v>
      </c>
      <c r="AP168" s="25"/>
      <c r="AQ168" s="25">
        <v>22</v>
      </c>
      <c r="AR168" s="71">
        <f t="shared" si="55"/>
        <v>2</v>
      </c>
      <c r="AS168" s="25">
        <v>125</v>
      </c>
      <c r="AT168" s="25">
        <f t="shared" si="56"/>
        <v>121</v>
      </c>
      <c r="AU168" s="25">
        <f t="shared" si="57"/>
        <v>-4</v>
      </c>
      <c r="AV168" s="25">
        <f t="shared" si="58"/>
        <v>-1</v>
      </c>
      <c r="AW168" s="23" t="str">
        <f>IFERROR(IF(AV168&lt;0,"Ontime",VLOOKUP(AV168,'LT Diff Cal'!$A:$B,2,0)),"-")</f>
        <v>Ontime</v>
      </c>
      <c r="AX168" s="23" t="s">
        <v>281</v>
      </c>
      <c r="AY168" s="23" t="str">
        <f>P168&amp;AZ168&amp;BA168&amp;BB168</f>
        <v>JS0A4QUE95Y4001361541190110</v>
      </c>
      <c r="AZ168" s="23">
        <v>4001361541</v>
      </c>
      <c r="BA168" s="23">
        <v>190</v>
      </c>
      <c r="BB168" s="23">
        <v>110</v>
      </c>
      <c r="BC168" s="23">
        <v>734</v>
      </c>
      <c r="BD168" s="23">
        <v>44</v>
      </c>
      <c r="BE168" s="23"/>
      <c r="BF168" s="23"/>
      <c r="BG168" s="23"/>
      <c r="BH168" s="23"/>
      <c r="BI168" s="23"/>
      <c r="BJ168" s="23"/>
      <c r="BK168" s="23"/>
      <c r="BL168" s="23"/>
      <c r="BM168" s="23"/>
      <c r="BN168" s="23"/>
      <c r="BO168" s="23"/>
      <c r="BP168" s="23"/>
      <c r="BQ168" s="23"/>
      <c r="BR168" s="23"/>
      <c r="BS168" s="23"/>
      <c r="BT168" s="23"/>
      <c r="BU168" s="23"/>
    </row>
    <row r="169" spans="1:73" s="72" customFormat="1">
      <c r="A169" s="25" t="str">
        <f t="shared" si="40"/>
        <v>JS0A4QUE7N8100835489790120</v>
      </c>
      <c r="B169" s="25" t="str">
        <f t="shared" si="50"/>
        <v/>
      </c>
      <c r="C169" s="25" t="s">
        <v>93</v>
      </c>
      <c r="D169" s="25" t="s">
        <v>272</v>
      </c>
      <c r="E169" s="25"/>
      <c r="F169" s="25"/>
      <c r="G169" s="25" t="s">
        <v>273</v>
      </c>
      <c r="H169" s="25" t="s">
        <v>274</v>
      </c>
      <c r="I169" s="57">
        <v>721415</v>
      </c>
      <c r="J169" s="25" t="s">
        <v>1</v>
      </c>
      <c r="K169" s="57">
        <v>721415</v>
      </c>
      <c r="L169" s="25" t="s">
        <v>1</v>
      </c>
      <c r="M169" s="25">
        <v>1010</v>
      </c>
      <c r="N169" s="25" t="s">
        <v>278</v>
      </c>
      <c r="O169" s="25" t="str">
        <f t="shared" si="51"/>
        <v>JS0A4QUE</v>
      </c>
      <c r="P169" s="68" t="s">
        <v>34</v>
      </c>
      <c r="Q169" s="25"/>
      <c r="R169" s="35" t="s">
        <v>35</v>
      </c>
      <c r="S169" s="35" t="s">
        <v>19</v>
      </c>
      <c r="T169" s="25">
        <v>1008354897</v>
      </c>
      <c r="U169" s="25">
        <v>90</v>
      </c>
      <c r="V169" s="25">
        <v>120</v>
      </c>
      <c r="W169" s="23">
        <v>4001368271</v>
      </c>
      <c r="X169" s="74">
        <v>22</v>
      </c>
      <c r="Y169" s="69">
        <f t="shared" si="52"/>
        <v>22</v>
      </c>
      <c r="Z169" s="69">
        <f t="shared" si="53"/>
        <v>0</v>
      </c>
      <c r="AA169" s="90">
        <v>5.93</v>
      </c>
      <c r="AB169" s="90"/>
      <c r="AC169" s="90">
        <f t="shared" si="54"/>
        <v>5.93</v>
      </c>
      <c r="AD169" s="70">
        <v>44908</v>
      </c>
      <c r="AE169" s="70">
        <v>45030</v>
      </c>
      <c r="AF169" s="70">
        <v>45031</v>
      </c>
      <c r="AG169" s="48">
        <v>143537359</v>
      </c>
      <c r="AH169" s="25">
        <v>10092328</v>
      </c>
      <c r="AI169" s="48" t="s">
        <v>286</v>
      </c>
      <c r="AJ169" s="70">
        <v>45029</v>
      </c>
      <c r="AK169" s="25"/>
      <c r="AL169" s="25"/>
      <c r="AM169" s="25" t="str">
        <f>IFERROR(VLOOKUP(AL169,'New CRC'!A:B,3,0),"-")</f>
        <v>-</v>
      </c>
      <c r="AN169" s="25" t="s">
        <v>280</v>
      </c>
      <c r="AO169" s="25" t="s">
        <v>289</v>
      </c>
      <c r="AP169" s="25"/>
      <c r="AQ169" s="25">
        <v>22</v>
      </c>
      <c r="AR169" s="71">
        <f t="shared" si="55"/>
        <v>1</v>
      </c>
      <c r="AS169" s="25">
        <v>125</v>
      </c>
      <c r="AT169" s="25">
        <f t="shared" si="56"/>
        <v>121</v>
      </c>
      <c r="AU169" s="25">
        <f t="shared" si="57"/>
        <v>-4</v>
      </c>
      <c r="AV169" s="25">
        <f t="shared" si="58"/>
        <v>-1</v>
      </c>
      <c r="AW169" s="23" t="str">
        <f>IFERROR(IF(AV169&lt;0,"Ontime",VLOOKUP(AV169,'LT Diff Cal'!$A:$B,2,0)),"-")</f>
        <v>Ontime</v>
      </c>
      <c r="AX169" s="23"/>
      <c r="AY169" s="23"/>
      <c r="AZ169" s="23"/>
      <c r="BA169" s="23"/>
      <c r="BB169" s="23"/>
      <c r="BC169" s="23"/>
      <c r="BD169" s="23"/>
      <c r="BE169" s="23"/>
      <c r="BF169" s="23"/>
      <c r="BG169" s="23"/>
      <c r="BH169" s="23"/>
      <c r="BI169" s="23"/>
      <c r="BJ169" s="23"/>
      <c r="BK169" s="23"/>
      <c r="BL169" s="23"/>
      <c r="BM169" s="23"/>
      <c r="BN169" s="23"/>
      <c r="BO169" s="23"/>
      <c r="BP169" s="23"/>
      <c r="BQ169" s="23"/>
      <c r="BR169" s="23"/>
      <c r="BS169" s="23"/>
      <c r="BT169" s="23"/>
      <c r="BU169" s="23"/>
    </row>
    <row r="170" spans="1:73" s="72" customFormat="1">
      <c r="A170" s="25" t="str">
        <f t="shared" si="40"/>
        <v>JS0A4QUE003100835489750120</v>
      </c>
      <c r="B170" s="25" t="str">
        <f t="shared" si="50"/>
        <v>X</v>
      </c>
      <c r="C170" s="25" t="s">
        <v>93</v>
      </c>
      <c r="D170" s="25" t="s">
        <v>272</v>
      </c>
      <c r="E170" s="25"/>
      <c r="F170" s="25"/>
      <c r="G170" s="25" t="s">
        <v>273</v>
      </c>
      <c r="H170" s="25" t="s">
        <v>274</v>
      </c>
      <c r="I170" s="57">
        <v>721415</v>
      </c>
      <c r="J170" s="25" t="s">
        <v>1</v>
      </c>
      <c r="K170" s="57">
        <v>721415</v>
      </c>
      <c r="L170" s="25" t="s">
        <v>1</v>
      </c>
      <c r="M170" s="25">
        <v>1010</v>
      </c>
      <c r="N170" s="25" t="s">
        <v>278</v>
      </c>
      <c r="O170" s="25" t="str">
        <f t="shared" si="51"/>
        <v>JS0A4QUE</v>
      </c>
      <c r="P170" s="68" t="s">
        <v>47</v>
      </c>
      <c r="Q170" s="25"/>
      <c r="R170" s="35" t="s">
        <v>35</v>
      </c>
      <c r="S170" s="35" t="s">
        <v>23</v>
      </c>
      <c r="T170" s="25">
        <v>1008354897</v>
      </c>
      <c r="U170" s="25">
        <v>50</v>
      </c>
      <c r="V170" s="25">
        <v>120</v>
      </c>
      <c r="W170" s="23">
        <v>4001368271</v>
      </c>
      <c r="X170" s="74">
        <v>110</v>
      </c>
      <c r="Y170" s="69">
        <f t="shared" si="52"/>
        <v>0</v>
      </c>
      <c r="Z170" s="69">
        <f t="shared" si="53"/>
        <v>110</v>
      </c>
      <c r="AA170" s="90">
        <v>5.93</v>
      </c>
      <c r="AB170" s="90"/>
      <c r="AC170" s="90">
        <f t="shared" si="54"/>
        <v>5.93</v>
      </c>
      <c r="AD170" s="70">
        <v>44908</v>
      </c>
      <c r="AE170" s="70">
        <v>45030</v>
      </c>
      <c r="AF170" s="70">
        <v>45031</v>
      </c>
      <c r="AG170" s="48">
        <v>143537359</v>
      </c>
      <c r="AH170" s="25">
        <v>10092328</v>
      </c>
      <c r="AI170" s="48" t="s">
        <v>286</v>
      </c>
      <c r="AJ170" s="70">
        <v>45029</v>
      </c>
      <c r="AK170" s="25"/>
      <c r="AL170" s="25"/>
      <c r="AM170" s="25" t="str">
        <f>IFERROR(VLOOKUP(AL170,'New CRC'!A:B,3,0),"-")</f>
        <v>-</v>
      </c>
      <c r="AN170" s="25" t="s">
        <v>280</v>
      </c>
      <c r="AO170" s="25" t="s">
        <v>289</v>
      </c>
      <c r="AP170" s="25"/>
      <c r="AQ170" s="25">
        <v>22</v>
      </c>
      <c r="AR170" s="71">
        <f t="shared" si="55"/>
        <v>5</v>
      </c>
      <c r="AS170" s="25">
        <v>125</v>
      </c>
      <c r="AT170" s="25">
        <f t="shared" si="56"/>
        <v>121</v>
      </c>
      <c r="AU170" s="25">
        <f t="shared" si="57"/>
        <v>-4</v>
      </c>
      <c r="AV170" s="25">
        <f t="shared" si="58"/>
        <v>-1</v>
      </c>
      <c r="AW170" s="23" t="str">
        <f>IFERROR(IF(AV170&lt;0,"Ontime",VLOOKUP(AV170,'LT Diff Cal'!$A:$B,2,0)),"-")</f>
        <v>Ontime</v>
      </c>
      <c r="AX170" s="23" t="s">
        <v>281</v>
      </c>
      <c r="AY170" s="23" t="str">
        <f>P170&amp;AZ170&amp;BA170&amp;BB170</f>
        <v>JS0A4QUE0034001357822440120</v>
      </c>
      <c r="AZ170" s="23">
        <v>4001357822</v>
      </c>
      <c r="BA170" s="23">
        <v>440</v>
      </c>
      <c r="BB170" s="23">
        <v>120</v>
      </c>
      <c r="BC170" s="23">
        <v>794</v>
      </c>
      <c r="BD170" s="23">
        <v>110</v>
      </c>
      <c r="BE170" s="23"/>
      <c r="BF170" s="23"/>
      <c r="BG170" s="23"/>
      <c r="BH170" s="23"/>
      <c r="BI170" s="23"/>
      <c r="BJ170" s="23"/>
      <c r="BK170" s="23"/>
      <c r="BL170" s="23"/>
      <c r="BM170" s="23"/>
      <c r="BN170" s="23"/>
      <c r="BO170" s="23"/>
      <c r="BP170" s="23"/>
      <c r="BQ170" s="23"/>
      <c r="BR170" s="23"/>
      <c r="BS170" s="23"/>
      <c r="BT170" s="23"/>
      <c r="BU170" s="23"/>
    </row>
    <row r="171" spans="1:73" s="72" customFormat="1">
      <c r="A171" s="25" t="str">
        <f t="shared" si="40"/>
        <v>JS0A4QUE04S100835489770120</v>
      </c>
      <c r="B171" s="25" t="str">
        <f t="shared" si="50"/>
        <v>X</v>
      </c>
      <c r="C171" s="25" t="s">
        <v>93</v>
      </c>
      <c r="D171" s="25" t="s">
        <v>272</v>
      </c>
      <c r="E171" s="25"/>
      <c r="F171" s="25"/>
      <c r="G171" s="25" t="s">
        <v>273</v>
      </c>
      <c r="H171" s="25" t="s">
        <v>274</v>
      </c>
      <c r="I171" s="57">
        <v>721415</v>
      </c>
      <c r="J171" s="25" t="s">
        <v>1</v>
      </c>
      <c r="K171" s="57">
        <v>721415</v>
      </c>
      <c r="L171" s="25" t="s">
        <v>1</v>
      </c>
      <c r="M171" s="25">
        <v>1010</v>
      </c>
      <c r="N171" s="25" t="s">
        <v>278</v>
      </c>
      <c r="O171" s="25" t="str">
        <f t="shared" si="51"/>
        <v>JS0A4QUE</v>
      </c>
      <c r="P171" s="68" t="s">
        <v>58</v>
      </c>
      <c r="Q171" s="25"/>
      <c r="R171" s="35" t="s">
        <v>35</v>
      </c>
      <c r="S171" s="35" t="s">
        <v>24</v>
      </c>
      <c r="T171" s="25">
        <v>1008354897</v>
      </c>
      <c r="U171" s="25">
        <v>70</v>
      </c>
      <c r="V171" s="25">
        <v>120</v>
      </c>
      <c r="W171" s="23">
        <v>4001368271</v>
      </c>
      <c r="X171" s="74">
        <v>66</v>
      </c>
      <c r="Y171" s="69">
        <f t="shared" si="52"/>
        <v>0</v>
      </c>
      <c r="Z171" s="69">
        <f t="shared" si="53"/>
        <v>66</v>
      </c>
      <c r="AA171" s="90">
        <v>5.73</v>
      </c>
      <c r="AB171" s="90"/>
      <c r="AC171" s="90">
        <f t="shared" si="54"/>
        <v>5.73</v>
      </c>
      <c r="AD171" s="70">
        <v>44908</v>
      </c>
      <c r="AE171" s="70">
        <v>45030</v>
      </c>
      <c r="AF171" s="70">
        <v>45031</v>
      </c>
      <c r="AG171" s="48">
        <v>143537359</v>
      </c>
      <c r="AH171" s="25">
        <v>10092328</v>
      </c>
      <c r="AI171" s="48" t="s">
        <v>286</v>
      </c>
      <c r="AJ171" s="70">
        <v>45029</v>
      </c>
      <c r="AK171" s="25"/>
      <c r="AL171" s="25"/>
      <c r="AM171" s="25" t="str">
        <f>IFERROR(VLOOKUP(AL171,'New CRC'!A:B,3,0),"-")</f>
        <v>-</v>
      </c>
      <c r="AN171" s="25" t="s">
        <v>280</v>
      </c>
      <c r="AO171" s="25" t="s">
        <v>289</v>
      </c>
      <c r="AP171" s="25"/>
      <c r="AQ171" s="25">
        <v>22</v>
      </c>
      <c r="AR171" s="71">
        <f t="shared" si="55"/>
        <v>3</v>
      </c>
      <c r="AS171" s="25">
        <v>125</v>
      </c>
      <c r="AT171" s="25">
        <f t="shared" si="56"/>
        <v>121</v>
      </c>
      <c r="AU171" s="25">
        <f t="shared" si="57"/>
        <v>-4</v>
      </c>
      <c r="AV171" s="25">
        <f t="shared" si="58"/>
        <v>-1</v>
      </c>
      <c r="AW171" s="23" t="str">
        <f>IFERROR(IF(AV171&lt;0,"Ontime",VLOOKUP(AV171,'LT Diff Cal'!$A:$B,2,0)),"-")</f>
        <v>Ontime</v>
      </c>
      <c r="AX171" s="23" t="s">
        <v>281</v>
      </c>
      <c r="AY171" s="23" t="str">
        <f>P171&amp;AZ171&amp;BA171&amp;BB171</f>
        <v>JS0A4QUE04S4001357822460120</v>
      </c>
      <c r="AZ171" s="23">
        <v>4001357822</v>
      </c>
      <c r="BA171" s="23">
        <v>460</v>
      </c>
      <c r="BB171" s="23">
        <v>120</v>
      </c>
      <c r="BC171" s="23">
        <v>3000</v>
      </c>
      <c r="BD171" s="23">
        <v>66</v>
      </c>
      <c r="BE171" s="23"/>
      <c r="BF171" s="23"/>
      <c r="BG171" s="23"/>
      <c r="BH171" s="23"/>
      <c r="BI171" s="23"/>
      <c r="BJ171" s="23"/>
      <c r="BK171" s="23"/>
      <c r="BL171" s="23"/>
      <c r="BM171" s="23"/>
      <c r="BN171" s="23"/>
      <c r="BO171" s="23"/>
      <c r="BP171" s="23"/>
      <c r="BQ171" s="23"/>
      <c r="BR171" s="23"/>
      <c r="BS171" s="23"/>
      <c r="BT171" s="23"/>
      <c r="BU171" s="23"/>
    </row>
    <row r="172" spans="1:73" s="72" customFormat="1">
      <c r="A172" s="25" t="str">
        <f t="shared" si="40"/>
        <v>JS0A4QUEAI31008354897270120</v>
      </c>
      <c r="B172" s="25" t="str">
        <f t="shared" si="50"/>
        <v/>
      </c>
      <c r="C172" s="25" t="s">
        <v>93</v>
      </c>
      <c r="D172" s="25" t="s">
        <v>272</v>
      </c>
      <c r="E172" s="25"/>
      <c r="F172" s="25"/>
      <c r="G172" s="25" t="s">
        <v>273</v>
      </c>
      <c r="H172" s="25" t="s">
        <v>274</v>
      </c>
      <c r="I172" s="57">
        <v>721415</v>
      </c>
      <c r="J172" s="25" t="s">
        <v>1</v>
      </c>
      <c r="K172" s="57">
        <v>721415</v>
      </c>
      <c r="L172" s="25" t="s">
        <v>1</v>
      </c>
      <c r="M172" s="25">
        <v>1010</v>
      </c>
      <c r="N172" s="25" t="s">
        <v>278</v>
      </c>
      <c r="O172" s="25" t="str">
        <f t="shared" si="51"/>
        <v>JS0A4QUE</v>
      </c>
      <c r="P172" s="68" t="s">
        <v>99</v>
      </c>
      <c r="Q172" s="25"/>
      <c r="R172" s="35" t="s">
        <v>35</v>
      </c>
      <c r="S172" s="35" t="s">
        <v>100</v>
      </c>
      <c r="T172" s="25">
        <v>1008354897</v>
      </c>
      <c r="U172" s="25">
        <v>270</v>
      </c>
      <c r="V172" s="25">
        <v>120</v>
      </c>
      <c r="W172" s="23">
        <v>4001368271</v>
      </c>
      <c r="X172" s="74">
        <v>44</v>
      </c>
      <c r="Y172" s="69">
        <f t="shared" si="52"/>
        <v>44</v>
      </c>
      <c r="Z172" s="69">
        <f t="shared" si="53"/>
        <v>0</v>
      </c>
      <c r="AA172" s="90">
        <v>6.19</v>
      </c>
      <c r="AB172" s="90">
        <v>0.8</v>
      </c>
      <c r="AC172" s="90">
        <f t="shared" si="54"/>
        <v>6.99</v>
      </c>
      <c r="AD172" s="70">
        <v>44908</v>
      </c>
      <c r="AE172" s="70">
        <v>45030</v>
      </c>
      <c r="AF172" s="70">
        <v>45031</v>
      </c>
      <c r="AG172" s="48">
        <v>143537359</v>
      </c>
      <c r="AH172" s="25">
        <v>10092328</v>
      </c>
      <c r="AI172" s="48" t="s">
        <v>286</v>
      </c>
      <c r="AJ172" s="70">
        <v>45029</v>
      </c>
      <c r="AK172" s="25"/>
      <c r="AL172" s="25"/>
      <c r="AM172" s="25" t="str">
        <f>IFERROR(VLOOKUP(AL172,'New CRC'!A:B,3,0),"-")</f>
        <v>-</v>
      </c>
      <c r="AN172" s="25" t="s">
        <v>280</v>
      </c>
      <c r="AO172" s="25" t="s">
        <v>289</v>
      </c>
      <c r="AP172" s="25"/>
      <c r="AQ172" s="25">
        <v>22</v>
      </c>
      <c r="AR172" s="71">
        <f t="shared" si="55"/>
        <v>2</v>
      </c>
      <c r="AS172" s="25">
        <v>125</v>
      </c>
      <c r="AT172" s="25">
        <f t="shared" si="56"/>
        <v>121</v>
      </c>
      <c r="AU172" s="25">
        <f t="shared" si="57"/>
        <v>-4</v>
      </c>
      <c r="AV172" s="25">
        <f t="shared" si="58"/>
        <v>-1</v>
      </c>
      <c r="AW172" s="23" t="str">
        <f>IFERROR(IF(AV172&lt;0,"Ontime",VLOOKUP(AV172,'LT Diff Cal'!$A:$B,2,0)),"-")</f>
        <v>Ontime</v>
      </c>
      <c r="AX172" s="23"/>
      <c r="AY172" s="23"/>
      <c r="AZ172" s="23"/>
      <c r="BA172" s="23"/>
      <c r="BB172" s="23"/>
      <c r="BC172" s="23"/>
      <c r="BD172" s="23"/>
      <c r="BE172" s="23"/>
      <c r="BF172" s="23"/>
      <c r="BG172" s="23"/>
      <c r="BH172" s="23"/>
      <c r="BI172" s="23"/>
      <c r="BJ172" s="23"/>
      <c r="BK172" s="23"/>
      <c r="BL172" s="23"/>
      <c r="BM172" s="23"/>
      <c r="BN172" s="23"/>
      <c r="BO172" s="23"/>
      <c r="BP172" s="23"/>
      <c r="BQ172" s="23"/>
      <c r="BR172" s="23"/>
      <c r="BS172" s="23"/>
      <c r="BT172" s="23"/>
      <c r="BU172" s="23"/>
    </row>
    <row r="173" spans="1:73" s="72" customFormat="1">
      <c r="A173" s="25" t="str">
        <f t="shared" si="40"/>
        <v>JS0A4NVC7N81008354897120120</v>
      </c>
      <c r="B173" s="25" t="str">
        <f t="shared" si="50"/>
        <v/>
      </c>
      <c r="C173" s="25" t="s">
        <v>93</v>
      </c>
      <c r="D173" s="25" t="s">
        <v>272</v>
      </c>
      <c r="E173" s="25"/>
      <c r="F173" s="25"/>
      <c r="G173" s="25" t="s">
        <v>273</v>
      </c>
      <c r="H173" s="25" t="s">
        <v>274</v>
      </c>
      <c r="I173" s="57">
        <v>721415</v>
      </c>
      <c r="J173" s="25" t="s">
        <v>1</v>
      </c>
      <c r="K173" s="57">
        <v>721415</v>
      </c>
      <c r="L173" s="25" t="s">
        <v>1</v>
      </c>
      <c r="M173" s="25">
        <v>1010</v>
      </c>
      <c r="N173" s="25" t="s">
        <v>278</v>
      </c>
      <c r="O173" s="25" t="str">
        <f t="shared" si="51"/>
        <v>JS0A4NVC</v>
      </c>
      <c r="P173" s="68" t="s">
        <v>133</v>
      </c>
      <c r="Q173" s="25"/>
      <c r="R173" s="35" t="s">
        <v>134</v>
      </c>
      <c r="S173" s="35" t="s">
        <v>19</v>
      </c>
      <c r="T173" s="25">
        <v>1008354897</v>
      </c>
      <c r="U173" s="25">
        <v>120</v>
      </c>
      <c r="V173" s="25">
        <v>120</v>
      </c>
      <c r="W173" s="23">
        <v>4001368271</v>
      </c>
      <c r="X173" s="74">
        <v>48</v>
      </c>
      <c r="Y173" s="69">
        <f t="shared" si="52"/>
        <v>48</v>
      </c>
      <c r="Z173" s="69">
        <f t="shared" si="53"/>
        <v>0</v>
      </c>
      <c r="AA173" s="90">
        <v>8.67</v>
      </c>
      <c r="AB173" s="90">
        <v>0.03</v>
      </c>
      <c r="AC173" s="90">
        <f t="shared" si="54"/>
        <v>8.6999999999999993</v>
      </c>
      <c r="AD173" s="70">
        <v>44908</v>
      </c>
      <c r="AE173" s="70">
        <v>45030</v>
      </c>
      <c r="AF173" s="70">
        <v>45031</v>
      </c>
      <c r="AG173" s="48">
        <v>143537359</v>
      </c>
      <c r="AH173" s="25">
        <v>10092328</v>
      </c>
      <c r="AI173" s="48" t="s">
        <v>286</v>
      </c>
      <c r="AJ173" s="70">
        <v>45029</v>
      </c>
      <c r="AK173" s="25"/>
      <c r="AL173" s="25"/>
      <c r="AM173" s="25" t="str">
        <f>IFERROR(VLOOKUP(AL173,'New CRC'!A:B,3,0),"-")</f>
        <v>-</v>
      </c>
      <c r="AN173" s="25" t="s">
        <v>280</v>
      </c>
      <c r="AO173" s="25" t="s">
        <v>289</v>
      </c>
      <c r="AP173" s="25"/>
      <c r="AQ173" s="25">
        <v>12</v>
      </c>
      <c r="AR173" s="71">
        <f t="shared" si="55"/>
        <v>4</v>
      </c>
      <c r="AS173" s="25">
        <v>115</v>
      </c>
      <c r="AT173" s="25">
        <f t="shared" si="56"/>
        <v>121</v>
      </c>
      <c r="AU173" s="25">
        <f t="shared" si="57"/>
        <v>6</v>
      </c>
      <c r="AV173" s="25">
        <f t="shared" si="58"/>
        <v>-1</v>
      </c>
      <c r="AW173" s="23" t="str">
        <f>IFERROR(IF(AV173&lt;0,"Ontime",VLOOKUP(AV173,'LT Diff Cal'!$A:$B,2,0)),"-")</f>
        <v>Ontime</v>
      </c>
      <c r="AX173" s="23"/>
      <c r="AY173" s="23"/>
      <c r="AZ173" s="23"/>
      <c r="BA173" s="23"/>
      <c r="BB173" s="23"/>
      <c r="BC173" s="23"/>
      <c r="BD173" s="23"/>
      <c r="BE173" s="23"/>
      <c r="BF173" s="23"/>
      <c r="BG173" s="23"/>
      <c r="BH173" s="23"/>
      <c r="BI173" s="23"/>
      <c r="BJ173" s="23"/>
      <c r="BK173" s="23"/>
      <c r="BL173" s="23"/>
      <c r="BM173" s="23"/>
      <c r="BN173" s="23"/>
      <c r="BO173" s="23"/>
      <c r="BP173" s="23"/>
      <c r="BQ173" s="23"/>
      <c r="BR173" s="23"/>
      <c r="BS173" s="23"/>
      <c r="BT173" s="23"/>
      <c r="BU173" s="23"/>
    </row>
    <row r="174" spans="1:73" s="72" customFormat="1">
      <c r="A174" s="25" t="str">
        <f t="shared" ref="A174:A191" si="59">P174&amp;T174&amp;U174&amp;V174</f>
        <v>JS0A2SDD003TBDTBD120</v>
      </c>
      <c r="B174" s="25" t="str">
        <f t="shared" si="50"/>
        <v/>
      </c>
      <c r="C174" s="25" t="s">
        <v>96</v>
      </c>
      <c r="D174" s="25" t="s">
        <v>272</v>
      </c>
      <c r="E174" s="25"/>
      <c r="F174" s="25"/>
      <c r="G174" s="25" t="s">
        <v>273</v>
      </c>
      <c r="H174" s="25" t="s">
        <v>274</v>
      </c>
      <c r="I174" s="57">
        <v>721415</v>
      </c>
      <c r="J174" s="25" t="s">
        <v>1</v>
      </c>
      <c r="K174" s="57">
        <v>721415</v>
      </c>
      <c r="L174" s="25" t="s">
        <v>1</v>
      </c>
      <c r="M174" s="25" t="s">
        <v>96</v>
      </c>
      <c r="N174" s="25" t="s">
        <v>287</v>
      </c>
      <c r="O174" s="25" t="str">
        <f t="shared" si="51"/>
        <v>JS0A2SDD</v>
      </c>
      <c r="P174" s="68" t="s">
        <v>33</v>
      </c>
      <c r="Q174" s="25" t="s">
        <v>294</v>
      </c>
      <c r="R174" s="35" t="s">
        <v>22</v>
      </c>
      <c r="S174" s="35" t="s">
        <v>23</v>
      </c>
      <c r="T174" s="25" t="s">
        <v>288</v>
      </c>
      <c r="U174" s="25" t="s">
        <v>288</v>
      </c>
      <c r="V174" s="25">
        <v>120</v>
      </c>
      <c r="W174" s="23" t="s">
        <v>295</v>
      </c>
      <c r="X174" s="74">
        <v>1000</v>
      </c>
      <c r="Y174" s="69">
        <f t="shared" si="52"/>
        <v>1000</v>
      </c>
      <c r="Z174" s="69">
        <f t="shared" si="53"/>
        <v>0</v>
      </c>
      <c r="AA174" s="90">
        <v>9.3699999999999992</v>
      </c>
      <c r="AB174" s="90"/>
      <c r="AC174" s="90">
        <f t="shared" si="54"/>
        <v>9.3699999999999992</v>
      </c>
      <c r="AD174" s="70">
        <v>44908</v>
      </c>
      <c r="AE174" s="70">
        <v>45030</v>
      </c>
      <c r="AF174" s="70">
        <v>45093</v>
      </c>
      <c r="AG174" s="48"/>
      <c r="AH174" s="25"/>
      <c r="AI174" s="48"/>
      <c r="AJ174" s="70">
        <v>45029</v>
      </c>
      <c r="AK174" s="25"/>
      <c r="AL174" s="25"/>
      <c r="AM174" s="25" t="str">
        <f>IFERROR(VLOOKUP(AL174,'New CRC'!A:B,3,0),"-")</f>
        <v>-</v>
      </c>
      <c r="AN174" s="25" t="s">
        <v>280</v>
      </c>
      <c r="AO174" s="25"/>
      <c r="AP174" s="25"/>
      <c r="AQ174" s="25">
        <v>20</v>
      </c>
      <c r="AR174" s="71">
        <f t="shared" si="55"/>
        <v>50</v>
      </c>
      <c r="AS174" s="25">
        <v>125</v>
      </c>
      <c r="AT174" s="25">
        <f t="shared" si="56"/>
        <v>121</v>
      </c>
      <c r="AU174" s="25">
        <f t="shared" si="57"/>
        <v>-4</v>
      </c>
      <c r="AV174" s="25">
        <f t="shared" si="58"/>
        <v>-1</v>
      </c>
      <c r="AW174" s="23" t="str">
        <f>IFERROR(IF(AV174&lt;0,"Ontime",VLOOKUP(AV174,'LT Diff Cal'!$A:$B,2,0)),"-")</f>
        <v>Ontime</v>
      </c>
      <c r="AX174" s="23"/>
      <c r="AY174" s="23"/>
      <c r="AZ174" s="23"/>
      <c r="BA174" s="23"/>
      <c r="BB174" s="23"/>
      <c r="BC174" s="23"/>
      <c r="BD174" s="23"/>
      <c r="BE174" s="23"/>
      <c r="BF174" s="23"/>
      <c r="BG174" s="23"/>
      <c r="BH174" s="23"/>
      <c r="BI174" s="23"/>
      <c r="BJ174" s="23"/>
      <c r="BK174" s="23"/>
      <c r="BL174" s="23"/>
      <c r="BM174" s="23"/>
      <c r="BN174" s="23"/>
      <c r="BO174" s="23"/>
      <c r="BP174" s="23"/>
      <c r="BQ174" s="23"/>
      <c r="BR174" s="23"/>
      <c r="BS174" s="23"/>
      <c r="BT174" s="23"/>
      <c r="BU174" s="23"/>
    </row>
    <row r="175" spans="1:73" s="72" customFormat="1">
      <c r="A175" s="25" t="str">
        <f t="shared" si="59"/>
        <v>JS0A7ZNY008TBDTBD120</v>
      </c>
      <c r="B175" s="25" t="str">
        <f t="shared" si="50"/>
        <v/>
      </c>
      <c r="C175" s="25" t="s">
        <v>96</v>
      </c>
      <c r="D175" s="25" t="s">
        <v>272</v>
      </c>
      <c r="E175" s="25"/>
      <c r="F175" s="25"/>
      <c r="G175" s="25" t="s">
        <v>273</v>
      </c>
      <c r="H175" s="25" t="s">
        <v>274</v>
      </c>
      <c r="I175" s="57">
        <v>721415</v>
      </c>
      <c r="J175" s="25" t="s">
        <v>1</v>
      </c>
      <c r="K175" s="57">
        <v>721415</v>
      </c>
      <c r="L175" s="25" t="s">
        <v>1</v>
      </c>
      <c r="M175" s="25" t="s">
        <v>96</v>
      </c>
      <c r="N175" s="25" t="s">
        <v>287</v>
      </c>
      <c r="O175" s="25" t="str">
        <f t="shared" si="51"/>
        <v>JS0A7ZNY</v>
      </c>
      <c r="P175" s="68" t="s">
        <v>107</v>
      </c>
      <c r="Q175" s="25" t="s">
        <v>296</v>
      </c>
      <c r="R175" s="35" t="s">
        <v>108</v>
      </c>
      <c r="S175" s="35" t="s">
        <v>17</v>
      </c>
      <c r="T175" s="25" t="s">
        <v>288</v>
      </c>
      <c r="U175" s="25" t="s">
        <v>288</v>
      </c>
      <c r="V175" s="25">
        <v>120</v>
      </c>
      <c r="W175" s="23" t="s">
        <v>297</v>
      </c>
      <c r="X175" s="74">
        <v>600</v>
      </c>
      <c r="Y175" s="69">
        <f t="shared" si="52"/>
        <v>600</v>
      </c>
      <c r="Z175" s="69">
        <f t="shared" si="53"/>
        <v>0</v>
      </c>
      <c r="AA175" s="90">
        <v>7.37</v>
      </c>
      <c r="AB175" s="90"/>
      <c r="AC175" s="90">
        <f t="shared" si="54"/>
        <v>7.37</v>
      </c>
      <c r="AD175" s="70">
        <v>44908</v>
      </c>
      <c r="AE175" s="70">
        <v>45030</v>
      </c>
      <c r="AF175" s="70">
        <v>45093</v>
      </c>
      <c r="AG175" s="48"/>
      <c r="AH175" s="25"/>
      <c r="AI175" s="48"/>
      <c r="AJ175" s="70">
        <v>45029</v>
      </c>
      <c r="AK175" s="25"/>
      <c r="AL175" s="25"/>
      <c r="AM175" s="25" t="str">
        <f>IFERROR(VLOOKUP(AL175,'New CRC'!A:B,3,0),"-")</f>
        <v>-</v>
      </c>
      <c r="AN175" s="25" t="s">
        <v>280</v>
      </c>
      <c r="AO175" s="25"/>
      <c r="AP175" s="25"/>
      <c r="AQ175" s="25">
        <v>30</v>
      </c>
      <c r="AR175" s="71">
        <f t="shared" si="55"/>
        <v>20</v>
      </c>
      <c r="AS175" s="25">
        <v>115</v>
      </c>
      <c r="AT175" s="25">
        <f t="shared" si="56"/>
        <v>121</v>
      </c>
      <c r="AU175" s="25">
        <f t="shared" si="57"/>
        <v>6</v>
      </c>
      <c r="AV175" s="25">
        <f t="shared" si="58"/>
        <v>-1</v>
      </c>
      <c r="AW175" s="23" t="str">
        <f>IFERROR(IF(AV175&lt;0,"Ontime",VLOOKUP(AV175,'LT Diff Cal'!$A:$B,2,0)),"-")</f>
        <v>Ontime</v>
      </c>
      <c r="AX175" s="23"/>
      <c r="AY175" s="23"/>
      <c r="AZ175" s="23"/>
      <c r="BA175" s="23"/>
      <c r="BB175" s="23"/>
      <c r="BC175" s="23"/>
      <c r="BD175" s="23"/>
      <c r="BE175" s="23"/>
      <c r="BF175" s="23"/>
      <c r="BG175" s="23"/>
      <c r="BH175" s="23"/>
      <c r="BI175" s="23"/>
      <c r="BJ175" s="23"/>
      <c r="BK175" s="23"/>
      <c r="BL175" s="23"/>
      <c r="BM175" s="23"/>
      <c r="BN175" s="23"/>
      <c r="BO175" s="23"/>
      <c r="BP175" s="23"/>
      <c r="BQ175" s="23"/>
      <c r="BR175" s="23"/>
      <c r="BS175" s="23"/>
      <c r="BT175" s="23"/>
      <c r="BU175" s="23"/>
    </row>
    <row r="176" spans="1:73" s="72" customFormat="1">
      <c r="A176" s="25" t="str">
        <f t="shared" si="59"/>
        <v>JS0A7ZNY7G7TBDTBD120</v>
      </c>
      <c r="B176" s="25" t="str">
        <f t="shared" si="50"/>
        <v/>
      </c>
      <c r="C176" s="25" t="s">
        <v>96</v>
      </c>
      <c r="D176" s="25" t="s">
        <v>272</v>
      </c>
      <c r="E176" s="25"/>
      <c r="F176" s="25"/>
      <c r="G176" s="25" t="s">
        <v>273</v>
      </c>
      <c r="H176" s="25" t="s">
        <v>274</v>
      </c>
      <c r="I176" s="57">
        <v>721415</v>
      </c>
      <c r="J176" s="25" t="s">
        <v>1</v>
      </c>
      <c r="K176" s="57">
        <v>721415</v>
      </c>
      <c r="L176" s="25" t="s">
        <v>1</v>
      </c>
      <c r="M176" s="25" t="s">
        <v>96</v>
      </c>
      <c r="N176" s="25" t="s">
        <v>287</v>
      </c>
      <c r="O176" s="25" t="str">
        <f t="shared" si="51"/>
        <v>JS0A7ZNY</v>
      </c>
      <c r="P176" s="68" t="s">
        <v>111</v>
      </c>
      <c r="Q176" s="25" t="s">
        <v>298</v>
      </c>
      <c r="R176" s="35" t="s">
        <v>108</v>
      </c>
      <c r="S176" s="35" t="s">
        <v>18</v>
      </c>
      <c r="T176" s="25" t="s">
        <v>288</v>
      </c>
      <c r="U176" s="25" t="s">
        <v>288</v>
      </c>
      <c r="V176" s="25">
        <v>120</v>
      </c>
      <c r="W176" s="23" t="s">
        <v>299</v>
      </c>
      <c r="X176" s="74">
        <v>630</v>
      </c>
      <c r="Y176" s="69">
        <f t="shared" si="52"/>
        <v>630</v>
      </c>
      <c r="Z176" s="69">
        <f t="shared" si="53"/>
        <v>0</v>
      </c>
      <c r="AA176" s="90">
        <v>7.44</v>
      </c>
      <c r="AB176" s="90">
        <v>0.08</v>
      </c>
      <c r="AC176" s="90">
        <f t="shared" si="54"/>
        <v>7.5200000000000005</v>
      </c>
      <c r="AD176" s="70">
        <v>44908</v>
      </c>
      <c r="AE176" s="70">
        <v>45030</v>
      </c>
      <c r="AF176" s="70">
        <v>45093</v>
      </c>
      <c r="AG176" s="48"/>
      <c r="AH176" s="25"/>
      <c r="AI176" s="48"/>
      <c r="AJ176" s="70">
        <v>45029</v>
      </c>
      <c r="AK176" s="25"/>
      <c r="AL176" s="25"/>
      <c r="AM176" s="25" t="str">
        <f>IFERROR(VLOOKUP(AL176,'New CRC'!A:B,3,0),"-")</f>
        <v>-</v>
      </c>
      <c r="AN176" s="25" t="s">
        <v>280</v>
      </c>
      <c r="AO176" s="25"/>
      <c r="AP176" s="25"/>
      <c r="AQ176" s="25">
        <v>30</v>
      </c>
      <c r="AR176" s="71">
        <f t="shared" si="55"/>
        <v>21</v>
      </c>
      <c r="AS176" s="25">
        <v>115</v>
      </c>
      <c r="AT176" s="25">
        <f t="shared" si="56"/>
        <v>121</v>
      </c>
      <c r="AU176" s="25">
        <f t="shared" si="57"/>
        <v>6</v>
      </c>
      <c r="AV176" s="25">
        <f t="shared" si="58"/>
        <v>-1</v>
      </c>
      <c r="AW176" s="23" t="str">
        <f>IFERROR(IF(AV176&lt;0,"Ontime",VLOOKUP(AV176,'LT Diff Cal'!$A:$B,2,0)),"-")</f>
        <v>Ontime</v>
      </c>
      <c r="AX176" s="23"/>
      <c r="AY176" s="23"/>
      <c r="AZ176" s="23"/>
      <c r="BA176" s="23"/>
      <c r="BB176" s="23"/>
      <c r="BC176" s="23"/>
      <c r="BD176" s="23"/>
      <c r="BE176" s="23"/>
      <c r="BF176" s="23"/>
      <c r="BG176" s="23"/>
      <c r="BH176" s="23"/>
      <c r="BI176" s="23"/>
      <c r="BJ176" s="23"/>
      <c r="BK176" s="23"/>
      <c r="BL176" s="23"/>
      <c r="BM176" s="23"/>
      <c r="BN176" s="23"/>
      <c r="BO176" s="23"/>
      <c r="BP176" s="23"/>
      <c r="BQ176" s="23"/>
      <c r="BR176" s="23"/>
      <c r="BS176" s="23"/>
      <c r="BT176" s="23"/>
      <c r="BU176" s="23"/>
    </row>
    <row r="177" spans="1:73" s="72" customFormat="1">
      <c r="A177" s="25" t="str">
        <f t="shared" si="59"/>
        <v>JS0A7ZNY003TBDTBD120</v>
      </c>
      <c r="B177" s="25" t="str">
        <f t="shared" si="50"/>
        <v/>
      </c>
      <c r="C177" s="25" t="s">
        <v>96</v>
      </c>
      <c r="D177" s="25" t="s">
        <v>272</v>
      </c>
      <c r="E177" s="25"/>
      <c r="F177" s="25"/>
      <c r="G177" s="25" t="s">
        <v>273</v>
      </c>
      <c r="H177" s="25" t="s">
        <v>274</v>
      </c>
      <c r="I177" s="57">
        <v>721415</v>
      </c>
      <c r="J177" s="25" t="s">
        <v>1</v>
      </c>
      <c r="K177" s="57">
        <v>721415</v>
      </c>
      <c r="L177" s="25" t="s">
        <v>1</v>
      </c>
      <c r="M177" s="25" t="s">
        <v>96</v>
      </c>
      <c r="N177" s="25" t="s">
        <v>287</v>
      </c>
      <c r="O177" s="25" t="str">
        <f t="shared" si="51"/>
        <v>JS0A7ZNY</v>
      </c>
      <c r="P177" s="68" t="s">
        <v>112</v>
      </c>
      <c r="Q177" s="25" t="s">
        <v>300</v>
      </c>
      <c r="R177" s="35" t="s">
        <v>108</v>
      </c>
      <c r="S177" s="35" t="s">
        <v>23</v>
      </c>
      <c r="T177" s="25" t="s">
        <v>288</v>
      </c>
      <c r="U177" s="25" t="s">
        <v>288</v>
      </c>
      <c r="V177" s="25">
        <v>120</v>
      </c>
      <c r="W177" s="23" t="s">
        <v>301</v>
      </c>
      <c r="X177" s="74">
        <v>550</v>
      </c>
      <c r="Y177" s="69">
        <f t="shared" si="52"/>
        <v>550</v>
      </c>
      <c r="Z177" s="69">
        <f t="shared" si="53"/>
        <v>0</v>
      </c>
      <c r="AA177" s="90">
        <v>7.66</v>
      </c>
      <c r="AB177" s="90"/>
      <c r="AC177" s="90">
        <f t="shared" si="54"/>
        <v>7.66</v>
      </c>
      <c r="AD177" s="70">
        <v>44908</v>
      </c>
      <c r="AE177" s="70">
        <v>45030</v>
      </c>
      <c r="AF177" s="70">
        <v>45093</v>
      </c>
      <c r="AG177" s="48"/>
      <c r="AH177" s="25"/>
      <c r="AI177" s="48"/>
      <c r="AJ177" s="70">
        <v>45029</v>
      </c>
      <c r="AK177" s="25"/>
      <c r="AL177" s="25"/>
      <c r="AM177" s="25" t="str">
        <f>IFERROR(VLOOKUP(AL177,'New CRC'!A:B,3,0),"-")</f>
        <v>-</v>
      </c>
      <c r="AN177" s="25" t="s">
        <v>280</v>
      </c>
      <c r="AO177" s="25"/>
      <c r="AP177" s="25"/>
      <c r="AQ177" s="25">
        <v>30</v>
      </c>
      <c r="AR177" s="71">
        <f t="shared" si="55"/>
        <v>18.333333333333332</v>
      </c>
      <c r="AS177" s="25">
        <v>115</v>
      </c>
      <c r="AT177" s="25">
        <f t="shared" si="56"/>
        <v>121</v>
      </c>
      <c r="AU177" s="25">
        <f t="shared" si="57"/>
        <v>6</v>
      </c>
      <c r="AV177" s="25">
        <f t="shared" si="58"/>
        <v>-1</v>
      </c>
      <c r="AW177" s="23" t="str">
        <f>IFERROR(IF(AV177&lt;0,"Ontime",VLOOKUP(AV177,'LT Diff Cal'!$A:$B,2,0)),"-")</f>
        <v>Ontime</v>
      </c>
      <c r="AX177" s="23"/>
      <c r="AY177" s="23"/>
      <c r="AZ177" s="23"/>
      <c r="BA177" s="23"/>
      <c r="BB177" s="23"/>
      <c r="BC177" s="23"/>
      <c r="BD177" s="23"/>
      <c r="BE177" s="23"/>
      <c r="BF177" s="23"/>
      <c r="BG177" s="23"/>
      <c r="BH177" s="23"/>
      <c r="BI177" s="23"/>
      <c r="BJ177" s="23"/>
      <c r="BK177" s="23"/>
      <c r="BL177" s="23"/>
      <c r="BM177" s="23"/>
      <c r="BN177" s="23"/>
      <c r="BO177" s="23"/>
      <c r="BP177" s="23"/>
      <c r="BQ177" s="23"/>
      <c r="BR177" s="23"/>
      <c r="BS177" s="23"/>
      <c r="BT177" s="23"/>
      <c r="BU177" s="23"/>
    </row>
    <row r="178" spans="1:73" s="72" customFormat="1">
      <c r="A178" s="25" t="str">
        <f t="shared" si="59"/>
        <v>JS0A4QV988FTBDTBD120</v>
      </c>
      <c r="B178" s="25" t="str">
        <f t="shared" si="50"/>
        <v/>
      </c>
      <c r="C178" s="25" t="s">
        <v>96</v>
      </c>
      <c r="D178" s="25" t="s">
        <v>272</v>
      </c>
      <c r="E178" s="25"/>
      <c r="F178" s="25"/>
      <c r="G178" s="25" t="s">
        <v>273</v>
      </c>
      <c r="H178" s="25" t="s">
        <v>293</v>
      </c>
      <c r="I178" s="57">
        <v>721415</v>
      </c>
      <c r="J178" s="25" t="s">
        <v>1</v>
      </c>
      <c r="K178" s="57">
        <v>721415</v>
      </c>
      <c r="L178" s="25" t="s">
        <v>1</v>
      </c>
      <c r="M178" s="25" t="s">
        <v>96</v>
      </c>
      <c r="N178" s="25" t="s">
        <v>287</v>
      </c>
      <c r="O178" s="25" t="str">
        <f t="shared" si="51"/>
        <v>JS0A4QV9</v>
      </c>
      <c r="P178" s="68" t="s">
        <v>120</v>
      </c>
      <c r="Q178" s="25" t="s">
        <v>302</v>
      </c>
      <c r="R178" s="35" t="s">
        <v>79</v>
      </c>
      <c r="S178" s="35" t="s">
        <v>121</v>
      </c>
      <c r="T178" s="25" t="s">
        <v>288</v>
      </c>
      <c r="U178" s="25" t="s">
        <v>288</v>
      </c>
      <c r="V178" s="25">
        <v>120</v>
      </c>
      <c r="W178" s="23" t="s">
        <v>303</v>
      </c>
      <c r="X178" s="74">
        <v>700</v>
      </c>
      <c r="Y178" s="69">
        <f t="shared" si="52"/>
        <v>700</v>
      </c>
      <c r="Z178" s="69">
        <f t="shared" si="53"/>
        <v>0</v>
      </c>
      <c r="AA178" s="90">
        <v>4.32</v>
      </c>
      <c r="AB178" s="90"/>
      <c r="AC178" s="90">
        <f t="shared" si="54"/>
        <v>4.32</v>
      </c>
      <c r="AD178" s="70">
        <v>44908</v>
      </c>
      <c r="AE178" s="70">
        <v>45030</v>
      </c>
      <c r="AF178" s="70">
        <v>45093</v>
      </c>
      <c r="AG178" s="48"/>
      <c r="AH178" s="25"/>
      <c r="AI178" s="48"/>
      <c r="AJ178" s="70">
        <v>45029</v>
      </c>
      <c r="AK178" s="25"/>
      <c r="AL178" s="25"/>
      <c r="AM178" s="25" t="str">
        <f>IFERROR(VLOOKUP(AL178,'New CRC'!A:B,3,0),"-")</f>
        <v>-</v>
      </c>
      <c r="AN178" s="25" t="s">
        <v>280</v>
      </c>
      <c r="AO178" s="25"/>
      <c r="AP178" s="25"/>
      <c r="AQ178" s="25">
        <v>40</v>
      </c>
      <c r="AR178" s="71">
        <f t="shared" si="55"/>
        <v>17.5</v>
      </c>
      <c r="AS178" s="25">
        <v>115</v>
      </c>
      <c r="AT178" s="25">
        <f t="shared" si="56"/>
        <v>121</v>
      </c>
      <c r="AU178" s="25">
        <f t="shared" si="57"/>
        <v>6</v>
      </c>
      <c r="AV178" s="25">
        <f t="shared" si="58"/>
        <v>-1</v>
      </c>
      <c r="AW178" s="23" t="str">
        <f>IFERROR(IF(AV178&lt;0,"Ontime",VLOOKUP(AV178,'LT Diff Cal'!$A:$B,2,0)),"-")</f>
        <v>Ontime</v>
      </c>
      <c r="AX178" s="23"/>
      <c r="AY178" s="23"/>
      <c r="AZ178" s="23"/>
      <c r="BA178" s="23"/>
      <c r="BB178" s="23"/>
      <c r="BC178" s="23"/>
      <c r="BD178" s="23"/>
      <c r="BE178" s="23"/>
      <c r="BF178" s="23"/>
      <c r="BG178" s="23"/>
      <c r="BH178" s="23"/>
      <c r="BI178" s="23"/>
      <c r="BJ178" s="23"/>
      <c r="BK178" s="23"/>
      <c r="BL178" s="23"/>
      <c r="BM178" s="23"/>
      <c r="BN178" s="23"/>
      <c r="BO178" s="23"/>
      <c r="BP178" s="23"/>
      <c r="BQ178" s="23"/>
      <c r="BR178" s="23"/>
      <c r="BS178" s="23"/>
      <c r="BT178" s="23"/>
      <c r="BU178" s="23"/>
    </row>
    <row r="179" spans="1:73" s="72" customFormat="1">
      <c r="A179" s="25" t="str">
        <f t="shared" si="59"/>
        <v>JS0A4QV97R1TBDTBD120</v>
      </c>
      <c r="B179" s="25" t="str">
        <f t="shared" si="50"/>
        <v/>
      </c>
      <c r="C179" s="25" t="s">
        <v>96</v>
      </c>
      <c r="D179" s="25" t="s">
        <v>272</v>
      </c>
      <c r="E179" s="25"/>
      <c r="F179" s="25"/>
      <c r="G179" s="25" t="s">
        <v>273</v>
      </c>
      <c r="H179" s="25" t="s">
        <v>293</v>
      </c>
      <c r="I179" s="57">
        <v>721415</v>
      </c>
      <c r="J179" s="25" t="s">
        <v>1</v>
      </c>
      <c r="K179" s="57">
        <v>721415</v>
      </c>
      <c r="L179" s="25" t="s">
        <v>1</v>
      </c>
      <c r="M179" s="25" t="s">
        <v>96</v>
      </c>
      <c r="N179" s="25" t="s">
        <v>287</v>
      </c>
      <c r="O179" s="25" t="str">
        <f t="shared" si="51"/>
        <v>JS0A4QV9</v>
      </c>
      <c r="P179" s="68" t="s">
        <v>78</v>
      </c>
      <c r="Q179" s="25" t="s">
        <v>304</v>
      </c>
      <c r="R179" s="35" t="s">
        <v>79</v>
      </c>
      <c r="S179" s="35" t="s">
        <v>80</v>
      </c>
      <c r="T179" s="25" t="s">
        <v>288</v>
      </c>
      <c r="U179" s="25" t="s">
        <v>288</v>
      </c>
      <c r="V179" s="25">
        <v>120</v>
      </c>
      <c r="W179" s="23" t="s">
        <v>305</v>
      </c>
      <c r="X179" s="74">
        <v>700</v>
      </c>
      <c r="Y179" s="69">
        <f t="shared" si="52"/>
        <v>700</v>
      </c>
      <c r="Z179" s="69">
        <f t="shared" si="53"/>
        <v>0</v>
      </c>
      <c r="AA179" s="90">
        <v>4.32</v>
      </c>
      <c r="AB179" s="90"/>
      <c r="AC179" s="90">
        <f t="shared" si="54"/>
        <v>4.32</v>
      </c>
      <c r="AD179" s="70">
        <v>44908</v>
      </c>
      <c r="AE179" s="70">
        <v>45030</v>
      </c>
      <c r="AF179" s="70">
        <v>45093</v>
      </c>
      <c r="AG179" s="48"/>
      <c r="AH179" s="25"/>
      <c r="AI179" s="48"/>
      <c r="AJ179" s="70">
        <v>45029</v>
      </c>
      <c r="AK179" s="25"/>
      <c r="AL179" s="25"/>
      <c r="AM179" s="25" t="str">
        <f>IFERROR(VLOOKUP(AL179,'New CRC'!A:B,3,0),"-")</f>
        <v>-</v>
      </c>
      <c r="AN179" s="25" t="s">
        <v>280</v>
      </c>
      <c r="AO179" s="25"/>
      <c r="AP179" s="25"/>
      <c r="AQ179" s="25">
        <v>40</v>
      </c>
      <c r="AR179" s="71">
        <f t="shared" si="55"/>
        <v>17.5</v>
      </c>
      <c r="AS179" s="25">
        <v>115</v>
      </c>
      <c r="AT179" s="25">
        <f t="shared" si="56"/>
        <v>121</v>
      </c>
      <c r="AU179" s="25">
        <f t="shared" si="57"/>
        <v>6</v>
      </c>
      <c r="AV179" s="25">
        <f t="shared" si="58"/>
        <v>-1</v>
      </c>
      <c r="AW179" s="23" t="str">
        <f>IFERROR(IF(AV179&lt;0,"Ontime",VLOOKUP(AV179,'LT Diff Cal'!$A:$B,2,0)),"-")</f>
        <v>Ontime</v>
      </c>
      <c r="AX179" s="23"/>
      <c r="AY179" s="23"/>
      <c r="AZ179" s="23"/>
      <c r="BA179" s="23"/>
      <c r="BB179" s="23"/>
      <c r="BC179" s="23"/>
      <c r="BD179" s="23"/>
      <c r="BE179" s="23"/>
      <c r="BF179" s="23"/>
      <c r="BG179" s="23"/>
      <c r="BH179" s="23"/>
      <c r="BI179" s="23"/>
      <c r="BJ179" s="23"/>
      <c r="BK179" s="23"/>
      <c r="BL179" s="23"/>
      <c r="BM179" s="23"/>
      <c r="BN179" s="23"/>
      <c r="BO179" s="23"/>
      <c r="BP179" s="23"/>
      <c r="BQ179" s="23"/>
      <c r="BR179" s="23"/>
      <c r="BS179" s="23"/>
      <c r="BT179" s="23"/>
      <c r="BU179" s="23"/>
    </row>
    <row r="180" spans="1:73" s="72" customFormat="1">
      <c r="A180" s="25" t="str">
        <f t="shared" si="59"/>
        <v>JS00T501Z70TBDTBD120</v>
      </c>
      <c r="B180" s="25" t="str">
        <f t="shared" si="50"/>
        <v/>
      </c>
      <c r="C180" s="25" t="s">
        <v>96</v>
      </c>
      <c r="D180" s="25" t="s">
        <v>272</v>
      </c>
      <c r="E180" s="25"/>
      <c r="F180" s="25"/>
      <c r="G180" s="25" t="s">
        <v>273</v>
      </c>
      <c r="H180" s="25" t="s">
        <v>274</v>
      </c>
      <c r="I180" s="57">
        <v>721415</v>
      </c>
      <c r="J180" s="25" t="s">
        <v>1</v>
      </c>
      <c r="K180" s="57">
        <v>721415</v>
      </c>
      <c r="L180" s="25" t="s">
        <v>1</v>
      </c>
      <c r="M180" s="25" t="s">
        <v>96</v>
      </c>
      <c r="N180" s="25" t="s">
        <v>287</v>
      </c>
      <c r="O180" s="25" t="str">
        <f t="shared" si="51"/>
        <v>JS00T501</v>
      </c>
      <c r="P180" s="68" t="s">
        <v>115</v>
      </c>
      <c r="Q180" s="25" t="s">
        <v>306</v>
      </c>
      <c r="R180" s="35" t="s">
        <v>87</v>
      </c>
      <c r="S180" s="35" t="s">
        <v>28</v>
      </c>
      <c r="T180" s="25" t="s">
        <v>288</v>
      </c>
      <c r="U180" s="25" t="s">
        <v>288</v>
      </c>
      <c r="V180" s="25">
        <v>120</v>
      </c>
      <c r="W180" s="23" t="s">
        <v>307</v>
      </c>
      <c r="X180" s="74">
        <v>627</v>
      </c>
      <c r="Y180" s="69">
        <f t="shared" si="52"/>
        <v>627</v>
      </c>
      <c r="Z180" s="69">
        <f t="shared" si="53"/>
        <v>0</v>
      </c>
      <c r="AA180" s="90">
        <v>4.7300000000000004</v>
      </c>
      <c r="AB180" s="90"/>
      <c r="AC180" s="90">
        <f t="shared" si="54"/>
        <v>4.7300000000000004</v>
      </c>
      <c r="AD180" s="70">
        <v>44908</v>
      </c>
      <c r="AE180" s="70">
        <v>45030</v>
      </c>
      <c r="AF180" s="70">
        <v>45093</v>
      </c>
      <c r="AG180" s="48"/>
      <c r="AH180" s="25"/>
      <c r="AI180" s="48"/>
      <c r="AJ180" s="70">
        <v>45029</v>
      </c>
      <c r="AK180" s="25"/>
      <c r="AL180" s="25"/>
      <c r="AM180" s="25" t="str">
        <f>IFERROR(VLOOKUP(AL180,'New CRC'!A:B,3,0),"-")</f>
        <v>-</v>
      </c>
      <c r="AN180" s="25" t="s">
        <v>280</v>
      </c>
      <c r="AO180" s="25"/>
      <c r="AP180" s="25"/>
      <c r="AQ180" s="25">
        <v>42</v>
      </c>
      <c r="AR180" s="71">
        <f t="shared" si="55"/>
        <v>14.928571428571429</v>
      </c>
      <c r="AS180" s="25">
        <v>115</v>
      </c>
      <c r="AT180" s="25">
        <f t="shared" si="56"/>
        <v>121</v>
      </c>
      <c r="AU180" s="25">
        <f t="shared" si="57"/>
        <v>6</v>
      </c>
      <c r="AV180" s="25">
        <f t="shared" si="58"/>
        <v>-1</v>
      </c>
      <c r="AW180" s="23" t="str">
        <f>IFERROR(IF(AV180&lt;0,"Ontime",VLOOKUP(AV180,'LT Diff Cal'!$A:$B,2,0)),"-")</f>
        <v>Ontime</v>
      </c>
      <c r="AX180" s="23"/>
      <c r="AY180" s="23"/>
      <c r="AZ180" s="23"/>
      <c r="BA180" s="23"/>
      <c r="BB180" s="23"/>
      <c r="BC180" s="23"/>
      <c r="BD180" s="23"/>
      <c r="BE180" s="23"/>
      <c r="BF180" s="23"/>
      <c r="BG180" s="23"/>
      <c r="BH180" s="23"/>
      <c r="BI180" s="23"/>
      <c r="BJ180" s="23"/>
      <c r="BK180" s="23"/>
      <c r="BL180" s="23"/>
      <c r="BM180" s="23"/>
      <c r="BN180" s="23"/>
      <c r="BO180" s="23"/>
      <c r="BP180" s="23"/>
      <c r="BQ180" s="23"/>
      <c r="BR180" s="23"/>
      <c r="BS180" s="23"/>
      <c r="BT180" s="23"/>
      <c r="BU180" s="23"/>
    </row>
    <row r="181" spans="1:73" s="72" customFormat="1">
      <c r="A181" s="25" t="str">
        <f t="shared" si="59"/>
        <v>JS00T501AO3TBDTBD120</v>
      </c>
      <c r="B181" s="25" t="str">
        <f t="shared" si="50"/>
        <v>X</v>
      </c>
      <c r="C181" s="25" t="s">
        <v>96</v>
      </c>
      <c r="D181" s="25" t="s">
        <v>272</v>
      </c>
      <c r="E181" s="25"/>
      <c r="F181" s="25"/>
      <c r="G181" s="25" t="s">
        <v>273</v>
      </c>
      <c r="H181" s="25" t="s">
        <v>274</v>
      </c>
      <c r="I181" s="57">
        <v>721415</v>
      </c>
      <c r="J181" s="25" t="s">
        <v>1</v>
      </c>
      <c r="K181" s="57">
        <v>721415</v>
      </c>
      <c r="L181" s="25" t="s">
        <v>1</v>
      </c>
      <c r="M181" s="25" t="s">
        <v>96</v>
      </c>
      <c r="N181" s="25" t="s">
        <v>287</v>
      </c>
      <c r="O181" s="25" t="str">
        <f t="shared" si="51"/>
        <v>JS00T501</v>
      </c>
      <c r="P181" s="68" t="s">
        <v>86</v>
      </c>
      <c r="Q181" s="25" t="s">
        <v>308</v>
      </c>
      <c r="R181" s="35" t="s">
        <v>87</v>
      </c>
      <c r="S181" s="35" t="s">
        <v>27</v>
      </c>
      <c r="T181" s="25" t="s">
        <v>288</v>
      </c>
      <c r="U181" s="25" t="s">
        <v>288</v>
      </c>
      <c r="V181" s="25">
        <v>120</v>
      </c>
      <c r="W181" s="23" t="s">
        <v>309</v>
      </c>
      <c r="X181" s="74">
        <v>587</v>
      </c>
      <c r="Y181" s="69">
        <f t="shared" si="52"/>
        <v>500</v>
      </c>
      <c r="Z181" s="69">
        <f t="shared" si="53"/>
        <v>87</v>
      </c>
      <c r="AA181" s="90">
        <v>5.0199999999999996</v>
      </c>
      <c r="AB181" s="90">
        <v>0.5</v>
      </c>
      <c r="AC181" s="90">
        <f t="shared" si="54"/>
        <v>5.52</v>
      </c>
      <c r="AD181" s="70">
        <v>44908</v>
      </c>
      <c r="AE181" s="70">
        <v>45030</v>
      </c>
      <c r="AF181" s="70">
        <v>45093</v>
      </c>
      <c r="AG181" s="48"/>
      <c r="AH181" s="25"/>
      <c r="AI181" s="48"/>
      <c r="AJ181" s="70">
        <v>45029</v>
      </c>
      <c r="AK181" s="25"/>
      <c r="AL181" s="25"/>
      <c r="AM181" s="25" t="str">
        <f>IFERROR(VLOOKUP(AL181,'New CRC'!A:B,3,0),"-")</f>
        <v>-</v>
      </c>
      <c r="AN181" s="25" t="s">
        <v>280</v>
      </c>
      <c r="AO181" s="25"/>
      <c r="AP181" s="25"/>
      <c r="AQ181" s="25">
        <v>42</v>
      </c>
      <c r="AR181" s="71">
        <f t="shared" si="55"/>
        <v>13.976190476190476</v>
      </c>
      <c r="AS181" s="25">
        <v>115</v>
      </c>
      <c r="AT181" s="25">
        <f t="shared" si="56"/>
        <v>121</v>
      </c>
      <c r="AU181" s="25">
        <f t="shared" si="57"/>
        <v>6</v>
      </c>
      <c r="AV181" s="25">
        <f t="shared" si="58"/>
        <v>-1</v>
      </c>
      <c r="AW181" s="23" t="str">
        <f>IFERROR(IF(AV181&lt;0,"Ontime",VLOOKUP(AV181,'LT Diff Cal'!$A:$B,2,0)),"-")</f>
        <v>Ontime</v>
      </c>
      <c r="AX181" s="23" t="s">
        <v>281</v>
      </c>
      <c r="AY181" s="23" t="str">
        <f>P181&amp;AZ181&amp;BA181&amp;BB181</f>
        <v>JS00T501AO34001357822100120</v>
      </c>
      <c r="AZ181" s="23">
        <v>4001357822</v>
      </c>
      <c r="BA181" s="23">
        <v>100</v>
      </c>
      <c r="BB181" s="23">
        <v>120</v>
      </c>
      <c r="BC181" s="23">
        <v>288</v>
      </c>
      <c r="BD181" s="23">
        <v>87</v>
      </c>
      <c r="BE181" s="23"/>
      <c r="BF181" s="23"/>
      <c r="BG181" s="23"/>
      <c r="BH181" s="23"/>
      <c r="BI181" s="23"/>
      <c r="BJ181" s="23"/>
      <c r="BK181" s="23"/>
      <c r="BL181" s="23"/>
      <c r="BM181" s="23"/>
      <c r="BN181" s="23"/>
      <c r="BO181" s="23"/>
      <c r="BP181" s="23"/>
      <c r="BQ181" s="23"/>
      <c r="BR181" s="23"/>
      <c r="BS181" s="23"/>
      <c r="BT181" s="23"/>
      <c r="BU181" s="23"/>
    </row>
    <row r="182" spans="1:73" s="72" customFormat="1">
      <c r="A182" s="25" t="str">
        <f t="shared" si="59"/>
        <v>JS00T5015M9TBDTBD120</v>
      </c>
      <c r="B182" s="25" t="str">
        <f t="shared" si="50"/>
        <v/>
      </c>
      <c r="C182" s="25" t="s">
        <v>96</v>
      </c>
      <c r="D182" s="25" t="s">
        <v>272</v>
      </c>
      <c r="E182" s="25"/>
      <c r="F182" s="25"/>
      <c r="G182" s="25" t="s">
        <v>273</v>
      </c>
      <c r="H182" s="25" t="s">
        <v>274</v>
      </c>
      <c r="I182" s="57">
        <v>721415</v>
      </c>
      <c r="J182" s="25" t="s">
        <v>1</v>
      </c>
      <c r="K182" s="57">
        <v>721415</v>
      </c>
      <c r="L182" s="25" t="s">
        <v>1</v>
      </c>
      <c r="M182" s="25" t="s">
        <v>96</v>
      </c>
      <c r="N182" s="25" t="s">
        <v>287</v>
      </c>
      <c r="O182" s="25" t="str">
        <f t="shared" si="51"/>
        <v>JS00T501</v>
      </c>
      <c r="P182" s="68" t="s">
        <v>114</v>
      </c>
      <c r="Q182" s="25" t="s">
        <v>310</v>
      </c>
      <c r="R182" s="35" t="s">
        <v>87</v>
      </c>
      <c r="S182" s="35" t="s">
        <v>20</v>
      </c>
      <c r="T182" s="25" t="s">
        <v>288</v>
      </c>
      <c r="U182" s="25" t="s">
        <v>288</v>
      </c>
      <c r="V182" s="25">
        <v>120</v>
      </c>
      <c r="W182" s="23" t="s">
        <v>311</v>
      </c>
      <c r="X182" s="74">
        <v>766</v>
      </c>
      <c r="Y182" s="69">
        <f t="shared" si="52"/>
        <v>766</v>
      </c>
      <c r="Z182" s="69">
        <f t="shared" si="53"/>
        <v>0</v>
      </c>
      <c r="AA182" s="90">
        <v>4.6500000000000004</v>
      </c>
      <c r="AB182" s="90"/>
      <c r="AC182" s="90">
        <f t="shared" si="54"/>
        <v>4.6500000000000004</v>
      </c>
      <c r="AD182" s="70">
        <v>44908</v>
      </c>
      <c r="AE182" s="70">
        <v>45030</v>
      </c>
      <c r="AF182" s="70">
        <v>45093</v>
      </c>
      <c r="AG182" s="48"/>
      <c r="AH182" s="25"/>
      <c r="AI182" s="48"/>
      <c r="AJ182" s="70">
        <v>45029</v>
      </c>
      <c r="AK182" s="25"/>
      <c r="AL182" s="25"/>
      <c r="AM182" s="25" t="str">
        <f>IFERROR(VLOOKUP(AL182,'New CRC'!A:B,3,0),"-")</f>
        <v>-</v>
      </c>
      <c r="AN182" s="25" t="s">
        <v>280</v>
      </c>
      <c r="AO182" s="25"/>
      <c r="AP182" s="25"/>
      <c r="AQ182" s="25">
        <v>42</v>
      </c>
      <c r="AR182" s="71">
        <f t="shared" si="55"/>
        <v>18.238095238095237</v>
      </c>
      <c r="AS182" s="25">
        <v>115</v>
      </c>
      <c r="AT182" s="25">
        <f t="shared" si="56"/>
        <v>121</v>
      </c>
      <c r="AU182" s="25">
        <f t="shared" si="57"/>
        <v>6</v>
      </c>
      <c r="AV182" s="25">
        <f t="shared" si="58"/>
        <v>-1</v>
      </c>
      <c r="AW182" s="23" t="str">
        <f>IFERROR(IF(AV182&lt;0,"Ontime",VLOOKUP(AV182,'LT Diff Cal'!$A:$B,2,0)),"-")</f>
        <v>Ontime</v>
      </c>
      <c r="AX182" s="23"/>
      <c r="AY182" s="23"/>
      <c r="AZ182" s="23"/>
      <c r="BA182" s="23"/>
      <c r="BB182" s="23"/>
      <c r="BC182" s="23"/>
      <c r="BD182" s="23"/>
      <c r="BE182" s="23"/>
      <c r="BF182" s="23"/>
      <c r="BG182" s="23"/>
      <c r="BH182" s="23"/>
      <c r="BI182" s="23"/>
      <c r="BJ182" s="23"/>
      <c r="BK182" s="23"/>
      <c r="BL182" s="23"/>
      <c r="BM182" s="23"/>
      <c r="BN182" s="23"/>
      <c r="BO182" s="23"/>
      <c r="BP182" s="23"/>
      <c r="BQ182" s="23"/>
      <c r="BR182" s="23"/>
      <c r="BS182" s="23"/>
      <c r="BT182" s="23"/>
      <c r="BU182" s="23"/>
    </row>
    <row r="183" spans="1:73" s="72" customFormat="1">
      <c r="A183" s="25" t="str">
        <f t="shared" si="59"/>
        <v>JS00T501XS6TBDTBD120</v>
      </c>
      <c r="B183" s="25" t="str">
        <f t="shared" si="50"/>
        <v/>
      </c>
      <c r="C183" s="25" t="s">
        <v>96</v>
      </c>
      <c r="D183" s="25" t="s">
        <v>272</v>
      </c>
      <c r="E183" s="25"/>
      <c r="F183" s="25"/>
      <c r="G183" s="25" t="s">
        <v>273</v>
      </c>
      <c r="H183" s="25" t="s">
        <v>274</v>
      </c>
      <c r="I183" s="57">
        <v>721415</v>
      </c>
      <c r="J183" s="25" t="s">
        <v>1</v>
      </c>
      <c r="K183" s="57">
        <v>721415</v>
      </c>
      <c r="L183" s="25" t="s">
        <v>1</v>
      </c>
      <c r="M183" s="25" t="s">
        <v>96</v>
      </c>
      <c r="N183" s="25" t="s">
        <v>287</v>
      </c>
      <c r="O183" s="25" t="str">
        <f t="shared" si="51"/>
        <v>JS00T501</v>
      </c>
      <c r="P183" s="68" t="s">
        <v>119</v>
      </c>
      <c r="Q183" s="25" t="s">
        <v>312</v>
      </c>
      <c r="R183" s="35" t="s">
        <v>87</v>
      </c>
      <c r="S183" s="35" t="s">
        <v>31</v>
      </c>
      <c r="T183" s="25" t="s">
        <v>288</v>
      </c>
      <c r="U183" s="25" t="s">
        <v>288</v>
      </c>
      <c r="V183" s="25">
        <v>120</v>
      </c>
      <c r="W183" s="23" t="s">
        <v>313</v>
      </c>
      <c r="X183" s="74">
        <v>517</v>
      </c>
      <c r="Y183" s="69">
        <f t="shared" si="52"/>
        <v>517</v>
      </c>
      <c r="Z183" s="69">
        <f t="shared" si="53"/>
        <v>0</v>
      </c>
      <c r="AA183" s="90">
        <v>5.23</v>
      </c>
      <c r="AB183" s="90">
        <v>0.28999999999999998</v>
      </c>
      <c r="AC183" s="90">
        <f t="shared" si="54"/>
        <v>5.5200000000000005</v>
      </c>
      <c r="AD183" s="70">
        <v>44908</v>
      </c>
      <c r="AE183" s="70">
        <v>45030</v>
      </c>
      <c r="AF183" s="70">
        <v>45093</v>
      </c>
      <c r="AG183" s="48"/>
      <c r="AH183" s="25"/>
      <c r="AI183" s="48"/>
      <c r="AJ183" s="70">
        <v>45029</v>
      </c>
      <c r="AK183" s="25"/>
      <c r="AL183" s="25"/>
      <c r="AM183" s="25" t="str">
        <f>IFERROR(VLOOKUP(AL183,'New CRC'!A:B,3,0),"-")</f>
        <v>-</v>
      </c>
      <c r="AN183" s="25" t="s">
        <v>280</v>
      </c>
      <c r="AO183" s="25"/>
      <c r="AP183" s="25"/>
      <c r="AQ183" s="25">
        <v>42</v>
      </c>
      <c r="AR183" s="71">
        <f t="shared" si="55"/>
        <v>12.30952380952381</v>
      </c>
      <c r="AS183" s="25">
        <v>115</v>
      </c>
      <c r="AT183" s="25">
        <f t="shared" si="56"/>
        <v>121</v>
      </c>
      <c r="AU183" s="25">
        <f t="shared" si="57"/>
        <v>6</v>
      </c>
      <c r="AV183" s="25">
        <f t="shared" si="58"/>
        <v>-1</v>
      </c>
      <c r="AW183" s="23" t="str">
        <f>IFERROR(IF(AV183&lt;0,"Ontime",VLOOKUP(AV183,'LT Diff Cal'!$A:$B,2,0)),"-")</f>
        <v>Ontime</v>
      </c>
      <c r="AX183" s="23"/>
      <c r="AY183" s="23"/>
      <c r="AZ183" s="23"/>
      <c r="BA183" s="23"/>
      <c r="BB183" s="23"/>
      <c r="BC183" s="23"/>
      <c r="BD183" s="23"/>
      <c r="BE183" s="23"/>
      <c r="BF183" s="23"/>
      <c r="BG183" s="23"/>
      <c r="BH183" s="23"/>
      <c r="BI183" s="23"/>
      <c r="BJ183" s="23"/>
      <c r="BK183" s="23"/>
      <c r="BL183" s="23"/>
      <c r="BM183" s="23"/>
      <c r="BN183" s="23"/>
      <c r="BO183" s="23"/>
      <c r="BP183" s="23"/>
      <c r="BQ183" s="23"/>
      <c r="BR183" s="23"/>
      <c r="BS183" s="23"/>
      <c r="BT183" s="23"/>
      <c r="BU183" s="23"/>
    </row>
    <row r="184" spans="1:73" s="72" customFormat="1">
      <c r="A184" s="25" t="str">
        <f t="shared" si="59"/>
        <v>JS00T5015XPTBDTBD120</v>
      </c>
      <c r="B184" s="25" t="str">
        <f t="shared" si="50"/>
        <v/>
      </c>
      <c r="C184" s="25" t="s">
        <v>96</v>
      </c>
      <c r="D184" s="25" t="s">
        <v>272</v>
      </c>
      <c r="E184" s="25"/>
      <c r="F184" s="25"/>
      <c r="G184" s="25" t="s">
        <v>273</v>
      </c>
      <c r="H184" s="25" t="s">
        <v>274</v>
      </c>
      <c r="I184" s="57">
        <v>721415</v>
      </c>
      <c r="J184" s="25" t="s">
        <v>1</v>
      </c>
      <c r="K184" s="57">
        <v>721415</v>
      </c>
      <c r="L184" s="25" t="s">
        <v>1</v>
      </c>
      <c r="M184" s="25" t="s">
        <v>96</v>
      </c>
      <c r="N184" s="25" t="s">
        <v>287</v>
      </c>
      <c r="O184" s="25" t="str">
        <f t="shared" si="51"/>
        <v>JS00T501</v>
      </c>
      <c r="P184" s="68" t="s">
        <v>116</v>
      </c>
      <c r="Q184" s="25" t="s">
        <v>314</v>
      </c>
      <c r="R184" s="35" t="s">
        <v>87</v>
      </c>
      <c r="S184" s="35" t="s">
        <v>26</v>
      </c>
      <c r="T184" s="25" t="s">
        <v>288</v>
      </c>
      <c r="U184" s="25" t="s">
        <v>288</v>
      </c>
      <c r="V184" s="25">
        <v>120</v>
      </c>
      <c r="W184" s="23" t="s">
        <v>315</v>
      </c>
      <c r="X184" s="74">
        <v>500</v>
      </c>
      <c r="Y184" s="69">
        <f t="shared" si="52"/>
        <v>500</v>
      </c>
      <c r="Z184" s="69">
        <f t="shared" si="53"/>
        <v>0</v>
      </c>
      <c r="AA184" s="90">
        <v>4.6500000000000004</v>
      </c>
      <c r="AB184" s="90"/>
      <c r="AC184" s="90">
        <f t="shared" si="54"/>
        <v>4.6500000000000004</v>
      </c>
      <c r="AD184" s="70">
        <v>44908</v>
      </c>
      <c r="AE184" s="70">
        <v>45030</v>
      </c>
      <c r="AF184" s="70">
        <v>45093</v>
      </c>
      <c r="AG184" s="48"/>
      <c r="AH184" s="25"/>
      <c r="AI184" s="48"/>
      <c r="AJ184" s="70">
        <v>45029</v>
      </c>
      <c r="AK184" s="25"/>
      <c r="AL184" s="25"/>
      <c r="AM184" s="25" t="str">
        <f>IFERROR(VLOOKUP(AL184,'New CRC'!A:B,3,0),"-")</f>
        <v>-</v>
      </c>
      <c r="AN184" s="25" t="s">
        <v>280</v>
      </c>
      <c r="AO184" s="25"/>
      <c r="AP184" s="25"/>
      <c r="AQ184" s="25">
        <v>42</v>
      </c>
      <c r="AR184" s="71">
        <f t="shared" si="55"/>
        <v>11.904761904761905</v>
      </c>
      <c r="AS184" s="25">
        <v>115</v>
      </c>
      <c r="AT184" s="25">
        <f t="shared" si="56"/>
        <v>121</v>
      </c>
      <c r="AU184" s="25">
        <f t="shared" si="57"/>
        <v>6</v>
      </c>
      <c r="AV184" s="25">
        <f t="shared" si="58"/>
        <v>-1</v>
      </c>
      <c r="AW184" s="23" t="str">
        <f>IFERROR(IF(AV184&lt;0,"Ontime",VLOOKUP(AV184,'LT Diff Cal'!$A:$B,2,0)),"-")</f>
        <v>Ontime</v>
      </c>
      <c r="AX184" s="23"/>
      <c r="AY184" s="23"/>
      <c r="AZ184" s="23"/>
      <c r="BA184" s="23"/>
      <c r="BB184" s="23"/>
      <c r="BC184" s="23"/>
      <c r="BD184" s="23"/>
      <c r="BE184" s="23"/>
      <c r="BF184" s="23"/>
      <c r="BG184" s="23"/>
      <c r="BH184" s="23"/>
      <c r="BI184" s="23"/>
      <c r="BJ184" s="23"/>
      <c r="BK184" s="23"/>
      <c r="BL184" s="23"/>
      <c r="BM184" s="23"/>
      <c r="BN184" s="23"/>
      <c r="BO184" s="23"/>
      <c r="BP184" s="23"/>
      <c r="BQ184" s="23"/>
      <c r="BR184" s="23"/>
      <c r="BS184" s="23"/>
      <c r="BT184" s="23"/>
      <c r="BU184" s="23"/>
    </row>
    <row r="185" spans="1:73" s="72" customFormat="1">
      <c r="A185" s="25" t="str">
        <f t="shared" si="59"/>
        <v>JS00T50104STBDTBD120</v>
      </c>
      <c r="B185" s="25" t="str">
        <f t="shared" si="50"/>
        <v/>
      </c>
      <c r="C185" s="25" t="s">
        <v>96</v>
      </c>
      <c r="D185" s="25" t="s">
        <v>272</v>
      </c>
      <c r="E185" s="25"/>
      <c r="F185" s="25"/>
      <c r="G185" s="25" t="s">
        <v>273</v>
      </c>
      <c r="H185" s="25" t="s">
        <v>274</v>
      </c>
      <c r="I185" s="57">
        <v>721415</v>
      </c>
      <c r="J185" s="25" t="s">
        <v>1</v>
      </c>
      <c r="K185" s="57">
        <v>721415</v>
      </c>
      <c r="L185" s="25" t="s">
        <v>1</v>
      </c>
      <c r="M185" s="25" t="s">
        <v>96</v>
      </c>
      <c r="N185" s="25" t="s">
        <v>287</v>
      </c>
      <c r="O185" s="25" t="str">
        <f t="shared" si="51"/>
        <v>JS00T501</v>
      </c>
      <c r="P185" s="68" t="s">
        <v>113</v>
      </c>
      <c r="Q185" s="25" t="s">
        <v>316</v>
      </c>
      <c r="R185" s="35" t="s">
        <v>87</v>
      </c>
      <c r="S185" s="35" t="s">
        <v>24</v>
      </c>
      <c r="T185" s="25" t="s">
        <v>288</v>
      </c>
      <c r="U185" s="25" t="s">
        <v>288</v>
      </c>
      <c r="V185" s="25">
        <v>120</v>
      </c>
      <c r="W185" s="23" t="s">
        <v>317</v>
      </c>
      <c r="X185" s="74">
        <v>200</v>
      </c>
      <c r="Y185" s="69">
        <f t="shared" si="52"/>
        <v>200</v>
      </c>
      <c r="Z185" s="69">
        <f t="shared" si="53"/>
        <v>0</v>
      </c>
      <c r="AA185" s="90">
        <v>4.6500000000000004</v>
      </c>
      <c r="AB185" s="90"/>
      <c r="AC185" s="90">
        <f t="shared" si="54"/>
        <v>4.6500000000000004</v>
      </c>
      <c r="AD185" s="70">
        <v>44908</v>
      </c>
      <c r="AE185" s="70">
        <v>45030</v>
      </c>
      <c r="AF185" s="70">
        <v>45093</v>
      </c>
      <c r="AG185" s="48"/>
      <c r="AH185" s="25"/>
      <c r="AI185" s="48"/>
      <c r="AJ185" s="70">
        <v>45029</v>
      </c>
      <c r="AK185" s="25"/>
      <c r="AL185" s="25"/>
      <c r="AM185" s="25" t="str">
        <f>IFERROR(VLOOKUP(AL185,'New CRC'!A:B,3,0),"-")</f>
        <v>-</v>
      </c>
      <c r="AN185" s="25" t="s">
        <v>280</v>
      </c>
      <c r="AO185" s="25"/>
      <c r="AP185" s="25"/>
      <c r="AQ185" s="25">
        <v>42</v>
      </c>
      <c r="AR185" s="71">
        <f t="shared" si="55"/>
        <v>4.7619047619047619</v>
      </c>
      <c r="AS185" s="25">
        <v>115</v>
      </c>
      <c r="AT185" s="25">
        <f t="shared" si="56"/>
        <v>121</v>
      </c>
      <c r="AU185" s="25">
        <f t="shared" si="57"/>
        <v>6</v>
      </c>
      <c r="AV185" s="25">
        <f t="shared" si="58"/>
        <v>-1</v>
      </c>
      <c r="AW185" s="23" t="str">
        <f>IFERROR(IF(AV185&lt;0,"Ontime",VLOOKUP(AV185,'LT Diff Cal'!$A:$B,2,0)),"-")</f>
        <v>Ontime</v>
      </c>
      <c r="AX185" s="23"/>
      <c r="AY185" s="23"/>
      <c r="AZ185" s="23"/>
      <c r="BA185" s="23"/>
      <c r="BB185" s="23"/>
      <c r="BC185" s="23"/>
      <c r="BD185" s="23"/>
      <c r="BE185" s="23"/>
      <c r="BF185" s="23"/>
      <c r="BG185" s="23"/>
      <c r="BH185" s="23"/>
      <c r="BI185" s="23"/>
      <c r="BJ185" s="23"/>
      <c r="BK185" s="23"/>
      <c r="BL185" s="23"/>
      <c r="BM185" s="23"/>
      <c r="BN185" s="23"/>
      <c r="BO185" s="23"/>
      <c r="BP185" s="23"/>
      <c r="BQ185" s="23"/>
      <c r="BR185" s="23"/>
      <c r="BS185" s="23"/>
      <c r="BT185" s="23"/>
      <c r="BU185" s="23"/>
    </row>
    <row r="186" spans="1:73" s="72" customFormat="1">
      <c r="A186" s="25" t="str">
        <f t="shared" si="59"/>
        <v>JS00T501AB6TBDTBD120</v>
      </c>
      <c r="B186" s="25" t="str">
        <f t="shared" si="50"/>
        <v>X</v>
      </c>
      <c r="C186" s="25" t="s">
        <v>96</v>
      </c>
      <c r="D186" s="25" t="s">
        <v>272</v>
      </c>
      <c r="E186" s="25"/>
      <c r="F186" s="25"/>
      <c r="G186" s="25" t="s">
        <v>273</v>
      </c>
      <c r="H186" s="25" t="s">
        <v>274</v>
      </c>
      <c r="I186" s="57">
        <v>721415</v>
      </c>
      <c r="J186" s="25" t="s">
        <v>1</v>
      </c>
      <c r="K186" s="57">
        <v>721415</v>
      </c>
      <c r="L186" s="25" t="s">
        <v>1</v>
      </c>
      <c r="M186" s="25" t="s">
        <v>96</v>
      </c>
      <c r="N186" s="25" t="s">
        <v>287</v>
      </c>
      <c r="O186" s="25" t="str">
        <f t="shared" si="51"/>
        <v>JS00T501</v>
      </c>
      <c r="P186" s="68" t="s">
        <v>88</v>
      </c>
      <c r="Q186" s="25" t="s">
        <v>318</v>
      </c>
      <c r="R186" s="35" t="s">
        <v>87</v>
      </c>
      <c r="S186" s="35" t="s">
        <v>89</v>
      </c>
      <c r="T186" s="25" t="s">
        <v>288</v>
      </c>
      <c r="U186" s="25" t="s">
        <v>288</v>
      </c>
      <c r="V186" s="25">
        <v>120</v>
      </c>
      <c r="W186" s="23" t="s">
        <v>319</v>
      </c>
      <c r="X186" s="74">
        <v>605</v>
      </c>
      <c r="Y186" s="69">
        <f t="shared" si="52"/>
        <v>500</v>
      </c>
      <c r="Z186" s="69">
        <f t="shared" si="53"/>
        <v>105</v>
      </c>
      <c r="AA186" s="90">
        <v>5.0199999999999996</v>
      </c>
      <c r="AB186" s="90">
        <v>0.5</v>
      </c>
      <c r="AC186" s="90">
        <f t="shared" si="54"/>
        <v>5.52</v>
      </c>
      <c r="AD186" s="70">
        <v>44908</v>
      </c>
      <c r="AE186" s="70">
        <v>45030</v>
      </c>
      <c r="AF186" s="70">
        <v>45093</v>
      </c>
      <c r="AG186" s="48"/>
      <c r="AH186" s="25"/>
      <c r="AI186" s="48"/>
      <c r="AJ186" s="70">
        <v>45029</v>
      </c>
      <c r="AK186" s="25"/>
      <c r="AL186" s="25"/>
      <c r="AM186" s="25" t="str">
        <f>IFERROR(VLOOKUP(AL186,'New CRC'!A:B,3,0),"-")</f>
        <v>-</v>
      </c>
      <c r="AN186" s="25" t="s">
        <v>280</v>
      </c>
      <c r="AO186" s="25"/>
      <c r="AP186" s="25"/>
      <c r="AQ186" s="25">
        <v>42</v>
      </c>
      <c r="AR186" s="71">
        <f t="shared" si="55"/>
        <v>14.404761904761905</v>
      </c>
      <c r="AS186" s="25">
        <v>115</v>
      </c>
      <c r="AT186" s="25">
        <f t="shared" si="56"/>
        <v>121</v>
      </c>
      <c r="AU186" s="25">
        <f t="shared" si="57"/>
        <v>6</v>
      </c>
      <c r="AV186" s="25">
        <f t="shared" si="58"/>
        <v>-1</v>
      </c>
      <c r="AW186" s="23" t="str">
        <f>IFERROR(IF(AV186&lt;0,"Ontime",VLOOKUP(AV186,'LT Diff Cal'!$A:$B,2,0)),"-")</f>
        <v>Ontime</v>
      </c>
      <c r="AX186" s="23" t="s">
        <v>281</v>
      </c>
      <c r="AY186" s="23" t="str">
        <f>P186&amp;AZ186&amp;BA186&amp;BB186</f>
        <v>JS00T501AB6400135782290120</v>
      </c>
      <c r="AZ186" s="23">
        <v>4001357822</v>
      </c>
      <c r="BA186" s="23">
        <v>90</v>
      </c>
      <c r="BB186" s="23">
        <v>120</v>
      </c>
      <c r="BC186" s="23">
        <v>373</v>
      </c>
      <c r="BD186" s="23">
        <v>105</v>
      </c>
      <c r="BE186" s="23"/>
      <c r="BF186" s="23"/>
      <c r="BG186" s="23"/>
      <c r="BH186" s="23"/>
      <c r="BI186" s="23"/>
      <c r="BJ186" s="23"/>
      <c r="BK186" s="23"/>
      <c r="BL186" s="23"/>
      <c r="BM186" s="23"/>
      <c r="BN186" s="23"/>
      <c r="BO186" s="23"/>
      <c r="BP186" s="23"/>
      <c r="BQ186" s="23"/>
      <c r="BR186" s="23"/>
      <c r="BS186" s="23"/>
      <c r="BT186" s="23"/>
      <c r="BU186" s="23"/>
    </row>
    <row r="187" spans="1:73" s="72" customFormat="1">
      <c r="A187" s="25" t="str">
        <f t="shared" si="59"/>
        <v>JS0A4QUE008TBDTBD120</v>
      </c>
      <c r="B187" s="25" t="str">
        <f t="shared" si="50"/>
        <v>X</v>
      </c>
      <c r="C187" s="25" t="s">
        <v>96</v>
      </c>
      <c r="D187" s="25" t="s">
        <v>272</v>
      </c>
      <c r="E187" s="25"/>
      <c r="F187" s="25"/>
      <c r="G187" s="25" t="s">
        <v>273</v>
      </c>
      <c r="H187" s="25" t="s">
        <v>274</v>
      </c>
      <c r="I187" s="57">
        <v>721415</v>
      </c>
      <c r="J187" s="25" t="s">
        <v>1</v>
      </c>
      <c r="K187" s="57">
        <v>721415</v>
      </c>
      <c r="L187" s="25" t="s">
        <v>1</v>
      </c>
      <c r="M187" s="25" t="s">
        <v>96</v>
      </c>
      <c r="N187" s="25" t="s">
        <v>287</v>
      </c>
      <c r="O187" s="25" t="str">
        <f t="shared" si="51"/>
        <v>JS0A4QUE</v>
      </c>
      <c r="P187" s="68" t="s">
        <v>46</v>
      </c>
      <c r="Q187" s="25" t="s">
        <v>320</v>
      </c>
      <c r="R187" s="35" t="s">
        <v>35</v>
      </c>
      <c r="S187" s="35" t="s">
        <v>17</v>
      </c>
      <c r="T187" s="25" t="s">
        <v>288</v>
      </c>
      <c r="U187" s="25" t="s">
        <v>288</v>
      </c>
      <c r="V187" s="25">
        <v>120</v>
      </c>
      <c r="W187" s="23" t="s">
        <v>321</v>
      </c>
      <c r="X187" s="74">
        <v>2490</v>
      </c>
      <c r="Y187" s="69">
        <f t="shared" si="52"/>
        <v>0</v>
      </c>
      <c r="Z187" s="69">
        <f t="shared" si="53"/>
        <v>2490</v>
      </c>
      <c r="AA187" s="90">
        <v>5.72</v>
      </c>
      <c r="AB187" s="90"/>
      <c r="AC187" s="90">
        <f t="shared" si="54"/>
        <v>5.72</v>
      </c>
      <c r="AD187" s="70">
        <v>44908</v>
      </c>
      <c r="AE187" s="70">
        <v>45030</v>
      </c>
      <c r="AF187" s="70">
        <v>45093</v>
      </c>
      <c r="AG187" s="48"/>
      <c r="AH187" s="25"/>
      <c r="AI187" s="48"/>
      <c r="AJ187" s="70">
        <v>45029</v>
      </c>
      <c r="AK187" s="25"/>
      <c r="AL187" s="25"/>
      <c r="AM187" s="25" t="str">
        <f>IFERROR(VLOOKUP(AL187,'New CRC'!A:B,3,0),"-")</f>
        <v>-</v>
      </c>
      <c r="AN187" s="25" t="s">
        <v>280</v>
      </c>
      <c r="AO187" s="25"/>
      <c r="AP187" s="25"/>
      <c r="AQ187" s="25">
        <v>30</v>
      </c>
      <c r="AR187" s="71">
        <f t="shared" si="55"/>
        <v>83</v>
      </c>
      <c r="AS187" s="25">
        <v>125</v>
      </c>
      <c r="AT187" s="25">
        <f t="shared" si="56"/>
        <v>121</v>
      </c>
      <c r="AU187" s="25">
        <f t="shared" si="57"/>
        <v>-4</v>
      </c>
      <c r="AV187" s="25">
        <f t="shared" si="58"/>
        <v>-1</v>
      </c>
      <c r="AW187" s="23" t="str">
        <f>IFERROR(IF(AV187&lt;0,"Ontime",VLOOKUP(AV187,'LT Diff Cal'!$A:$B,2,0)),"-")</f>
        <v>Ontime</v>
      </c>
      <c r="AX187" s="23" t="s">
        <v>281</v>
      </c>
      <c r="AY187" s="23" t="str">
        <f>P187&amp;AZ187&amp;BA187&amp;BB187</f>
        <v>JS0A4QUE0084001357822450120</v>
      </c>
      <c r="AZ187" s="23">
        <v>4001357822</v>
      </c>
      <c r="BA187" s="23">
        <v>450</v>
      </c>
      <c r="BB187" s="23">
        <v>120</v>
      </c>
      <c r="BC187" s="23">
        <v>11232</v>
      </c>
      <c r="BD187" s="23">
        <v>2490</v>
      </c>
      <c r="BE187" s="23"/>
      <c r="BF187" s="23"/>
      <c r="BG187" s="23"/>
      <c r="BH187" s="23"/>
      <c r="BI187" s="23"/>
      <c r="BJ187" s="23"/>
      <c r="BK187" s="23"/>
      <c r="BL187" s="23"/>
      <c r="BM187" s="23"/>
      <c r="BN187" s="23"/>
      <c r="BO187" s="23"/>
      <c r="BP187" s="23"/>
      <c r="BQ187" s="23"/>
      <c r="BR187" s="23"/>
      <c r="BS187" s="23"/>
      <c r="BT187" s="23"/>
      <c r="BU187" s="23"/>
    </row>
    <row r="188" spans="1:73" s="72" customFormat="1">
      <c r="A188" s="25" t="str">
        <f t="shared" si="59"/>
        <v>JS0A4QUE7H6TBDTBD120</v>
      </c>
      <c r="B188" s="25" t="str">
        <f t="shared" si="50"/>
        <v>X</v>
      </c>
      <c r="C188" s="25" t="s">
        <v>96</v>
      </c>
      <c r="D188" s="25" t="s">
        <v>272</v>
      </c>
      <c r="E188" s="25"/>
      <c r="F188" s="25"/>
      <c r="G188" s="25" t="s">
        <v>273</v>
      </c>
      <c r="H188" s="25" t="s">
        <v>274</v>
      </c>
      <c r="I188" s="57">
        <v>721415</v>
      </c>
      <c r="J188" s="25" t="s">
        <v>1</v>
      </c>
      <c r="K188" s="57">
        <v>721415</v>
      </c>
      <c r="L188" s="25" t="s">
        <v>1</v>
      </c>
      <c r="M188" s="25" t="s">
        <v>96</v>
      </c>
      <c r="N188" s="25" t="s">
        <v>287</v>
      </c>
      <c r="O188" s="25" t="str">
        <f t="shared" si="51"/>
        <v>JS0A4QUE</v>
      </c>
      <c r="P188" s="68" t="s">
        <v>76</v>
      </c>
      <c r="Q188" s="25" t="s">
        <v>322</v>
      </c>
      <c r="R188" s="35" t="s">
        <v>35</v>
      </c>
      <c r="S188" s="35" t="s">
        <v>25</v>
      </c>
      <c r="T188" s="25" t="s">
        <v>288</v>
      </c>
      <c r="U188" s="25" t="s">
        <v>288</v>
      </c>
      <c r="V188" s="25">
        <v>120</v>
      </c>
      <c r="W188" s="23" t="s">
        <v>323</v>
      </c>
      <c r="X188" s="74">
        <v>700</v>
      </c>
      <c r="Y188" s="69">
        <f t="shared" si="52"/>
        <v>0</v>
      </c>
      <c r="Z188" s="69">
        <f t="shared" si="53"/>
        <v>700</v>
      </c>
      <c r="AA188" s="90">
        <v>5.73</v>
      </c>
      <c r="AB188" s="90"/>
      <c r="AC188" s="90">
        <f t="shared" si="54"/>
        <v>5.73</v>
      </c>
      <c r="AD188" s="70">
        <v>44908</v>
      </c>
      <c r="AE188" s="70">
        <v>45030</v>
      </c>
      <c r="AF188" s="70">
        <v>45093</v>
      </c>
      <c r="AG188" s="48"/>
      <c r="AH188" s="25"/>
      <c r="AI188" s="48"/>
      <c r="AJ188" s="70">
        <v>45029</v>
      </c>
      <c r="AK188" s="25"/>
      <c r="AL188" s="25"/>
      <c r="AM188" s="25" t="str">
        <f>IFERROR(VLOOKUP(AL188,'New CRC'!A:B,3,0),"-")</f>
        <v>-</v>
      </c>
      <c r="AN188" s="25" t="s">
        <v>280</v>
      </c>
      <c r="AO188" s="25"/>
      <c r="AP188" s="25"/>
      <c r="AQ188" s="25">
        <v>30</v>
      </c>
      <c r="AR188" s="71">
        <f t="shared" si="55"/>
        <v>23.333333333333332</v>
      </c>
      <c r="AS188" s="25">
        <v>125</v>
      </c>
      <c r="AT188" s="25">
        <f t="shared" si="56"/>
        <v>121</v>
      </c>
      <c r="AU188" s="25">
        <f t="shared" si="57"/>
        <v>-4</v>
      </c>
      <c r="AV188" s="25">
        <f t="shared" si="58"/>
        <v>-1</v>
      </c>
      <c r="AW188" s="23" t="str">
        <f>IFERROR(IF(AV188&lt;0,"Ontime",VLOOKUP(AV188,'LT Diff Cal'!$A:$B,2,0)),"-")</f>
        <v>Ontime</v>
      </c>
      <c r="AX188" s="23" t="s">
        <v>281</v>
      </c>
      <c r="AY188" s="23" t="str">
        <f>P188&amp;AZ188&amp;BA188&amp;BB188</f>
        <v>JS0A4QUE7H64001354708190120</v>
      </c>
      <c r="AZ188" s="23">
        <v>4001354708</v>
      </c>
      <c r="BA188" s="23">
        <v>190</v>
      </c>
      <c r="BB188" s="23">
        <v>120</v>
      </c>
      <c r="BC188" s="23">
        <v>1722</v>
      </c>
      <c r="BD188" s="23">
        <v>700</v>
      </c>
      <c r="BE188" s="23"/>
      <c r="BF188" s="23"/>
      <c r="BG188" s="23"/>
      <c r="BH188" s="23"/>
      <c r="BI188" s="23"/>
      <c r="BJ188" s="23"/>
      <c r="BK188" s="23"/>
      <c r="BL188" s="23"/>
      <c r="BM188" s="23"/>
      <c r="BN188" s="23"/>
      <c r="BO188" s="23"/>
      <c r="BP188" s="23"/>
      <c r="BQ188" s="23"/>
      <c r="BR188" s="23"/>
      <c r="BS188" s="23"/>
      <c r="BT188" s="23"/>
      <c r="BU188" s="23"/>
    </row>
    <row r="189" spans="1:73" s="72" customFormat="1">
      <c r="A189" s="25" t="str">
        <f t="shared" si="59"/>
        <v>JS0A4QUEAI3TBDTBD120</v>
      </c>
      <c r="B189" s="25" t="str">
        <f t="shared" si="50"/>
        <v/>
      </c>
      <c r="C189" s="25" t="s">
        <v>96</v>
      </c>
      <c r="D189" s="25" t="s">
        <v>272</v>
      </c>
      <c r="E189" s="25"/>
      <c r="F189" s="25"/>
      <c r="G189" s="25" t="s">
        <v>273</v>
      </c>
      <c r="H189" s="25" t="s">
        <v>274</v>
      </c>
      <c r="I189" s="57">
        <v>721415</v>
      </c>
      <c r="J189" s="25" t="s">
        <v>1</v>
      </c>
      <c r="K189" s="57">
        <v>721415</v>
      </c>
      <c r="L189" s="25" t="s">
        <v>1</v>
      </c>
      <c r="M189" s="25" t="s">
        <v>96</v>
      </c>
      <c r="N189" s="25" t="s">
        <v>287</v>
      </c>
      <c r="O189" s="25" t="str">
        <f t="shared" si="51"/>
        <v>JS0A4QUE</v>
      </c>
      <c r="P189" s="68" t="s">
        <v>99</v>
      </c>
      <c r="Q189" s="25" t="s">
        <v>324</v>
      </c>
      <c r="R189" s="35" t="s">
        <v>35</v>
      </c>
      <c r="S189" s="35" t="s">
        <v>100</v>
      </c>
      <c r="T189" s="25" t="s">
        <v>288</v>
      </c>
      <c r="U189" s="25" t="s">
        <v>288</v>
      </c>
      <c r="V189" s="25">
        <v>120</v>
      </c>
      <c r="W189" s="23" t="s">
        <v>325</v>
      </c>
      <c r="X189" s="74">
        <v>434</v>
      </c>
      <c r="Y189" s="69">
        <f t="shared" si="52"/>
        <v>434</v>
      </c>
      <c r="Z189" s="69">
        <f t="shared" si="53"/>
        <v>0</v>
      </c>
      <c r="AA189" s="90">
        <v>6.19</v>
      </c>
      <c r="AB189" s="90">
        <v>0.8</v>
      </c>
      <c r="AC189" s="90">
        <f t="shared" si="54"/>
        <v>6.99</v>
      </c>
      <c r="AD189" s="70">
        <v>44908</v>
      </c>
      <c r="AE189" s="70">
        <v>45030</v>
      </c>
      <c r="AF189" s="70">
        <v>45093</v>
      </c>
      <c r="AG189" s="48"/>
      <c r="AH189" s="25"/>
      <c r="AI189" s="48"/>
      <c r="AJ189" s="70">
        <v>45029</v>
      </c>
      <c r="AK189" s="25"/>
      <c r="AL189" s="25"/>
      <c r="AM189" s="25" t="str">
        <f>IFERROR(VLOOKUP(AL189,'New CRC'!A:B,3,0),"-")</f>
        <v>-</v>
      </c>
      <c r="AN189" s="25" t="s">
        <v>280</v>
      </c>
      <c r="AO189" s="25"/>
      <c r="AP189" s="25"/>
      <c r="AQ189" s="25">
        <v>30</v>
      </c>
      <c r="AR189" s="71">
        <f t="shared" si="55"/>
        <v>14.466666666666667</v>
      </c>
      <c r="AS189" s="25">
        <v>125</v>
      </c>
      <c r="AT189" s="25">
        <f t="shared" si="56"/>
        <v>121</v>
      </c>
      <c r="AU189" s="25">
        <f t="shared" si="57"/>
        <v>-4</v>
      </c>
      <c r="AV189" s="25">
        <f t="shared" si="58"/>
        <v>-1</v>
      </c>
      <c r="AW189" s="23" t="str">
        <f>IFERROR(IF(AV189&lt;0,"Ontime",VLOOKUP(AV189,'LT Diff Cal'!$A:$B,2,0)),"-")</f>
        <v>Ontime</v>
      </c>
      <c r="AX189" s="23"/>
      <c r="AY189" s="23"/>
      <c r="AZ189" s="23"/>
      <c r="BA189" s="23"/>
      <c r="BB189" s="23"/>
      <c r="BC189" s="23"/>
      <c r="BD189" s="23"/>
      <c r="BE189" s="23"/>
      <c r="BF189" s="23"/>
      <c r="BG189" s="23"/>
      <c r="BH189" s="23"/>
      <c r="BI189" s="23"/>
      <c r="BJ189" s="23"/>
      <c r="BK189" s="23"/>
      <c r="BL189" s="23"/>
      <c r="BM189" s="23"/>
      <c r="BN189" s="23"/>
      <c r="BO189" s="23"/>
      <c r="BP189" s="23"/>
      <c r="BQ189" s="23"/>
      <c r="BR189" s="23"/>
      <c r="BS189" s="23"/>
      <c r="BT189" s="23"/>
      <c r="BU189" s="23"/>
    </row>
    <row r="190" spans="1:73" s="72" customFormat="1">
      <c r="A190" s="25" t="str">
        <f t="shared" si="59"/>
        <v>JS0A4QUE003TBDTBD120</v>
      </c>
      <c r="B190" s="25" t="str">
        <f t="shared" si="50"/>
        <v/>
      </c>
      <c r="C190" s="25" t="s">
        <v>96</v>
      </c>
      <c r="D190" s="25" t="s">
        <v>272</v>
      </c>
      <c r="E190" s="25"/>
      <c r="F190" s="25"/>
      <c r="G190" s="25" t="s">
        <v>273</v>
      </c>
      <c r="H190" s="25" t="s">
        <v>274</v>
      </c>
      <c r="I190" s="57">
        <v>721415</v>
      </c>
      <c r="J190" s="25" t="s">
        <v>1</v>
      </c>
      <c r="K190" s="57">
        <v>721415</v>
      </c>
      <c r="L190" s="25" t="s">
        <v>1</v>
      </c>
      <c r="M190" s="25" t="s">
        <v>96</v>
      </c>
      <c r="N190" s="25" t="s">
        <v>287</v>
      </c>
      <c r="O190" s="25" t="str">
        <f t="shared" si="51"/>
        <v>JS0A4QUE</v>
      </c>
      <c r="P190" s="68" t="s">
        <v>47</v>
      </c>
      <c r="Q190" s="25" t="s">
        <v>326</v>
      </c>
      <c r="R190" s="35" t="s">
        <v>35</v>
      </c>
      <c r="S190" s="35" t="s">
        <v>23</v>
      </c>
      <c r="T190" s="25" t="s">
        <v>288</v>
      </c>
      <c r="U190" s="25" t="s">
        <v>288</v>
      </c>
      <c r="V190" s="25">
        <v>120</v>
      </c>
      <c r="W190" s="23" t="s">
        <v>327</v>
      </c>
      <c r="X190" s="74">
        <v>1035</v>
      </c>
      <c r="Y190" s="69">
        <f t="shared" si="52"/>
        <v>1035</v>
      </c>
      <c r="Z190" s="69">
        <f t="shared" si="53"/>
        <v>0</v>
      </c>
      <c r="AA190" s="90">
        <v>5.93</v>
      </c>
      <c r="AB190" s="90"/>
      <c r="AC190" s="90">
        <f t="shared" si="54"/>
        <v>5.93</v>
      </c>
      <c r="AD190" s="70">
        <v>44908</v>
      </c>
      <c r="AE190" s="70">
        <v>45030</v>
      </c>
      <c r="AF190" s="70">
        <v>45093</v>
      </c>
      <c r="AG190" s="48"/>
      <c r="AH190" s="25"/>
      <c r="AI190" s="48"/>
      <c r="AJ190" s="70">
        <v>45029</v>
      </c>
      <c r="AK190" s="25"/>
      <c r="AL190" s="25"/>
      <c r="AM190" s="25" t="str">
        <f>IFERROR(VLOOKUP(AL190,'New CRC'!A:B,3,0),"-")</f>
        <v>-</v>
      </c>
      <c r="AN190" s="25" t="s">
        <v>280</v>
      </c>
      <c r="AO190" s="25"/>
      <c r="AP190" s="25"/>
      <c r="AQ190" s="25">
        <v>30</v>
      </c>
      <c r="AR190" s="71">
        <f t="shared" si="55"/>
        <v>34.5</v>
      </c>
      <c r="AS190" s="25">
        <v>125</v>
      </c>
      <c r="AT190" s="25">
        <f t="shared" si="56"/>
        <v>121</v>
      </c>
      <c r="AU190" s="25">
        <f t="shared" si="57"/>
        <v>-4</v>
      </c>
      <c r="AV190" s="25">
        <f t="shared" si="58"/>
        <v>-1</v>
      </c>
      <c r="AW190" s="23" t="str">
        <f>IFERROR(IF(AV190&lt;0,"Ontime",VLOOKUP(AV190,'LT Diff Cal'!$A:$B,2,0)),"-")</f>
        <v>Ontime</v>
      </c>
      <c r="AX190" s="23"/>
      <c r="AY190" s="23"/>
      <c r="AZ190" s="23"/>
      <c r="BA190" s="23"/>
      <c r="BB190" s="23"/>
      <c r="BC190" s="23"/>
      <c r="BD190" s="23"/>
      <c r="BE190" s="23"/>
      <c r="BF190" s="23"/>
      <c r="BG190" s="23"/>
      <c r="BH190" s="23"/>
      <c r="BI190" s="23"/>
      <c r="BJ190" s="23"/>
      <c r="BK190" s="23"/>
      <c r="BL190" s="23"/>
      <c r="BM190" s="23"/>
      <c r="BN190" s="23"/>
      <c r="BO190" s="23"/>
      <c r="BP190" s="23"/>
      <c r="BQ190" s="23"/>
      <c r="BR190" s="23"/>
      <c r="BS190" s="23"/>
      <c r="BT190" s="23"/>
      <c r="BU190" s="23"/>
    </row>
    <row r="191" spans="1:73" s="72" customFormat="1">
      <c r="A191" s="25" t="str">
        <f t="shared" si="59"/>
        <v>JS0A4QUEAG2TBDTBD120</v>
      </c>
      <c r="B191" s="25" t="str">
        <f t="shared" si="50"/>
        <v/>
      </c>
      <c r="C191" s="25" t="s">
        <v>96</v>
      </c>
      <c r="D191" s="25" t="s">
        <v>272</v>
      </c>
      <c r="E191" s="25"/>
      <c r="F191" s="25"/>
      <c r="G191" s="25" t="s">
        <v>273</v>
      </c>
      <c r="H191" s="25" t="s">
        <v>274</v>
      </c>
      <c r="I191" s="57">
        <v>721415</v>
      </c>
      <c r="J191" s="25" t="s">
        <v>1</v>
      </c>
      <c r="K191" s="57">
        <v>721415</v>
      </c>
      <c r="L191" s="25" t="s">
        <v>1</v>
      </c>
      <c r="M191" s="25" t="s">
        <v>96</v>
      </c>
      <c r="N191" s="25" t="s">
        <v>287</v>
      </c>
      <c r="O191" s="25" t="str">
        <f t="shared" si="51"/>
        <v>JS0A4QUE</v>
      </c>
      <c r="P191" s="68" t="s">
        <v>59</v>
      </c>
      <c r="Q191" s="25" t="s">
        <v>328</v>
      </c>
      <c r="R191" s="35" t="s">
        <v>35</v>
      </c>
      <c r="S191" s="35" t="s">
        <v>60</v>
      </c>
      <c r="T191" s="25" t="s">
        <v>288</v>
      </c>
      <c r="U191" s="25" t="s">
        <v>288</v>
      </c>
      <c r="V191" s="25">
        <v>120</v>
      </c>
      <c r="W191" s="23" t="s">
        <v>329</v>
      </c>
      <c r="X191" s="74">
        <v>750</v>
      </c>
      <c r="Y191" s="69">
        <f t="shared" si="52"/>
        <v>750</v>
      </c>
      <c r="Z191" s="69">
        <f t="shared" si="53"/>
        <v>0</v>
      </c>
      <c r="AA191" s="90">
        <v>6.23</v>
      </c>
      <c r="AB191" s="90">
        <v>0.125</v>
      </c>
      <c r="AC191" s="90">
        <f t="shared" si="54"/>
        <v>6.3550000000000004</v>
      </c>
      <c r="AD191" s="70">
        <v>44908</v>
      </c>
      <c r="AE191" s="70">
        <v>45030</v>
      </c>
      <c r="AF191" s="70">
        <v>45093</v>
      </c>
      <c r="AG191" s="48"/>
      <c r="AH191" s="25"/>
      <c r="AI191" s="48"/>
      <c r="AJ191" s="70">
        <v>45029</v>
      </c>
      <c r="AK191" s="25"/>
      <c r="AL191" s="25"/>
      <c r="AM191" s="25" t="str">
        <f>IFERROR(VLOOKUP(AL191,'New CRC'!A:B,3,0),"-")</f>
        <v>-</v>
      </c>
      <c r="AN191" s="25" t="s">
        <v>280</v>
      </c>
      <c r="AO191" s="25"/>
      <c r="AP191" s="25"/>
      <c r="AQ191" s="25">
        <v>30</v>
      </c>
      <c r="AR191" s="71">
        <f t="shared" si="55"/>
        <v>25</v>
      </c>
      <c r="AS191" s="25">
        <v>125</v>
      </c>
      <c r="AT191" s="25">
        <f t="shared" si="56"/>
        <v>121</v>
      </c>
      <c r="AU191" s="25">
        <f t="shared" si="57"/>
        <v>-4</v>
      </c>
      <c r="AV191" s="25">
        <f t="shared" si="58"/>
        <v>-1</v>
      </c>
      <c r="AW191" s="23" t="str">
        <f>IFERROR(IF(AV191&lt;0,"Ontime",VLOOKUP(AV191,'LT Diff Cal'!$A:$B,2,0)),"-")</f>
        <v>Ontime</v>
      </c>
      <c r="AX191" s="23"/>
      <c r="AY191" s="23"/>
      <c r="AZ191" s="23"/>
      <c r="BA191" s="23"/>
      <c r="BB191" s="23"/>
      <c r="BC191" s="23"/>
      <c r="BD191" s="23"/>
      <c r="BE191" s="23"/>
      <c r="BF191" s="23"/>
      <c r="BG191" s="23"/>
      <c r="BH191" s="23"/>
      <c r="BI191" s="23"/>
      <c r="BJ191" s="23"/>
      <c r="BK191" s="23"/>
      <c r="BL191" s="23"/>
      <c r="BM191" s="23"/>
      <c r="BN191" s="23"/>
      <c r="BO191" s="23"/>
      <c r="BP191" s="23"/>
      <c r="BQ191" s="23"/>
      <c r="BR191" s="23"/>
      <c r="BS191" s="23"/>
      <c r="BT191" s="23"/>
      <c r="BU191" s="23"/>
    </row>
    <row r="197" spans="33:41" ht="12.75" customHeight="1">
      <c r="AG197" s="95" t="e">
        <f>#REF!+61</f>
        <v>#REF!</v>
      </c>
    </row>
    <row r="201" spans="33:41" ht="12.75" customHeight="1">
      <c r="AO201" s="32" t="s">
        <v>330</v>
      </c>
    </row>
  </sheetData>
  <autoFilter ref="A3:BU3"/>
  <sortState ref="A4:BU192">
    <sortCondition ref="I4:I192"/>
    <sortCondition ref="M4:M192"/>
    <sortCondition ref="AI4:AI192"/>
    <sortCondition ref="R4:R192"/>
    <sortCondition ref="S4:S192"/>
  </sortState>
  <mergeCells count="1">
    <mergeCell ref="AG2:AI2"/>
  </mergeCells>
  <phoneticPr fontId="19" type="noConversion"/>
  <conditionalFormatting sqref="AL4:AL191">
    <cfRule type="expression" dxfId="8" priority="108">
      <formula>AW4&lt;&gt;"Ontime"</formula>
    </cfRule>
  </conditionalFormatting>
  <conditionalFormatting sqref="AL85:AL113 AL115:AL144 AL146:AL166">
    <cfRule type="expression" dxfId="7" priority="96">
      <formula>#REF!&gt;6</formula>
    </cfRule>
  </conditionalFormatting>
  <conditionalFormatting sqref="AL167">
    <cfRule type="expression" dxfId="6" priority="94">
      <formula>#REF!&gt;6</formula>
    </cfRule>
  </conditionalFormatting>
  <conditionalFormatting sqref="AL114">
    <cfRule type="expression" dxfId="5" priority="11">
      <formula>#REF!&gt;6</formula>
    </cfRule>
  </conditionalFormatting>
  <conditionalFormatting sqref="AL145">
    <cfRule type="expression" dxfId="4" priority="10">
      <formula>#REF!&gt;6</formula>
    </cfRule>
  </conditionalFormatting>
  <conditionalFormatting sqref="AK4:AK191">
    <cfRule type="expression" dxfId="3" priority="5">
      <formula>AW4&lt;&gt;"Ontime"</formula>
    </cfRule>
  </conditionalFormatting>
  <conditionalFormatting sqref="AA4:AA191">
    <cfRule type="cellIs" dxfId="2" priority="4" operator="equal">
      <formula>0</formula>
    </cfRule>
  </conditionalFormatting>
  <conditionalFormatting sqref="A1:A1048576">
    <cfRule type="duplicateValues" dxfId="1" priority="1"/>
    <cfRule type="duplicateValues" dxfId="0" priority="3"/>
  </conditionalFormatting>
  <pageMargins left="0.7" right="0.7" top="0.75" bottom="0.75" header="0.3" footer="0.3"/>
  <pageSetup orientation="portrait" r:id="rId1"/>
  <headerFooter>
    <oddFooter>&amp;L_x000D_&amp;1#&amp;"Calibri"&amp;10&amp;K000000 Internal Use</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'New CRC'!$B$2:$B$26</xm:f>
          </x14:formula1>
          <xm:sqref>AL4:AL191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J12"/>
  <sheetViews>
    <sheetView zoomScale="70" zoomScaleNormal="70" zoomScaleSheetLayoutView="91" workbookViewId="0">
      <pane ySplit="1" topLeftCell="A2" activePane="bottomLeft" state="frozen"/>
      <selection pane="bottomLeft" activeCell="K27" sqref="K27"/>
    </sheetView>
  </sheetViews>
  <sheetFormatPr defaultRowHeight="15"/>
  <cols>
    <col min="1" max="4" width="9.7109375" customWidth="1"/>
    <col min="5" max="5" width="25.5703125" bestFit="1" customWidth="1"/>
    <col min="6" max="7" width="9.7109375" customWidth="1"/>
    <col min="8" max="8" width="12.5703125" bestFit="1" customWidth="1"/>
    <col min="9" max="9" width="23.28515625" bestFit="1" customWidth="1"/>
    <col min="10" max="10" width="25.28515625" bestFit="1" customWidth="1"/>
    <col min="11" max="22" width="9.7109375" customWidth="1"/>
    <col min="23" max="23" width="14.7109375" bestFit="1" customWidth="1"/>
    <col min="24" max="24" width="13.28515625" customWidth="1"/>
    <col min="25" max="25" width="8.28515625" customWidth="1"/>
    <col min="26" max="26" width="14.42578125" customWidth="1"/>
    <col min="27" max="27" width="20.42578125" bestFit="1" customWidth="1"/>
    <col min="28" max="28" width="12.42578125" bestFit="1" customWidth="1"/>
    <col min="29" max="29" width="17.5703125" customWidth="1"/>
    <col min="30" max="30" width="14" bestFit="1" customWidth="1"/>
    <col min="31" max="31" width="30.5703125" bestFit="1" customWidth="1"/>
    <col min="32" max="32" width="11.7109375" bestFit="1" customWidth="1"/>
    <col min="33" max="33" width="31.7109375" bestFit="1" customWidth="1"/>
    <col min="34" max="34" width="18" bestFit="1" customWidth="1"/>
    <col min="35" max="35" width="9.7109375" bestFit="1" customWidth="1"/>
    <col min="36" max="36" width="10.42578125" customWidth="1"/>
  </cols>
  <sheetData>
    <row r="1" spans="1:36" ht="38.25">
      <c r="A1" s="38" t="s">
        <v>331</v>
      </c>
      <c r="B1" s="38" t="s">
        <v>233</v>
      </c>
      <c r="C1" s="38" t="s">
        <v>234</v>
      </c>
      <c r="D1" s="38" t="s">
        <v>3</v>
      </c>
      <c r="E1" s="38" t="s">
        <v>237</v>
      </c>
      <c r="F1" s="38" t="s">
        <v>238</v>
      </c>
      <c r="G1" s="38" t="s">
        <v>332</v>
      </c>
      <c r="H1" s="38" t="s">
        <v>5</v>
      </c>
      <c r="I1" s="38" t="s">
        <v>6</v>
      </c>
      <c r="J1" s="38" t="s">
        <v>7</v>
      </c>
      <c r="K1" s="38" t="s">
        <v>8</v>
      </c>
      <c r="L1" s="38" t="s">
        <v>9</v>
      </c>
      <c r="M1" s="38" t="s">
        <v>10</v>
      </c>
      <c r="N1" s="39" t="s">
        <v>333</v>
      </c>
      <c r="O1" s="38" t="s">
        <v>334</v>
      </c>
      <c r="P1" s="39" t="s">
        <v>335</v>
      </c>
      <c r="Q1" s="39" t="s">
        <v>336</v>
      </c>
      <c r="R1" s="39" t="s">
        <v>337</v>
      </c>
      <c r="S1" s="39" t="s">
        <v>338</v>
      </c>
      <c r="T1" s="39" t="s">
        <v>336</v>
      </c>
      <c r="U1" s="39" t="s">
        <v>337</v>
      </c>
      <c r="V1" s="39" t="s">
        <v>248</v>
      </c>
      <c r="W1" s="40" t="s">
        <v>339</v>
      </c>
      <c r="X1" s="38" t="s">
        <v>251</v>
      </c>
      <c r="Y1" s="38" t="s">
        <v>252</v>
      </c>
      <c r="Z1" s="38" t="s">
        <v>253</v>
      </c>
      <c r="AA1" s="39" t="s">
        <v>340</v>
      </c>
      <c r="AB1" s="38" t="s">
        <v>341</v>
      </c>
      <c r="AC1" s="38" t="s">
        <v>0</v>
      </c>
      <c r="AD1" s="38" t="s">
        <v>342</v>
      </c>
      <c r="AE1" s="38" t="s">
        <v>343</v>
      </c>
      <c r="AF1" s="38" t="s">
        <v>344</v>
      </c>
      <c r="AG1" s="38" t="s">
        <v>345</v>
      </c>
      <c r="AH1" s="38" t="s">
        <v>346</v>
      </c>
      <c r="AI1" s="50" t="s">
        <v>347</v>
      </c>
      <c r="AJ1" s="50" t="s">
        <v>348</v>
      </c>
    </row>
    <row r="2" spans="1:36">
      <c r="A2" s="75"/>
      <c r="B2" s="75"/>
      <c r="C2" s="75"/>
      <c r="D2" s="75"/>
      <c r="E2" s="75"/>
      <c r="F2" s="75"/>
      <c r="G2" s="75"/>
      <c r="H2" s="75"/>
      <c r="I2" s="75"/>
      <c r="J2" s="75"/>
      <c r="K2" s="76"/>
      <c r="L2" s="76"/>
      <c r="M2" s="76"/>
      <c r="N2" s="76"/>
      <c r="O2" s="75"/>
      <c r="P2" s="76"/>
      <c r="Q2" s="76"/>
      <c r="R2" s="76"/>
      <c r="S2" s="76"/>
      <c r="T2" s="76"/>
      <c r="U2" s="76"/>
      <c r="V2" s="77"/>
      <c r="W2" s="78"/>
      <c r="X2" s="76"/>
      <c r="Y2" s="76"/>
      <c r="Z2" s="76"/>
      <c r="AA2" s="76"/>
      <c r="AB2" s="77"/>
      <c r="AD2" s="76"/>
      <c r="AE2" s="76"/>
      <c r="AF2" s="81"/>
      <c r="AG2" s="80"/>
      <c r="AH2" s="76"/>
      <c r="AI2" s="79"/>
      <c r="AJ2" s="79"/>
    </row>
    <row r="3" spans="1:36">
      <c r="A3" s="75"/>
      <c r="B3" s="75"/>
      <c r="C3" s="75"/>
      <c r="D3" s="75"/>
      <c r="E3" s="75"/>
      <c r="F3" s="75"/>
      <c r="G3" s="75"/>
      <c r="H3" s="75"/>
      <c r="I3" s="75"/>
      <c r="J3" s="75"/>
      <c r="K3" s="76"/>
      <c r="L3" s="76"/>
      <c r="M3" s="76"/>
      <c r="N3" s="76"/>
      <c r="O3" s="75"/>
      <c r="P3" s="76"/>
      <c r="Q3" s="76"/>
      <c r="R3" s="76"/>
      <c r="S3" s="76"/>
      <c r="T3" s="76"/>
      <c r="U3" s="76"/>
      <c r="V3" s="77"/>
      <c r="W3" s="78"/>
      <c r="X3" s="76"/>
      <c r="Y3" s="76"/>
      <c r="Z3" s="76"/>
      <c r="AA3" s="76"/>
      <c r="AB3" s="77"/>
      <c r="AD3" s="80"/>
      <c r="AE3" s="80"/>
      <c r="AF3" s="82"/>
      <c r="AG3" s="80"/>
      <c r="AH3" s="76"/>
      <c r="AI3" s="79"/>
      <c r="AJ3" s="79"/>
    </row>
    <row r="4" spans="1:36">
      <c r="A4" s="75"/>
      <c r="B4" s="75"/>
      <c r="C4" s="75"/>
      <c r="D4" s="75"/>
      <c r="E4" s="75"/>
      <c r="F4" s="75"/>
      <c r="G4" s="75"/>
      <c r="H4" s="75"/>
      <c r="I4" s="75"/>
      <c r="J4" s="75"/>
      <c r="K4" s="76"/>
      <c r="L4" s="76"/>
      <c r="M4" s="76"/>
      <c r="N4" s="76"/>
      <c r="O4" s="75"/>
      <c r="P4" s="76"/>
      <c r="Q4" s="76"/>
      <c r="R4" s="76"/>
      <c r="S4" s="76"/>
      <c r="T4" s="76"/>
      <c r="U4" s="76"/>
      <c r="V4" s="77"/>
      <c r="W4" s="78"/>
      <c r="X4" s="76"/>
      <c r="Y4" s="76"/>
      <c r="Z4" s="76"/>
      <c r="AA4" s="76"/>
      <c r="AB4" s="77"/>
      <c r="AD4" s="80"/>
      <c r="AE4" s="80"/>
      <c r="AF4" s="82"/>
      <c r="AG4" s="80"/>
      <c r="AH4" s="76"/>
      <c r="AI4" s="79"/>
      <c r="AJ4" s="79"/>
    </row>
    <row r="5" spans="1:36">
      <c r="A5" s="75"/>
      <c r="B5" s="75"/>
      <c r="C5" s="75"/>
      <c r="D5" s="75"/>
      <c r="E5" s="75"/>
      <c r="F5" s="75"/>
      <c r="G5" s="75"/>
      <c r="H5" s="75"/>
      <c r="I5" s="75"/>
      <c r="J5" s="75"/>
      <c r="K5" s="76"/>
      <c r="L5" s="76"/>
      <c r="M5" s="76"/>
      <c r="N5" s="76"/>
      <c r="O5" s="75"/>
      <c r="P5" s="76"/>
      <c r="Q5" s="76"/>
      <c r="R5" s="76"/>
      <c r="S5" s="76"/>
      <c r="T5" s="76"/>
      <c r="U5" s="76"/>
      <c r="V5" s="77"/>
      <c r="W5" s="78"/>
      <c r="X5" s="76"/>
      <c r="Y5" s="76"/>
      <c r="Z5" s="76"/>
      <c r="AA5" s="76"/>
      <c r="AB5" s="77"/>
      <c r="AD5" s="80"/>
      <c r="AE5" s="80"/>
      <c r="AF5" s="82"/>
      <c r="AG5" s="80"/>
      <c r="AH5" s="76"/>
      <c r="AI5" s="79"/>
      <c r="AJ5" s="79"/>
    </row>
    <row r="6" spans="1:36">
      <c r="A6" s="75"/>
      <c r="B6" s="75"/>
      <c r="C6" s="75"/>
      <c r="D6" s="75"/>
      <c r="E6" s="75"/>
      <c r="F6" s="75"/>
      <c r="G6" s="75"/>
      <c r="H6" s="75"/>
      <c r="I6" s="75"/>
      <c r="J6" s="75"/>
      <c r="K6" s="76"/>
      <c r="L6" s="76"/>
      <c r="M6" s="76"/>
      <c r="N6" s="76"/>
      <c r="O6" s="75"/>
      <c r="P6" s="76"/>
      <c r="Q6" s="76"/>
      <c r="R6" s="76"/>
      <c r="S6" s="76"/>
      <c r="T6" s="76"/>
      <c r="U6" s="76"/>
      <c r="V6" s="77"/>
      <c r="W6" s="78"/>
      <c r="X6" s="76"/>
      <c r="Y6" s="76"/>
      <c r="Z6" s="76"/>
      <c r="AA6" s="76"/>
      <c r="AB6" s="77"/>
      <c r="AD6" s="80"/>
      <c r="AE6" s="80"/>
      <c r="AF6" s="82"/>
      <c r="AG6" s="80"/>
      <c r="AH6" s="76"/>
      <c r="AI6" s="79"/>
      <c r="AJ6" s="79"/>
    </row>
    <row r="7" spans="1:36">
      <c r="A7" s="75"/>
      <c r="B7" s="75"/>
      <c r="C7" s="75"/>
      <c r="D7" s="75"/>
      <c r="E7" s="75"/>
      <c r="F7" s="75"/>
      <c r="G7" s="75"/>
      <c r="H7" s="75"/>
      <c r="I7" s="75"/>
      <c r="J7" s="75"/>
      <c r="K7" s="76"/>
      <c r="L7" s="76"/>
      <c r="M7" s="76"/>
      <c r="N7" s="79"/>
      <c r="O7" s="75"/>
      <c r="P7" s="79"/>
      <c r="Q7" s="79"/>
      <c r="R7" s="79"/>
      <c r="S7" s="79"/>
      <c r="T7" s="79"/>
      <c r="U7" s="79"/>
      <c r="V7" s="77"/>
      <c r="W7" s="78"/>
      <c r="X7" s="79"/>
      <c r="Y7" s="79"/>
      <c r="Z7" s="79"/>
      <c r="AA7" s="79"/>
      <c r="AB7" s="77"/>
      <c r="AD7" s="80"/>
      <c r="AE7" s="80"/>
      <c r="AF7" s="82"/>
      <c r="AG7" s="80"/>
      <c r="AH7" s="76"/>
      <c r="AI7" s="79"/>
      <c r="AJ7" s="79"/>
    </row>
    <row r="8" spans="1:36">
      <c r="A8" s="75"/>
      <c r="B8" s="75"/>
      <c r="C8" s="75"/>
      <c r="D8" s="75"/>
      <c r="E8" s="75"/>
      <c r="F8" s="75"/>
      <c r="G8" s="75"/>
      <c r="H8" s="75"/>
      <c r="I8" s="75"/>
      <c r="J8" s="75"/>
      <c r="K8" s="76"/>
      <c r="L8" s="76"/>
      <c r="M8" s="76"/>
      <c r="N8" s="79"/>
      <c r="O8" s="75"/>
      <c r="P8" s="79"/>
      <c r="Q8" s="79"/>
      <c r="R8" s="79"/>
      <c r="S8" s="79"/>
      <c r="T8" s="79"/>
      <c r="U8" s="79"/>
      <c r="V8" s="77"/>
      <c r="W8" s="78"/>
      <c r="X8" s="79"/>
      <c r="Y8" s="79"/>
      <c r="Z8" s="79"/>
      <c r="AA8" s="79"/>
      <c r="AB8" s="77"/>
      <c r="AD8" s="80"/>
      <c r="AE8" s="80"/>
      <c r="AF8" s="82"/>
      <c r="AG8" s="80"/>
      <c r="AH8" s="76"/>
      <c r="AI8" s="79"/>
      <c r="AJ8" s="79"/>
    </row>
    <row r="9" spans="1:36">
      <c r="A9" s="75"/>
      <c r="B9" s="75"/>
      <c r="C9" s="75"/>
      <c r="D9" s="75"/>
      <c r="E9" s="75"/>
      <c r="F9" s="75"/>
      <c r="G9" s="75"/>
      <c r="H9" s="75"/>
      <c r="I9" s="75"/>
      <c r="J9" s="75"/>
      <c r="K9" s="76"/>
      <c r="L9" s="76"/>
      <c r="M9" s="76"/>
      <c r="N9" s="79"/>
      <c r="O9" s="75"/>
      <c r="P9" s="79"/>
      <c r="Q9" s="79"/>
      <c r="R9" s="79"/>
      <c r="S9" s="79"/>
      <c r="T9" s="79"/>
      <c r="U9" s="79"/>
      <c r="V9" s="77"/>
      <c r="W9" s="78"/>
      <c r="X9" s="79"/>
      <c r="Y9" s="79"/>
      <c r="Z9" s="79"/>
      <c r="AA9" s="79"/>
      <c r="AB9" s="77"/>
      <c r="AD9" s="80"/>
      <c r="AE9" s="80"/>
      <c r="AF9" s="82"/>
      <c r="AG9" s="80"/>
      <c r="AH9" s="76"/>
      <c r="AI9" s="79"/>
      <c r="AJ9" s="79"/>
    </row>
    <row r="10" spans="1:36">
      <c r="A10" s="75"/>
      <c r="B10" s="75"/>
      <c r="C10" s="75"/>
      <c r="D10" s="75"/>
      <c r="E10" s="75"/>
      <c r="F10" s="75"/>
      <c r="G10" s="75"/>
      <c r="H10" s="75"/>
      <c r="I10" s="75"/>
      <c r="J10" s="75"/>
      <c r="K10" s="76"/>
      <c r="L10" s="76"/>
      <c r="M10" s="76"/>
      <c r="N10" s="79"/>
      <c r="O10" s="75"/>
      <c r="P10" s="79"/>
      <c r="Q10" s="79"/>
      <c r="R10" s="79"/>
      <c r="S10" s="79"/>
      <c r="T10" s="79"/>
      <c r="U10" s="79"/>
      <c r="V10" s="77"/>
      <c r="W10" s="78"/>
      <c r="X10" s="79"/>
      <c r="Y10" s="79"/>
      <c r="Z10" s="79"/>
      <c r="AA10" s="79"/>
      <c r="AB10" s="77"/>
      <c r="AD10" s="80"/>
      <c r="AE10" s="80"/>
      <c r="AF10" s="82"/>
      <c r="AG10" s="80"/>
      <c r="AH10" s="76"/>
      <c r="AI10" s="79"/>
      <c r="AJ10" s="79"/>
    </row>
    <row r="11" spans="1:36">
      <c r="A11" s="47"/>
      <c r="B11" s="47"/>
      <c r="C11" s="47"/>
      <c r="D11" s="47"/>
      <c r="E11" s="47"/>
      <c r="F11" s="47"/>
      <c r="G11" s="47"/>
      <c r="H11" s="47"/>
      <c r="I11" s="47"/>
      <c r="J11" s="47"/>
      <c r="K11" s="29"/>
      <c r="L11" s="29"/>
      <c r="M11" s="29"/>
      <c r="O11" s="47"/>
      <c r="V11" s="33"/>
      <c r="W11" s="41"/>
      <c r="AC11" s="29"/>
      <c r="AD11" s="9"/>
      <c r="AE11" s="9"/>
      <c r="AF11" s="49"/>
      <c r="AG11" s="9"/>
    </row>
    <row r="12" spans="1:36">
      <c r="A12" s="47"/>
      <c r="B12" s="47"/>
      <c r="C12" s="47"/>
      <c r="D12" s="47"/>
      <c r="E12" s="47"/>
      <c r="F12" s="47"/>
      <c r="G12" s="47"/>
      <c r="H12" s="47"/>
      <c r="I12" s="47"/>
      <c r="J12" s="47"/>
      <c r="K12" s="29"/>
      <c r="L12" s="29"/>
      <c r="M12" s="29"/>
      <c r="O12" s="47"/>
      <c r="V12" s="33"/>
      <c r="W12" s="41"/>
      <c r="AC12" s="29"/>
      <c r="AD12" s="9"/>
      <c r="AE12" s="9"/>
      <c r="AF12" s="49"/>
      <c r="AG12" s="9"/>
    </row>
  </sheetData>
  <autoFilter ref="A1:AJ1"/>
  <sortState ref="A2:AH6">
    <sortCondition ref="D2:D6"/>
    <sortCondition ref="B2:B6"/>
    <sortCondition ref="I2:I6"/>
    <sortCondition ref="J2:J6"/>
  </sortState>
  <phoneticPr fontId="19" type="noConversion"/>
  <pageMargins left="0.7" right="0.7" top="0.75" bottom="0.75" header="0.3" footer="0.3"/>
  <pageSetup orientation="portrait" r:id="rId1"/>
  <headerFooter>
    <oddFooter>&amp;L_x000D_&amp;1#&amp;"Calibri"&amp;10&amp;K000000 Internal Use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3"/>
  <sheetViews>
    <sheetView topLeftCell="A2" zoomScaleNormal="100" workbookViewId="0">
      <selection activeCell="C21" sqref="C21"/>
    </sheetView>
  </sheetViews>
  <sheetFormatPr defaultColWidth="9.28515625" defaultRowHeight="12.75"/>
  <cols>
    <col min="1" max="16384" width="9.28515625" style="32"/>
  </cols>
  <sheetData>
    <row r="1" spans="1:2">
      <c r="A1" s="34">
        <v>-999</v>
      </c>
      <c r="B1" s="34" t="s">
        <v>219</v>
      </c>
    </row>
    <row r="2" spans="1:2">
      <c r="A2" s="34">
        <v>0</v>
      </c>
      <c r="B2" s="34" t="s">
        <v>219</v>
      </c>
    </row>
    <row r="3" spans="1:2">
      <c r="A3" s="34">
        <v>1</v>
      </c>
      <c r="B3" s="34" t="s">
        <v>217</v>
      </c>
    </row>
    <row r="4" spans="1:2">
      <c r="A4" s="34">
        <v>2</v>
      </c>
      <c r="B4" s="34" t="s">
        <v>217</v>
      </c>
    </row>
    <row r="5" spans="1:2">
      <c r="A5" s="34">
        <v>3</v>
      </c>
      <c r="B5" s="34" t="s">
        <v>217</v>
      </c>
    </row>
    <row r="6" spans="1:2">
      <c r="A6" s="34">
        <v>4</v>
      </c>
      <c r="B6" s="34" t="s">
        <v>217</v>
      </c>
    </row>
    <row r="7" spans="1:2">
      <c r="A7" s="34">
        <v>5</v>
      </c>
      <c r="B7" s="34" t="s">
        <v>217</v>
      </c>
    </row>
    <row r="8" spans="1:2">
      <c r="A8" s="34">
        <v>6</v>
      </c>
      <c r="B8" s="34" t="s">
        <v>217</v>
      </c>
    </row>
    <row r="9" spans="1:2">
      <c r="A9" s="34">
        <v>7</v>
      </c>
      <c r="B9" s="34" t="s">
        <v>217</v>
      </c>
    </row>
    <row r="10" spans="1:2">
      <c r="A10" s="34">
        <v>8</v>
      </c>
      <c r="B10" s="34" t="s">
        <v>218</v>
      </c>
    </row>
    <row r="11" spans="1:2">
      <c r="A11" s="34">
        <v>9</v>
      </c>
      <c r="B11" s="34" t="s">
        <v>218</v>
      </c>
    </row>
    <row r="12" spans="1:2">
      <c r="A12" s="34">
        <v>10</v>
      </c>
      <c r="B12" s="34" t="s">
        <v>218</v>
      </c>
    </row>
    <row r="13" spans="1:2">
      <c r="A13" s="34">
        <v>11</v>
      </c>
      <c r="B13" s="34" t="s">
        <v>218</v>
      </c>
    </row>
    <row r="14" spans="1:2">
      <c r="A14" s="34">
        <v>12</v>
      </c>
      <c r="B14" s="34" t="s">
        <v>218</v>
      </c>
    </row>
    <row r="15" spans="1:2">
      <c r="A15" s="34">
        <v>13</v>
      </c>
      <c r="B15" s="34" t="s">
        <v>218</v>
      </c>
    </row>
    <row r="16" spans="1:2">
      <c r="A16" s="34">
        <v>14</v>
      </c>
      <c r="B16" s="34" t="s">
        <v>218</v>
      </c>
    </row>
    <row r="17" spans="1:2">
      <c r="A17" s="34">
        <v>15</v>
      </c>
      <c r="B17" s="34" t="s">
        <v>216</v>
      </c>
    </row>
    <row r="18" spans="1:2">
      <c r="A18" s="34">
        <v>16</v>
      </c>
      <c r="B18" s="34" t="s">
        <v>216</v>
      </c>
    </row>
    <row r="19" spans="1:2">
      <c r="A19" s="34">
        <v>17</v>
      </c>
      <c r="B19" s="34" t="s">
        <v>216</v>
      </c>
    </row>
    <row r="20" spans="1:2">
      <c r="A20" s="34">
        <v>18</v>
      </c>
      <c r="B20" s="34" t="s">
        <v>216</v>
      </c>
    </row>
    <row r="21" spans="1:2">
      <c r="A21" s="34">
        <v>19</v>
      </c>
      <c r="B21" s="34" t="s">
        <v>216</v>
      </c>
    </row>
    <row r="22" spans="1:2">
      <c r="A22" s="34">
        <v>20</v>
      </c>
      <c r="B22" s="34" t="s">
        <v>216</v>
      </c>
    </row>
    <row r="23" spans="1:2">
      <c r="A23" s="34">
        <v>21</v>
      </c>
      <c r="B23" s="34" t="s">
        <v>216</v>
      </c>
    </row>
    <row r="24" spans="1:2">
      <c r="A24" s="34">
        <v>22</v>
      </c>
      <c r="B24" s="34" t="s">
        <v>349</v>
      </c>
    </row>
    <row r="25" spans="1:2">
      <c r="A25" s="34">
        <v>23</v>
      </c>
      <c r="B25" s="34" t="s">
        <v>349</v>
      </c>
    </row>
    <row r="26" spans="1:2">
      <c r="A26" s="34">
        <v>24</v>
      </c>
      <c r="B26" s="34" t="s">
        <v>349</v>
      </c>
    </row>
    <row r="27" spans="1:2">
      <c r="A27" s="34">
        <v>25</v>
      </c>
      <c r="B27" s="34" t="s">
        <v>349</v>
      </c>
    </row>
    <row r="28" spans="1:2">
      <c r="A28" s="34">
        <v>26</v>
      </c>
      <c r="B28" s="34" t="s">
        <v>349</v>
      </c>
    </row>
    <row r="29" spans="1:2">
      <c r="A29" s="34">
        <v>27</v>
      </c>
      <c r="B29" s="34" t="s">
        <v>349</v>
      </c>
    </row>
    <row r="30" spans="1:2">
      <c r="A30" s="34">
        <v>28</v>
      </c>
      <c r="B30" s="34" t="s">
        <v>349</v>
      </c>
    </row>
    <row r="31" spans="1:2">
      <c r="A31" s="34">
        <v>29</v>
      </c>
      <c r="B31" s="34" t="s">
        <v>350</v>
      </c>
    </row>
    <row r="32" spans="1:2">
      <c r="A32" s="34">
        <v>30</v>
      </c>
      <c r="B32" s="34" t="s">
        <v>350</v>
      </c>
    </row>
    <row r="33" spans="1:2">
      <c r="A33" s="34">
        <v>31</v>
      </c>
      <c r="B33" s="34" t="s">
        <v>350</v>
      </c>
    </row>
    <row r="34" spans="1:2">
      <c r="A34" s="34">
        <v>32</v>
      </c>
      <c r="B34" s="34" t="s">
        <v>350</v>
      </c>
    </row>
    <row r="35" spans="1:2">
      <c r="A35" s="34">
        <v>33</v>
      </c>
      <c r="B35" s="34" t="s">
        <v>350</v>
      </c>
    </row>
    <row r="36" spans="1:2">
      <c r="A36" s="34">
        <v>34</v>
      </c>
      <c r="B36" s="34" t="s">
        <v>350</v>
      </c>
    </row>
    <row r="37" spans="1:2">
      <c r="A37" s="34">
        <v>35</v>
      </c>
      <c r="B37" s="34" t="s">
        <v>350</v>
      </c>
    </row>
    <row r="38" spans="1:2">
      <c r="A38" s="34">
        <v>36</v>
      </c>
      <c r="B38" s="34" t="s">
        <v>351</v>
      </c>
    </row>
    <row r="39" spans="1:2">
      <c r="A39" s="34">
        <v>37</v>
      </c>
      <c r="B39" s="34" t="s">
        <v>351</v>
      </c>
    </row>
    <row r="40" spans="1:2">
      <c r="A40" s="34">
        <v>38</v>
      </c>
      <c r="B40" s="34" t="s">
        <v>351</v>
      </c>
    </row>
    <row r="41" spans="1:2">
      <c r="A41" s="34">
        <v>39</v>
      </c>
      <c r="B41" s="34" t="s">
        <v>351</v>
      </c>
    </row>
    <row r="42" spans="1:2">
      <c r="A42" s="34">
        <v>40</v>
      </c>
      <c r="B42" s="34" t="s">
        <v>351</v>
      </c>
    </row>
    <row r="43" spans="1:2">
      <c r="A43" s="34">
        <v>41</v>
      </c>
      <c r="B43" s="34" t="s">
        <v>351</v>
      </c>
    </row>
    <row r="44" spans="1:2">
      <c r="A44" s="34">
        <v>42</v>
      </c>
      <c r="B44" s="34" t="s">
        <v>351</v>
      </c>
    </row>
    <row r="45" spans="1:2">
      <c r="A45" s="34">
        <v>43</v>
      </c>
      <c r="B45" s="34" t="s">
        <v>351</v>
      </c>
    </row>
    <row r="46" spans="1:2">
      <c r="A46" s="34">
        <v>44</v>
      </c>
      <c r="B46" s="34" t="s">
        <v>351</v>
      </c>
    </row>
    <row r="47" spans="1:2">
      <c r="A47" s="34">
        <v>45</v>
      </c>
      <c r="B47" s="34" t="s">
        <v>351</v>
      </c>
    </row>
    <row r="48" spans="1:2">
      <c r="A48" s="34">
        <v>46</v>
      </c>
      <c r="B48" s="34" t="s">
        <v>351</v>
      </c>
    </row>
    <row r="49" spans="1:2">
      <c r="A49" s="34">
        <v>47</v>
      </c>
      <c r="B49" s="34" t="s">
        <v>351</v>
      </c>
    </row>
    <row r="50" spans="1:2">
      <c r="A50" s="34">
        <v>48</v>
      </c>
      <c r="B50" s="34" t="s">
        <v>351</v>
      </c>
    </row>
    <row r="51" spans="1:2">
      <c r="A51" s="34">
        <v>49</v>
      </c>
      <c r="B51" s="34" t="s">
        <v>351</v>
      </c>
    </row>
    <row r="52" spans="1:2">
      <c r="A52" s="34">
        <v>50</v>
      </c>
      <c r="B52" s="34" t="s">
        <v>351</v>
      </c>
    </row>
    <row r="53" spans="1:2">
      <c r="A53" s="34">
        <v>51</v>
      </c>
      <c r="B53" s="34" t="s">
        <v>351</v>
      </c>
    </row>
    <row r="54" spans="1:2">
      <c r="A54" s="34">
        <v>52</v>
      </c>
      <c r="B54" s="34" t="s">
        <v>351</v>
      </c>
    </row>
    <row r="55" spans="1:2">
      <c r="A55" s="34">
        <v>53</v>
      </c>
      <c r="B55" s="34" t="s">
        <v>351</v>
      </c>
    </row>
    <row r="56" spans="1:2">
      <c r="A56" s="34">
        <v>54</v>
      </c>
      <c r="B56" s="34" t="s">
        <v>351</v>
      </c>
    </row>
    <row r="57" spans="1:2">
      <c r="A57" s="34">
        <v>55</v>
      </c>
      <c r="B57" s="34" t="s">
        <v>351</v>
      </c>
    </row>
    <row r="58" spans="1:2">
      <c r="A58" s="34">
        <v>56</v>
      </c>
      <c r="B58" s="34" t="s">
        <v>351</v>
      </c>
    </row>
    <row r="59" spans="1:2">
      <c r="A59" s="34">
        <v>57</v>
      </c>
      <c r="B59" s="34" t="s">
        <v>351</v>
      </c>
    </row>
    <row r="60" spans="1:2">
      <c r="A60" s="34">
        <v>58</v>
      </c>
      <c r="B60" s="34" t="s">
        <v>351</v>
      </c>
    </row>
    <row r="61" spans="1:2">
      <c r="A61" s="34">
        <v>59</v>
      </c>
      <c r="B61" s="34" t="s">
        <v>351</v>
      </c>
    </row>
    <row r="62" spans="1:2">
      <c r="A62" s="34">
        <v>60</v>
      </c>
      <c r="B62" s="34" t="s">
        <v>351</v>
      </c>
    </row>
    <row r="63" spans="1:2">
      <c r="A63" s="34">
        <v>61</v>
      </c>
      <c r="B63" s="34" t="s">
        <v>352</v>
      </c>
    </row>
    <row r="64" spans="1:2">
      <c r="A64" s="34">
        <v>62</v>
      </c>
      <c r="B64" s="34" t="s">
        <v>352</v>
      </c>
    </row>
    <row r="65" spans="1:2">
      <c r="A65" s="34">
        <v>63</v>
      </c>
      <c r="B65" s="34" t="s">
        <v>352</v>
      </c>
    </row>
    <row r="66" spans="1:2">
      <c r="A66" s="34">
        <v>64</v>
      </c>
      <c r="B66" s="34" t="s">
        <v>352</v>
      </c>
    </row>
    <row r="67" spans="1:2">
      <c r="A67" s="34">
        <v>65</v>
      </c>
      <c r="B67" s="34" t="s">
        <v>352</v>
      </c>
    </row>
    <row r="68" spans="1:2">
      <c r="A68" s="34">
        <v>66</v>
      </c>
      <c r="B68" s="34" t="s">
        <v>352</v>
      </c>
    </row>
    <row r="69" spans="1:2">
      <c r="A69" s="34">
        <v>67</v>
      </c>
      <c r="B69" s="34" t="s">
        <v>352</v>
      </c>
    </row>
    <row r="70" spans="1:2">
      <c r="A70" s="34">
        <v>68</v>
      </c>
      <c r="B70" s="34" t="s">
        <v>352</v>
      </c>
    </row>
    <row r="71" spans="1:2">
      <c r="A71" s="34">
        <v>69</v>
      </c>
      <c r="B71" s="34" t="s">
        <v>352</v>
      </c>
    </row>
    <row r="72" spans="1:2">
      <c r="A72" s="34">
        <v>70</v>
      </c>
      <c r="B72" s="34" t="s">
        <v>352</v>
      </c>
    </row>
    <row r="73" spans="1:2">
      <c r="A73" s="34">
        <v>71</v>
      </c>
      <c r="B73" s="34" t="s">
        <v>352</v>
      </c>
    </row>
    <row r="74" spans="1:2">
      <c r="A74" s="34">
        <v>72</v>
      </c>
      <c r="B74" s="34" t="s">
        <v>352</v>
      </c>
    </row>
    <row r="75" spans="1:2">
      <c r="A75" s="34">
        <v>73</v>
      </c>
      <c r="B75" s="34" t="s">
        <v>352</v>
      </c>
    </row>
    <row r="76" spans="1:2">
      <c r="A76" s="34">
        <v>74</v>
      </c>
      <c r="B76" s="34" t="s">
        <v>352</v>
      </c>
    </row>
    <row r="77" spans="1:2">
      <c r="A77" s="34">
        <v>75</v>
      </c>
      <c r="B77" s="34" t="s">
        <v>352</v>
      </c>
    </row>
    <row r="78" spans="1:2">
      <c r="A78" s="34">
        <v>76</v>
      </c>
      <c r="B78" s="34" t="s">
        <v>352</v>
      </c>
    </row>
    <row r="79" spans="1:2">
      <c r="A79" s="34">
        <v>77</v>
      </c>
      <c r="B79" s="34" t="s">
        <v>352</v>
      </c>
    </row>
    <row r="80" spans="1:2">
      <c r="A80" s="34">
        <v>78</v>
      </c>
      <c r="B80" s="34" t="s">
        <v>352</v>
      </c>
    </row>
    <row r="81" spans="1:2">
      <c r="A81" s="34">
        <v>79</v>
      </c>
      <c r="B81" s="34" t="s">
        <v>352</v>
      </c>
    </row>
    <row r="82" spans="1:2">
      <c r="A82" s="34">
        <v>80</v>
      </c>
      <c r="B82" s="34" t="s">
        <v>352</v>
      </c>
    </row>
    <row r="83" spans="1:2">
      <c r="A83" s="34">
        <v>81</v>
      </c>
      <c r="B83" s="34" t="s">
        <v>352</v>
      </c>
    </row>
    <row r="84" spans="1:2">
      <c r="A84" s="34">
        <v>82</v>
      </c>
      <c r="B84" s="34" t="s">
        <v>352</v>
      </c>
    </row>
    <row r="85" spans="1:2">
      <c r="A85" s="34">
        <v>83</v>
      </c>
      <c r="B85" s="34" t="s">
        <v>352</v>
      </c>
    </row>
    <row r="86" spans="1:2">
      <c r="A86" s="34">
        <v>84</v>
      </c>
      <c r="B86" s="34" t="s">
        <v>352</v>
      </c>
    </row>
    <row r="87" spans="1:2">
      <c r="A87" s="34">
        <v>85</v>
      </c>
      <c r="B87" s="34" t="s">
        <v>352</v>
      </c>
    </row>
    <row r="88" spans="1:2">
      <c r="A88" s="34">
        <v>86</v>
      </c>
      <c r="B88" s="34" t="s">
        <v>352</v>
      </c>
    </row>
    <row r="89" spans="1:2">
      <c r="A89" s="34">
        <v>87</v>
      </c>
      <c r="B89" s="34" t="s">
        <v>352</v>
      </c>
    </row>
    <row r="90" spans="1:2">
      <c r="A90" s="34">
        <v>88</v>
      </c>
      <c r="B90" s="34" t="s">
        <v>352</v>
      </c>
    </row>
    <row r="91" spans="1:2">
      <c r="A91" s="34">
        <v>89</v>
      </c>
      <c r="B91" s="34" t="s">
        <v>352</v>
      </c>
    </row>
    <row r="92" spans="1:2">
      <c r="A92" s="34">
        <v>90</v>
      </c>
      <c r="B92" s="34" t="s">
        <v>352</v>
      </c>
    </row>
    <row r="93" spans="1:2">
      <c r="A93" s="34">
        <v>91</v>
      </c>
      <c r="B93" s="34" t="s">
        <v>352</v>
      </c>
    </row>
    <row r="94" spans="1:2">
      <c r="A94" s="34">
        <v>92</v>
      </c>
      <c r="B94" s="34" t="s">
        <v>352</v>
      </c>
    </row>
    <row r="95" spans="1:2">
      <c r="A95" s="34">
        <v>93</v>
      </c>
      <c r="B95" s="34" t="s">
        <v>352</v>
      </c>
    </row>
    <row r="96" spans="1:2">
      <c r="A96" s="34">
        <v>94</v>
      </c>
      <c r="B96" s="34" t="s">
        <v>352</v>
      </c>
    </row>
    <row r="97" spans="1:2">
      <c r="A97" s="34">
        <v>95</v>
      </c>
      <c r="B97" s="34" t="s">
        <v>352</v>
      </c>
    </row>
    <row r="98" spans="1:2">
      <c r="A98" s="34">
        <v>96</v>
      </c>
      <c r="B98" s="34" t="s">
        <v>352</v>
      </c>
    </row>
    <row r="99" spans="1:2">
      <c r="A99" s="34">
        <v>97</v>
      </c>
      <c r="B99" s="34" t="s">
        <v>352</v>
      </c>
    </row>
    <row r="100" spans="1:2">
      <c r="A100" s="34">
        <v>98</v>
      </c>
      <c r="B100" s="34" t="s">
        <v>352</v>
      </c>
    </row>
    <row r="101" spans="1:2">
      <c r="A101" s="34">
        <v>99</v>
      </c>
      <c r="B101" s="34" t="s">
        <v>352</v>
      </c>
    </row>
    <row r="102" spans="1:2">
      <c r="A102" s="34">
        <v>100</v>
      </c>
      <c r="B102" s="34" t="s">
        <v>352</v>
      </c>
    </row>
    <row r="103" spans="1:2">
      <c r="A103" s="34">
        <v>101</v>
      </c>
      <c r="B103" s="34" t="s">
        <v>352</v>
      </c>
    </row>
    <row r="104" spans="1:2">
      <c r="A104" s="34">
        <v>102</v>
      </c>
      <c r="B104" s="34" t="s">
        <v>352</v>
      </c>
    </row>
    <row r="105" spans="1:2">
      <c r="A105" s="34">
        <v>103</v>
      </c>
      <c r="B105" s="34" t="s">
        <v>352</v>
      </c>
    </row>
    <row r="106" spans="1:2">
      <c r="A106" s="34">
        <v>104</v>
      </c>
      <c r="B106" s="34" t="s">
        <v>352</v>
      </c>
    </row>
    <row r="107" spans="1:2">
      <c r="A107" s="34">
        <v>105</v>
      </c>
      <c r="B107" s="34" t="s">
        <v>352</v>
      </c>
    </row>
    <row r="108" spans="1:2">
      <c r="A108" s="34">
        <v>106</v>
      </c>
      <c r="B108" s="34" t="s">
        <v>352</v>
      </c>
    </row>
    <row r="109" spans="1:2">
      <c r="A109" s="34">
        <v>107</v>
      </c>
      <c r="B109" s="34" t="s">
        <v>352</v>
      </c>
    </row>
    <row r="110" spans="1:2">
      <c r="A110" s="34">
        <v>108</v>
      </c>
      <c r="B110" s="34" t="s">
        <v>352</v>
      </c>
    </row>
    <row r="111" spans="1:2">
      <c r="A111" s="34">
        <v>109</v>
      </c>
      <c r="B111" s="34" t="s">
        <v>352</v>
      </c>
    </row>
    <row r="112" spans="1:2">
      <c r="A112" s="34">
        <v>110</v>
      </c>
      <c r="B112" s="34" t="s">
        <v>352</v>
      </c>
    </row>
    <row r="113" spans="1:2">
      <c r="A113" s="34"/>
      <c r="B113" s="34"/>
    </row>
  </sheetData>
  <pageMargins left="0.7" right="0.7" top="0.75" bottom="0.75" header="0.3" footer="0.3"/>
  <pageSetup orientation="portrait" r:id="rId1"/>
  <headerFooter>
    <oddFooter>&amp;L_x000D_&amp;1#&amp;"Calibri"&amp;10&amp;K000000 Internal Use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zoomScale="70" zoomScaleNormal="70" workbookViewId="0">
      <selection activeCell="C6" sqref="C6"/>
    </sheetView>
  </sheetViews>
  <sheetFormatPr defaultColWidth="9.28515625" defaultRowHeight="12.75"/>
  <cols>
    <col min="1" max="1" width="24.28515625" style="32" bestFit="1" customWidth="1"/>
    <col min="2" max="2" width="115.5703125" style="32" bestFit="1" customWidth="1"/>
    <col min="3" max="3" width="24.7109375" style="32" bestFit="1" customWidth="1"/>
    <col min="4" max="16384" width="9.28515625" style="32"/>
  </cols>
  <sheetData>
    <row r="1" spans="1:4">
      <c r="A1" s="84" t="s">
        <v>138</v>
      </c>
      <c r="B1" s="84" t="s">
        <v>139</v>
      </c>
      <c r="C1" s="85" t="s">
        <v>140</v>
      </c>
      <c r="D1" s="85" t="s">
        <v>141</v>
      </c>
    </row>
    <row r="2" spans="1:4" ht="48">
      <c r="A2" s="86" t="s">
        <v>142</v>
      </c>
      <c r="B2" s="86" t="s">
        <v>143</v>
      </c>
      <c r="C2" s="87" t="s">
        <v>144</v>
      </c>
      <c r="D2" s="87"/>
    </row>
    <row r="3" spans="1:4" ht="48">
      <c r="A3" s="86" t="s">
        <v>145</v>
      </c>
      <c r="B3" s="86" t="s">
        <v>146</v>
      </c>
      <c r="C3" s="87" t="s">
        <v>147</v>
      </c>
      <c r="D3" s="87"/>
    </row>
    <row r="4" spans="1:4" ht="36">
      <c r="A4" s="86" t="s">
        <v>148</v>
      </c>
      <c r="B4" s="86" t="s">
        <v>149</v>
      </c>
      <c r="C4" s="87" t="s">
        <v>150</v>
      </c>
      <c r="D4" s="87"/>
    </row>
    <row r="5" spans="1:4" ht="24">
      <c r="A5" s="86" t="s">
        <v>151</v>
      </c>
      <c r="B5" s="86" t="s">
        <v>152</v>
      </c>
      <c r="C5" s="87" t="s">
        <v>153</v>
      </c>
      <c r="D5" s="87"/>
    </row>
    <row r="6" spans="1:4" ht="24">
      <c r="A6" s="86" t="s">
        <v>154</v>
      </c>
      <c r="B6" s="86" t="s">
        <v>155</v>
      </c>
      <c r="C6" s="87" t="s">
        <v>156</v>
      </c>
      <c r="D6" s="87"/>
    </row>
    <row r="7" spans="1:4" ht="24">
      <c r="A7" s="86" t="s">
        <v>157</v>
      </c>
      <c r="B7" s="86" t="s">
        <v>158</v>
      </c>
      <c r="C7" s="87" t="s">
        <v>159</v>
      </c>
      <c r="D7" s="87"/>
    </row>
    <row r="8" spans="1:4" ht="48">
      <c r="A8" s="86" t="s">
        <v>160</v>
      </c>
      <c r="B8" s="86" t="s">
        <v>161</v>
      </c>
      <c r="C8" s="87" t="s">
        <v>162</v>
      </c>
      <c r="D8" s="87" t="s">
        <v>163</v>
      </c>
    </row>
    <row r="9" spans="1:4" ht="48">
      <c r="A9" s="86" t="s">
        <v>160</v>
      </c>
      <c r="B9" s="86" t="s">
        <v>161</v>
      </c>
      <c r="C9" s="87" t="s">
        <v>162</v>
      </c>
      <c r="D9" s="87" t="s">
        <v>164</v>
      </c>
    </row>
    <row r="10" spans="1:4" ht="48">
      <c r="A10" s="86" t="s">
        <v>165</v>
      </c>
      <c r="B10" s="86" t="s">
        <v>166</v>
      </c>
      <c r="C10" s="87" t="s">
        <v>167</v>
      </c>
      <c r="D10" s="87"/>
    </row>
    <row r="11" spans="1:4" ht="48">
      <c r="A11" s="86" t="s">
        <v>165</v>
      </c>
      <c r="B11" s="86" t="s">
        <v>166</v>
      </c>
      <c r="C11" s="87" t="s">
        <v>167</v>
      </c>
      <c r="D11" s="87" t="s">
        <v>168</v>
      </c>
    </row>
    <row r="12" spans="1:4" ht="24">
      <c r="A12" s="86" t="s">
        <v>169</v>
      </c>
      <c r="B12" s="86" t="s">
        <v>170</v>
      </c>
      <c r="C12" s="87" t="s">
        <v>171</v>
      </c>
      <c r="D12" s="87"/>
    </row>
    <row r="13" spans="1:4" ht="48">
      <c r="A13" s="86" t="s">
        <v>172</v>
      </c>
      <c r="B13" s="86" t="s">
        <v>173</v>
      </c>
      <c r="C13" s="87" t="s">
        <v>174</v>
      </c>
      <c r="D13" s="87"/>
    </row>
    <row r="14" spans="1:4" ht="24">
      <c r="A14" s="86" t="s">
        <v>175</v>
      </c>
      <c r="B14" s="86" t="s">
        <v>176</v>
      </c>
      <c r="C14" s="87" t="s">
        <v>177</v>
      </c>
      <c r="D14" s="87"/>
    </row>
    <row r="15" spans="1:4" ht="24">
      <c r="A15" s="86" t="s">
        <v>178</v>
      </c>
      <c r="B15" s="86" t="s">
        <v>179</v>
      </c>
      <c r="C15" s="87" t="s">
        <v>180</v>
      </c>
      <c r="D15" s="87"/>
    </row>
    <row r="16" spans="1:4" ht="48">
      <c r="A16" s="86" t="s">
        <v>181</v>
      </c>
      <c r="B16" s="86" t="s">
        <v>182</v>
      </c>
      <c r="C16" s="87" t="s">
        <v>183</v>
      </c>
      <c r="D16" s="87"/>
    </row>
    <row r="17" spans="1:4" ht="36">
      <c r="A17" s="86" t="s">
        <v>184</v>
      </c>
      <c r="B17" s="86" t="s">
        <v>185</v>
      </c>
      <c r="C17" s="87" t="s">
        <v>186</v>
      </c>
      <c r="D17" s="87"/>
    </row>
    <row r="18" spans="1:4" ht="324">
      <c r="A18" s="86" t="s">
        <v>187</v>
      </c>
      <c r="B18" s="86" t="s">
        <v>188</v>
      </c>
      <c r="C18" s="87" t="s">
        <v>189</v>
      </c>
      <c r="D18" s="87" t="s">
        <v>190</v>
      </c>
    </row>
    <row r="19" spans="1:4" ht="324">
      <c r="A19" s="86" t="s">
        <v>187</v>
      </c>
      <c r="B19" s="86" t="s">
        <v>188</v>
      </c>
      <c r="C19" s="87" t="s">
        <v>189</v>
      </c>
      <c r="D19" s="87"/>
    </row>
    <row r="20" spans="1:4" ht="48">
      <c r="A20" s="86" t="s">
        <v>191</v>
      </c>
      <c r="B20" s="86" t="s">
        <v>192</v>
      </c>
      <c r="C20" s="87" t="s">
        <v>193</v>
      </c>
      <c r="D20" s="87"/>
    </row>
    <row r="21" spans="1:4" ht="24">
      <c r="A21" s="86" t="s">
        <v>194</v>
      </c>
      <c r="B21" s="86" t="s">
        <v>195</v>
      </c>
      <c r="C21" s="87" t="s">
        <v>196</v>
      </c>
      <c r="D21" s="87"/>
    </row>
    <row r="22" spans="1:4" ht="36">
      <c r="A22" s="86" t="s">
        <v>197</v>
      </c>
      <c r="B22" s="86" t="s">
        <v>198</v>
      </c>
      <c r="C22" s="87" t="s">
        <v>199</v>
      </c>
      <c r="D22" s="87"/>
    </row>
    <row r="23" spans="1:4" ht="36">
      <c r="A23" s="86" t="s">
        <v>200</v>
      </c>
      <c r="B23" s="86" t="s">
        <v>201</v>
      </c>
      <c r="C23" s="87" t="s">
        <v>202</v>
      </c>
      <c r="D23" s="87"/>
    </row>
    <row r="24" spans="1:4" ht="24">
      <c r="A24" s="86" t="s">
        <v>203</v>
      </c>
      <c r="B24" s="86" t="s">
        <v>204</v>
      </c>
      <c r="C24" s="87" t="s">
        <v>205</v>
      </c>
      <c r="D24" s="87"/>
    </row>
    <row r="25" spans="1:4" ht="48">
      <c r="A25" s="86" t="s">
        <v>206</v>
      </c>
      <c r="B25" s="86" t="s">
        <v>207</v>
      </c>
      <c r="C25" s="87" t="s">
        <v>208</v>
      </c>
      <c r="D25" s="87"/>
    </row>
    <row r="26" spans="1:4" ht="36">
      <c r="A26" s="86" t="s">
        <v>209</v>
      </c>
      <c r="B26" s="86" t="s">
        <v>210</v>
      </c>
      <c r="C26" s="87" t="s">
        <v>211</v>
      </c>
      <c r="D26" s="87"/>
    </row>
    <row r="27" spans="1:4" ht="15">
      <c r="A27"/>
      <c r="B27"/>
      <c r="C27"/>
      <c r="D27"/>
    </row>
    <row r="28" spans="1:4" ht="15">
      <c r="A28"/>
      <c r="B28"/>
      <c r="C28"/>
      <c r="D28"/>
    </row>
    <row r="29" spans="1:4" ht="15">
      <c r="A29"/>
      <c r="B29"/>
      <c r="C29"/>
      <c r="D29"/>
    </row>
    <row r="30" spans="1:4" ht="15">
      <c r="A30"/>
      <c r="B30"/>
      <c r="C30"/>
      <c r="D30"/>
    </row>
    <row r="31" spans="1:4" ht="15">
      <c r="A31"/>
      <c r="B31"/>
      <c r="C31"/>
      <c r="D31"/>
    </row>
    <row r="32" spans="1:4" ht="15">
      <c r="A32"/>
      <c r="B32"/>
      <c r="C32"/>
      <c r="D32"/>
    </row>
    <row r="33" spans="1:4" ht="15">
      <c r="A33"/>
      <c r="B33"/>
      <c r="C33"/>
      <c r="D33"/>
    </row>
    <row r="34" spans="1:4" ht="15">
      <c r="A34"/>
      <c r="B34"/>
      <c r="C34"/>
      <c r="D34"/>
    </row>
    <row r="35" spans="1:4" ht="15">
      <c r="A35"/>
      <c r="B35"/>
      <c r="C35"/>
      <c r="D35"/>
    </row>
    <row r="36" spans="1:4" ht="15">
      <c r="A36"/>
      <c r="B36"/>
      <c r="C36"/>
      <c r="D36"/>
    </row>
    <row r="37" spans="1:4" ht="15">
      <c r="A37"/>
      <c r="B37"/>
      <c r="C37"/>
      <c r="D37"/>
    </row>
    <row r="38" spans="1:4" ht="15">
      <c r="A38"/>
      <c r="B38"/>
      <c r="C38"/>
      <c r="D38"/>
    </row>
    <row r="39" spans="1:4" ht="15">
      <c r="A39"/>
      <c r="B39"/>
      <c r="C39"/>
      <c r="D39"/>
    </row>
    <row r="40" spans="1:4" ht="15">
      <c r="A40"/>
      <c r="B40"/>
      <c r="C40"/>
      <c r="D40"/>
    </row>
    <row r="41" spans="1:4" ht="15">
      <c r="A41"/>
      <c r="B41"/>
      <c r="C41"/>
      <c r="D41"/>
    </row>
    <row r="42" spans="1:4" ht="15">
      <c r="A42"/>
      <c r="B42"/>
      <c r="C42"/>
      <c r="D42"/>
    </row>
    <row r="43" spans="1:4" ht="15">
      <c r="A43"/>
      <c r="B43"/>
      <c r="C43"/>
      <c r="D43"/>
    </row>
    <row r="44" spans="1:4" ht="15">
      <c r="A44"/>
      <c r="B44"/>
      <c r="C44"/>
      <c r="D44"/>
    </row>
    <row r="45" spans="1:4" ht="15">
      <c r="A45"/>
      <c r="B45"/>
      <c r="C45"/>
      <c r="D45"/>
    </row>
    <row r="46" spans="1:4" ht="15">
      <c r="A46"/>
      <c r="B46"/>
      <c r="C46"/>
      <c r="D46"/>
    </row>
    <row r="47" spans="1:4" ht="15">
      <c r="A47"/>
      <c r="B47"/>
      <c r="C47"/>
      <c r="D47"/>
    </row>
    <row r="48" spans="1:4" ht="15">
      <c r="A48"/>
      <c r="B48"/>
      <c r="C48"/>
      <c r="D48"/>
    </row>
    <row r="49" spans="1:4" ht="15">
      <c r="A49"/>
      <c r="B49"/>
      <c r="C49"/>
      <c r="D49"/>
    </row>
    <row r="50" spans="1:4" ht="15">
      <c r="A50"/>
      <c r="B50"/>
      <c r="C50"/>
      <c r="D50"/>
    </row>
    <row r="51" spans="1:4" ht="15">
      <c r="A51"/>
      <c r="B51"/>
      <c r="C51"/>
      <c r="D51"/>
    </row>
    <row r="52" spans="1:4" ht="15">
      <c r="A52"/>
      <c r="B52"/>
      <c r="C52"/>
      <c r="D52"/>
    </row>
    <row r="53" spans="1:4" ht="15">
      <c r="A53"/>
      <c r="B53"/>
      <c r="C53"/>
      <c r="D53"/>
    </row>
    <row r="54" spans="1:4" ht="15">
      <c r="A54"/>
      <c r="B54"/>
      <c r="C54"/>
      <c r="D54"/>
    </row>
    <row r="55" spans="1:4" ht="15">
      <c r="A55"/>
      <c r="B55"/>
      <c r="C55"/>
      <c r="D55"/>
    </row>
    <row r="56" spans="1:4" ht="15">
      <c r="A56"/>
      <c r="B56"/>
      <c r="C56"/>
      <c r="D56"/>
    </row>
    <row r="57" spans="1:4" ht="15">
      <c r="A57"/>
      <c r="B57"/>
      <c r="C57"/>
      <c r="D57"/>
    </row>
    <row r="58" spans="1:4" ht="15">
      <c r="A58"/>
      <c r="B58"/>
      <c r="C58"/>
      <c r="D58"/>
    </row>
    <row r="59" spans="1:4" ht="15">
      <c r="A59"/>
      <c r="B59"/>
      <c r="C59"/>
      <c r="D59"/>
    </row>
    <row r="60" spans="1:4" ht="15">
      <c r="A60"/>
      <c r="B60"/>
      <c r="C60"/>
      <c r="D60"/>
    </row>
    <row r="61" spans="1:4" ht="15">
      <c r="A61"/>
      <c r="B61"/>
      <c r="C61"/>
      <c r="D61"/>
    </row>
    <row r="62" spans="1:4" ht="15">
      <c r="A62"/>
      <c r="B62"/>
      <c r="C62"/>
      <c r="D62"/>
    </row>
    <row r="63" spans="1:4" ht="15">
      <c r="A63"/>
      <c r="B63"/>
      <c r="C63"/>
      <c r="D63"/>
    </row>
    <row r="64" spans="1:4" ht="15">
      <c r="A64"/>
      <c r="B64"/>
      <c r="C64"/>
      <c r="D64"/>
    </row>
    <row r="65" spans="1:4" ht="15">
      <c r="A65"/>
      <c r="B65"/>
      <c r="C65"/>
      <c r="D65"/>
    </row>
    <row r="66" spans="1:4" ht="15">
      <c r="A66"/>
      <c r="B66"/>
      <c r="C66"/>
      <c r="D66"/>
    </row>
    <row r="67" spans="1:4" ht="15">
      <c r="A67"/>
      <c r="B67"/>
      <c r="C67"/>
      <c r="D67"/>
    </row>
    <row r="68" spans="1:4" ht="15">
      <c r="A68"/>
      <c r="B68"/>
      <c r="C68"/>
      <c r="D68"/>
    </row>
    <row r="69" spans="1:4" ht="15">
      <c r="A69"/>
      <c r="B69"/>
      <c r="C69"/>
      <c r="D69"/>
    </row>
    <row r="70" spans="1:4" ht="15">
      <c r="A70"/>
      <c r="B70"/>
      <c r="C70"/>
      <c r="D70"/>
    </row>
    <row r="71" spans="1:4" ht="15">
      <c r="A71"/>
      <c r="B71"/>
      <c r="C71"/>
      <c r="D71"/>
    </row>
    <row r="72" spans="1:4" ht="15">
      <c r="A72"/>
      <c r="B72"/>
      <c r="C72"/>
      <c r="D72"/>
    </row>
    <row r="73" spans="1:4" ht="15">
      <c r="A73"/>
      <c r="B73"/>
      <c r="C73"/>
      <c r="D73"/>
    </row>
    <row r="74" spans="1:4" ht="15">
      <c r="A74"/>
      <c r="B74"/>
      <c r="C74"/>
      <c r="D74"/>
    </row>
    <row r="75" spans="1:4" ht="15">
      <c r="A75"/>
      <c r="B75"/>
      <c r="C75"/>
      <c r="D75"/>
    </row>
    <row r="76" spans="1:4" ht="15">
      <c r="A76"/>
      <c r="B76"/>
      <c r="C76"/>
      <c r="D76"/>
    </row>
    <row r="77" spans="1:4" ht="15">
      <c r="A77"/>
      <c r="B77"/>
      <c r="C77"/>
      <c r="D77"/>
    </row>
    <row r="78" spans="1:4" ht="15">
      <c r="A78"/>
      <c r="B78"/>
      <c r="C78"/>
      <c r="D78"/>
    </row>
    <row r="79" spans="1:4" ht="15">
      <c r="A79"/>
      <c r="B79"/>
      <c r="C79"/>
      <c r="D79"/>
    </row>
    <row r="80" spans="1:4" ht="15">
      <c r="A80"/>
      <c r="B80"/>
      <c r="C80"/>
      <c r="D80"/>
    </row>
    <row r="81" spans="1:4" ht="15">
      <c r="A81"/>
      <c r="B81"/>
      <c r="C81"/>
      <c r="D81"/>
    </row>
    <row r="82" spans="1:4" ht="15">
      <c r="A82"/>
      <c r="B82"/>
      <c r="C82"/>
      <c r="D82"/>
    </row>
    <row r="83" spans="1:4" ht="15">
      <c r="A83"/>
      <c r="B83"/>
      <c r="C83"/>
      <c r="D83"/>
    </row>
    <row r="84" spans="1:4" ht="15">
      <c r="A84"/>
      <c r="B84"/>
      <c r="C84"/>
      <c r="D84"/>
    </row>
    <row r="85" spans="1:4" ht="15">
      <c r="A85"/>
      <c r="B85"/>
      <c r="C85"/>
      <c r="D85"/>
    </row>
    <row r="86" spans="1:4" ht="15">
      <c r="A86"/>
      <c r="B86"/>
      <c r="C86"/>
      <c r="D86"/>
    </row>
    <row r="87" spans="1:4" ht="15">
      <c r="A87"/>
      <c r="B87"/>
      <c r="C87"/>
      <c r="D87"/>
    </row>
    <row r="88" spans="1:4" ht="15">
      <c r="A88"/>
      <c r="B88"/>
      <c r="C88"/>
      <c r="D88"/>
    </row>
    <row r="89" spans="1:4" ht="15">
      <c r="A89"/>
      <c r="B89"/>
      <c r="C89"/>
      <c r="D89"/>
    </row>
    <row r="90" spans="1:4" ht="15">
      <c r="A90"/>
      <c r="B90"/>
      <c r="C90"/>
      <c r="D90"/>
    </row>
    <row r="91" spans="1:4" ht="15">
      <c r="A91"/>
      <c r="B91"/>
      <c r="C91"/>
      <c r="D91"/>
    </row>
    <row r="92" spans="1:4" ht="15">
      <c r="A92"/>
      <c r="B92"/>
      <c r="C92"/>
      <c r="D92"/>
    </row>
    <row r="93" spans="1:4" ht="15">
      <c r="A93"/>
      <c r="B93"/>
      <c r="C93"/>
      <c r="D93"/>
    </row>
    <row r="94" spans="1:4" ht="15">
      <c r="A94"/>
      <c r="B94"/>
      <c r="C94"/>
      <c r="D94"/>
    </row>
    <row r="95" spans="1:4" ht="15">
      <c r="A95"/>
      <c r="B95"/>
      <c r="C95"/>
      <c r="D95"/>
    </row>
    <row r="96" spans="1:4" ht="15">
      <c r="A96"/>
      <c r="B96"/>
      <c r="C96"/>
      <c r="D96"/>
    </row>
    <row r="97" spans="1:4" ht="15">
      <c r="A97"/>
      <c r="B97"/>
      <c r="C97"/>
      <c r="D97"/>
    </row>
    <row r="98" spans="1:4" ht="15">
      <c r="A98"/>
      <c r="B98"/>
      <c r="C98"/>
      <c r="D98"/>
    </row>
    <row r="99" spans="1:4" ht="15">
      <c r="A99"/>
      <c r="B99"/>
      <c r="C99"/>
      <c r="D99"/>
    </row>
    <row r="100" spans="1:4" ht="15">
      <c r="A100"/>
      <c r="B100"/>
      <c r="C100"/>
      <c r="D100"/>
    </row>
    <row r="101" spans="1:4" ht="15">
      <c r="A101"/>
      <c r="B101"/>
      <c r="C101"/>
      <c r="D101"/>
    </row>
    <row r="102" spans="1:4" ht="15">
      <c r="A102"/>
      <c r="B102"/>
      <c r="C102"/>
      <c r="D102"/>
    </row>
    <row r="103" spans="1:4" ht="15">
      <c r="A103"/>
      <c r="B103"/>
      <c r="C103"/>
      <c r="D103"/>
    </row>
    <row r="104" spans="1:4" ht="15">
      <c r="A104"/>
      <c r="B104"/>
      <c r="C104"/>
      <c r="D104"/>
    </row>
    <row r="105" spans="1:4" ht="15">
      <c r="A105"/>
      <c r="B105"/>
      <c r="C105"/>
      <c r="D105"/>
    </row>
    <row r="106" spans="1:4" ht="15">
      <c r="A106"/>
      <c r="B106"/>
      <c r="C106"/>
      <c r="D106"/>
    </row>
    <row r="107" spans="1:4" ht="15">
      <c r="A107"/>
      <c r="B107"/>
      <c r="C107"/>
      <c r="D107"/>
    </row>
    <row r="108" spans="1:4" ht="15">
      <c r="A108"/>
      <c r="B108"/>
      <c r="C108"/>
      <c r="D108"/>
    </row>
    <row r="109" spans="1:4" ht="15">
      <c r="A109"/>
      <c r="B109"/>
      <c r="C109"/>
      <c r="D109"/>
    </row>
    <row r="110" spans="1:4" ht="15">
      <c r="A110"/>
      <c r="B110"/>
      <c r="C110"/>
      <c r="D110"/>
    </row>
    <row r="111" spans="1:4" ht="15">
      <c r="A111"/>
      <c r="B111"/>
      <c r="C111"/>
      <c r="D111"/>
    </row>
    <row r="112" spans="1:4" ht="15">
      <c r="A112"/>
      <c r="B112"/>
      <c r="C112"/>
      <c r="D112"/>
    </row>
    <row r="113" spans="1:4" ht="15">
      <c r="A113"/>
      <c r="B113"/>
      <c r="C113"/>
      <c r="D113"/>
    </row>
    <row r="114" spans="1:4" ht="15">
      <c r="A114"/>
      <c r="B114"/>
      <c r="C114"/>
      <c r="D114"/>
    </row>
    <row r="115" spans="1:4" ht="15">
      <c r="A115"/>
      <c r="B115"/>
      <c r="C115"/>
      <c r="D115"/>
    </row>
  </sheetData>
  <pageMargins left="0.7" right="0.7" top="0.75" bottom="0.75" header="0.3" footer="0.3"/>
  <pageSetup orientation="portrait" r:id="rId1"/>
  <headerFooter>
    <oddFooter>&amp;L_x000D_&amp;1#&amp;"Calibri"&amp;10&amp;K000000 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1b3e93c-5998-4267-8a9e-573101eee46c" xsi:nil="true"/>
    <lcf76f155ced4ddcb4097134ff3c332f xmlns="8614f40e-24a0-48fb-9325-1ff3f405b5e1">
      <Terms xmlns="http://schemas.microsoft.com/office/infopath/2007/PartnerControls"/>
    </lcf76f155ced4ddcb4097134ff3c332f>
    <_Flow_SignoffStatus xmlns="8614f40e-24a0-48fb-9325-1ff3f405b5e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8F6FBAC071E749B5CD42C808806855" ma:contentTypeVersion="18" ma:contentTypeDescription="Create a new document." ma:contentTypeScope="" ma:versionID="69d0358f41d694f78a2cc28e84e1609d">
  <xsd:schema xmlns:xsd="http://www.w3.org/2001/XMLSchema" xmlns:xs="http://www.w3.org/2001/XMLSchema" xmlns:p="http://schemas.microsoft.com/office/2006/metadata/properties" xmlns:ns2="8614f40e-24a0-48fb-9325-1ff3f405b5e1" xmlns:ns3="78f9ad7c-eff5-4a55-b26f-eedfbc5ce3ec" xmlns:ns4="e1b3e93c-5998-4267-8a9e-573101eee46c" targetNamespace="http://schemas.microsoft.com/office/2006/metadata/properties" ma:root="true" ma:fieldsID="308767fccc563f35fd35bcb08d69f4d7" ns2:_="" ns3:_="" ns4:_="">
    <xsd:import namespace="8614f40e-24a0-48fb-9325-1ff3f405b5e1"/>
    <xsd:import namespace="78f9ad7c-eff5-4a55-b26f-eedfbc5ce3ec"/>
    <xsd:import namespace="e1b3e93c-5998-4267-8a9e-573101eee4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AutoKeyPoints" minOccurs="0"/>
                <xsd:element ref="ns2:MediaServiceKeyPoints" minOccurs="0"/>
                <xsd:element ref="ns2:lcf76f155ced4ddcb4097134ff3c332f" minOccurs="0"/>
                <xsd:element ref="ns4:TaxCatchAll" minOccurs="0"/>
                <xsd:element ref="ns2:_Flow_SignoffStatu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14f40e-24a0-48fb-9325-1ff3f405b5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69951b1b-0b9a-4650-9724-cfcf8e761a86" ma:termSetId="09814cd3-568e-fe90-9814-8d621ff8fb84" ma:anchorId="fba54fb3-c3e1-fe81-a776-ca4b69148c4d" ma:open="true" ma:isKeyword="false">
      <xsd:complexType>
        <xsd:sequence>
          <xsd:element ref="pc:Terms" minOccurs="0" maxOccurs="1"/>
        </xsd:sequence>
      </xsd:complexType>
    </xsd:element>
    <xsd:element name="_Flow_SignoffStatus" ma:index="23" nillable="true" ma:displayName="Sign-off status" ma:internalName="Sign_x002d_off_x0020_status">
      <xsd:simpleType>
        <xsd:restriction base="dms:Text"/>
      </xsd:simple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f9ad7c-eff5-4a55-b26f-eedfbc5ce3e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1b3e93c-5998-4267-8a9e-573101eee46c"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e4597c9-592b-4eac-8593-b98cd08d394a}" ma:internalName="TaxCatchAll" ma:showField="CatchAllData" ma:web="3ecd9440-6306-4528-9a8c-57a834fc03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B68817-ACC4-445F-96BE-4B628F99603E}">
  <ds:schemaRefs>
    <ds:schemaRef ds:uri="http://schemas.microsoft.com/office/2006/metadata/properties"/>
    <ds:schemaRef ds:uri="http://schemas.microsoft.com/office/infopath/2007/PartnerControls"/>
    <ds:schemaRef ds:uri="e1b3e93c-5998-4267-8a9e-573101eee46c"/>
    <ds:schemaRef ds:uri="8614f40e-24a0-48fb-9325-1ff3f405b5e1"/>
  </ds:schemaRefs>
</ds:datastoreItem>
</file>

<file path=customXml/itemProps2.xml><?xml version="1.0" encoding="utf-8"?>
<ds:datastoreItem xmlns:ds="http://schemas.openxmlformats.org/officeDocument/2006/customXml" ds:itemID="{25D297C6-2877-486E-BC0E-1542A5BEFA24}">
  <ds:schemaRefs>
    <ds:schemaRef ds:uri="http://schemas.microsoft.com/sharepoint/v3/contenttype/forms"/>
  </ds:schemaRefs>
</ds:datastoreItem>
</file>

<file path=customXml/itemProps3.xml><?xml version="1.0" encoding="utf-8"?>
<ds:datastoreItem xmlns:ds="http://schemas.openxmlformats.org/officeDocument/2006/customXml" ds:itemID="{2F6434C8-7BF1-4DBB-A796-52CEA401A8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14f40e-24a0-48fb-9325-1ff3f405b5e1"/>
    <ds:schemaRef ds:uri="78f9ad7c-eff5-4a55-b26f-eedfbc5ce3ec"/>
    <ds:schemaRef ds:uri="e1b3e93c-5998-4267-8a9e-573101eee4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18c2773-e887-49fc-9da9-984ac5815efe}" enabled="1" method="Standard" siteId="{7d97f400-69b4-4df4-a009-c9806ec70783}"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Worksheet</vt:lpstr>
      <vt:lpstr>Shift Detail</vt:lpstr>
      <vt:lpstr>Shift Summary </vt:lpstr>
      <vt:lpstr>F23-ALL</vt:lpstr>
      <vt:lpstr>SMU Samples</vt:lpstr>
      <vt:lpstr>LT Diff Cal</vt:lpstr>
      <vt:lpstr>New CRC</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Berry</dc:creator>
  <cp:lastModifiedBy>HZ-IE31-T440S</cp:lastModifiedBy>
  <cp:revision/>
  <dcterms:created xsi:type="dcterms:W3CDTF">2022-05-10T18:20:32Z</dcterms:created>
  <dcterms:modified xsi:type="dcterms:W3CDTF">2023-03-06T02:13:46Z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0x0101000E8F6FBAC071E749B5CD42C808806855</vt:lpwstr>
  </property>
</Properties>
</file>