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sushima\Desktop\huhr122\07_単体テスト\01_単体テスト仕様書\01_画面処理\"/>
    </mc:Choice>
  </mc:AlternateContent>
  <bookViews>
    <workbookView xWindow="0" yWindow="0" windowWidth="17820" windowHeight="6630" activeTab="1"/>
  </bookViews>
  <sheets>
    <sheet name="テスト計画書" sheetId="1" r:id="rId1"/>
    <sheet name="テスト仕様書" sheetId="2" r:id="rId2"/>
  </sheets>
  <definedNames>
    <definedName name="_xlnm._FilterDatabase" localSheetId="1" hidden="1">テスト仕様書!$A$20:$AM$176</definedName>
    <definedName name="_xlnm.Print_Area" localSheetId="1">テスト仕様書!$A:$AA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164" i="2" l="1"/>
  <c r="AL164" i="2"/>
  <c r="AK164" i="2"/>
  <c r="AJ164" i="2"/>
  <c r="AI164" i="2"/>
  <c r="AH164" i="2"/>
  <c r="AG164" i="2"/>
  <c r="AF164" i="2"/>
  <c r="AE164" i="2"/>
  <c r="AD164" i="2"/>
  <c r="AC164" i="2"/>
  <c r="AB164" i="2"/>
  <c r="AA164" i="2"/>
  <c r="Z164" i="2"/>
  <c r="Y164" i="2"/>
  <c r="B164" i="2"/>
  <c r="AM146" i="2"/>
  <c r="AL146" i="2"/>
  <c r="AK146" i="2"/>
  <c r="AJ146" i="2"/>
  <c r="AI146" i="2"/>
  <c r="AH146" i="2"/>
  <c r="AG146" i="2"/>
  <c r="AF146" i="2"/>
  <c r="AE146" i="2"/>
  <c r="AC146" i="2"/>
  <c r="AB146" i="2"/>
  <c r="AA146" i="2"/>
  <c r="Z146" i="2"/>
  <c r="Y146" i="2"/>
  <c r="B146" i="2"/>
  <c r="AD146" i="2" s="1"/>
  <c r="AM148" i="2"/>
  <c r="AL148" i="2"/>
  <c r="AK148" i="2"/>
  <c r="AJ148" i="2"/>
  <c r="AI148" i="2"/>
  <c r="AH148" i="2"/>
  <c r="AG148" i="2"/>
  <c r="AF148" i="2"/>
  <c r="AE148" i="2"/>
  <c r="AC148" i="2"/>
  <c r="AB148" i="2"/>
  <c r="AA148" i="2"/>
  <c r="Z148" i="2"/>
  <c r="Y148" i="2"/>
  <c r="B148" i="2"/>
  <c r="AD148" i="2" s="1"/>
  <c r="AM163" i="2"/>
  <c r="AL163" i="2"/>
  <c r="AK163" i="2"/>
  <c r="AJ163" i="2"/>
  <c r="AI163" i="2"/>
  <c r="AH163" i="2"/>
  <c r="AG163" i="2"/>
  <c r="AF163" i="2"/>
  <c r="AE163" i="2"/>
  <c r="AC163" i="2"/>
  <c r="AB163" i="2"/>
  <c r="AA163" i="2"/>
  <c r="Z163" i="2"/>
  <c r="Y163" i="2"/>
  <c r="B163" i="2"/>
  <c r="AD163" i="2" s="1"/>
  <c r="AM162" i="2"/>
  <c r="AL162" i="2"/>
  <c r="AK162" i="2"/>
  <c r="AJ162" i="2"/>
  <c r="AI162" i="2"/>
  <c r="AH162" i="2"/>
  <c r="AG162" i="2"/>
  <c r="AF162" i="2"/>
  <c r="AE162" i="2"/>
  <c r="AC162" i="2"/>
  <c r="AB162" i="2"/>
  <c r="AA162" i="2"/>
  <c r="Z162" i="2"/>
  <c r="Y162" i="2"/>
  <c r="B162" i="2"/>
  <c r="AD162" i="2" s="1"/>
  <c r="AM161" i="2"/>
  <c r="AL161" i="2"/>
  <c r="AK161" i="2"/>
  <c r="AJ161" i="2"/>
  <c r="AI161" i="2"/>
  <c r="AH161" i="2"/>
  <c r="AG161" i="2"/>
  <c r="AF161" i="2"/>
  <c r="AE161" i="2"/>
  <c r="AC161" i="2"/>
  <c r="AB161" i="2"/>
  <c r="AA161" i="2"/>
  <c r="Z161" i="2"/>
  <c r="Y161" i="2"/>
  <c r="B161" i="2"/>
  <c r="AD161" i="2" s="1"/>
  <c r="AM160" i="2"/>
  <c r="AL160" i="2"/>
  <c r="AK160" i="2"/>
  <c r="AJ160" i="2"/>
  <c r="AI160" i="2"/>
  <c r="AH160" i="2"/>
  <c r="AG160" i="2"/>
  <c r="AF160" i="2"/>
  <c r="AE160" i="2"/>
  <c r="AC160" i="2"/>
  <c r="AB160" i="2"/>
  <c r="AA160" i="2"/>
  <c r="Z160" i="2"/>
  <c r="Y160" i="2"/>
  <c r="B160" i="2"/>
  <c r="AD160" i="2" s="1"/>
  <c r="AM159" i="2"/>
  <c r="AL159" i="2"/>
  <c r="AK159" i="2"/>
  <c r="AJ159" i="2"/>
  <c r="AI159" i="2"/>
  <c r="AH159" i="2"/>
  <c r="AG159" i="2"/>
  <c r="AF159" i="2"/>
  <c r="AE159" i="2"/>
  <c r="AC159" i="2"/>
  <c r="AB159" i="2"/>
  <c r="AA159" i="2"/>
  <c r="Z159" i="2"/>
  <c r="Y159" i="2"/>
  <c r="B159" i="2"/>
  <c r="AD159" i="2" s="1"/>
  <c r="AM158" i="2"/>
  <c r="AL158" i="2"/>
  <c r="AK158" i="2"/>
  <c r="AJ158" i="2"/>
  <c r="AI158" i="2"/>
  <c r="AH158" i="2"/>
  <c r="AG158" i="2"/>
  <c r="AF158" i="2"/>
  <c r="AE158" i="2"/>
  <c r="AC158" i="2"/>
  <c r="AB158" i="2"/>
  <c r="AA158" i="2"/>
  <c r="Z158" i="2"/>
  <c r="Y158" i="2"/>
  <c r="B158" i="2"/>
  <c r="AD158" i="2" s="1"/>
  <c r="AM157" i="2"/>
  <c r="AL157" i="2"/>
  <c r="AK157" i="2"/>
  <c r="AJ157" i="2"/>
  <c r="AI157" i="2"/>
  <c r="AH157" i="2"/>
  <c r="AG157" i="2"/>
  <c r="AF157" i="2"/>
  <c r="AE157" i="2"/>
  <c r="AC157" i="2"/>
  <c r="AB157" i="2"/>
  <c r="AA157" i="2"/>
  <c r="Z157" i="2"/>
  <c r="Y157" i="2"/>
  <c r="B157" i="2"/>
  <c r="AD157" i="2" s="1"/>
  <c r="AM156" i="2"/>
  <c r="AL156" i="2"/>
  <c r="AK156" i="2"/>
  <c r="AJ156" i="2"/>
  <c r="AI156" i="2"/>
  <c r="AH156" i="2"/>
  <c r="AG156" i="2"/>
  <c r="AF156" i="2"/>
  <c r="AE156" i="2"/>
  <c r="AC156" i="2"/>
  <c r="AB156" i="2"/>
  <c r="AA156" i="2"/>
  <c r="Z156" i="2"/>
  <c r="Y156" i="2"/>
  <c r="B156" i="2"/>
  <c r="AD156" i="2" s="1"/>
  <c r="AM155" i="2"/>
  <c r="AL155" i="2"/>
  <c r="AK155" i="2"/>
  <c r="AJ155" i="2"/>
  <c r="AI155" i="2"/>
  <c r="AH155" i="2"/>
  <c r="AG155" i="2"/>
  <c r="AF155" i="2"/>
  <c r="AE155" i="2"/>
  <c r="AC155" i="2"/>
  <c r="AB155" i="2"/>
  <c r="AA155" i="2"/>
  <c r="Z155" i="2"/>
  <c r="Y155" i="2"/>
  <c r="B155" i="2"/>
  <c r="AD155" i="2" s="1"/>
  <c r="AM154" i="2"/>
  <c r="AL154" i="2"/>
  <c r="AK154" i="2"/>
  <c r="AJ154" i="2"/>
  <c r="AI154" i="2"/>
  <c r="AH154" i="2"/>
  <c r="AG154" i="2"/>
  <c r="AF154" i="2"/>
  <c r="AE154" i="2"/>
  <c r="AC154" i="2"/>
  <c r="AB154" i="2"/>
  <c r="AA154" i="2"/>
  <c r="Z154" i="2"/>
  <c r="Y154" i="2"/>
  <c r="B154" i="2"/>
  <c r="AD154" i="2" s="1"/>
  <c r="AM153" i="2"/>
  <c r="AL153" i="2"/>
  <c r="AK153" i="2"/>
  <c r="AJ153" i="2"/>
  <c r="AI153" i="2"/>
  <c r="AH153" i="2"/>
  <c r="AG153" i="2"/>
  <c r="AF153" i="2"/>
  <c r="AE153" i="2"/>
  <c r="AC153" i="2"/>
  <c r="AB153" i="2"/>
  <c r="AA153" i="2"/>
  <c r="Z153" i="2"/>
  <c r="Y153" i="2"/>
  <c r="B153" i="2"/>
  <c r="AD153" i="2" s="1"/>
  <c r="AM151" i="2"/>
  <c r="AL151" i="2"/>
  <c r="AK151" i="2"/>
  <c r="AJ151" i="2"/>
  <c r="AI151" i="2"/>
  <c r="AH151" i="2"/>
  <c r="AG151" i="2"/>
  <c r="AF151" i="2"/>
  <c r="AE151" i="2"/>
  <c r="AC151" i="2"/>
  <c r="AB151" i="2"/>
  <c r="AA151" i="2"/>
  <c r="Z151" i="2"/>
  <c r="Y151" i="2"/>
  <c r="B151" i="2"/>
  <c r="AD151" i="2" s="1"/>
  <c r="AM144" i="2"/>
  <c r="AL144" i="2"/>
  <c r="AK144" i="2"/>
  <c r="AJ144" i="2"/>
  <c r="AI144" i="2"/>
  <c r="AH144" i="2"/>
  <c r="AG144" i="2"/>
  <c r="AF144" i="2"/>
  <c r="AE144" i="2"/>
  <c r="AC144" i="2"/>
  <c r="AB144" i="2"/>
  <c r="AA144" i="2"/>
  <c r="Z144" i="2"/>
  <c r="Y144" i="2"/>
  <c r="B144" i="2"/>
  <c r="AD144" i="2" s="1"/>
  <c r="AM141" i="2"/>
  <c r="AL141" i="2"/>
  <c r="AK141" i="2"/>
  <c r="AJ141" i="2"/>
  <c r="AI141" i="2"/>
  <c r="AH141" i="2"/>
  <c r="AG141" i="2"/>
  <c r="AF141" i="2"/>
  <c r="AE141" i="2"/>
  <c r="AC141" i="2"/>
  <c r="AB141" i="2"/>
  <c r="AA141" i="2"/>
  <c r="Z141" i="2"/>
  <c r="Y141" i="2"/>
  <c r="B141" i="2"/>
  <c r="AD141" i="2" s="1"/>
  <c r="AM139" i="2"/>
  <c r="AL139" i="2"/>
  <c r="AK139" i="2"/>
  <c r="AJ139" i="2"/>
  <c r="AI139" i="2"/>
  <c r="AH139" i="2"/>
  <c r="AG139" i="2"/>
  <c r="AF139" i="2"/>
  <c r="AE139" i="2"/>
  <c r="AC139" i="2"/>
  <c r="AB139" i="2"/>
  <c r="AA139" i="2"/>
  <c r="Z139" i="2"/>
  <c r="Y139" i="2"/>
  <c r="B139" i="2"/>
  <c r="AD139" i="2" s="1"/>
  <c r="AM138" i="2"/>
  <c r="AL138" i="2"/>
  <c r="AK138" i="2"/>
  <c r="AJ138" i="2"/>
  <c r="AI138" i="2"/>
  <c r="AH138" i="2"/>
  <c r="AG138" i="2"/>
  <c r="AF138" i="2"/>
  <c r="AE138" i="2"/>
  <c r="AC138" i="2"/>
  <c r="AB138" i="2"/>
  <c r="AA138" i="2"/>
  <c r="Z138" i="2"/>
  <c r="Y138" i="2"/>
  <c r="B138" i="2"/>
  <c r="AD138" i="2" s="1"/>
  <c r="AM165" i="2"/>
  <c r="AL165" i="2"/>
  <c r="AK165" i="2"/>
  <c r="AJ165" i="2"/>
  <c r="AI165" i="2"/>
  <c r="AH165" i="2"/>
  <c r="AG165" i="2"/>
  <c r="AF165" i="2"/>
  <c r="AE165" i="2"/>
  <c r="AC165" i="2"/>
  <c r="AB165" i="2"/>
  <c r="AA165" i="2"/>
  <c r="Z165" i="2"/>
  <c r="Y165" i="2"/>
  <c r="B165" i="2"/>
  <c r="AD165" i="2" s="1"/>
  <c r="AM152" i="2"/>
  <c r="AL152" i="2"/>
  <c r="AK152" i="2"/>
  <c r="AJ152" i="2"/>
  <c r="AI152" i="2"/>
  <c r="AH152" i="2"/>
  <c r="AG152" i="2"/>
  <c r="AF152" i="2"/>
  <c r="AE152" i="2"/>
  <c r="AC152" i="2"/>
  <c r="AB152" i="2"/>
  <c r="AA152" i="2"/>
  <c r="Z152" i="2"/>
  <c r="Y152" i="2"/>
  <c r="B152" i="2"/>
  <c r="AD152" i="2" s="1"/>
  <c r="AM150" i="2"/>
  <c r="AL150" i="2"/>
  <c r="AK150" i="2"/>
  <c r="AJ150" i="2"/>
  <c r="AI150" i="2"/>
  <c r="AH150" i="2"/>
  <c r="AG150" i="2"/>
  <c r="AF150" i="2"/>
  <c r="AE150" i="2"/>
  <c r="AC150" i="2"/>
  <c r="AB150" i="2"/>
  <c r="AA150" i="2"/>
  <c r="Z150" i="2"/>
  <c r="Y150" i="2"/>
  <c r="B150" i="2"/>
  <c r="AD150" i="2" s="1"/>
  <c r="AM149" i="2"/>
  <c r="AL149" i="2"/>
  <c r="AK149" i="2"/>
  <c r="AJ149" i="2"/>
  <c r="AI149" i="2"/>
  <c r="AH149" i="2"/>
  <c r="AG149" i="2"/>
  <c r="AF149" i="2"/>
  <c r="AE149" i="2"/>
  <c r="AC149" i="2"/>
  <c r="AB149" i="2"/>
  <c r="AA149" i="2"/>
  <c r="Z149" i="2"/>
  <c r="Y149" i="2"/>
  <c r="B149" i="2"/>
  <c r="AD149" i="2" s="1"/>
  <c r="AM147" i="2"/>
  <c r="AL147" i="2"/>
  <c r="AK147" i="2"/>
  <c r="AJ147" i="2"/>
  <c r="AI147" i="2"/>
  <c r="AH147" i="2"/>
  <c r="AG147" i="2"/>
  <c r="AF147" i="2"/>
  <c r="AE147" i="2"/>
  <c r="AC147" i="2"/>
  <c r="AB147" i="2"/>
  <c r="AA147" i="2"/>
  <c r="Z147" i="2"/>
  <c r="Y147" i="2"/>
  <c r="B147" i="2"/>
  <c r="AD147" i="2" s="1"/>
  <c r="AM145" i="2"/>
  <c r="AL145" i="2"/>
  <c r="AK145" i="2"/>
  <c r="AJ145" i="2"/>
  <c r="AI145" i="2"/>
  <c r="AH145" i="2"/>
  <c r="AG145" i="2"/>
  <c r="AF145" i="2"/>
  <c r="AE145" i="2"/>
  <c r="AC145" i="2"/>
  <c r="AB145" i="2"/>
  <c r="AA145" i="2"/>
  <c r="Z145" i="2"/>
  <c r="Y145" i="2"/>
  <c r="B145" i="2"/>
  <c r="AD145" i="2" s="1"/>
  <c r="AM143" i="2"/>
  <c r="AL143" i="2"/>
  <c r="AK143" i="2"/>
  <c r="AJ143" i="2"/>
  <c r="AI143" i="2"/>
  <c r="AH143" i="2"/>
  <c r="AG143" i="2"/>
  <c r="AF143" i="2"/>
  <c r="AE143" i="2"/>
  <c r="AC143" i="2"/>
  <c r="AB143" i="2"/>
  <c r="AA143" i="2"/>
  <c r="Z143" i="2"/>
  <c r="Y143" i="2"/>
  <c r="B143" i="2"/>
  <c r="AD143" i="2" s="1"/>
  <c r="AM142" i="2"/>
  <c r="AL142" i="2"/>
  <c r="AK142" i="2"/>
  <c r="AJ142" i="2"/>
  <c r="AI142" i="2"/>
  <c r="AH142" i="2"/>
  <c r="AG142" i="2"/>
  <c r="AF142" i="2"/>
  <c r="AE142" i="2"/>
  <c r="AC142" i="2"/>
  <c r="AB142" i="2"/>
  <c r="AA142" i="2"/>
  <c r="Z142" i="2"/>
  <c r="Y142" i="2"/>
  <c r="B142" i="2"/>
  <c r="AD142" i="2" s="1"/>
  <c r="AM140" i="2"/>
  <c r="AL140" i="2"/>
  <c r="AK140" i="2"/>
  <c r="AJ140" i="2"/>
  <c r="AI140" i="2"/>
  <c r="AH140" i="2"/>
  <c r="AG140" i="2"/>
  <c r="AF140" i="2"/>
  <c r="AE140" i="2"/>
  <c r="AC140" i="2"/>
  <c r="AB140" i="2"/>
  <c r="AA140" i="2"/>
  <c r="Z140" i="2"/>
  <c r="Y140" i="2"/>
  <c r="B140" i="2"/>
  <c r="AD140" i="2" s="1"/>
  <c r="AM137" i="2"/>
  <c r="AL137" i="2"/>
  <c r="AK137" i="2"/>
  <c r="AJ137" i="2"/>
  <c r="AI137" i="2"/>
  <c r="AH137" i="2"/>
  <c r="AG137" i="2"/>
  <c r="AF137" i="2"/>
  <c r="AE137" i="2"/>
  <c r="AC137" i="2"/>
  <c r="AB137" i="2"/>
  <c r="AA137" i="2"/>
  <c r="Z137" i="2"/>
  <c r="Y137" i="2"/>
  <c r="B137" i="2"/>
  <c r="AD137" i="2" s="1"/>
  <c r="AM128" i="2"/>
  <c r="AL128" i="2"/>
  <c r="AK128" i="2"/>
  <c r="AJ128" i="2"/>
  <c r="AI128" i="2"/>
  <c r="AH128" i="2"/>
  <c r="AG128" i="2"/>
  <c r="AF128" i="2"/>
  <c r="AE128" i="2"/>
  <c r="AC128" i="2"/>
  <c r="AB128" i="2"/>
  <c r="AA128" i="2"/>
  <c r="Z128" i="2"/>
  <c r="Y128" i="2"/>
  <c r="B128" i="2"/>
  <c r="AD128" i="2" s="1"/>
  <c r="AM129" i="2"/>
  <c r="AL129" i="2"/>
  <c r="AK129" i="2"/>
  <c r="AJ129" i="2"/>
  <c r="AI129" i="2"/>
  <c r="AH129" i="2"/>
  <c r="AG129" i="2"/>
  <c r="AF129" i="2"/>
  <c r="AE129" i="2"/>
  <c r="AC129" i="2"/>
  <c r="AB129" i="2"/>
  <c r="AA129" i="2"/>
  <c r="Z129" i="2"/>
  <c r="Y129" i="2"/>
  <c r="B129" i="2"/>
  <c r="AD129" i="2" s="1"/>
  <c r="AM131" i="2"/>
  <c r="AL131" i="2"/>
  <c r="AK131" i="2"/>
  <c r="AJ131" i="2"/>
  <c r="AI131" i="2"/>
  <c r="AH131" i="2"/>
  <c r="AG131" i="2"/>
  <c r="AF131" i="2"/>
  <c r="AE131" i="2"/>
  <c r="AC131" i="2"/>
  <c r="AB131" i="2"/>
  <c r="AA131" i="2"/>
  <c r="Z131" i="2"/>
  <c r="Y131" i="2"/>
  <c r="B131" i="2"/>
  <c r="AD131" i="2" s="1"/>
  <c r="AM130" i="2"/>
  <c r="AL130" i="2"/>
  <c r="AK130" i="2"/>
  <c r="AJ130" i="2"/>
  <c r="AI130" i="2"/>
  <c r="AH130" i="2"/>
  <c r="AG130" i="2"/>
  <c r="AF130" i="2"/>
  <c r="AE130" i="2"/>
  <c r="AC130" i="2"/>
  <c r="AB130" i="2"/>
  <c r="AA130" i="2"/>
  <c r="Z130" i="2"/>
  <c r="Y130" i="2"/>
  <c r="B130" i="2"/>
  <c r="AD130" i="2" s="1"/>
  <c r="AM127" i="2"/>
  <c r="AL127" i="2"/>
  <c r="AK127" i="2"/>
  <c r="AJ127" i="2"/>
  <c r="AI127" i="2"/>
  <c r="AH127" i="2"/>
  <c r="AG127" i="2"/>
  <c r="AF127" i="2"/>
  <c r="AE127" i="2"/>
  <c r="AC127" i="2"/>
  <c r="AB127" i="2"/>
  <c r="AA127" i="2"/>
  <c r="Z127" i="2"/>
  <c r="Y127" i="2"/>
  <c r="B127" i="2"/>
  <c r="AD127" i="2" s="1"/>
  <c r="AM121" i="2"/>
  <c r="AL121" i="2"/>
  <c r="AK121" i="2"/>
  <c r="AJ121" i="2"/>
  <c r="AI121" i="2"/>
  <c r="AH121" i="2"/>
  <c r="AG121" i="2"/>
  <c r="AF121" i="2"/>
  <c r="AE121" i="2"/>
  <c r="AC121" i="2"/>
  <c r="AB121" i="2"/>
  <c r="AA121" i="2"/>
  <c r="Z121" i="2"/>
  <c r="Y121" i="2"/>
  <c r="B121" i="2"/>
  <c r="AD121" i="2" s="1"/>
  <c r="AM69" i="2"/>
  <c r="AL69" i="2"/>
  <c r="AK69" i="2"/>
  <c r="AJ69" i="2"/>
  <c r="AI69" i="2"/>
  <c r="AH69" i="2"/>
  <c r="AG69" i="2"/>
  <c r="AF69" i="2"/>
  <c r="AE69" i="2"/>
  <c r="AC69" i="2"/>
  <c r="AB69" i="2"/>
  <c r="AA69" i="2"/>
  <c r="Z69" i="2"/>
  <c r="Y69" i="2"/>
  <c r="B69" i="2"/>
  <c r="AD69" i="2" s="1"/>
  <c r="AM68" i="2"/>
  <c r="AL68" i="2"/>
  <c r="AK68" i="2"/>
  <c r="AJ68" i="2"/>
  <c r="AI68" i="2"/>
  <c r="AH68" i="2"/>
  <c r="AG68" i="2"/>
  <c r="AF68" i="2"/>
  <c r="AE68" i="2"/>
  <c r="AC68" i="2"/>
  <c r="AB68" i="2"/>
  <c r="AA68" i="2"/>
  <c r="Z68" i="2"/>
  <c r="Y68" i="2"/>
  <c r="B68" i="2"/>
  <c r="AD68" i="2" s="1"/>
  <c r="AM104" i="2"/>
  <c r="AL104" i="2"/>
  <c r="AK104" i="2"/>
  <c r="AJ104" i="2"/>
  <c r="AI104" i="2"/>
  <c r="AH104" i="2"/>
  <c r="AG104" i="2"/>
  <c r="AF104" i="2"/>
  <c r="AE104" i="2"/>
  <c r="AC104" i="2"/>
  <c r="AB104" i="2"/>
  <c r="AA104" i="2"/>
  <c r="Z104" i="2"/>
  <c r="Y104" i="2"/>
  <c r="B104" i="2"/>
  <c r="AD104" i="2" s="1"/>
  <c r="AM103" i="2"/>
  <c r="AL103" i="2"/>
  <c r="AK103" i="2"/>
  <c r="AJ103" i="2"/>
  <c r="AI103" i="2"/>
  <c r="AH103" i="2"/>
  <c r="AG103" i="2"/>
  <c r="AF103" i="2"/>
  <c r="AE103" i="2"/>
  <c r="AC103" i="2"/>
  <c r="AB103" i="2"/>
  <c r="AA103" i="2"/>
  <c r="Z103" i="2"/>
  <c r="Y103" i="2"/>
  <c r="B103" i="2"/>
  <c r="AD103" i="2" s="1"/>
  <c r="AM120" i="2"/>
  <c r="AL120" i="2"/>
  <c r="AK120" i="2"/>
  <c r="AJ120" i="2"/>
  <c r="AI120" i="2"/>
  <c r="AH120" i="2"/>
  <c r="AG120" i="2"/>
  <c r="AF120" i="2"/>
  <c r="AE120" i="2"/>
  <c r="AC120" i="2"/>
  <c r="AB120" i="2"/>
  <c r="AA120" i="2"/>
  <c r="Z120" i="2"/>
  <c r="Y120" i="2"/>
  <c r="B120" i="2"/>
  <c r="AD120" i="2" s="1"/>
  <c r="AM119" i="2"/>
  <c r="AL119" i="2"/>
  <c r="AK119" i="2"/>
  <c r="AJ119" i="2"/>
  <c r="AI119" i="2"/>
  <c r="AH119" i="2"/>
  <c r="AG119" i="2"/>
  <c r="AF119" i="2"/>
  <c r="AE119" i="2"/>
  <c r="AC119" i="2"/>
  <c r="AB119" i="2"/>
  <c r="AA119" i="2"/>
  <c r="Z119" i="2"/>
  <c r="Y119" i="2"/>
  <c r="B119" i="2"/>
  <c r="AD119" i="2" s="1"/>
  <c r="AM118" i="2"/>
  <c r="AL118" i="2"/>
  <c r="AK118" i="2"/>
  <c r="AJ118" i="2"/>
  <c r="AI118" i="2"/>
  <c r="AH118" i="2"/>
  <c r="AG118" i="2"/>
  <c r="AF118" i="2"/>
  <c r="AE118" i="2"/>
  <c r="AC118" i="2"/>
  <c r="AB118" i="2"/>
  <c r="AA118" i="2"/>
  <c r="Z118" i="2"/>
  <c r="Y118" i="2"/>
  <c r="B118" i="2"/>
  <c r="AD118" i="2" s="1"/>
  <c r="AM117" i="2"/>
  <c r="AL117" i="2"/>
  <c r="AK117" i="2"/>
  <c r="AJ117" i="2"/>
  <c r="AI117" i="2"/>
  <c r="AH117" i="2"/>
  <c r="AG117" i="2"/>
  <c r="AF117" i="2"/>
  <c r="AE117" i="2"/>
  <c r="AC117" i="2"/>
  <c r="AB117" i="2"/>
  <c r="AA117" i="2"/>
  <c r="Z117" i="2"/>
  <c r="Y117" i="2"/>
  <c r="B117" i="2"/>
  <c r="AD117" i="2" s="1"/>
  <c r="AM116" i="2"/>
  <c r="AL116" i="2"/>
  <c r="AK116" i="2"/>
  <c r="AJ116" i="2"/>
  <c r="AI116" i="2"/>
  <c r="AH116" i="2"/>
  <c r="AG116" i="2"/>
  <c r="AF116" i="2"/>
  <c r="AE116" i="2"/>
  <c r="AC116" i="2"/>
  <c r="AB116" i="2"/>
  <c r="AA116" i="2"/>
  <c r="Z116" i="2"/>
  <c r="Y116" i="2"/>
  <c r="B116" i="2"/>
  <c r="AD116" i="2" s="1"/>
  <c r="AM115" i="2"/>
  <c r="AL115" i="2"/>
  <c r="AK115" i="2"/>
  <c r="AJ115" i="2"/>
  <c r="AI115" i="2"/>
  <c r="AH115" i="2"/>
  <c r="AG115" i="2"/>
  <c r="AF115" i="2"/>
  <c r="AE115" i="2"/>
  <c r="AC115" i="2"/>
  <c r="AB115" i="2"/>
  <c r="AA115" i="2"/>
  <c r="Z115" i="2"/>
  <c r="Y115" i="2"/>
  <c r="B115" i="2"/>
  <c r="AD115" i="2" s="1"/>
  <c r="AM114" i="2"/>
  <c r="AL114" i="2"/>
  <c r="AK114" i="2"/>
  <c r="AJ114" i="2"/>
  <c r="AI114" i="2"/>
  <c r="AH114" i="2"/>
  <c r="AG114" i="2"/>
  <c r="AF114" i="2"/>
  <c r="AE114" i="2"/>
  <c r="AC114" i="2"/>
  <c r="AB114" i="2"/>
  <c r="AA114" i="2"/>
  <c r="Z114" i="2"/>
  <c r="Y114" i="2"/>
  <c r="B114" i="2"/>
  <c r="AD114" i="2" s="1"/>
  <c r="AM113" i="2"/>
  <c r="AL113" i="2"/>
  <c r="AK113" i="2"/>
  <c r="AJ113" i="2"/>
  <c r="AI113" i="2"/>
  <c r="AH113" i="2"/>
  <c r="AG113" i="2"/>
  <c r="AF113" i="2"/>
  <c r="AE113" i="2"/>
  <c r="AC113" i="2"/>
  <c r="AB113" i="2"/>
  <c r="AA113" i="2"/>
  <c r="Z113" i="2"/>
  <c r="Y113" i="2"/>
  <c r="B113" i="2"/>
  <c r="AD113" i="2" s="1"/>
  <c r="AM112" i="2"/>
  <c r="AL112" i="2"/>
  <c r="AK112" i="2"/>
  <c r="AJ112" i="2"/>
  <c r="AI112" i="2"/>
  <c r="AH112" i="2"/>
  <c r="AG112" i="2"/>
  <c r="AF112" i="2"/>
  <c r="AE112" i="2"/>
  <c r="AC112" i="2"/>
  <c r="AB112" i="2"/>
  <c r="AA112" i="2"/>
  <c r="Z112" i="2"/>
  <c r="Y112" i="2"/>
  <c r="B112" i="2"/>
  <c r="AD112" i="2" s="1"/>
  <c r="AM107" i="2"/>
  <c r="AL107" i="2"/>
  <c r="AK107" i="2"/>
  <c r="AJ107" i="2"/>
  <c r="AI107" i="2"/>
  <c r="AH107" i="2"/>
  <c r="AG107" i="2"/>
  <c r="AF107" i="2"/>
  <c r="AE107" i="2"/>
  <c r="AC107" i="2"/>
  <c r="AB107" i="2"/>
  <c r="AA107" i="2"/>
  <c r="Z107" i="2"/>
  <c r="Y107" i="2"/>
  <c r="B107" i="2"/>
  <c r="AD107" i="2" s="1"/>
  <c r="AM106" i="2"/>
  <c r="AL106" i="2"/>
  <c r="AK106" i="2"/>
  <c r="AJ106" i="2"/>
  <c r="AI106" i="2"/>
  <c r="AH106" i="2"/>
  <c r="AG106" i="2"/>
  <c r="AF106" i="2"/>
  <c r="AE106" i="2"/>
  <c r="AC106" i="2"/>
  <c r="AB106" i="2"/>
  <c r="AA106" i="2"/>
  <c r="Z106" i="2"/>
  <c r="Y106" i="2"/>
  <c r="B106" i="2"/>
  <c r="AD106" i="2" s="1"/>
  <c r="AM43" i="2"/>
  <c r="AL43" i="2"/>
  <c r="AK43" i="2"/>
  <c r="AJ43" i="2"/>
  <c r="AI43" i="2"/>
  <c r="AH43" i="2"/>
  <c r="AG43" i="2"/>
  <c r="AF43" i="2"/>
  <c r="AE43" i="2"/>
  <c r="AC43" i="2"/>
  <c r="AB43" i="2"/>
  <c r="AA43" i="2"/>
  <c r="Z43" i="2"/>
  <c r="Y43" i="2"/>
  <c r="B43" i="2"/>
  <c r="AD43" i="2" s="1"/>
  <c r="AM78" i="2"/>
  <c r="AL78" i="2"/>
  <c r="AK78" i="2"/>
  <c r="AJ78" i="2"/>
  <c r="AI78" i="2"/>
  <c r="AH78" i="2"/>
  <c r="AG78" i="2"/>
  <c r="AF78" i="2"/>
  <c r="AE78" i="2"/>
  <c r="AC78" i="2"/>
  <c r="AB78" i="2"/>
  <c r="AA78" i="2"/>
  <c r="Z78" i="2"/>
  <c r="Y78" i="2"/>
  <c r="B78" i="2"/>
  <c r="AD78" i="2" s="1"/>
  <c r="AM67" i="2"/>
  <c r="AL67" i="2"/>
  <c r="AK67" i="2"/>
  <c r="AJ67" i="2"/>
  <c r="AI67" i="2"/>
  <c r="AH67" i="2"/>
  <c r="AG67" i="2"/>
  <c r="AF67" i="2"/>
  <c r="AE67" i="2"/>
  <c r="AC67" i="2"/>
  <c r="AB67" i="2"/>
  <c r="AA67" i="2"/>
  <c r="Z67" i="2"/>
  <c r="Y67" i="2"/>
  <c r="B67" i="2"/>
  <c r="AD67" i="2" s="1"/>
  <c r="AM66" i="2"/>
  <c r="AL66" i="2"/>
  <c r="AK66" i="2"/>
  <c r="AJ66" i="2"/>
  <c r="AI66" i="2"/>
  <c r="AH66" i="2"/>
  <c r="AG66" i="2"/>
  <c r="AF66" i="2"/>
  <c r="AE66" i="2"/>
  <c r="AC66" i="2"/>
  <c r="AB66" i="2"/>
  <c r="AA66" i="2"/>
  <c r="Z66" i="2"/>
  <c r="Y66" i="2"/>
  <c r="B66" i="2"/>
  <c r="AD66" i="2" s="1"/>
  <c r="AM65" i="2"/>
  <c r="AL65" i="2"/>
  <c r="AK65" i="2"/>
  <c r="AJ65" i="2"/>
  <c r="AI65" i="2"/>
  <c r="AH65" i="2"/>
  <c r="AG65" i="2"/>
  <c r="AF65" i="2"/>
  <c r="AE65" i="2"/>
  <c r="AC65" i="2"/>
  <c r="AB65" i="2"/>
  <c r="AA65" i="2"/>
  <c r="Z65" i="2"/>
  <c r="Y65" i="2"/>
  <c r="B65" i="2"/>
  <c r="AD65" i="2" s="1"/>
  <c r="AM64" i="2"/>
  <c r="AL64" i="2"/>
  <c r="AK64" i="2"/>
  <c r="AJ64" i="2"/>
  <c r="AI64" i="2"/>
  <c r="AH64" i="2"/>
  <c r="AG64" i="2"/>
  <c r="AF64" i="2"/>
  <c r="AE64" i="2"/>
  <c r="AC64" i="2"/>
  <c r="AB64" i="2"/>
  <c r="AA64" i="2"/>
  <c r="Z64" i="2"/>
  <c r="Y64" i="2"/>
  <c r="B64" i="2"/>
  <c r="AD64" i="2" s="1"/>
  <c r="AM63" i="2"/>
  <c r="AL63" i="2"/>
  <c r="AK63" i="2"/>
  <c r="AJ63" i="2"/>
  <c r="AI63" i="2"/>
  <c r="AH63" i="2"/>
  <c r="AG63" i="2"/>
  <c r="AF63" i="2"/>
  <c r="AE63" i="2"/>
  <c r="AC63" i="2"/>
  <c r="AB63" i="2"/>
  <c r="AA63" i="2"/>
  <c r="Z63" i="2"/>
  <c r="Y63" i="2"/>
  <c r="B63" i="2"/>
  <c r="AD63" i="2" s="1"/>
  <c r="AM62" i="2"/>
  <c r="AL62" i="2"/>
  <c r="AK62" i="2"/>
  <c r="AJ62" i="2"/>
  <c r="AI62" i="2"/>
  <c r="AH62" i="2"/>
  <c r="AG62" i="2"/>
  <c r="AF62" i="2"/>
  <c r="AE62" i="2"/>
  <c r="AC62" i="2"/>
  <c r="AB62" i="2"/>
  <c r="AA62" i="2"/>
  <c r="Z62" i="2"/>
  <c r="Y62" i="2"/>
  <c r="B62" i="2"/>
  <c r="AD62" i="2" s="1"/>
  <c r="AM61" i="2"/>
  <c r="AL61" i="2"/>
  <c r="AK61" i="2"/>
  <c r="AJ61" i="2"/>
  <c r="AI61" i="2"/>
  <c r="AH61" i="2"/>
  <c r="AG61" i="2"/>
  <c r="AF61" i="2"/>
  <c r="AE61" i="2"/>
  <c r="AC61" i="2"/>
  <c r="AB61" i="2"/>
  <c r="AA61" i="2"/>
  <c r="Z61" i="2"/>
  <c r="Y61" i="2"/>
  <c r="B61" i="2"/>
  <c r="AD61" i="2" s="1"/>
  <c r="AM60" i="2"/>
  <c r="AL60" i="2"/>
  <c r="AK60" i="2"/>
  <c r="AJ60" i="2"/>
  <c r="AI60" i="2"/>
  <c r="AH60" i="2"/>
  <c r="AG60" i="2"/>
  <c r="AF60" i="2"/>
  <c r="AE60" i="2"/>
  <c r="AC60" i="2"/>
  <c r="AB60" i="2"/>
  <c r="AA60" i="2"/>
  <c r="Z60" i="2"/>
  <c r="Y60" i="2"/>
  <c r="B60" i="2"/>
  <c r="AD60" i="2" s="1"/>
  <c r="AM59" i="2"/>
  <c r="AL59" i="2"/>
  <c r="AK59" i="2"/>
  <c r="AJ59" i="2"/>
  <c r="AI59" i="2"/>
  <c r="AH59" i="2"/>
  <c r="AG59" i="2"/>
  <c r="AF59" i="2"/>
  <c r="AE59" i="2"/>
  <c r="AC59" i="2"/>
  <c r="AB59" i="2"/>
  <c r="AA59" i="2"/>
  <c r="Z59" i="2"/>
  <c r="Y59" i="2"/>
  <c r="B59" i="2"/>
  <c r="AD59" i="2" s="1"/>
  <c r="AM58" i="2"/>
  <c r="AL58" i="2"/>
  <c r="AK58" i="2"/>
  <c r="AJ58" i="2"/>
  <c r="AI58" i="2"/>
  <c r="AH58" i="2"/>
  <c r="AG58" i="2"/>
  <c r="AF58" i="2"/>
  <c r="AE58" i="2"/>
  <c r="AC58" i="2"/>
  <c r="AB58" i="2"/>
  <c r="AA58" i="2"/>
  <c r="Z58" i="2"/>
  <c r="Y58" i="2"/>
  <c r="B58" i="2"/>
  <c r="AD58" i="2" s="1"/>
  <c r="AM57" i="2"/>
  <c r="AL57" i="2"/>
  <c r="AK57" i="2"/>
  <c r="AJ57" i="2"/>
  <c r="AI57" i="2"/>
  <c r="AH57" i="2"/>
  <c r="AG57" i="2"/>
  <c r="AF57" i="2"/>
  <c r="AE57" i="2"/>
  <c r="AC57" i="2"/>
  <c r="AB57" i="2"/>
  <c r="AA57" i="2"/>
  <c r="Z57" i="2"/>
  <c r="Y57" i="2"/>
  <c r="B57" i="2"/>
  <c r="AD57" i="2" s="1"/>
  <c r="AM56" i="2"/>
  <c r="AL56" i="2"/>
  <c r="AK56" i="2"/>
  <c r="AJ56" i="2"/>
  <c r="AI56" i="2"/>
  <c r="AH56" i="2"/>
  <c r="AG56" i="2"/>
  <c r="AF56" i="2"/>
  <c r="AE56" i="2"/>
  <c r="AC56" i="2"/>
  <c r="AB56" i="2"/>
  <c r="AA56" i="2"/>
  <c r="Z56" i="2"/>
  <c r="Y56" i="2"/>
  <c r="B56" i="2"/>
  <c r="AD56" i="2" s="1"/>
  <c r="AM55" i="2"/>
  <c r="AL55" i="2"/>
  <c r="AK55" i="2"/>
  <c r="AJ55" i="2"/>
  <c r="AI55" i="2"/>
  <c r="AH55" i="2"/>
  <c r="AG55" i="2"/>
  <c r="AF55" i="2"/>
  <c r="AE55" i="2"/>
  <c r="AC55" i="2"/>
  <c r="AB55" i="2"/>
  <c r="AA55" i="2"/>
  <c r="Z55" i="2"/>
  <c r="Y55" i="2"/>
  <c r="B55" i="2"/>
  <c r="AD55" i="2" s="1"/>
  <c r="AM54" i="2"/>
  <c r="AL54" i="2"/>
  <c r="AK54" i="2"/>
  <c r="AJ54" i="2"/>
  <c r="AI54" i="2"/>
  <c r="AH54" i="2"/>
  <c r="AG54" i="2"/>
  <c r="AF54" i="2"/>
  <c r="AE54" i="2"/>
  <c r="AC54" i="2"/>
  <c r="AB54" i="2"/>
  <c r="AA54" i="2"/>
  <c r="Z54" i="2"/>
  <c r="Y54" i="2"/>
  <c r="B54" i="2"/>
  <c r="AD54" i="2" s="1"/>
  <c r="AM53" i="2"/>
  <c r="AL53" i="2"/>
  <c r="AK53" i="2"/>
  <c r="AJ53" i="2"/>
  <c r="AI53" i="2"/>
  <c r="AH53" i="2"/>
  <c r="AG53" i="2"/>
  <c r="AF53" i="2"/>
  <c r="AE53" i="2"/>
  <c r="AC53" i="2"/>
  <c r="AB53" i="2"/>
  <c r="AA53" i="2"/>
  <c r="Z53" i="2"/>
  <c r="Y53" i="2"/>
  <c r="B53" i="2"/>
  <c r="AD53" i="2" s="1"/>
  <c r="AM52" i="2"/>
  <c r="AL52" i="2"/>
  <c r="AK52" i="2"/>
  <c r="AJ52" i="2"/>
  <c r="AI52" i="2"/>
  <c r="AH52" i="2"/>
  <c r="AG52" i="2"/>
  <c r="AF52" i="2"/>
  <c r="AE52" i="2"/>
  <c r="AC52" i="2"/>
  <c r="AB52" i="2"/>
  <c r="AA52" i="2"/>
  <c r="Z52" i="2"/>
  <c r="Y52" i="2"/>
  <c r="B52" i="2"/>
  <c r="AD52" i="2" s="1"/>
  <c r="AM51" i="2"/>
  <c r="AL51" i="2"/>
  <c r="AK51" i="2"/>
  <c r="AJ51" i="2"/>
  <c r="AI51" i="2"/>
  <c r="AH51" i="2"/>
  <c r="AG51" i="2"/>
  <c r="AF51" i="2"/>
  <c r="AE51" i="2"/>
  <c r="AC51" i="2"/>
  <c r="AB51" i="2"/>
  <c r="AA51" i="2"/>
  <c r="Z51" i="2"/>
  <c r="Y51" i="2"/>
  <c r="B51" i="2"/>
  <c r="AD51" i="2" s="1"/>
  <c r="AM50" i="2"/>
  <c r="AL50" i="2"/>
  <c r="AK50" i="2"/>
  <c r="AJ50" i="2"/>
  <c r="AI50" i="2"/>
  <c r="AH50" i="2"/>
  <c r="AG50" i="2"/>
  <c r="AF50" i="2"/>
  <c r="AE50" i="2"/>
  <c r="AC50" i="2"/>
  <c r="AB50" i="2"/>
  <c r="AA50" i="2"/>
  <c r="Z50" i="2"/>
  <c r="Y50" i="2"/>
  <c r="B50" i="2"/>
  <c r="AD50" i="2" s="1"/>
  <c r="AM49" i="2"/>
  <c r="AL49" i="2"/>
  <c r="AK49" i="2"/>
  <c r="AJ49" i="2"/>
  <c r="AI49" i="2"/>
  <c r="AH49" i="2"/>
  <c r="AG49" i="2"/>
  <c r="AF49" i="2"/>
  <c r="AE49" i="2"/>
  <c r="AC49" i="2"/>
  <c r="AB49" i="2"/>
  <c r="AA49" i="2"/>
  <c r="Z49" i="2"/>
  <c r="Y49" i="2"/>
  <c r="B49" i="2"/>
  <c r="AD49" i="2" s="1"/>
  <c r="AM48" i="2"/>
  <c r="AL48" i="2"/>
  <c r="AK48" i="2"/>
  <c r="AJ48" i="2"/>
  <c r="AI48" i="2"/>
  <c r="AH48" i="2"/>
  <c r="AG48" i="2"/>
  <c r="AF48" i="2"/>
  <c r="AE48" i="2"/>
  <c r="AC48" i="2"/>
  <c r="AB48" i="2"/>
  <c r="AA48" i="2"/>
  <c r="Z48" i="2"/>
  <c r="Y48" i="2"/>
  <c r="B48" i="2"/>
  <c r="AD48" i="2" s="1"/>
  <c r="AM47" i="2"/>
  <c r="AL47" i="2"/>
  <c r="AK47" i="2"/>
  <c r="AJ47" i="2"/>
  <c r="AI47" i="2"/>
  <c r="AH47" i="2"/>
  <c r="AG47" i="2"/>
  <c r="AF47" i="2"/>
  <c r="AE47" i="2"/>
  <c r="AC47" i="2"/>
  <c r="AB47" i="2"/>
  <c r="AA47" i="2"/>
  <c r="Z47" i="2"/>
  <c r="Y47" i="2"/>
  <c r="B47" i="2"/>
  <c r="AD47" i="2" s="1"/>
  <c r="AM46" i="2"/>
  <c r="AL46" i="2"/>
  <c r="AK46" i="2"/>
  <c r="AJ46" i="2"/>
  <c r="AI46" i="2"/>
  <c r="AH46" i="2"/>
  <c r="AG46" i="2"/>
  <c r="AF46" i="2"/>
  <c r="AE46" i="2"/>
  <c r="AC46" i="2"/>
  <c r="AB46" i="2"/>
  <c r="AA46" i="2"/>
  <c r="Z46" i="2"/>
  <c r="Y46" i="2"/>
  <c r="B46" i="2"/>
  <c r="AD46" i="2" s="1"/>
  <c r="AM80" i="2"/>
  <c r="AL80" i="2"/>
  <c r="AK80" i="2"/>
  <c r="AJ80" i="2"/>
  <c r="AI80" i="2"/>
  <c r="AH80" i="2"/>
  <c r="AG80" i="2"/>
  <c r="AF80" i="2"/>
  <c r="AE80" i="2"/>
  <c r="AC80" i="2"/>
  <c r="AB80" i="2"/>
  <c r="AA80" i="2"/>
  <c r="Z80" i="2"/>
  <c r="Y80" i="2"/>
  <c r="B80" i="2"/>
  <c r="AD80" i="2" s="1"/>
  <c r="AM79" i="2"/>
  <c r="AL79" i="2"/>
  <c r="AK79" i="2"/>
  <c r="AJ79" i="2"/>
  <c r="AI79" i="2"/>
  <c r="AH79" i="2"/>
  <c r="AG79" i="2"/>
  <c r="AF79" i="2"/>
  <c r="AE79" i="2"/>
  <c r="AC79" i="2"/>
  <c r="AB79" i="2"/>
  <c r="AA79" i="2"/>
  <c r="Z79" i="2"/>
  <c r="Y79" i="2"/>
  <c r="B79" i="2"/>
  <c r="AD79" i="2" s="1"/>
  <c r="AM45" i="2"/>
  <c r="AL45" i="2"/>
  <c r="AK45" i="2"/>
  <c r="AJ45" i="2"/>
  <c r="AI45" i="2"/>
  <c r="AH45" i="2"/>
  <c r="AG45" i="2"/>
  <c r="AF45" i="2"/>
  <c r="AE45" i="2"/>
  <c r="AC45" i="2"/>
  <c r="AB45" i="2"/>
  <c r="AA45" i="2"/>
  <c r="Z45" i="2"/>
  <c r="Y45" i="2"/>
  <c r="B45" i="2"/>
  <c r="AD45" i="2" s="1"/>
  <c r="AM44" i="2"/>
  <c r="AL44" i="2"/>
  <c r="AK44" i="2"/>
  <c r="AJ44" i="2"/>
  <c r="AI44" i="2"/>
  <c r="AH44" i="2"/>
  <c r="AG44" i="2"/>
  <c r="AF44" i="2"/>
  <c r="AE44" i="2"/>
  <c r="AC44" i="2"/>
  <c r="AB44" i="2"/>
  <c r="AA44" i="2"/>
  <c r="Z44" i="2"/>
  <c r="Y44" i="2"/>
  <c r="B44" i="2"/>
  <c r="AD44" i="2" s="1"/>
  <c r="AM42" i="2"/>
  <c r="AL42" i="2"/>
  <c r="AK42" i="2"/>
  <c r="AJ42" i="2"/>
  <c r="AI42" i="2"/>
  <c r="AH42" i="2"/>
  <c r="AG42" i="2"/>
  <c r="AF42" i="2"/>
  <c r="AE42" i="2"/>
  <c r="AC42" i="2"/>
  <c r="AB42" i="2"/>
  <c r="AA42" i="2"/>
  <c r="Z42" i="2"/>
  <c r="Y42" i="2"/>
  <c r="B42" i="2"/>
  <c r="AD42" i="2" s="1"/>
  <c r="AM41" i="2"/>
  <c r="AL41" i="2"/>
  <c r="AK41" i="2"/>
  <c r="AJ41" i="2"/>
  <c r="AI41" i="2"/>
  <c r="AH41" i="2"/>
  <c r="AG41" i="2"/>
  <c r="AF41" i="2"/>
  <c r="AE41" i="2"/>
  <c r="AC41" i="2"/>
  <c r="AB41" i="2"/>
  <c r="AA41" i="2"/>
  <c r="Z41" i="2"/>
  <c r="Y41" i="2"/>
  <c r="B41" i="2"/>
  <c r="AD41" i="2" s="1"/>
  <c r="AM40" i="2"/>
  <c r="AL40" i="2"/>
  <c r="AK40" i="2"/>
  <c r="AJ40" i="2"/>
  <c r="AI40" i="2"/>
  <c r="AH40" i="2"/>
  <c r="AG40" i="2"/>
  <c r="AF40" i="2"/>
  <c r="AE40" i="2"/>
  <c r="AC40" i="2"/>
  <c r="AB40" i="2"/>
  <c r="AA40" i="2"/>
  <c r="Z40" i="2"/>
  <c r="Y40" i="2"/>
  <c r="B40" i="2"/>
  <c r="AD40" i="2" s="1"/>
  <c r="AM39" i="2"/>
  <c r="AL39" i="2"/>
  <c r="AK39" i="2"/>
  <c r="AJ39" i="2"/>
  <c r="AI39" i="2"/>
  <c r="AH39" i="2"/>
  <c r="AG39" i="2"/>
  <c r="AF39" i="2"/>
  <c r="AE39" i="2"/>
  <c r="AC39" i="2"/>
  <c r="AB39" i="2"/>
  <c r="AA39" i="2"/>
  <c r="Z39" i="2"/>
  <c r="Y39" i="2"/>
  <c r="B39" i="2"/>
  <c r="AD39" i="2" s="1"/>
  <c r="AM38" i="2"/>
  <c r="AL38" i="2"/>
  <c r="AK38" i="2"/>
  <c r="AJ38" i="2"/>
  <c r="AI38" i="2"/>
  <c r="AH38" i="2"/>
  <c r="AG38" i="2"/>
  <c r="AF38" i="2"/>
  <c r="AE38" i="2"/>
  <c r="AC38" i="2"/>
  <c r="AB38" i="2"/>
  <c r="AA38" i="2"/>
  <c r="Z38" i="2"/>
  <c r="Y38" i="2"/>
  <c r="B38" i="2"/>
  <c r="AD38" i="2" s="1"/>
  <c r="AM136" i="2" l="1"/>
  <c r="AL136" i="2"/>
  <c r="AK136" i="2"/>
  <c r="AJ136" i="2"/>
  <c r="AI136" i="2"/>
  <c r="AH136" i="2"/>
  <c r="AG136" i="2"/>
  <c r="AF136" i="2"/>
  <c r="AE136" i="2"/>
  <c r="AC136" i="2"/>
  <c r="AB136" i="2"/>
  <c r="AA136" i="2"/>
  <c r="Z136" i="2"/>
  <c r="Y136" i="2"/>
  <c r="B136" i="2"/>
  <c r="AD136" i="2" s="1"/>
  <c r="AM135" i="2"/>
  <c r="AL135" i="2"/>
  <c r="AK135" i="2"/>
  <c r="AJ135" i="2"/>
  <c r="AI135" i="2"/>
  <c r="AH135" i="2"/>
  <c r="AG135" i="2"/>
  <c r="AF135" i="2"/>
  <c r="AE135" i="2"/>
  <c r="AC135" i="2"/>
  <c r="AB135" i="2"/>
  <c r="AA135" i="2"/>
  <c r="Z135" i="2"/>
  <c r="Y135" i="2"/>
  <c r="B135" i="2"/>
  <c r="AD135" i="2" s="1"/>
  <c r="AM126" i="2"/>
  <c r="AL126" i="2"/>
  <c r="AK126" i="2"/>
  <c r="AJ126" i="2"/>
  <c r="AI126" i="2"/>
  <c r="AH126" i="2"/>
  <c r="AG126" i="2"/>
  <c r="AF126" i="2"/>
  <c r="AE126" i="2"/>
  <c r="AC126" i="2"/>
  <c r="AB126" i="2"/>
  <c r="AA126" i="2"/>
  <c r="Z126" i="2"/>
  <c r="Y126" i="2"/>
  <c r="B126" i="2"/>
  <c r="AD126" i="2" s="1"/>
  <c r="AM125" i="2"/>
  <c r="AL125" i="2"/>
  <c r="AK125" i="2"/>
  <c r="AJ125" i="2"/>
  <c r="AI125" i="2"/>
  <c r="AH125" i="2"/>
  <c r="AG125" i="2"/>
  <c r="AF125" i="2"/>
  <c r="AE125" i="2"/>
  <c r="AC125" i="2"/>
  <c r="AB125" i="2"/>
  <c r="AA125" i="2"/>
  <c r="Z125" i="2"/>
  <c r="Y125" i="2"/>
  <c r="B125" i="2"/>
  <c r="AD125" i="2" s="1"/>
  <c r="AM124" i="2"/>
  <c r="AL124" i="2"/>
  <c r="AK124" i="2"/>
  <c r="AJ124" i="2"/>
  <c r="AI124" i="2"/>
  <c r="AH124" i="2"/>
  <c r="AG124" i="2"/>
  <c r="AF124" i="2"/>
  <c r="AE124" i="2"/>
  <c r="AC124" i="2"/>
  <c r="AB124" i="2"/>
  <c r="AA124" i="2"/>
  <c r="Z124" i="2"/>
  <c r="Y124" i="2"/>
  <c r="B124" i="2"/>
  <c r="AD124" i="2" s="1"/>
  <c r="AM123" i="2"/>
  <c r="AL123" i="2"/>
  <c r="AK123" i="2"/>
  <c r="AJ123" i="2"/>
  <c r="AI123" i="2"/>
  <c r="AH123" i="2"/>
  <c r="AG123" i="2"/>
  <c r="AF123" i="2"/>
  <c r="AE123" i="2"/>
  <c r="AC123" i="2"/>
  <c r="AB123" i="2"/>
  <c r="AA123" i="2"/>
  <c r="Z123" i="2"/>
  <c r="Y123" i="2"/>
  <c r="B123" i="2"/>
  <c r="AD123" i="2" s="1"/>
  <c r="AM122" i="2"/>
  <c r="AL122" i="2"/>
  <c r="AK122" i="2"/>
  <c r="AJ122" i="2"/>
  <c r="AI122" i="2"/>
  <c r="AH122" i="2"/>
  <c r="AG122" i="2"/>
  <c r="AF122" i="2"/>
  <c r="AE122" i="2"/>
  <c r="AC122" i="2"/>
  <c r="AB122" i="2"/>
  <c r="AA122" i="2"/>
  <c r="Z122" i="2"/>
  <c r="Y122" i="2"/>
  <c r="B122" i="2"/>
  <c r="AD122" i="2" s="1"/>
  <c r="AM111" i="2"/>
  <c r="AL111" i="2"/>
  <c r="AK111" i="2"/>
  <c r="AJ111" i="2"/>
  <c r="AI111" i="2"/>
  <c r="AH111" i="2"/>
  <c r="AG111" i="2"/>
  <c r="AF111" i="2"/>
  <c r="AE111" i="2"/>
  <c r="AC111" i="2"/>
  <c r="AB111" i="2"/>
  <c r="AA111" i="2"/>
  <c r="Z111" i="2"/>
  <c r="Y111" i="2"/>
  <c r="B111" i="2"/>
  <c r="AD111" i="2" s="1"/>
  <c r="AM110" i="2"/>
  <c r="AL110" i="2"/>
  <c r="AK110" i="2"/>
  <c r="AJ110" i="2"/>
  <c r="AI110" i="2"/>
  <c r="AH110" i="2"/>
  <c r="AG110" i="2"/>
  <c r="AF110" i="2"/>
  <c r="AE110" i="2"/>
  <c r="AC110" i="2"/>
  <c r="AB110" i="2"/>
  <c r="AA110" i="2"/>
  <c r="Z110" i="2"/>
  <c r="Y110" i="2"/>
  <c r="B110" i="2"/>
  <c r="AD110" i="2" s="1"/>
  <c r="AM102" i="2" l="1"/>
  <c r="AL102" i="2"/>
  <c r="AK102" i="2"/>
  <c r="AJ102" i="2"/>
  <c r="AI102" i="2"/>
  <c r="AH102" i="2"/>
  <c r="AG102" i="2"/>
  <c r="AF102" i="2"/>
  <c r="AE102" i="2"/>
  <c r="AC102" i="2"/>
  <c r="AB102" i="2"/>
  <c r="AA102" i="2"/>
  <c r="Z102" i="2"/>
  <c r="Y102" i="2"/>
  <c r="B102" i="2"/>
  <c r="AD102" i="2" s="1"/>
  <c r="AM100" i="2"/>
  <c r="AL100" i="2"/>
  <c r="AK100" i="2"/>
  <c r="AJ100" i="2"/>
  <c r="AI100" i="2"/>
  <c r="AH100" i="2"/>
  <c r="AG100" i="2"/>
  <c r="AF100" i="2"/>
  <c r="AE100" i="2"/>
  <c r="AC100" i="2"/>
  <c r="AB100" i="2"/>
  <c r="AA100" i="2"/>
  <c r="Z100" i="2"/>
  <c r="Y100" i="2"/>
  <c r="B100" i="2"/>
  <c r="AD100" i="2" s="1"/>
  <c r="AM98" i="2"/>
  <c r="AL98" i="2"/>
  <c r="AK98" i="2"/>
  <c r="AJ98" i="2"/>
  <c r="AI98" i="2"/>
  <c r="AH98" i="2"/>
  <c r="AG98" i="2"/>
  <c r="AF98" i="2"/>
  <c r="AE98" i="2"/>
  <c r="AC98" i="2"/>
  <c r="AB98" i="2"/>
  <c r="AA98" i="2"/>
  <c r="Z98" i="2"/>
  <c r="Y98" i="2"/>
  <c r="B98" i="2"/>
  <c r="AD98" i="2" s="1"/>
  <c r="AM101" i="2"/>
  <c r="AL101" i="2"/>
  <c r="AK101" i="2"/>
  <c r="AJ101" i="2"/>
  <c r="AI101" i="2"/>
  <c r="AH101" i="2"/>
  <c r="AG101" i="2"/>
  <c r="AF101" i="2"/>
  <c r="AE101" i="2"/>
  <c r="AC101" i="2"/>
  <c r="AB101" i="2"/>
  <c r="AA101" i="2"/>
  <c r="Z101" i="2"/>
  <c r="Y101" i="2"/>
  <c r="B101" i="2"/>
  <c r="AD101" i="2" s="1"/>
  <c r="AM99" i="2"/>
  <c r="AL99" i="2"/>
  <c r="AK99" i="2"/>
  <c r="AJ99" i="2"/>
  <c r="AI99" i="2"/>
  <c r="AH99" i="2"/>
  <c r="AG99" i="2"/>
  <c r="AF99" i="2"/>
  <c r="AE99" i="2"/>
  <c r="AC99" i="2"/>
  <c r="AB99" i="2"/>
  <c r="AA99" i="2"/>
  <c r="Z99" i="2"/>
  <c r="Y99" i="2"/>
  <c r="B99" i="2"/>
  <c r="AD99" i="2" s="1"/>
  <c r="AM97" i="2"/>
  <c r="AL97" i="2"/>
  <c r="AK97" i="2"/>
  <c r="AJ97" i="2"/>
  <c r="AI97" i="2"/>
  <c r="AH97" i="2"/>
  <c r="AG97" i="2"/>
  <c r="AF97" i="2"/>
  <c r="AE97" i="2"/>
  <c r="AC97" i="2"/>
  <c r="AB97" i="2"/>
  <c r="AA97" i="2"/>
  <c r="Z97" i="2"/>
  <c r="Y97" i="2"/>
  <c r="B97" i="2"/>
  <c r="AD97" i="2" s="1"/>
  <c r="AM95" i="2"/>
  <c r="AL95" i="2"/>
  <c r="AK95" i="2"/>
  <c r="AJ95" i="2"/>
  <c r="AI95" i="2"/>
  <c r="AH95" i="2"/>
  <c r="AG95" i="2"/>
  <c r="AF95" i="2"/>
  <c r="AE95" i="2"/>
  <c r="AC95" i="2"/>
  <c r="AB95" i="2"/>
  <c r="AA95" i="2"/>
  <c r="Z95" i="2"/>
  <c r="Y95" i="2"/>
  <c r="B95" i="2"/>
  <c r="AD95" i="2" s="1"/>
  <c r="AM93" i="2"/>
  <c r="AL93" i="2"/>
  <c r="AK93" i="2"/>
  <c r="AJ93" i="2"/>
  <c r="AI93" i="2"/>
  <c r="AH93" i="2"/>
  <c r="AG93" i="2"/>
  <c r="AF93" i="2"/>
  <c r="AE93" i="2"/>
  <c r="AC93" i="2"/>
  <c r="AB93" i="2"/>
  <c r="AA93" i="2"/>
  <c r="Z93" i="2"/>
  <c r="Y93" i="2"/>
  <c r="B93" i="2"/>
  <c r="AD93" i="2" s="1"/>
  <c r="AM94" i="2"/>
  <c r="AL94" i="2"/>
  <c r="AK94" i="2"/>
  <c r="AJ94" i="2"/>
  <c r="AI94" i="2"/>
  <c r="AH94" i="2"/>
  <c r="AG94" i="2"/>
  <c r="AF94" i="2"/>
  <c r="AE94" i="2"/>
  <c r="AC94" i="2"/>
  <c r="AB94" i="2"/>
  <c r="AA94" i="2"/>
  <c r="Z94" i="2"/>
  <c r="Y94" i="2"/>
  <c r="B94" i="2"/>
  <c r="AD94" i="2" s="1"/>
  <c r="AM92" i="2"/>
  <c r="AL92" i="2"/>
  <c r="AK92" i="2"/>
  <c r="AJ92" i="2"/>
  <c r="AI92" i="2"/>
  <c r="AH92" i="2"/>
  <c r="AG92" i="2"/>
  <c r="AF92" i="2"/>
  <c r="AE92" i="2"/>
  <c r="AC92" i="2"/>
  <c r="AB92" i="2"/>
  <c r="AA92" i="2"/>
  <c r="Z92" i="2"/>
  <c r="Y92" i="2"/>
  <c r="B92" i="2"/>
  <c r="AD92" i="2" s="1"/>
  <c r="AM91" i="2"/>
  <c r="AL91" i="2"/>
  <c r="AK91" i="2"/>
  <c r="AJ91" i="2"/>
  <c r="AI91" i="2"/>
  <c r="AH91" i="2"/>
  <c r="AG91" i="2"/>
  <c r="AF91" i="2"/>
  <c r="AE91" i="2"/>
  <c r="AC91" i="2"/>
  <c r="AB91" i="2"/>
  <c r="AA91" i="2"/>
  <c r="Z91" i="2"/>
  <c r="Y91" i="2"/>
  <c r="B91" i="2"/>
  <c r="AD91" i="2" s="1"/>
  <c r="AM89" i="2"/>
  <c r="AL89" i="2"/>
  <c r="AK89" i="2"/>
  <c r="AJ89" i="2"/>
  <c r="AI89" i="2"/>
  <c r="AH89" i="2"/>
  <c r="AG89" i="2"/>
  <c r="AF89" i="2"/>
  <c r="AE89" i="2"/>
  <c r="AC89" i="2"/>
  <c r="AB89" i="2"/>
  <c r="AA89" i="2"/>
  <c r="Z89" i="2"/>
  <c r="Y89" i="2"/>
  <c r="B89" i="2"/>
  <c r="AD89" i="2" s="1"/>
  <c r="AM88" i="2"/>
  <c r="AL88" i="2"/>
  <c r="AK88" i="2"/>
  <c r="AJ88" i="2"/>
  <c r="AI88" i="2"/>
  <c r="AH88" i="2"/>
  <c r="AG88" i="2"/>
  <c r="AF88" i="2"/>
  <c r="AE88" i="2"/>
  <c r="AC88" i="2"/>
  <c r="AB88" i="2"/>
  <c r="AA88" i="2"/>
  <c r="Z88" i="2"/>
  <c r="Y88" i="2"/>
  <c r="B88" i="2"/>
  <c r="AD88" i="2" s="1"/>
  <c r="AM90" i="2"/>
  <c r="AL90" i="2"/>
  <c r="AK90" i="2"/>
  <c r="AJ90" i="2"/>
  <c r="AI90" i="2"/>
  <c r="AH90" i="2"/>
  <c r="AG90" i="2"/>
  <c r="AF90" i="2"/>
  <c r="AE90" i="2"/>
  <c r="AC90" i="2"/>
  <c r="AB90" i="2"/>
  <c r="AA90" i="2"/>
  <c r="Z90" i="2"/>
  <c r="Y90" i="2"/>
  <c r="B90" i="2"/>
  <c r="AD90" i="2" s="1"/>
  <c r="AM87" i="2"/>
  <c r="AL87" i="2"/>
  <c r="AK87" i="2"/>
  <c r="AJ87" i="2"/>
  <c r="AI87" i="2"/>
  <c r="AH87" i="2"/>
  <c r="AG87" i="2"/>
  <c r="AF87" i="2"/>
  <c r="AE87" i="2"/>
  <c r="AC87" i="2"/>
  <c r="AB87" i="2"/>
  <c r="AA87" i="2"/>
  <c r="Z87" i="2"/>
  <c r="Y87" i="2"/>
  <c r="B87" i="2"/>
  <c r="AD87" i="2" s="1"/>
  <c r="AM86" i="2"/>
  <c r="AL86" i="2"/>
  <c r="AK86" i="2"/>
  <c r="AJ86" i="2"/>
  <c r="AI86" i="2"/>
  <c r="AH86" i="2"/>
  <c r="AG86" i="2"/>
  <c r="AF86" i="2"/>
  <c r="AE86" i="2"/>
  <c r="AC86" i="2"/>
  <c r="AB86" i="2"/>
  <c r="AA86" i="2"/>
  <c r="Z86" i="2"/>
  <c r="Y86" i="2"/>
  <c r="B86" i="2"/>
  <c r="AD86" i="2" s="1"/>
  <c r="AM85" i="2"/>
  <c r="AL85" i="2"/>
  <c r="AK85" i="2"/>
  <c r="AJ85" i="2"/>
  <c r="AI85" i="2"/>
  <c r="AH85" i="2"/>
  <c r="AG85" i="2"/>
  <c r="AF85" i="2"/>
  <c r="AE85" i="2"/>
  <c r="AC85" i="2"/>
  <c r="AB85" i="2"/>
  <c r="AA85" i="2"/>
  <c r="Z85" i="2"/>
  <c r="Y85" i="2"/>
  <c r="B85" i="2"/>
  <c r="AD85" i="2" s="1"/>
  <c r="AM84" i="2"/>
  <c r="AL84" i="2"/>
  <c r="AK84" i="2"/>
  <c r="AJ84" i="2"/>
  <c r="AI84" i="2"/>
  <c r="AH84" i="2"/>
  <c r="AG84" i="2"/>
  <c r="AF84" i="2"/>
  <c r="AE84" i="2"/>
  <c r="AC84" i="2"/>
  <c r="AB84" i="2"/>
  <c r="AA84" i="2"/>
  <c r="Z84" i="2"/>
  <c r="Y84" i="2"/>
  <c r="B84" i="2"/>
  <c r="AD84" i="2" s="1"/>
  <c r="AM83" i="2"/>
  <c r="AL83" i="2"/>
  <c r="AK83" i="2"/>
  <c r="AJ83" i="2"/>
  <c r="AI83" i="2"/>
  <c r="AH83" i="2"/>
  <c r="AG83" i="2"/>
  <c r="AF83" i="2"/>
  <c r="AE83" i="2"/>
  <c r="AC83" i="2"/>
  <c r="AB83" i="2"/>
  <c r="AA83" i="2"/>
  <c r="Z83" i="2"/>
  <c r="Y83" i="2"/>
  <c r="B83" i="2"/>
  <c r="AD83" i="2" s="1"/>
  <c r="AM82" i="2"/>
  <c r="AL82" i="2"/>
  <c r="AK82" i="2"/>
  <c r="AJ82" i="2"/>
  <c r="AI82" i="2"/>
  <c r="AH82" i="2"/>
  <c r="AG82" i="2"/>
  <c r="AF82" i="2"/>
  <c r="AE82" i="2"/>
  <c r="AC82" i="2"/>
  <c r="AB82" i="2"/>
  <c r="AA82" i="2"/>
  <c r="Z82" i="2"/>
  <c r="Y82" i="2"/>
  <c r="B82" i="2"/>
  <c r="AD82" i="2" s="1"/>
  <c r="AM72" i="2"/>
  <c r="AL72" i="2"/>
  <c r="AK72" i="2"/>
  <c r="AJ72" i="2"/>
  <c r="AI72" i="2"/>
  <c r="AH72" i="2"/>
  <c r="AG72" i="2"/>
  <c r="AF72" i="2"/>
  <c r="AE72" i="2"/>
  <c r="AC72" i="2"/>
  <c r="AB72" i="2"/>
  <c r="AA72" i="2"/>
  <c r="Z72" i="2"/>
  <c r="Y72" i="2"/>
  <c r="B72" i="2"/>
  <c r="AD72" i="2" s="1"/>
  <c r="AM70" i="2"/>
  <c r="AL70" i="2"/>
  <c r="AK70" i="2"/>
  <c r="AJ70" i="2"/>
  <c r="AI70" i="2"/>
  <c r="AH70" i="2"/>
  <c r="AG70" i="2"/>
  <c r="AF70" i="2"/>
  <c r="AE70" i="2"/>
  <c r="AC70" i="2"/>
  <c r="AB70" i="2"/>
  <c r="AA70" i="2"/>
  <c r="Z70" i="2"/>
  <c r="Y70" i="2"/>
  <c r="B70" i="2"/>
  <c r="AD70" i="2" s="1"/>
  <c r="AM81" i="2"/>
  <c r="AL81" i="2"/>
  <c r="AK81" i="2"/>
  <c r="AJ81" i="2"/>
  <c r="AI81" i="2"/>
  <c r="AH81" i="2"/>
  <c r="AG81" i="2"/>
  <c r="AF81" i="2"/>
  <c r="AE81" i="2"/>
  <c r="AC81" i="2"/>
  <c r="AB81" i="2"/>
  <c r="AA81" i="2"/>
  <c r="Z81" i="2"/>
  <c r="Y81" i="2"/>
  <c r="B81" i="2"/>
  <c r="AD81" i="2" s="1"/>
  <c r="AM77" i="2"/>
  <c r="AL77" i="2"/>
  <c r="AK77" i="2"/>
  <c r="AJ77" i="2"/>
  <c r="AI77" i="2"/>
  <c r="AH77" i="2"/>
  <c r="AG77" i="2"/>
  <c r="AF77" i="2"/>
  <c r="AE77" i="2"/>
  <c r="AC77" i="2"/>
  <c r="AB77" i="2"/>
  <c r="AA77" i="2"/>
  <c r="Z77" i="2"/>
  <c r="Y77" i="2"/>
  <c r="B77" i="2"/>
  <c r="AD77" i="2" s="1"/>
  <c r="AM76" i="2"/>
  <c r="AL76" i="2"/>
  <c r="AK76" i="2"/>
  <c r="AJ76" i="2"/>
  <c r="AI76" i="2"/>
  <c r="AH76" i="2"/>
  <c r="AG76" i="2"/>
  <c r="AF76" i="2"/>
  <c r="AE76" i="2"/>
  <c r="AC76" i="2"/>
  <c r="AB76" i="2"/>
  <c r="AA76" i="2"/>
  <c r="Z76" i="2"/>
  <c r="Y76" i="2"/>
  <c r="B76" i="2"/>
  <c r="AD76" i="2" s="1"/>
  <c r="AM75" i="2"/>
  <c r="AL75" i="2"/>
  <c r="AK75" i="2"/>
  <c r="AJ75" i="2"/>
  <c r="AI75" i="2"/>
  <c r="AH75" i="2"/>
  <c r="AG75" i="2"/>
  <c r="AF75" i="2"/>
  <c r="AE75" i="2"/>
  <c r="AC75" i="2"/>
  <c r="AB75" i="2"/>
  <c r="AA75" i="2"/>
  <c r="Z75" i="2"/>
  <c r="Y75" i="2"/>
  <c r="B75" i="2"/>
  <c r="AD75" i="2" s="1"/>
  <c r="AM74" i="2"/>
  <c r="AL74" i="2"/>
  <c r="AK74" i="2"/>
  <c r="AJ74" i="2"/>
  <c r="AI74" i="2"/>
  <c r="AH74" i="2"/>
  <c r="AG74" i="2"/>
  <c r="AF74" i="2"/>
  <c r="AE74" i="2"/>
  <c r="AC74" i="2"/>
  <c r="AB74" i="2"/>
  <c r="AA74" i="2"/>
  <c r="Z74" i="2"/>
  <c r="Y74" i="2"/>
  <c r="B74" i="2"/>
  <c r="AD74" i="2" s="1"/>
  <c r="AM71" i="2"/>
  <c r="AL71" i="2"/>
  <c r="AK71" i="2"/>
  <c r="AJ71" i="2"/>
  <c r="AI71" i="2"/>
  <c r="AH71" i="2"/>
  <c r="AG71" i="2"/>
  <c r="AF71" i="2"/>
  <c r="AE71" i="2"/>
  <c r="AC71" i="2"/>
  <c r="AB71" i="2"/>
  <c r="AA71" i="2"/>
  <c r="Z71" i="2"/>
  <c r="Y71" i="2"/>
  <c r="B71" i="2"/>
  <c r="AD71" i="2" s="1"/>
  <c r="AM73" i="2"/>
  <c r="AL73" i="2"/>
  <c r="AK73" i="2"/>
  <c r="AJ73" i="2"/>
  <c r="AI73" i="2"/>
  <c r="AH73" i="2"/>
  <c r="AG73" i="2"/>
  <c r="AF73" i="2"/>
  <c r="AE73" i="2"/>
  <c r="AC73" i="2"/>
  <c r="AB73" i="2"/>
  <c r="AA73" i="2"/>
  <c r="Z73" i="2"/>
  <c r="Y73" i="2"/>
  <c r="B73" i="2"/>
  <c r="AD73" i="2" s="1"/>
  <c r="AM168" i="2"/>
  <c r="AL168" i="2"/>
  <c r="AK168" i="2"/>
  <c r="AJ168" i="2"/>
  <c r="AI168" i="2"/>
  <c r="AH168" i="2"/>
  <c r="AG168" i="2"/>
  <c r="AF168" i="2"/>
  <c r="AE168" i="2"/>
  <c r="AC168" i="2"/>
  <c r="AB168" i="2"/>
  <c r="AA168" i="2"/>
  <c r="Z168" i="2"/>
  <c r="Y168" i="2"/>
  <c r="B168" i="2"/>
  <c r="AD168" i="2" s="1"/>
  <c r="AM167" i="2"/>
  <c r="AL167" i="2"/>
  <c r="AK167" i="2"/>
  <c r="AJ167" i="2"/>
  <c r="AI167" i="2"/>
  <c r="AH167" i="2"/>
  <c r="AG167" i="2"/>
  <c r="AF167" i="2"/>
  <c r="AE167" i="2"/>
  <c r="AC167" i="2"/>
  <c r="AB167" i="2"/>
  <c r="AA167" i="2"/>
  <c r="Z167" i="2"/>
  <c r="Y167" i="2"/>
  <c r="B167" i="2"/>
  <c r="AD167" i="2" s="1"/>
  <c r="AM166" i="2"/>
  <c r="AL166" i="2"/>
  <c r="AK166" i="2"/>
  <c r="AJ166" i="2"/>
  <c r="AI166" i="2"/>
  <c r="AH166" i="2"/>
  <c r="AG166" i="2"/>
  <c r="AF166" i="2"/>
  <c r="AE166" i="2"/>
  <c r="AC166" i="2"/>
  <c r="AB166" i="2"/>
  <c r="AA166" i="2"/>
  <c r="Z166" i="2"/>
  <c r="Y166" i="2"/>
  <c r="B166" i="2"/>
  <c r="AD166" i="2" s="1"/>
  <c r="AM134" i="2"/>
  <c r="AL134" i="2"/>
  <c r="AK134" i="2"/>
  <c r="AJ134" i="2"/>
  <c r="AI134" i="2"/>
  <c r="AH134" i="2"/>
  <c r="AG134" i="2"/>
  <c r="AF134" i="2"/>
  <c r="AE134" i="2"/>
  <c r="AC134" i="2"/>
  <c r="AB134" i="2"/>
  <c r="AA134" i="2"/>
  <c r="Z134" i="2"/>
  <c r="Y134" i="2"/>
  <c r="B134" i="2"/>
  <c r="AD134" i="2" s="1"/>
  <c r="AM133" i="2"/>
  <c r="AL133" i="2"/>
  <c r="AK133" i="2"/>
  <c r="AJ133" i="2"/>
  <c r="AI133" i="2"/>
  <c r="AH133" i="2"/>
  <c r="AG133" i="2"/>
  <c r="AF133" i="2"/>
  <c r="AE133" i="2"/>
  <c r="AC133" i="2"/>
  <c r="AB133" i="2"/>
  <c r="AA133" i="2"/>
  <c r="Z133" i="2"/>
  <c r="Y133" i="2"/>
  <c r="B133" i="2"/>
  <c r="AD133" i="2" s="1"/>
  <c r="AM132" i="2"/>
  <c r="AL132" i="2"/>
  <c r="AK132" i="2"/>
  <c r="AJ132" i="2"/>
  <c r="AI132" i="2"/>
  <c r="AH132" i="2"/>
  <c r="AG132" i="2"/>
  <c r="AF132" i="2"/>
  <c r="AE132" i="2"/>
  <c r="AC132" i="2"/>
  <c r="AB132" i="2"/>
  <c r="AA132" i="2"/>
  <c r="Z132" i="2"/>
  <c r="Y132" i="2"/>
  <c r="B132" i="2"/>
  <c r="AD132" i="2" s="1"/>
  <c r="AM109" i="2"/>
  <c r="AL109" i="2"/>
  <c r="AK109" i="2"/>
  <c r="AJ109" i="2"/>
  <c r="AI109" i="2"/>
  <c r="AH109" i="2"/>
  <c r="AG109" i="2"/>
  <c r="AF109" i="2"/>
  <c r="AE109" i="2"/>
  <c r="AC109" i="2"/>
  <c r="AB109" i="2"/>
  <c r="AA109" i="2"/>
  <c r="Z109" i="2"/>
  <c r="Y109" i="2"/>
  <c r="B109" i="2"/>
  <c r="AD109" i="2" s="1"/>
  <c r="AM108" i="2"/>
  <c r="AL108" i="2"/>
  <c r="AK108" i="2"/>
  <c r="AJ108" i="2"/>
  <c r="AI108" i="2"/>
  <c r="AH108" i="2"/>
  <c r="AG108" i="2"/>
  <c r="AF108" i="2"/>
  <c r="AE108" i="2"/>
  <c r="AC108" i="2"/>
  <c r="AB108" i="2"/>
  <c r="AA108" i="2"/>
  <c r="Z108" i="2"/>
  <c r="Y108" i="2"/>
  <c r="B108" i="2"/>
  <c r="AD108" i="2" s="1"/>
  <c r="AM105" i="2"/>
  <c r="AL105" i="2"/>
  <c r="AK105" i="2"/>
  <c r="AJ105" i="2"/>
  <c r="AI105" i="2"/>
  <c r="AH105" i="2"/>
  <c r="AG105" i="2"/>
  <c r="AF105" i="2"/>
  <c r="AE105" i="2"/>
  <c r="AC105" i="2"/>
  <c r="AB105" i="2"/>
  <c r="AA105" i="2"/>
  <c r="Z105" i="2"/>
  <c r="Y105" i="2"/>
  <c r="B105" i="2"/>
  <c r="AD105" i="2" s="1"/>
  <c r="AM96" i="2"/>
  <c r="AL96" i="2"/>
  <c r="AK96" i="2"/>
  <c r="AJ96" i="2"/>
  <c r="AI96" i="2"/>
  <c r="AH96" i="2"/>
  <c r="AG96" i="2"/>
  <c r="AF96" i="2"/>
  <c r="AE96" i="2"/>
  <c r="AC96" i="2"/>
  <c r="AB96" i="2"/>
  <c r="AA96" i="2"/>
  <c r="Z96" i="2"/>
  <c r="Y96" i="2"/>
  <c r="B96" i="2"/>
  <c r="AD96" i="2" s="1"/>
  <c r="AM37" i="2"/>
  <c r="AL37" i="2"/>
  <c r="AK37" i="2"/>
  <c r="AJ37" i="2"/>
  <c r="AI37" i="2"/>
  <c r="AH37" i="2"/>
  <c r="AG37" i="2"/>
  <c r="AF37" i="2"/>
  <c r="AE37" i="2"/>
  <c r="AC37" i="2"/>
  <c r="AB37" i="2"/>
  <c r="AA37" i="2"/>
  <c r="Z37" i="2"/>
  <c r="Y37" i="2"/>
  <c r="B37" i="2"/>
  <c r="AD37" i="2" s="1"/>
  <c r="AM172" i="2" l="1"/>
  <c r="AL172" i="2"/>
  <c r="AK172" i="2"/>
  <c r="AJ172" i="2"/>
  <c r="AI172" i="2"/>
  <c r="AH172" i="2"/>
  <c r="AG172" i="2"/>
  <c r="AF172" i="2"/>
  <c r="AE172" i="2"/>
  <c r="AC172" i="2"/>
  <c r="AB172" i="2"/>
  <c r="AA172" i="2"/>
  <c r="Z172" i="2"/>
  <c r="Y172" i="2"/>
  <c r="B172" i="2"/>
  <c r="AD172" i="2" s="1"/>
  <c r="AM171" i="2"/>
  <c r="AL171" i="2"/>
  <c r="AK171" i="2"/>
  <c r="AJ171" i="2"/>
  <c r="AI171" i="2"/>
  <c r="AH171" i="2"/>
  <c r="AG171" i="2"/>
  <c r="AF171" i="2"/>
  <c r="AE171" i="2"/>
  <c r="AC171" i="2"/>
  <c r="AB171" i="2"/>
  <c r="AA171" i="2"/>
  <c r="Z171" i="2"/>
  <c r="Y171" i="2"/>
  <c r="B171" i="2"/>
  <c r="AD171" i="2" s="1"/>
  <c r="AM170" i="2"/>
  <c r="AL170" i="2"/>
  <c r="AK170" i="2"/>
  <c r="AJ170" i="2"/>
  <c r="AI170" i="2"/>
  <c r="AH170" i="2"/>
  <c r="AG170" i="2"/>
  <c r="AF170" i="2"/>
  <c r="AE170" i="2"/>
  <c r="AC170" i="2"/>
  <c r="AB170" i="2"/>
  <c r="AA170" i="2"/>
  <c r="Z170" i="2"/>
  <c r="Y170" i="2"/>
  <c r="B170" i="2"/>
  <c r="AD170" i="2" s="1"/>
  <c r="AM169" i="2"/>
  <c r="AL169" i="2"/>
  <c r="AK169" i="2"/>
  <c r="AJ169" i="2"/>
  <c r="AI169" i="2"/>
  <c r="AH169" i="2"/>
  <c r="AG169" i="2"/>
  <c r="AF169" i="2"/>
  <c r="AE169" i="2"/>
  <c r="AC169" i="2"/>
  <c r="AB169" i="2"/>
  <c r="AA169" i="2"/>
  <c r="Z169" i="2"/>
  <c r="Y169" i="2"/>
  <c r="B169" i="2"/>
  <c r="AD169" i="2" s="1"/>
  <c r="AM32" i="2" l="1"/>
  <c r="AL32" i="2"/>
  <c r="AK32" i="2"/>
  <c r="AJ32" i="2"/>
  <c r="AI32" i="2"/>
  <c r="AH32" i="2"/>
  <c r="AG32" i="2"/>
  <c r="AF32" i="2"/>
  <c r="AE32" i="2"/>
  <c r="AC32" i="2"/>
  <c r="AB32" i="2"/>
  <c r="AA32" i="2"/>
  <c r="Z32" i="2"/>
  <c r="Y32" i="2"/>
  <c r="B32" i="2"/>
  <c r="AD32" i="2" s="1"/>
  <c r="AM33" i="2"/>
  <c r="AL33" i="2"/>
  <c r="AK33" i="2"/>
  <c r="AJ33" i="2"/>
  <c r="AI33" i="2"/>
  <c r="AH33" i="2"/>
  <c r="AG33" i="2"/>
  <c r="AF33" i="2"/>
  <c r="AE33" i="2"/>
  <c r="AC33" i="2"/>
  <c r="AB33" i="2"/>
  <c r="AA33" i="2"/>
  <c r="Z33" i="2"/>
  <c r="Y33" i="2"/>
  <c r="B33" i="2"/>
  <c r="AD33" i="2" s="1"/>
  <c r="AM31" i="2"/>
  <c r="AL31" i="2"/>
  <c r="AK31" i="2"/>
  <c r="AJ31" i="2"/>
  <c r="AI31" i="2"/>
  <c r="AH31" i="2"/>
  <c r="AG31" i="2"/>
  <c r="AF31" i="2"/>
  <c r="AE31" i="2"/>
  <c r="AC31" i="2"/>
  <c r="AB31" i="2"/>
  <c r="AA31" i="2"/>
  <c r="Z31" i="2"/>
  <c r="Y31" i="2"/>
  <c r="B31" i="2"/>
  <c r="AD31" i="2" s="1"/>
  <c r="AM30" i="2"/>
  <c r="AL30" i="2"/>
  <c r="AK30" i="2"/>
  <c r="AJ30" i="2"/>
  <c r="AI30" i="2"/>
  <c r="AH30" i="2"/>
  <c r="AG30" i="2"/>
  <c r="AF30" i="2"/>
  <c r="AE30" i="2"/>
  <c r="AC30" i="2"/>
  <c r="AB30" i="2"/>
  <c r="AA30" i="2"/>
  <c r="Z30" i="2"/>
  <c r="Y30" i="2"/>
  <c r="B30" i="2"/>
  <c r="AD30" i="2" s="1"/>
  <c r="AM23" i="2"/>
  <c r="AL23" i="2"/>
  <c r="AK23" i="2"/>
  <c r="AJ23" i="2"/>
  <c r="AI23" i="2"/>
  <c r="AH23" i="2"/>
  <c r="AG23" i="2"/>
  <c r="AF23" i="2"/>
  <c r="AE23" i="2"/>
  <c r="AC23" i="2"/>
  <c r="AB23" i="2"/>
  <c r="AA23" i="2"/>
  <c r="Z23" i="2"/>
  <c r="Y23" i="2"/>
  <c r="B23" i="2"/>
  <c r="AD23" i="2" s="1"/>
  <c r="B24" i="2"/>
  <c r="AD24" i="2" s="1"/>
  <c r="Y24" i="2"/>
  <c r="Z24" i="2"/>
  <c r="AA24" i="2"/>
  <c r="AB24" i="2"/>
  <c r="AC24" i="2"/>
  <c r="AE24" i="2"/>
  <c r="AF24" i="2"/>
  <c r="AG24" i="2"/>
  <c r="AH24" i="2"/>
  <c r="AI24" i="2"/>
  <c r="AJ24" i="2"/>
  <c r="AK24" i="2"/>
  <c r="AL24" i="2"/>
  <c r="AM24" i="2"/>
  <c r="AM22" i="2"/>
  <c r="AL22" i="2"/>
  <c r="AK22" i="2"/>
  <c r="AJ22" i="2"/>
  <c r="AI22" i="2"/>
  <c r="AH22" i="2"/>
  <c r="AG22" i="2"/>
  <c r="AF22" i="2"/>
  <c r="AE22" i="2"/>
  <c r="AC22" i="2"/>
  <c r="AB22" i="2"/>
  <c r="AA22" i="2"/>
  <c r="Z22" i="2"/>
  <c r="Y22" i="2"/>
  <c r="B22" i="2"/>
  <c r="AD22" i="2" s="1"/>
  <c r="AM26" i="2"/>
  <c r="AL26" i="2"/>
  <c r="AK26" i="2"/>
  <c r="AJ26" i="2"/>
  <c r="AI26" i="2"/>
  <c r="AH26" i="2"/>
  <c r="AG26" i="2"/>
  <c r="AF26" i="2"/>
  <c r="AE26" i="2"/>
  <c r="AC26" i="2"/>
  <c r="AB26" i="2"/>
  <c r="AA26" i="2"/>
  <c r="Z26" i="2"/>
  <c r="Y26" i="2"/>
  <c r="B26" i="2"/>
  <c r="AD26" i="2" s="1"/>
  <c r="AA175" i="2" l="1"/>
  <c r="Z175" i="2"/>
  <c r="AA174" i="2"/>
  <c r="Z174" i="2"/>
  <c r="AA173" i="2"/>
  <c r="Z173" i="2"/>
  <c r="AA36" i="2"/>
  <c r="Z36" i="2"/>
  <c r="AA35" i="2"/>
  <c r="Z35" i="2"/>
  <c r="AA34" i="2"/>
  <c r="Z34" i="2"/>
  <c r="AA29" i="2"/>
  <c r="Z29" i="2"/>
  <c r="AA28" i="2"/>
  <c r="Z28" i="2"/>
  <c r="AA27" i="2"/>
  <c r="Z27" i="2"/>
  <c r="AA25" i="2"/>
  <c r="Z25" i="2"/>
  <c r="Z21" i="2"/>
  <c r="AA21" i="2"/>
  <c r="AM175" i="2"/>
  <c r="AL175" i="2"/>
  <c r="AK175" i="2"/>
  <c r="AJ175" i="2"/>
  <c r="AI175" i="2"/>
  <c r="AH175" i="2"/>
  <c r="AG175" i="2"/>
  <c r="AF175" i="2"/>
  <c r="AE175" i="2"/>
  <c r="AC175" i="2"/>
  <c r="AB175" i="2"/>
  <c r="Y175" i="2"/>
  <c r="B175" i="2"/>
  <c r="AD175" i="2" s="1"/>
  <c r="Y174" i="2"/>
  <c r="Y173" i="2"/>
  <c r="Y36" i="2"/>
  <c r="Y35" i="2"/>
  <c r="Y34" i="2"/>
  <c r="Y29" i="2"/>
  <c r="Y28" i="2"/>
  <c r="Y27" i="2"/>
  <c r="Y25" i="2"/>
  <c r="Y21" i="2" l="1"/>
  <c r="W14" i="2" s="1"/>
  <c r="AM174" i="2"/>
  <c r="AL174" i="2"/>
  <c r="AK174" i="2"/>
  <c r="AJ174" i="2"/>
  <c r="AI174" i="2"/>
  <c r="AH174" i="2"/>
  <c r="AG174" i="2"/>
  <c r="AF174" i="2"/>
  <c r="AE174" i="2"/>
  <c r="AC174" i="2"/>
  <c r="AB174" i="2"/>
  <c r="B174" i="2"/>
  <c r="AD174" i="2" s="1"/>
  <c r="AM173" i="2"/>
  <c r="AL173" i="2"/>
  <c r="AK173" i="2"/>
  <c r="AJ173" i="2"/>
  <c r="AI173" i="2"/>
  <c r="AH173" i="2"/>
  <c r="AG173" i="2"/>
  <c r="AF173" i="2"/>
  <c r="AE173" i="2"/>
  <c r="AC173" i="2"/>
  <c r="AB173" i="2"/>
  <c r="B173" i="2"/>
  <c r="AD173" i="2" s="1"/>
  <c r="AM36" i="2"/>
  <c r="AL36" i="2"/>
  <c r="AK36" i="2"/>
  <c r="AJ36" i="2"/>
  <c r="AI36" i="2"/>
  <c r="AH36" i="2"/>
  <c r="AG36" i="2"/>
  <c r="AF36" i="2"/>
  <c r="AE36" i="2"/>
  <c r="AC36" i="2"/>
  <c r="AB36" i="2"/>
  <c r="B36" i="2"/>
  <c r="AD36" i="2" s="1"/>
  <c r="AM35" i="2"/>
  <c r="AL35" i="2"/>
  <c r="AK35" i="2"/>
  <c r="AJ35" i="2"/>
  <c r="AI35" i="2"/>
  <c r="AH35" i="2"/>
  <c r="AG35" i="2"/>
  <c r="AF35" i="2"/>
  <c r="AE35" i="2"/>
  <c r="AC35" i="2"/>
  <c r="AB35" i="2"/>
  <c r="B35" i="2"/>
  <c r="AD35" i="2" s="1"/>
  <c r="AM34" i="2"/>
  <c r="AL34" i="2"/>
  <c r="AK34" i="2"/>
  <c r="AJ34" i="2"/>
  <c r="AI34" i="2"/>
  <c r="AH34" i="2"/>
  <c r="AG34" i="2"/>
  <c r="AF34" i="2"/>
  <c r="AE34" i="2"/>
  <c r="AC34" i="2"/>
  <c r="AB34" i="2"/>
  <c r="B34" i="2"/>
  <c r="AD34" i="2" s="1"/>
  <c r="AM29" i="2"/>
  <c r="AL29" i="2"/>
  <c r="AK29" i="2"/>
  <c r="AJ29" i="2"/>
  <c r="AI29" i="2"/>
  <c r="AH29" i="2"/>
  <c r="AG29" i="2"/>
  <c r="AF29" i="2"/>
  <c r="AE29" i="2"/>
  <c r="AC29" i="2"/>
  <c r="AB29" i="2"/>
  <c r="B29" i="2"/>
  <c r="AD29" i="2" s="1"/>
  <c r="AM28" i="2"/>
  <c r="AL28" i="2"/>
  <c r="AK28" i="2"/>
  <c r="AJ28" i="2"/>
  <c r="AI28" i="2"/>
  <c r="AH28" i="2"/>
  <c r="AG28" i="2"/>
  <c r="AF28" i="2"/>
  <c r="AE28" i="2"/>
  <c r="AC28" i="2"/>
  <c r="AB28" i="2"/>
  <c r="B28" i="2"/>
  <c r="AD28" i="2" s="1"/>
  <c r="AM27" i="2"/>
  <c r="AL27" i="2"/>
  <c r="AK27" i="2"/>
  <c r="AJ27" i="2"/>
  <c r="AI27" i="2"/>
  <c r="AH27" i="2"/>
  <c r="AG27" i="2"/>
  <c r="AF27" i="2"/>
  <c r="AE27" i="2"/>
  <c r="AC27" i="2"/>
  <c r="AB27" i="2"/>
  <c r="B27" i="2"/>
  <c r="AD27" i="2" s="1"/>
  <c r="B25" i="2"/>
  <c r="B21" i="2"/>
  <c r="Y14" i="2" l="1"/>
  <c r="X14" i="2"/>
  <c r="AM25" i="2"/>
  <c r="AL25" i="2"/>
  <c r="AK25" i="2"/>
  <c r="AJ25" i="2"/>
  <c r="AI25" i="2"/>
  <c r="AH25" i="2"/>
  <c r="AG25" i="2"/>
  <c r="AF25" i="2"/>
  <c r="AE25" i="2"/>
  <c r="AC25" i="2"/>
  <c r="AB25" i="2"/>
  <c r="AD25" i="2"/>
  <c r="AM21" i="2"/>
  <c r="AL21" i="2"/>
  <c r="AK21" i="2"/>
  <c r="AJ21" i="2"/>
  <c r="AI21" i="2"/>
  <c r="AH21" i="2"/>
  <c r="AG21" i="2"/>
  <c r="AF21" i="2"/>
  <c r="AE21" i="2"/>
  <c r="AC21" i="2"/>
  <c r="AB21" i="2"/>
  <c r="AD21" i="2"/>
  <c r="T19" i="2"/>
  <c r="S19" i="2"/>
  <c r="R19" i="2"/>
  <c r="Q19" i="2"/>
  <c r="P19" i="2"/>
  <c r="O19" i="2"/>
  <c r="N19" i="2"/>
  <c r="M19" i="2"/>
  <c r="L19" i="2"/>
  <c r="T18" i="2"/>
  <c r="S18" i="2"/>
  <c r="R18" i="2"/>
  <c r="Q18" i="2"/>
  <c r="P18" i="2"/>
  <c r="O18" i="2"/>
  <c r="N18" i="2"/>
  <c r="M18" i="2"/>
  <c r="L18" i="2"/>
  <c r="T17" i="2"/>
  <c r="S17" i="2"/>
  <c r="R17" i="2"/>
  <c r="Q17" i="2"/>
  <c r="P17" i="2"/>
  <c r="O17" i="2"/>
  <c r="N17" i="2"/>
  <c r="M17" i="2"/>
  <c r="L17" i="2"/>
  <c r="T12" i="2"/>
  <c r="H6" i="2"/>
  <c r="G6" i="2"/>
  <c r="D6" i="2"/>
  <c r="B6" i="2"/>
  <c r="C17" i="1"/>
  <c r="C15" i="1"/>
  <c r="C13" i="1"/>
  <c r="W17" i="2" l="1"/>
  <c r="O12" i="2"/>
  <c r="M12" i="2"/>
  <c r="Q12" i="2"/>
  <c r="P12" i="2"/>
  <c r="U18" i="2"/>
  <c r="U19" i="2"/>
  <c r="N12" i="2"/>
  <c r="R12" i="2"/>
  <c r="U17" i="2"/>
  <c r="O14" i="2"/>
  <c r="S14" i="2"/>
  <c r="X17" i="2"/>
  <c r="Q14" i="2"/>
  <c r="L14" i="2"/>
  <c r="P14" i="2"/>
  <c r="T14" i="2"/>
  <c r="M14" i="2"/>
  <c r="N14" i="2"/>
  <c r="R14" i="2"/>
  <c r="S12" i="2" l="1"/>
  <c r="L12" i="2"/>
</calcChain>
</file>

<file path=xl/comments1.xml><?xml version="1.0" encoding="utf-8"?>
<comments xmlns="http://schemas.openxmlformats.org/spreadsheetml/2006/main">
  <authors>
    <author>d6049710</author>
  </authors>
  <commentList>
    <comment ref="C12" authorId="0" shape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5" authorId="0" shapeId="0">
      <text>
        <r>
          <rPr>
            <b/>
            <sz val="14"/>
            <color indexed="81"/>
            <rFont val="ＭＳ Ｐゴシック"/>
            <family val="3"/>
            <charset val="128"/>
          </rPr>
          <t>テスト計画書からセットします</t>
        </r>
      </text>
    </comment>
    <comment ref="F5" authorId="0" shapeId="0">
      <text>
        <r>
          <rPr>
            <b/>
            <sz val="14"/>
            <color indexed="81"/>
            <rFont val="ＭＳ Ｐゴシック"/>
            <family val="3"/>
            <charset val="128"/>
          </rPr>
          <t>テスト計画書からセットします</t>
        </r>
      </text>
    </comment>
    <comment ref="G5" authorId="0" shapeId="0">
      <text>
        <r>
          <rPr>
            <b/>
            <sz val="14"/>
            <color indexed="81"/>
            <rFont val="ＭＳ Ｐゴシック"/>
            <family val="3"/>
            <charset val="128"/>
          </rPr>
          <t>テスト計画書からセットします</t>
        </r>
      </text>
    </comment>
    <comment ref="H5" authorId="0" shapeId="0">
      <text>
        <r>
          <rPr>
            <b/>
            <sz val="14"/>
            <color indexed="81"/>
            <rFont val="ＭＳ Ｐゴシック"/>
            <family val="3"/>
            <charset val="128"/>
          </rPr>
          <t>テスト計画書からセットします</t>
        </r>
      </text>
    </comment>
    <comment ref="J12" authorId="1" shapeId="0">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3" authorId="1" shapeId="0">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4" authorId="1" shapeId="0">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<sst xmlns="http://schemas.openxmlformats.org/spreadsheetml/2006/main" count="499" uniqueCount="374">
  <si>
    <t>プロジェクトＩＤ</t>
  </si>
  <si>
    <t>プロジェクト名</t>
  </si>
  <si>
    <t>備考（ｻﾌﾞｼｽﾃﾑ名等）</t>
    <rPh sb="0" eb="2">
      <t>ビコウ</t>
    </rPh>
    <rPh sb="10" eb="12">
      <t>メイナド</t>
    </rPh>
    <phoneticPr fontId="3"/>
  </si>
  <si>
    <t>フェーズ
／保守ＩＤ</t>
    <rPh sb="6" eb="8">
      <t>ホシュ</t>
    </rPh>
    <phoneticPr fontId="3"/>
  </si>
  <si>
    <t>テスト種別</t>
  </si>
  <si>
    <t>単体テスト</t>
  </si>
  <si>
    <t xml:space="preserve"> 変更履歴</t>
    <rPh sb="1" eb="3">
      <t>ヘンコウ</t>
    </rPh>
    <rPh sb="3" eb="5">
      <t>リレキ</t>
    </rPh>
    <phoneticPr fontId="3"/>
  </si>
  <si>
    <t>バージョンＮｏ.</t>
    <phoneticPr fontId="3"/>
  </si>
  <si>
    <t>変更年月日</t>
    <rPh sb="0" eb="2">
      <t>ヘンコウ</t>
    </rPh>
    <rPh sb="2" eb="5">
      <t>ネンガッピ</t>
    </rPh>
    <phoneticPr fontId="3"/>
  </si>
  <si>
    <t>変更概要</t>
    <rPh sb="0" eb="2">
      <t>ヘンコウ</t>
    </rPh>
    <rPh sb="2" eb="4">
      <t>ガイヨウ</t>
    </rPh>
    <phoneticPr fontId="3"/>
  </si>
  <si>
    <t>作成</t>
    <rPh sb="0" eb="2">
      <t>サクセイ</t>
    </rPh>
    <phoneticPr fontId="3"/>
  </si>
  <si>
    <t>レビュー</t>
    <phoneticPr fontId="3"/>
  </si>
  <si>
    <t>承認</t>
    <rPh sb="0" eb="2">
      <t>ショウニン</t>
    </rPh>
    <phoneticPr fontId="3"/>
  </si>
  <si>
    <t>1.0</t>
    <phoneticPr fontId="3"/>
  </si>
  <si>
    <t>ベースバージョン</t>
    <phoneticPr fontId="3"/>
  </si>
  <si>
    <t>　１．テスト範囲</t>
    <rPh sb="6" eb="8">
      <t>ハンイ</t>
    </rPh>
    <phoneticPr fontId="3"/>
  </si>
  <si>
    <t>ID等</t>
    <rPh sb="2" eb="3">
      <t>ナド</t>
    </rPh>
    <phoneticPr fontId="3"/>
  </si>
  <si>
    <t>サブID等</t>
    <rPh sb="4" eb="5">
      <t>ナド</t>
    </rPh>
    <phoneticPr fontId="3"/>
  </si>
  <si>
    <t>説明等</t>
    <rPh sb="0" eb="2">
      <t>セツメイ</t>
    </rPh>
    <rPh sb="2" eb="3">
      <t>ナド</t>
    </rPh>
    <phoneticPr fontId="3"/>
  </si>
  <si>
    <t>　２．テスト環境</t>
    <rPh sb="6" eb="8">
      <t>カンキョウ</t>
    </rPh>
    <phoneticPr fontId="3"/>
  </si>
  <si>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3"/>
  </si>
  <si>
    <t>必要なハードウェア構成</t>
    <rPh sb="0" eb="2">
      <t>ヒツヨウ</t>
    </rPh>
    <rPh sb="9" eb="11">
      <t>コウセイ</t>
    </rPh>
    <phoneticPr fontId="3"/>
  </si>
  <si>
    <t>サーバ環境</t>
    <rPh sb="3" eb="5">
      <t>カンキョウ</t>
    </rPh>
    <phoneticPr fontId="3"/>
  </si>
  <si>
    <t>クライアント環境</t>
    <phoneticPr fontId="3"/>
  </si>
  <si>
    <t>必要なソフトウェア構成</t>
    <rPh sb="0" eb="2">
      <t>ヒツヨウ</t>
    </rPh>
    <rPh sb="9" eb="11">
      <t>コウセイ</t>
    </rPh>
    <phoneticPr fontId="3"/>
  </si>
  <si>
    <t>　３．テスト方法</t>
    <rPh sb="6" eb="8">
      <t>ホウホウ</t>
    </rPh>
    <phoneticPr fontId="3"/>
  </si>
  <si>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3"/>
  </si>
  <si>
    <t>テスト条件</t>
    <phoneticPr fontId="3"/>
  </si>
  <si>
    <t>statement
カバレッジ</t>
    <phoneticPr fontId="3"/>
  </si>
  <si>
    <t>pathカバレッジ</t>
    <phoneticPr fontId="3"/>
  </si>
  <si>
    <t>logicカバレッジ</t>
    <phoneticPr fontId="3"/>
  </si>
  <si>
    <t>ボリュームテスト</t>
    <phoneticPr fontId="3"/>
  </si>
  <si>
    <t>利便性テスト</t>
    <rPh sb="0" eb="3">
      <t>リベンセイ</t>
    </rPh>
    <phoneticPr fontId="3"/>
  </si>
  <si>
    <t>セキュリティ
テスト</t>
    <phoneticPr fontId="3"/>
  </si>
  <si>
    <t>性能テスト</t>
    <rPh sb="0" eb="2">
      <t>セイノウ</t>
    </rPh>
    <phoneticPr fontId="3"/>
  </si>
  <si>
    <t>復旧テスト</t>
    <rPh sb="0" eb="2">
      <t>フッキュウ</t>
    </rPh>
    <phoneticPr fontId="3"/>
  </si>
  <si>
    <t>運用テスト</t>
    <rPh sb="0" eb="2">
      <t>ウンヨウ</t>
    </rPh>
    <phoneticPr fontId="3"/>
  </si>
  <si>
    <t>テスト実施手順</t>
    <rPh sb="3" eb="5">
      <t>ジッシ</t>
    </rPh>
    <rPh sb="5" eb="7">
      <t>テジュン</t>
    </rPh>
    <phoneticPr fontId="3"/>
  </si>
  <si>
    <t>（シナリオ）</t>
    <phoneticPr fontId="3"/>
  </si>
  <si>
    <t>　４．テストツール</t>
    <phoneticPr fontId="3"/>
  </si>
  <si>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3"/>
  </si>
  <si>
    <t>ツール名</t>
    <rPh sb="3" eb="4">
      <t>メイ</t>
    </rPh>
    <phoneticPr fontId="3"/>
  </si>
  <si>
    <t>使用目的</t>
    <rPh sb="0" eb="2">
      <t>シヨウ</t>
    </rPh>
    <rPh sb="2" eb="4">
      <t>モクテキ</t>
    </rPh>
    <phoneticPr fontId="3"/>
  </si>
  <si>
    <t>　５．テスト仕様書作成と
      テスト実施計画</t>
    <phoneticPr fontId="3"/>
  </si>
  <si>
    <t>ソフトウエア要求機能ＩＤ</t>
    <phoneticPr fontId="3"/>
  </si>
  <si>
    <t>テスト仕様書Ｎｏ</t>
    <phoneticPr fontId="3"/>
  </si>
  <si>
    <t>項目番号</t>
    <rPh sb="0" eb="2">
      <t>コウモク</t>
    </rPh>
    <rPh sb="2" eb="4">
      <t>バンゴウ</t>
    </rPh>
    <phoneticPr fontId="3"/>
  </si>
  <si>
    <t>担当</t>
    <phoneticPr fontId="3"/>
  </si>
  <si>
    <t>日程</t>
    <phoneticPr fontId="3"/>
  </si>
  <si>
    <t>　６． テスト準備</t>
    <rPh sb="7" eb="9">
      <t>ジュンビ</t>
    </rPh>
    <phoneticPr fontId="3"/>
  </si>
  <si>
    <t>担当</t>
    <rPh sb="0" eb="2">
      <t>タントウ</t>
    </rPh>
    <phoneticPr fontId="3"/>
  </si>
  <si>
    <t>日程</t>
    <rPh sb="0" eb="2">
      <t>ニッテイ</t>
    </rPh>
    <phoneticPr fontId="3"/>
  </si>
  <si>
    <t>準備内容</t>
    <rPh sb="0" eb="2">
      <t>ジュンビ</t>
    </rPh>
    <rPh sb="2" eb="4">
      <t>ナイヨウ</t>
    </rPh>
    <phoneticPr fontId="3"/>
  </si>
  <si>
    <t>　７． テストの制限</t>
    <rPh sb="8" eb="10">
      <t>セイゲン</t>
    </rPh>
    <phoneticPr fontId="3"/>
  </si>
  <si>
    <t>テストに関する制限事項がある場合その内容を記述する。</t>
    <phoneticPr fontId="3"/>
  </si>
  <si>
    <t>テストデータ</t>
  </si>
  <si>
    <t>テスト実施者にてテストデータを作成する</t>
    <phoneticPr fontId="3"/>
  </si>
  <si>
    <t>テスト方法</t>
  </si>
  <si>
    <t>テスト計画書に遵守する</t>
    <phoneticPr fontId="3"/>
  </si>
  <si>
    <t>テスト結果</t>
  </si>
  <si>
    <t>テスト結果報告書に結果を記入する</t>
    <phoneticPr fontId="3"/>
  </si>
  <si>
    <t>テスト環境</t>
  </si>
  <si>
    <t>Webｻｰﾊﾞ､DBｻｰﾊﾞに全てﾃｽﾄ機を用いるため､本番機と同様の環境でない場合がある</t>
    <phoneticPr fontId="3"/>
  </si>
  <si>
    <t>その他</t>
  </si>
  <si>
    <t>　８．テスト結果の確認・検証</t>
    <rPh sb="6" eb="8">
      <t>ケッカ</t>
    </rPh>
    <rPh sb="9" eb="11">
      <t>カクニン</t>
    </rPh>
    <rPh sb="12" eb="14">
      <t>ケンショウ</t>
    </rPh>
    <phoneticPr fontId="3"/>
  </si>
  <si>
    <t>「テスト結果報告書」によりテスト結果を確認する。以下のテスト仕様書に関しては、PMが実施して検証する。</t>
    <phoneticPr fontId="3"/>
  </si>
  <si>
    <t>テスト仕様書No</t>
    <rPh sb="3" eb="6">
      <t>シヨウショ</t>
    </rPh>
    <phoneticPr fontId="3"/>
  </si>
  <si>
    <t>備考</t>
    <rPh sb="0" eb="2">
      <t>ビコウ</t>
    </rPh>
    <phoneticPr fontId="3"/>
  </si>
  <si>
    <t>　９．成果物</t>
    <rPh sb="3" eb="5">
      <t>セイカ</t>
    </rPh>
    <rPh sb="5" eb="6">
      <t>ブツ</t>
    </rPh>
    <phoneticPr fontId="3"/>
  </si>
  <si>
    <t>顧客から要求されたテストの成果物を記述する</t>
    <phoneticPr fontId="3"/>
  </si>
  <si>
    <t>単体テスト計画書</t>
    <rPh sb="0" eb="2">
      <t>タンタイ</t>
    </rPh>
    <rPh sb="5" eb="8">
      <t>ケイカクショ</t>
    </rPh>
    <phoneticPr fontId="3"/>
  </si>
  <si>
    <t>テスト仕様書／テスト結果報告書</t>
  </si>
  <si>
    <t>備考</t>
    <rPh sb="0" eb="2">
      <t>ビコウ</t>
    </rPh>
    <phoneticPr fontId="5"/>
  </si>
  <si>
    <t>テスト仕様書
Ｎｏ</t>
    <phoneticPr fontId="5"/>
  </si>
  <si>
    <t>テスト仕様書 
バージョン</t>
    <phoneticPr fontId="5"/>
  </si>
  <si>
    <t>1</t>
    <phoneticPr fontId="5"/>
  </si>
  <si>
    <t>1.0</t>
    <phoneticPr fontId="5"/>
  </si>
  <si>
    <t>作成</t>
    <rPh sb="0" eb="2">
      <t>サクセイ</t>
    </rPh>
    <phoneticPr fontId="5"/>
  </si>
  <si>
    <t>承認</t>
    <rPh sb="0" eb="2">
      <t>ショウニン</t>
    </rPh>
    <phoneticPr fontId="5"/>
  </si>
  <si>
    <t>1回目</t>
    <rPh sb="1" eb="3">
      <t>カイメ</t>
    </rPh>
    <phoneticPr fontId="5"/>
  </si>
  <si>
    <t>2回目</t>
    <rPh sb="1" eb="3">
      <t>カイメ</t>
    </rPh>
    <phoneticPr fontId="5"/>
  </si>
  <si>
    <t>3回目</t>
    <rPh sb="1" eb="3">
      <t>カイメ</t>
    </rPh>
    <phoneticPr fontId="5"/>
  </si>
  <si>
    <t>4回目</t>
    <rPh sb="1" eb="3">
      <t>カイメ</t>
    </rPh>
    <phoneticPr fontId="5"/>
  </si>
  <si>
    <t>5回目</t>
    <rPh sb="1" eb="3">
      <t>カイメ</t>
    </rPh>
    <phoneticPr fontId="5"/>
  </si>
  <si>
    <t>6回目</t>
    <rPh sb="1" eb="3">
      <t>カイメ</t>
    </rPh>
    <phoneticPr fontId="5"/>
  </si>
  <si>
    <t>7回目</t>
    <rPh sb="1" eb="3">
      <t>カイメ</t>
    </rPh>
    <phoneticPr fontId="5"/>
  </si>
  <si>
    <t>8回目</t>
    <rPh sb="1" eb="3">
      <t>カイメ</t>
    </rPh>
    <phoneticPr fontId="5"/>
  </si>
  <si>
    <t>氏名</t>
    <rPh sb="0" eb="2">
      <t>シメイ</t>
    </rPh>
    <phoneticPr fontId="5"/>
  </si>
  <si>
    <t>テスト
実施記録</t>
    <rPh sb="4" eb="6">
      <t>ジッシ</t>
    </rPh>
    <rPh sb="6" eb="8">
      <t>キロク</t>
    </rPh>
    <phoneticPr fontId="5"/>
  </si>
  <si>
    <t>日付</t>
    <rPh sb="0" eb="2">
      <t>ヒヅケ</t>
    </rPh>
    <phoneticPr fontId="5"/>
  </si>
  <si>
    <t>テスト消化予定数
(テスト項目数合計)</t>
    <rPh sb="3" eb="5">
      <t>ショウカ</t>
    </rPh>
    <rPh sb="5" eb="8">
      <t>ヨテイスウ</t>
    </rPh>
    <rPh sb="13" eb="16">
      <t>コウモクスウ</t>
    </rPh>
    <rPh sb="16" eb="18">
      <t>ゴウケイ</t>
    </rPh>
    <phoneticPr fontId="5"/>
  </si>
  <si>
    <t>テスト消化予定数</t>
    <rPh sb="3" eb="5">
      <t>ショウカ</t>
    </rPh>
    <rPh sb="5" eb="7">
      <t>ヨテイ</t>
    </rPh>
    <rPh sb="7" eb="8">
      <t>スウ</t>
    </rPh>
    <phoneticPr fontId="5"/>
  </si>
  <si>
    <t>テスト消化実績数</t>
    <rPh sb="3" eb="5">
      <t>ショウカ</t>
    </rPh>
    <rPh sb="5" eb="7">
      <t>ジッセキ</t>
    </rPh>
    <rPh sb="7" eb="8">
      <t>スウ</t>
    </rPh>
    <phoneticPr fontId="5"/>
  </si>
  <si>
    <t>レビュー</t>
    <phoneticPr fontId="5"/>
  </si>
  <si>
    <t>欠陥データ</t>
    <rPh sb="0" eb="2">
      <t>ケッカン</t>
    </rPh>
    <phoneticPr fontId="5"/>
  </si>
  <si>
    <t>回数</t>
    <rPh sb="0" eb="2">
      <t>カイスウ</t>
    </rPh>
    <phoneticPr fontId="5"/>
  </si>
  <si>
    <t>合計</t>
    <rPh sb="0" eb="2">
      <t>ゴウケイ</t>
    </rPh>
    <phoneticPr fontId="5"/>
  </si>
  <si>
    <t>発見欠陥数
**</t>
    <rPh sb="0" eb="2">
      <t>ハッケン</t>
    </rPh>
    <rPh sb="2" eb="4">
      <t>ケッカン</t>
    </rPh>
    <rPh sb="4" eb="5">
      <t>スウ</t>
    </rPh>
    <phoneticPr fontId="3"/>
  </si>
  <si>
    <t>テスト結果報告書
（テスト完了後に
記入）</t>
    <phoneticPr fontId="5"/>
  </si>
  <si>
    <t>高(H)</t>
    <rPh sb="0" eb="1">
      <t>コウ</t>
    </rPh>
    <phoneticPr fontId="5"/>
  </si>
  <si>
    <t>中(M)</t>
    <rPh sb="0" eb="1">
      <t>チュウ</t>
    </rPh>
    <phoneticPr fontId="5"/>
  </si>
  <si>
    <t>低(L)</t>
    <rPh sb="0" eb="1">
      <t>テイ</t>
    </rPh>
    <phoneticPr fontId="5"/>
  </si>
  <si>
    <t>No</t>
    <phoneticPr fontId="5"/>
  </si>
  <si>
    <t>予想結果</t>
  </si>
  <si>
    <t>テスト結果(Y/H/M/L) *</t>
    <rPh sb="3" eb="5">
      <t>ケッカ</t>
    </rPh>
    <phoneticPr fontId="5"/>
  </si>
  <si>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5"/>
  </si>
  <si>
    <t>*</t>
    <phoneticPr fontId="5"/>
  </si>
  <si>
    <t>Y - 実際の結果と予想結果が一致した。</t>
    <rPh sb="4" eb="6">
      <t>ジッサイ</t>
    </rPh>
    <rPh sb="7" eb="9">
      <t>ケッカ</t>
    </rPh>
    <rPh sb="10" eb="12">
      <t>ヨソウ</t>
    </rPh>
    <rPh sb="12" eb="14">
      <t>ケッカ</t>
    </rPh>
    <rPh sb="15" eb="17">
      <t>イッチ</t>
    </rPh>
    <phoneticPr fontId="3"/>
  </si>
  <si>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3"/>
  </si>
  <si>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3"/>
  </si>
  <si>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3"/>
  </si>
  <si>
    <t>**</t>
    <phoneticPr fontId="5"/>
  </si>
  <si>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50" eb="151">
      <t>レツ</t>
    </rPh>
    <rPh sb="152" eb="154">
      <t>ジドウ</t>
    </rPh>
    <rPh sb="154" eb="156">
      <t>ケイサン</t>
    </rPh>
    <phoneticPr fontId="3"/>
  </si>
  <si>
    <t>発見欠陥数は、テスト項目の行数において、一回でも'H'or'M'or'L'になった数をカウントする。 ( Y列で自動計算)</t>
    <phoneticPr fontId="3"/>
  </si>
  <si>
    <t>単体テスト計画書</t>
    <rPh sb="0" eb="2">
      <t>タンタイ</t>
    </rPh>
    <phoneticPr fontId="3"/>
  </si>
  <si>
    <t>広島大学(若手研究者キャリア開発システム構築)</t>
    <rPh sb="0" eb="2">
      <t>ヒロシマ</t>
    </rPh>
    <rPh sb="2" eb="4">
      <t>ダイガク</t>
    </rPh>
    <rPh sb="5" eb="7">
      <t>ワカテ</t>
    </rPh>
    <rPh sb="7" eb="10">
      <t>ケンキュウシャ</t>
    </rPh>
    <rPh sb="14" eb="16">
      <t>カイハツ</t>
    </rPh>
    <rPh sb="20" eb="22">
      <t>コウチク</t>
    </rPh>
    <phoneticPr fontId="3"/>
  </si>
  <si>
    <t>開発</t>
    <rPh sb="0" eb="2">
      <t>カイハツ</t>
    </rPh>
    <phoneticPr fontId="3"/>
  </si>
  <si>
    <t xml:space="preserve">テストの種類に応じて、対応する設計書の範囲を記述する。
</t>
    <phoneticPr fontId="3"/>
  </si>
  <si>
    <t xml:space="preserve">設計書の内容に対応して作成するテスト仕様書Ｎｏ及び各テストを実施する担当と日程を記述する。
</t>
    <phoneticPr fontId="3"/>
  </si>
  <si>
    <t>単体テスト仕様書</t>
    <rPh sb="0" eb="2">
      <t>タンタイ</t>
    </rPh>
    <phoneticPr fontId="3"/>
  </si>
  <si>
    <t>画面</t>
    <rPh sb="0" eb="2">
      <t>ガメン</t>
    </rPh>
    <phoneticPr fontId="3"/>
  </si>
  <si>
    <t>イベント</t>
    <phoneticPr fontId="3"/>
  </si>
  <si>
    <t>確認内容</t>
    <rPh sb="0" eb="2">
      <t>カクニン</t>
    </rPh>
    <rPh sb="2" eb="4">
      <t>ナイヨウ</t>
    </rPh>
    <phoneticPr fontId="3"/>
  </si>
  <si>
    <t>状態</t>
    <rPh sb="0" eb="2">
      <t>ジョウタイ</t>
    </rPh>
    <phoneticPr fontId="3"/>
  </si>
  <si>
    <t>試験項目数</t>
    <rPh sb="0" eb="2">
      <t>シケン</t>
    </rPh>
    <rPh sb="2" eb="5">
      <t>コウモクスウ</t>
    </rPh>
    <phoneticPr fontId="3"/>
  </si>
  <si>
    <t>未実施</t>
    <rPh sb="0" eb="1">
      <t>ミ</t>
    </rPh>
    <rPh sb="1" eb="3">
      <t>ジッシ</t>
    </rPh>
    <phoneticPr fontId="3"/>
  </si>
  <si>
    <t>試験中</t>
    <rPh sb="0" eb="2">
      <t>シケン</t>
    </rPh>
    <rPh sb="2" eb="3">
      <t>チュウ</t>
    </rPh>
    <phoneticPr fontId="3"/>
  </si>
  <si>
    <t>終了</t>
    <rPh sb="0" eb="2">
      <t>シュウリョウ</t>
    </rPh>
    <phoneticPr fontId="3"/>
  </si>
  <si>
    <t>試験
開始日</t>
    <rPh sb="0" eb="2">
      <t>シケン</t>
    </rPh>
    <rPh sb="3" eb="6">
      <t>カイシビ</t>
    </rPh>
    <phoneticPr fontId="3"/>
  </si>
  <si>
    <t>試験
終了日</t>
    <rPh sb="0" eb="2">
      <t>シケン</t>
    </rPh>
    <rPh sb="3" eb="6">
      <t>シュウリョウビ</t>
    </rPh>
    <phoneticPr fontId="3"/>
  </si>
  <si>
    <t>初期表示
　運営協議会事務局権限の利用者</t>
    <rPh sb="0" eb="2">
      <t>ショキ</t>
    </rPh>
    <rPh sb="2" eb="4">
      <t>ヒョウジ</t>
    </rPh>
    <rPh sb="6" eb="8">
      <t>ウンエイ</t>
    </rPh>
    <rPh sb="8" eb="11">
      <t>キョウギカイ</t>
    </rPh>
    <rPh sb="11" eb="14">
      <t>ジムキョク</t>
    </rPh>
    <rPh sb="14" eb="16">
      <t>ケンゲン</t>
    </rPh>
    <rPh sb="17" eb="20">
      <t>リヨウシャ</t>
    </rPh>
    <phoneticPr fontId="3"/>
  </si>
  <si>
    <t>確認内容（詳細）</t>
    <rPh sb="5" eb="7">
      <t>ショウサイ</t>
    </rPh>
    <phoneticPr fontId="3"/>
  </si>
  <si>
    <t>huhr122</t>
    <phoneticPr fontId="3"/>
  </si>
  <si>
    <t>能力開発支援</t>
    <rPh sb="0" eb="2">
      <t>ノウリョク</t>
    </rPh>
    <rPh sb="2" eb="4">
      <t>カイハツ</t>
    </rPh>
    <rPh sb="4" eb="6">
      <t>シエン</t>
    </rPh>
    <phoneticPr fontId="3"/>
  </si>
  <si>
    <t>能力診断管理（一覧） 画面</t>
    <phoneticPr fontId="3"/>
  </si>
  <si>
    <t>ルーブリック名</t>
    <rPh sb="6" eb="7">
      <t>メイ</t>
    </rPh>
    <phoneticPr fontId="3"/>
  </si>
  <si>
    <t>能力診断管理一覧の表示</t>
    <rPh sb="0" eb="2">
      <t>ノウリョク</t>
    </rPh>
    <rPh sb="2" eb="4">
      <t>シンダン</t>
    </rPh>
    <rPh sb="4" eb="6">
      <t>カンリ</t>
    </rPh>
    <rPh sb="6" eb="8">
      <t>イチラン</t>
    </rPh>
    <phoneticPr fontId="3"/>
  </si>
  <si>
    <t>・登録されているルーブリックキーに対応したルーブリック名称がリンク表示されること。</t>
    <rPh sb="1" eb="3">
      <t>トウロク</t>
    </rPh>
    <rPh sb="17" eb="19">
      <t>タイオウ</t>
    </rPh>
    <rPh sb="27" eb="29">
      <t>メイショウ</t>
    </rPh>
    <rPh sb="33" eb="35">
      <t>ヒョウジ</t>
    </rPh>
    <phoneticPr fontId="3"/>
  </si>
  <si>
    <t>ルーブリックキー</t>
    <phoneticPr fontId="3"/>
  </si>
  <si>
    <t>・登録されているルーブリックキーに対応したルーブリック概要が表示されること。</t>
    <rPh sb="1" eb="3">
      <t>トウロク</t>
    </rPh>
    <rPh sb="17" eb="19">
      <t>タイオウ</t>
    </rPh>
    <rPh sb="27" eb="29">
      <t>ガイヨウ</t>
    </rPh>
    <rPh sb="30" eb="32">
      <t>ヒョウジ</t>
    </rPh>
    <phoneticPr fontId="3"/>
  </si>
  <si>
    <t>・ルーブリックテーブルに登録されているルーブリックキーがhidden（非表示）で保持されていること。
・一覧表示順序はルーブリックキーの昇順で表示されていること。</t>
    <rPh sb="12" eb="14">
      <t>トウロク</t>
    </rPh>
    <rPh sb="35" eb="38">
      <t>ヒヒョウジ</t>
    </rPh>
    <rPh sb="40" eb="42">
      <t>ホジ</t>
    </rPh>
    <rPh sb="52" eb="54">
      <t>イチラン</t>
    </rPh>
    <rPh sb="54" eb="56">
      <t>ヒョウジ</t>
    </rPh>
    <rPh sb="56" eb="58">
      <t>ジュンジョ</t>
    </rPh>
    <rPh sb="68" eb="70">
      <t>ショウジュン</t>
    </rPh>
    <rPh sb="71" eb="73">
      <t>ヒョウジ</t>
    </rPh>
    <phoneticPr fontId="3"/>
  </si>
  <si>
    <t>新規登録ボタン</t>
    <rPh sb="0" eb="2">
      <t>シンキ</t>
    </rPh>
    <rPh sb="2" eb="4">
      <t>トウロク</t>
    </rPh>
    <phoneticPr fontId="3"/>
  </si>
  <si>
    <t>・ボタン名称はプロパティから取得表示されること。
　（例　「新規登録」）</t>
    <rPh sb="4" eb="6">
      <t>メイショウ</t>
    </rPh>
    <rPh sb="27" eb="28">
      <t>レイ</t>
    </rPh>
    <rPh sb="30" eb="32">
      <t>シンキ</t>
    </rPh>
    <rPh sb="32" eb="34">
      <t>トウロク</t>
    </rPh>
    <phoneticPr fontId="3"/>
  </si>
  <si>
    <t>削除ボタン</t>
    <rPh sb="0" eb="2">
      <t>サクジョ</t>
    </rPh>
    <phoneticPr fontId="3"/>
  </si>
  <si>
    <t>画面レイアウト</t>
    <phoneticPr fontId="3"/>
  </si>
  <si>
    <t>画面見出し</t>
    <rPh sb="0" eb="2">
      <t>ガメン</t>
    </rPh>
    <rPh sb="2" eb="4">
      <t>ミダ</t>
    </rPh>
    <phoneticPr fontId="3"/>
  </si>
  <si>
    <t>見出し（画面タイトル）はプロパティから取得し、画面に表示されること。
(例：「能力診断管理」)</t>
    <rPh sb="0" eb="2">
      <t>ミダ</t>
    </rPh>
    <rPh sb="4" eb="6">
      <t>ガメン</t>
    </rPh>
    <rPh sb="19" eb="21">
      <t>シュトク</t>
    </rPh>
    <rPh sb="23" eb="25">
      <t>ガメン</t>
    </rPh>
    <rPh sb="26" eb="28">
      <t>ヒョウジ</t>
    </rPh>
    <rPh sb="36" eb="37">
      <t>レイ</t>
    </rPh>
    <rPh sb="39" eb="41">
      <t>ノウリョク</t>
    </rPh>
    <rPh sb="41" eb="43">
      <t>シンダン</t>
    </rPh>
    <rPh sb="43" eb="45">
      <t>カンリ</t>
    </rPh>
    <phoneticPr fontId="3"/>
  </si>
  <si>
    <t>・プロパティから取得され、画面に表示されること。
　（例　「ルーブリック名」、「概要」）</t>
    <rPh sb="27" eb="28">
      <t>レイ</t>
    </rPh>
    <rPh sb="36" eb="37">
      <t>メイ</t>
    </rPh>
    <rPh sb="40" eb="42">
      <t>ガイヨウ</t>
    </rPh>
    <phoneticPr fontId="3"/>
  </si>
  <si>
    <t>能力診断管理一覧のルーブリック名
　リンククリック</t>
    <rPh sb="15" eb="16">
      <t>メイ</t>
    </rPh>
    <phoneticPr fontId="3"/>
  </si>
  <si>
    <t>新規登録ボタン
　クリック</t>
    <rPh sb="0" eb="2">
      <t>シンキ</t>
    </rPh>
    <rPh sb="2" eb="4">
      <t>トウロク</t>
    </rPh>
    <phoneticPr fontId="3"/>
  </si>
  <si>
    <t>削除ボタン
　クリック</t>
    <rPh sb="0" eb="2">
      <t>サクジョ</t>
    </rPh>
    <phoneticPr fontId="3"/>
  </si>
  <si>
    <t>ルーブリック概要</t>
    <phoneticPr fontId="3"/>
  </si>
  <si>
    <t>削除選択チェックボックス</t>
    <rPh sb="0" eb="2">
      <t>サクジョ</t>
    </rPh>
    <rPh sb="2" eb="4">
      <t>センタク</t>
    </rPh>
    <phoneticPr fontId="3"/>
  </si>
  <si>
    <t>削除選択有無チェック</t>
    <rPh sb="0" eb="2">
      <t>サクジョ</t>
    </rPh>
    <rPh sb="2" eb="4">
      <t>センタク</t>
    </rPh>
    <rPh sb="4" eb="6">
      <t>ウム</t>
    </rPh>
    <phoneticPr fontId="3"/>
  </si>
  <si>
    <t>削除実施</t>
    <rPh sb="0" eb="2">
      <t>サクジョ</t>
    </rPh>
    <rPh sb="2" eb="4">
      <t>ジッシ</t>
    </rPh>
    <phoneticPr fontId="3"/>
  </si>
  <si>
    <t>・削除選択したルーブリックキーをもとにルーブリックテーブルからルーブリック情報が削除されること。</t>
    <rPh sb="1" eb="3">
      <t>サクジョ</t>
    </rPh>
    <rPh sb="3" eb="5">
      <t>センタク</t>
    </rPh>
    <rPh sb="37" eb="39">
      <t>ジョウホウ</t>
    </rPh>
    <rPh sb="40" eb="42">
      <t>サクジョ</t>
    </rPh>
    <phoneticPr fontId="3"/>
  </si>
  <si>
    <t>削除異常の場合</t>
    <rPh sb="0" eb="2">
      <t>サクジョ</t>
    </rPh>
    <rPh sb="2" eb="4">
      <t>イジョウ</t>
    </rPh>
    <rPh sb="5" eb="7">
      <t>バアイ</t>
    </rPh>
    <phoneticPr fontId="3"/>
  </si>
  <si>
    <t>削除正常の場合</t>
    <rPh sb="0" eb="2">
      <t>サクジョ</t>
    </rPh>
    <rPh sb="2" eb="4">
      <t>セイジョウ</t>
    </rPh>
    <rPh sb="5" eb="7">
      <t>バアイ</t>
    </rPh>
    <phoneticPr fontId="3"/>
  </si>
  <si>
    <t>・エラーメッセージが表示されること。</t>
    <rPh sb="10" eb="12">
      <t>ヒョウジ</t>
    </rPh>
    <phoneticPr fontId="3"/>
  </si>
  <si>
    <t>削除選択がされている場合</t>
    <rPh sb="2" eb="4">
      <t>センタク</t>
    </rPh>
    <rPh sb="10" eb="12">
      <t>バアイ</t>
    </rPh>
    <phoneticPr fontId="3"/>
  </si>
  <si>
    <t>1件も削除選択されていない場合</t>
    <rPh sb="1" eb="2">
      <t>ケン</t>
    </rPh>
    <rPh sb="3" eb="5">
      <t>サクジョ</t>
    </rPh>
    <rPh sb="5" eb="7">
      <t>センタク</t>
    </rPh>
    <rPh sb="13" eb="15">
      <t>バアイ</t>
    </rPh>
    <phoneticPr fontId="3"/>
  </si>
  <si>
    <t>削除が2件以上選択がされている場合</t>
    <rPh sb="4" eb="5">
      <t>ケン</t>
    </rPh>
    <rPh sb="5" eb="7">
      <t>イジョウ</t>
    </rPh>
    <rPh sb="7" eb="9">
      <t>センタク</t>
    </rPh>
    <rPh sb="15" eb="17">
      <t>バアイ</t>
    </rPh>
    <phoneticPr fontId="3"/>
  </si>
  <si>
    <t>・削除選択が1件の場合と同様に削除が実行されること。</t>
    <rPh sb="1" eb="3">
      <t>サクジョ</t>
    </rPh>
    <rPh sb="3" eb="5">
      <t>センタク</t>
    </rPh>
    <rPh sb="7" eb="8">
      <t>ケン</t>
    </rPh>
    <rPh sb="9" eb="11">
      <t>バアイ</t>
    </rPh>
    <rPh sb="12" eb="14">
      <t>ドウヨウ</t>
    </rPh>
    <rPh sb="15" eb="17">
      <t>サクジョ</t>
    </rPh>
    <rPh sb="18" eb="20">
      <t>ジッコウ</t>
    </rPh>
    <phoneticPr fontId="3"/>
  </si>
  <si>
    <t>複数削除時の確認</t>
    <rPh sb="0" eb="2">
      <t>フクスウ</t>
    </rPh>
    <rPh sb="2" eb="4">
      <t>サクジョ</t>
    </rPh>
    <rPh sb="4" eb="5">
      <t>ジ</t>
    </rPh>
    <rPh sb="6" eb="8">
      <t>カクニン</t>
    </rPh>
    <phoneticPr fontId="3"/>
  </si>
  <si>
    <t>ルーブリックの削除確認画面ダイアログ　表示</t>
    <rPh sb="7" eb="9">
      <t>サクジョ</t>
    </rPh>
    <rPh sb="9" eb="11">
      <t>カクニン</t>
    </rPh>
    <rPh sb="11" eb="13">
      <t>ガメン</t>
    </rPh>
    <rPh sb="19" eb="21">
      <t>ヒョウジ</t>
    </rPh>
    <phoneticPr fontId="3"/>
  </si>
  <si>
    <t>・チェックOFFで初期表示され、クリックでON/OFFがトグル動作するチェックボックスが表示されること。
・チェックONが1件でもあれば、連動して「削除ボタン」が活性化されること。</t>
    <rPh sb="9" eb="11">
      <t>ショキ</t>
    </rPh>
    <rPh sb="11" eb="13">
      <t>ヒョウジ</t>
    </rPh>
    <rPh sb="31" eb="33">
      <t>ドウサ</t>
    </rPh>
    <rPh sb="44" eb="46">
      <t>ヒョウジ</t>
    </rPh>
    <rPh sb="62" eb="63">
      <t>ケン</t>
    </rPh>
    <rPh sb="69" eb="71">
      <t>レンドウ</t>
    </rPh>
    <rPh sb="74" eb="76">
      <t>サクジョ</t>
    </rPh>
    <rPh sb="81" eb="84">
      <t>カッセイカ</t>
    </rPh>
    <phoneticPr fontId="3"/>
  </si>
  <si>
    <t>初期表示
　運営協議会事務局権限の利用者</t>
    <phoneticPr fontId="3"/>
  </si>
  <si>
    <t>画面レイアウト</t>
    <phoneticPr fontId="3"/>
  </si>
  <si>
    <t>・ボタン名称はプロパティから取得表示されること。
　（例　「登録」）</t>
    <rPh sb="4" eb="6">
      <t>メイショウ</t>
    </rPh>
    <rPh sb="27" eb="28">
      <t>レイ</t>
    </rPh>
    <rPh sb="30" eb="32">
      <t>トウロク</t>
    </rPh>
    <phoneticPr fontId="3"/>
  </si>
  <si>
    <t>CLOSEボタン</t>
    <phoneticPr fontId="3"/>
  </si>
  <si>
    <t>・活性表示されること。</t>
    <rPh sb="1" eb="3">
      <t>カッセイ</t>
    </rPh>
    <rPh sb="3" eb="5">
      <t>ヒョウジ</t>
    </rPh>
    <phoneticPr fontId="3"/>
  </si>
  <si>
    <t>ファイル選択ダイアログの表示</t>
    <rPh sb="4" eb="6">
      <t>センタク</t>
    </rPh>
    <rPh sb="12" eb="14">
      <t>ヒョウジ</t>
    </rPh>
    <phoneticPr fontId="3"/>
  </si>
  <si>
    <t>入力チェック</t>
    <rPh sb="0" eb="2">
      <t>ニュウリョク</t>
    </rPh>
    <phoneticPr fontId="3"/>
  </si>
  <si>
    <t>登録確認画面ダイアログ　表示</t>
    <rPh sb="0" eb="2">
      <t>トウロク</t>
    </rPh>
    <rPh sb="2" eb="4">
      <t>カクニン</t>
    </rPh>
    <rPh sb="4" eb="6">
      <t>ガメン</t>
    </rPh>
    <rPh sb="12" eb="14">
      <t>ヒョウジ</t>
    </rPh>
    <phoneticPr fontId="3"/>
  </si>
  <si>
    <t>登録異常の場合</t>
    <rPh sb="0" eb="2">
      <t>トウロク</t>
    </rPh>
    <rPh sb="2" eb="4">
      <t>イジョウ</t>
    </rPh>
    <rPh sb="5" eb="7">
      <t>バアイ</t>
    </rPh>
    <phoneticPr fontId="3"/>
  </si>
  <si>
    <t>CLOSEボタン
　クリック</t>
    <phoneticPr fontId="3"/>
  </si>
  <si>
    <t>CLOSE確認画面ダイアログ　表示</t>
    <rPh sb="5" eb="7">
      <t>カクニン</t>
    </rPh>
    <rPh sb="7" eb="9">
      <t>ガメン</t>
    </rPh>
    <rPh sb="15" eb="17">
      <t>ヒョウジ</t>
    </rPh>
    <phoneticPr fontId="3"/>
  </si>
  <si>
    <t>ルーブリック内容xml作成</t>
    <phoneticPr fontId="3"/>
  </si>
  <si>
    <t>一覧表見出し</t>
    <rPh sb="0" eb="2">
      <t>イチラン</t>
    </rPh>
    <rPh sb="2" eb="3">
      <t>ヒョウ</t>
    </rPh>
    <rPh sb="3" eb="5">
      <t>ミダ</t>
    </rPh>
    <phoneticPr fontId="3"/>
  </si>
  <si>
    <t>エクスポート　ボタン</t>
    <phoneticPr fontId="3"/>
  </si>
  <si>
    <t>インポート　ボタン</t>
    <phoneticPr fontId="3"/>
  </si>
  <si>
    <t>登録　ボタン</t>
    <rPh sb="0" eb="2">
      <t>トウロク</t>
    </rPh>
    <phoneticPr fontId="3"/>
  </si>
  <si>
    <t>一覧　ボタン</t>
    <rPh sb="0" eb="2">
      <t>イチラン</t>
    </rPh>
    <phoneticPr fontId="3"/>
  </si>
  <si>
    <t>・ボタン名称はプロパティから取得表示されること。
　（例　「一覧」）</t>
    <rPh sb="4" eb="6">
      <t>メイショウ</t>
    </rPh>
    <rPh sb="27" eb="28">
      <t>レイ</t>
    </rPh>
    <rPh sb="30" eb="32">
      <t>イチラン</t>
    </rPh>
    <phoneticPr fontId="3"/>
  </si>
  <si>
    <t>大項目　タブ</t>
    <rPh sb="0" eb="3">
      <t>ダイコウモク</t>
    </rPh>
    <phoneticPr fontId="3"/>
  </si>
  <si>
    <t>呼出パラメータ受け取り</t>
    <rPh sb="0" eb="2">
      <t>ヨビダシ</t>
    </rPh>
    <rPh sb="7" eb="8">
      <t>ウ</t>
    </rPh>
    <rPh sb="9" eb="10">
      <t>ト</t>
    </rPh>
    <phoneticPr fontId="3"/>
  </si>
  <si>
    <t>表示データ抽出</t>
    <rPh sb="0" eb="2">
      <t>ヒョウジ</t>
    </rPh>
    <rPh sb="5" eb="7">
      <t>チュウシュツ</t>
    </rPh>
    <phoneticPr fontId="3"/>
  </si>
  <si>
    <t>表示データ抽出失敗時</t>
    <rPh sb="0" eb="2">
      <t>ヒョウジ</t>
    </rPh>
    <rPh sb="5" eb="7">
      <t>チュウシュツ</t>
    </rPh>
    <rPh sb="7" eb="9">
      <t>シッパイ</t>
    </rPh>
    <rPh sb="9" eb="10">
      <t>ジ</t>
    </rPh>
    <phoneticPr fontId="3"/>
  </si>
  <si>
    <t>・ルーブリックテーブルを読み　対象ルーブリックキーのルーブリック内容が取得されること。</t>
    <rPh sb="12" eb="13">
      <t>ヨ</t>
    </rPh>
    <rPh sb="15" eb="17">
      <t>タイショウ</t>
    </rPh>
    <rPh sb="32" eb="34">
      <t>ナイヨウ</t>
    </rPh>
    <rPh sb="35" eb="37">
      <t>シュトク</t>
    </rPh>
    <phoneticPr fontId="3"/>
  </si>
  <si>
    <t>xmlデータ解析</t>
    <rPh sb="6" eb="8">
      <t>カイセキ</t>
    </rPh>
    <phoneticPr fontId="3"/>
  </si>
  <si>
    <t>・取得したルーブリック内容（xmlデータ）を、Rubricクラスオブジェクト形式に変換保持されること。</t>
    <rPh sb="43" eb="45">
      <t>ホジ</t>
    </rPh>
    <phoneticPr fontId="3"/>
  </si>
  <si>
    <t>中項目　タブ</t>
    <rPh sb="0" eb="1">
      <t>ナカ</t>
    </rPh>
    <rPh sb="1" eb="3">
      <t>コウモク</t>
    </rPh>
    <phoneticPr fontId="3"/>
  </si>
  <si>
    <t>　　中項目　概要</t>
    <rPh sb="2" eb="3">
      <t>ナカ</t>
    </rPh>
    <rPh sb="3" eb="5">
      <t>コウモク</t>
    </rPh>
    <rPh sb="6" eb="8">
      <t>ガイヨウ</t>
    </rPh>
    <phoneticPr fontId="3"/>
  </si>
  <si>
    <t>　　中項目　見出し</t>
    <phoneticPr fontId="3"/>
  </si>
  <si>
    <t>中項目設定　（アコーディオンボタン）</t>
    <rPh sb="0" eb="1">
      <t>ナカ</t>
    </rPh>
    <rPh sb="1" eb="3">
      <t>コウモク</t>
    </rPh>
    <rPh sb="3" eb="5">
      <t>セッテイ</t>
    </rPh>
    <phoneticPr fontId="3"/>
  </si>
  <si>
    <t>小項目設定　（アコーディオンボタン）</t>
    <rPh sb="0" eb="1">
      <t>ショウ</t>
    </rPh>
    <rPh sb="1" eb="3">
      <t>コウモク</t>
    </rPh>
    <rPh sb="3" eb="5">
      <t>セッテイ</t>
    </rPh>
    <phoneticPr fontId="3"/>
  </si>
  <si>
    <t>・ボタン名称はプロパティから取得表示されること。
　（例　「中項目設定」）
・ボタン押下で　アコーディオン方式での中項目設定項目の表示展開/閉を行えること。</t>
    <rPh sb="4" eb="6">
      <t>メイショウ</t>
    </rPh>
    <rPh sb="27" eb="28">
      <t>レイ</t>
    </rPh>
    <rPh sb="30" eb="31">
      <t>チュウ</t>
    </rPh>
    <rPh sb="31" eb="33">
      <t>コウモク</t>
    </rPh>
    <rPh sb="33" eb="35">
      <t>セッテイ</t>
    </rPh>
    <rPh sb="42" eb="44">
      <t>オウカ</t>
    </rPh>
    <rPh sb="53" eb="55">
      <t>ホウシキ</t>
    </rPh>
    <rPh sb="57" eb="58">
      <t>チュウ</t>
    </rPh>
    <rPh sb="58" eb="60">
      <t>コウモク</t>
    </rPh>
    <rPh sb="60" eb="62">
      <t>セッテイ</t>
    </rPh>
    <rPh sb="62" eb="64">
      <t>コウモク</t>
    </rPh>
    <rPh sb="65" eb="67">
      <t>ヒョウジ</t>
    </rPh>
    <rPh sb="67" eb="69">
      <t>テンカイ</t>
    </rPh>
    <rPh sb="70" eb="71">
      <t>シ</t>
    </rPh>
    <rPh sb="72" eb="73">
      <t>オコナ</t>
    </rPh>
    <phoneticPr fontId="3"/>
  </si>
  <si>
    <t>　　小項目　見出し</t>
    <rPh sb="2" eb="3">
      <t>ショウ</t>
    </rPh>
    <phoneticPr fontId="3"/>
  </si>
  <si>
    <t>　　小項目　リンク</t>
    <rPh sb="2" eb="3">
      <t>ショウ</t>
    </rPh>
    <phoneticPr fontId="3"/>
  </si>
  <si>
    <t xml:space="preserve">・ボタン名称はプロパティから取得表示されること。
　（例　「小項目設定」）
・ボタン押下で　アコーディオン方式での小項目設定項目の表示展開/閉を行えること。
</t>
    <rPh sb="4" eb="6">
      <t>メイショウ</t>
    </rPh>
    <rPh sb="27" eb="28">
      <t>レイ</t>
    </rPh>
    <rPh sb="30" eb="31">
      <t>ショウ</t>
    </rPh>
    <rPh sb="31" eb="33">
      <t>コウモク</t>
    </rPh>
    <rPh sb="33" eb="35">
      <t>セッテイ</t>
    </rPh>
    <rPh sb="42" eb="44">
      <t>オウカ</t>
    </rPh>
    <rPh sb="53" eb="55">
      <t>ホウシキ</t>
    </rPh>
    <rPh sb="57" eb="58">
      <t>ショウ</t>
    </rPh>
    <rPh sb="58" eb="60">
      <t>コウモク</t>
    </rPh>
    <rPh sb="60" eb="62">
      <t>セッテイ</t>
    </rPh>
    <rPh sb="62" eb="64">
      <t>コウモク</t>
    </rPh>
    <rPh sb="65" eb="67">
      <t>ヒョウジ</t>
    </rPh>
    <rPh sb="67" eb="69">
      <t>テンカイ</t>
    </rPh>
    <rPh sb="70" eb="71">
      <t>ヘイ</t>
    </rPh>
    <rPh sb="72" eb="73">
      <t>オコナ</t>
    </rPh>
    <phoneticPr fontId="3"/>
  </si>
  <si>
    <t>　　小項目　概要</t>
    <rPh sb="2" eb="3">
      <t>ショウ</t>
    </rPh>
    <rPh sb="3" eb="5">
      <t>コウモク</t>
    </rPh>
    <rPh sb="6" eb="8">
      <t>ガイヨウ</t>
    </rPh>
    <phoneticPr fontId="3"/>
  </si>
  <si>
    <t>・項目名はプロパティから取得表示されること。
・小項目リンクで選択されたRubicクラスオブジェクト（孫）.summaryが表示されること。</t>
    <rPh sb="1" eb="3">
      <t>コウモク</t>
    </rPh>
    <rPh sb="3" eb="4">
      <t>メイ</t>
    </rPh>
    <rPh sb="12" eb="14">
      <t>シュトク</t>
    </rPh>
    <rPh sb="14" eb="16">
      <t>ヒョウジ</t>
    </rPh>
    <rPh sb="52" eb="53">
      <t>マゴ</t>
    </rPh>
    <phoneticPr fontId="3"/>
  </si>
  <si>
    <t>　　小項目　達成目標　列/行見出し</t>
    <rPh sb="2" eb="3">
      <t>ショウ</t>
    </rPh>
    <rPh sb="3" eb="5">
      <t>コウモク</t>
    </rPh>
    <rPh sb="6" eb="8">
      <t>タッセイ</t>
    </rPh>
    <rPh sb="8" eb="10">
      <t>モクヒョウ</t>
    </rPh>
    <rPh sb="11" eb="12">
      <t>レツ</t>
    </rPh>
    <rPh sb="13" eb="14">
      <t>ギョウ</t>
    </rPh>
    <rPh sb="14" eb="16">
      <t>ミダ</t>
    </rPh>
    <phoneticPr fontId="3"/>
  </si>
  <si>
    <t>・項目名はプロパティから取得表示されること。
     （列例：　「　」、「博士課程初期」、「ポスドク」、「PI」　）　
　　 （行例：  「達成目標（5段階）」　                         ）</t>
    <rPh sb="29" eb="30">
      <t>レツ</t>
    </rPh>
    <rPh sb="30" eb="31">
      <t>レイ</t>
    </rPh>
    <rPh sb="38" eb="40">
      <t>ハカセ</t>
    </rPh>
    <rPh sb="40" eb="42">
      <t>カテイ</t>
    </rPh>
    <rPh sb="42" eb="44">
      <t>ショキ</t>
    </rPh>
    <rPh sb="65" eb="66">
      <t>ギョウ</t>
    </rPh>
    <rPh sb="71" eb="73">
      <t>タッセイ</t>
    </rPh>
    <rPh sb="73" eb="75">
      <t>モクヒョウ</t>
    </rPh>
    <rPh sb="77" eb="79">
      <t>ダンカイ</t>
    </rPh>
    <phoneticPr fontId="3"/>
  </si>
  <si>
    <t>　　小項目　達成目標（D)　
　　　　　　　　セレクトボックス</t>
    <rPh sb="2" eb="3">
      <t>ショウ</t>
    </rPh>
    <rPh sb="3" eb="5">
      <t>コウモク</t>
    </rPh>
    <rPh sb="6" eb="8">
      <t>タッセイ</t>
    </rPh>
    <rPh sb="8" eb="10">
      <t>モクヒョウ</t>
    </rPh>
    <phoneticPr fontId="3"/>
  </si>
  <si>
    <t>　　小項目　達成目標（PD)　
　　　　　　　　セレクトボックス</t>
    <rPh sb="2" eb="3">
      <t>ショウ</t>
    </rPh>
    <rPh sb="3" eb="5">
      <t>コウモク</t>
    </rPh>
    <rPh sb="6" eb="8">
      <t>タッセイ</t>
    </rPh>
    <rPh sb="8" eb="10">
      <t>モクヒョウ</t>
    </rPh>
    <phoneticPr fontId="3"/>
  </si>
  <si>
    <t>・小項目リンクで選択されたRubicクラスオブジェクト（孫）.position（2：PD）.targetが初期表示されること。</t>
    <rPh sb="28" eb="29">
      <t>マゴ</t>
    </rPh>
    <rPh sb="53" eb="55">
      <t>ショキ</t>
    </rPh>
    <phoneticPr fontId="3"/>
  </si>
  <si>
    <t>・小項目リンクで選択されたRubicクラスオブジェクト（孫）.position（1：D）.targetが初期表示されること。</t>
    <rPh sb="28" eb="29">
      <t>マゴ</t>
    </rPh>
    <rPh sb="52" eb="54">
      <t>ショキ</t>
    </rPh>
    <phoneticPr fontId="3"/>
  </si>
  <si>
    <t>・小項目リンクで選択されたRubicクラスオブジェクト（孫）.position（3:PI）.targetが初期表示されること。</t>
    <rPh sb="28" eb="29">
      <t>マゴ</t>
    </rPh>
    <rPh sb="53" eb="55">
      <t>ショキ</t>
    </rPh>
    <phoneticPr fontId="3"/>
  </si>
  <si>
    <t>　　小項目　達成目標（PI)　
　　　　　　　　セレクトボックス</t>
    <rPh sb="2" eb="3">
      <t>ショウ</t>
    </rPh>
    <rPh sb="3" eb="5">
      <t>コウモク</t>
    </rPh>
    <rPh sb="6" eb="8">
      <t>タッセイ</t>
    </rPh>
    <rPh sb="8" eb="10">
      <t>モクヒョウ</t>
    </rPh>
    <phoneticPr fontId="3"/>
  </si>
  <si>
    <t>　  小項目 フェーズ毎の目標　
　　　　　　見出し</t>
    <rPh sb="3" eb="6">
      <t>ショウコウモク</t>
    </rPh>
    <rPh sb="11" eb="12">
      <t>ゴト</t>
    </rPh>
    <rPh sb="13" eb="15">
      <t>モクヒョウ</t>
    </rPh>
    <rPh sb="23" eb="25">
      <t>ミダ</t>
    </rPh>
    <phoneticPr fontId="3"/>
  </si>
  <si>
    <t>・項目名はプロパティから取得表示されること。
　　（例：「フェーズ毎の目標」）</t>
    <rPh sb="26" eb="27">
      <t>レイ</t>
    </rPh>
    <rPh sb="33" eb="34">
      <t>ゴト</t>
    </rPh>
    <rPh sb="35" eb="37">
      <t>モクヒョウ</t>
    </rPh>
    <phoneticPr fontId="3"/>
  </si>
  <si>
    <t>・項目名はプロパティから取得表示されること。
　　（例：「フェーズ１」）
・入力欄は小項目リンクで選択されたRubicクラスオブジェクト（孫）.rank（1）. targetが初期表示されること。</t>
    <rPh sb="26" eb="27">
      <t>レイ</t>
    </rPh>
    <rPh sb="38" eb="40">
      <t>ニュウリョク</t>
    </rPh>
    <rPh sb="40" eb="41">
      <t>ラン</t>
    </rPh>
    <rPh sb="42" eb="43">
      <t>ショウ</t>
    </rPh>
    <phoneticPr fontId="3"/>
  </si>
  <si>
    <t>　  小項目 フェーズ２</t>
    <rPh sb="3" eb="6">
      <t>ショウコウモク</t>
    </rPh>
    <phoneticPr fontId="3"/>
  </si>
  <si>
    <t>　  小項目 フェーズ１</t>
    <rPh sb="3" eb="6">
      <t>ショウコウモク</t>
    </rPh>
    <phoneticPr fontId="3"/>
  </si>
  <si>
    <t>・項目名はプロパティから取得表示されること。
　　（例：「フェーズ２」）
・入力欄は小項目リンクで選択されたRubicクラスオブジェクト（孫）.rank（2）. targetが初期表示されること。</t>
    <rPh sb="26" eb="27">
      <t>レイ</t>
    </rPh>
    <rPh sb="38" eb="40">
      <t>ニュウリョク</t>
    </rPh>
    <rPh sb="40" eb="41">
      <t>ラン</t>
    </rPh>
    <rPh sb="42" eb="43">
      <t>ショウ</t>
    </rPh>
    <phoneticPr fontId="3"/>
  </si>
  <si>
    <t>　  小項目 フェーズ３</t>
    <rPh sb="3" eb="6">
      <t>ショウコウモク</t>
    </rPh>
    <phoneticPr fontId="3"/>
  </si>
  <si>
    <t>　  小項目 フェーズ４</t>
    <rPh sb="3" eb="6">
      <t>ショウコウモク</t>
    </rPh>
    <phoneticPr fontId="3"/>
  </si>
  <si>
    <t>・項目名はプロパティから取得表示されること。
　　（例：「フェーズ４」）
・入力欄は小項目リンクで選択されたRubicクラスオブジェクト（孫）.rank（4）. targetが初期表示されること。</t>
    <rPh sb="26" eb="27">
      <t>レイ</t>
    </rPh>
    <rPh sb="38" eb="40">
      <t>ニュウリョク</t>
    </rPh>
    <rPh sb="40" eb="41">
      <t>ラン</t>
    </rPh>
    <rPh sb="42" eb="43">
      <t>ショウ</t>
    </rPh>
    <phoneticPr fontId="3"/>
  </si>
  <si>
    <t>・項目名はプロパティから取得表示されること。
　　（例：「フェーズ３」）
・入力欄は小項目リンクで選択されたRubicクラスオブジェクト（孫）.rank（3）. targetが初期表示されること。</t>
    <rPh sb="26" eb="27">
      <t>レイ</t>
    </rPh>
    <rPh sb="38" eb="40">
      <t>ニュウリョク</t>
    </rPh>
    <rPh sb="40" eb="41">
      <t>ラン</t>
    </rPh>
    <rPh sb="42" eb="43">
      <t>ショウ</t>
    </rPh>
    <phoneticPr fontId="3"/>
  </si>
  <si>
    <t>・項目名はプロパティから取得表示されること。
　　（例：「フェーズ１とまとめる」）
・小項目リンクで選択されたRubicクラスオブジェクト（孫）.rank（2）. targetが"←"マークの場合　チェックON表示されること。</t>
    <rPh sb="26" eb="27">
      <t>レイ</t>
    </rPh>
    <rPh sb="43" eb="44">
      <t>ショウ</t>
    </rPh>
    <rPh sb="96" eb="98">
      <t>バアイ</t>
    </rPh>
    <phoneticPr fontId="3"/>
  </si>
  <si>
    <t>・項目名はプロパティから取得表示されること。
　　（例：「フェーズ２とまとめる」）
・小項目リンクで選択されたRubicクラスオブジェクト（孫）.rank（3）. targetが"←"マークの場合　チェックON表示されること。</t>
    <rPh sb="26" eb="27">
      <t>レイ</t>
    </rPh>
    <rPh sb="43" eb="44">
      <t>ショウ</t>
    </rPh>
    <rPh sb="96" eb="98">
      <t>バアイ</t>
    </rPh>
    <phoneticPr fontId="3"/>
  </si>
  <si>
    <t>　  小項目 フェーズ２とまとめる
　　　　　チェックボックス</t>
    <rPh sb="3" eb="6">
      <t>ショウコウモク</t>
    </rPh>
    <phoneticPr fontId="3"/>
  </si>
  <si>
    <t>　  小項目 フェーズ１とまとめる
　　　　　チェックボックス</t>
    <rPh sb="3" eb="6">
      <t>ショウコウモク</t>
    </rPh>
    <phoneticPr fontId="3"/>
  </si>
  <si>
    <t>　  小項目 フェーズ３とまとめる
　　　　　チェックボックス</t>
    <rPh sb="3" eb="6">
      <t>ショウコウモク</t>
    </rPh>
    <phoneticPr fontId="3"/>
  </si>
  <si>
    <t>・項目名はプロパティから取得表示されること。
　　（例：「フェーズ３とまとめる」）
・小項目リンクで選択されたRubicクラスオブジェクト（孫）.rank（4）. targetが"←"マークの場合　チェックON表示されること。</t>
    <rPh sb="26" eb="27">
      <t>レイ</t>
    </rPh>
    <rPh sb="43" eb="44">
      <t>ショウ</t>
    </rPh>
    <rPh sb="96" eb="98">
      <t>バアイ</t>
    </rPh>
    <phoneticPr fontId="3"/>
  </si>
  <si>
    <t>インポート　ボタン
　　クリック</t>
    <phoneticPr fontId="3"/>
  </si>
  <si>
    <t>・項目名はプロパティから取得表示されること。
　（例：「概要」）
・Rubicクラスオブジェクト（子）.summaryが表示されること。</t>
    <rPh sb="25" eb="26">
      <t>レイ</t>
    </rPh>
    <rPh sb="28" eb="30">
      <t>ガイヨウ</t>
    </rPh>
    <rPh sb="49" eb="50">
      <t>コ</t>
    </rPh>
    <phoneticPr fontId="3"/>
  </si>
  <si>
    <t>インポートダイアログ　表示</t>
    <rPh sb="11" eb="13">
      <t>ヒョウジ</t>
    </rPh>
    <phoneticPr fontId="3"/>
  </si>
  <si>
    <t>エクスポート　ボタン
　　クリック</t>
    <phoneticPr fontId="3"/>
  </si>
  <si>
    <t>ダウンロード保存確認ダイアログ　表示</t>
    <rPh sb="6" eb="8">
      <t>ホゾン</t>
    </rPh>
    <rPh sb="8" eb="10">
      <t>カクニン</t>
    </rPh>
    <rPh sb="16" eb="18">
      <t>ヒョウジ</t>
    </rPh>
    <phoneticPr fontId="3"/>
  </si>
  <si>
    <t>ダウンロード（Excel）ファイル作成</t>
    <rPh sb="17" eb="19">
      <t>サクセイ</t>
    </rPh>
    <phoneticPr fontId="3"/>
  </si>
  <si>
    <t>・ダウンロード保存確認ダイアログが表示され、以下の操作ができること。
　キャンセルを選択した場合、ダウンロードファイルを破棄する。
　表示を選択した場合、ダウンロードファイルの内容を表示する。
　保存を選択した場合、ローカルなダウンロードフォルダにファイルが保存される。</t>
    <rPh sb="7" eb="9">
      <t>ホゾン</t>
    </rPh>
    <rPh sb="9" eb="11">
      <t>カクニン</t>
    </rPh>
    <rPh sb="17" eb="19">
      <t>ヒョウジ</t>
    </rPh>
    <rPh sb="22" eb="24">
      <t>イカ</t>
    </rPh>
    <rPh sb="25" eb="27">
      <t>ソウサ</t>
    </rPh>
    <rPh sb="42" eb="44">
      <t>センタク</t>
    </rPh>
    <rPh sb="46" eb="48">
      <t>バアイ</t>
    </rPh>
    <rPh sb="60" eb="62">
      <t>ハキ</t>
    </rPh>
    <rPh sb="67" eb="69">
      <t>ヒョウジ</t>
    </rPh>
    <rPh sb="70" eb="72">
      <t>センタク</t>
    </rPh>
    <rPh sb="74" eb="76">
      <t>バアイ</t>
    </rPh>
    <rPh sb="88" eb="90">
      <t>ナイヨウ</t>
    </rPh>
    <rPh sb="91" eb="93">
      <t>ヒョウジ</t>
    </rPh>
    <rPh sb="98" eb="100">
      <t>ホゾン</t>
    </rPh>
    <rPh sb="101" eb="103">
      <t>センタク</t>
    </rPh>
    <rPh sb="105" eb="107">
      <t>バアイ</t>
    </rPh>
    <rPh sb="129" eb="131">
      <t>ホゾン</t>
    </rPh>
    <phoneticPr fontId="3"/>
  </si>
  <si>
    <t>登録　ボタン
　クリック</t>
    <rPh sb="0" eb="2">
      <t>トウロク</t>
    </rPh>
    <phoneticPr fontId="3"/>
  </si>
  <si>
    <t>一覧　ボタン
　　クリック</t>
    <rPh sb="0" eb="2">
      <t>イチラン</t>
    </rPh>
    <phoneticPr fontId="3"/>
  </si>
  <si>
    <t>　編集中の内容が保存されていない場合</t>
    <phoneticPr fontId="3"/>
  </si>
  <si>
    <t xml:space="preserve">画面遷移確認ダイアログ表示
</t>
    <rPh sb="0" eb="2">
      <t>ガメン</t>
    </rPh>
    <rPh sb="2" eb="4">
      <t>センイ</t>
    </rPh>
    <rPh sb="4" eb="6">
      <t>カクニン</t>
    </rPh>
    <rPh sb="11" eb="13">
      <t>ヒョウジ</t>
    </rPh>
    <phoneticPr fontId="3"/>
  </si>
  <si>
    <t>　編集中の内容が保存されている場合</t>
    <phoneticPr fontId="3"/>
  </si>
  <si>
    <t>画面遷移</t>
    <rPh sb="0" eb="2">
      <t>ガメン</t>
    </rPh>
    <rPh sb="2" eb="4">
      <t>センイ</t>
    </rPh>
    <phoneticPr fontId="3"/>
  </si>
  <si>
    <t>中項目　
　　タブ　切替</t>
    <rPh sb="0" eb="1">
      <t>チュウ</t>
    </rPh>
    <rPh sb="1" eb="3">
      <t>コウモク</t>
    </rPh>
    <rPh sb="10" eb="12">
      <t>キリカエ</t>
    </rPh>
    <phoneticPr fontId="3"/>
  </si>
  <si>
    <t>大項目　
　　タブ　切替</t>
    <rPh sb="0" eb="1">
      <t>ダイ</t>
    </rPh>
    <rPh sb="1" eb="3">
      <t>コウモク</t>
    </rPh>
    <rPh sb="10" eb="12">
      <t>キリカエ</t>
    </rPh>
    <phoneticPr fontId="3"/>
  </si>
  <si>
    <t>画面切替</t>
    <rPh sb="0" eb="2">
      <t>ガメン</t>
    </rPh>
    <rPh sb="2" eb="4">
      <t>キリカエ</t>
    </rPh>
    <phoneticPr fontId="3"/>
  </si>
  <si>
    <t>小項目　
　　リンク　切替</t>
    <rPh sb="0" eb="1">
      <t>ショウ</t>
    </rPh>
    <rPh sb="1" eb="3">
      <t>コウモク</t>
    </rPh>
    <rPh sb="11" eb="13">
      <t>キリカエ</t>
    </rPh>
    <phoneticPr fontId="3"/>
  </si>
  <si>
    <t>更新異常の場合</t>
    <rPh sb="0" eb="2">
      <t>コウシン</t>
    </rPh>
    <rPh sb="2" eb="4">
      <t>イジョウ</t>
    </rPh>
    <rPh sb="5" eb="7">
      <t>バアイ</t>
    </rPh>
    <phoneticPr fontId="3"/>
  </si>
  <si>
    <t>更新正常の場合</t>
    <rPh sb="0" eb="2">
      <t>コウシン</t>
    </rPh>
    <rPh sb="2" eb="4">
      <t>セイジョウ</t>
    </rPh>
    <rPh sb="5" eb="7">
      <t>バアイ</t>
    </rPh>
    <phoneticPr fontId="3"/>
  </si>
  <si>
    <t>・ルーブリックの登録画面ダイアログ（モーダル）を閉じ、編集画面が再表示されること。</t>
    <rPh sb="8" eb="10">
      <t>トウロク</t>
    </rPh>
    <rPh sb="10" eb="12">
      <t>ガメン</t>
    </rPh>
    <rPh sb="24" eb="25">
      <t>ト</t>
    </rPh>
    <rPh sb="27" eb="29">
      <t>ヘンシュウ</t>
    </rPh>
    <rPh sb="29" eb="31">
      <t>ガメン</t>
    </rPh>
    <rPh sb="32" eb="33">
      <t>サイ</t>
    </rPh>
    <rPh sb="33" eb="35">
      <t>ヒョウジ</t>
    </rPh>
    <phoneticPr fontId="3"/>
  </si>
  <si>
    <t>ルーブリック内容が画面の編集内容からxml形式に変換されること。</t>
    <phoneticPr fontId="3"/>
  </si>
  <si>
    <t>能力診断管理（編集-新規登録モード）
　画面　遷移</t>
    <rPh sb="23" eb="25">
      <t>センイ</t>
    </rPh>
    <phoneticPr fontId="3"/>
  </si>
  <si>
    <t>能力診断管理（編集-編集モード）
　画面　遷移</t>
    <rPh sb="10" eb="12">
      <t>ヘンシュウ</t>
    </rPh>
    <rPh sb="21" eb="23">
      <t>センイ</t>
    </rPh>
    <phoneticPr fontId="3"/>
  </si>
  <si>
    <t>・ボタン名称はプロパティから取得表示されること。
　（例　「削除」）</t>
    <rPh sb="4" eb="6">
      <t>メイショウ</t>
    </rPh>
    <rPh sb="27" eb="28">
      <t>レイ</t>
    </rPh>
    <rPh sb="30" eb="32">
      <t>サクジョ</t>
    </rPh>
    <phoneticPr fontId="3"/>
  </si>
  <si>
    <t>以下のことを確認する
・削除確認ダイアログ(モーダル）が表示される
　　メッセージ：「選択したルーブリックを削除します。よろしいでしょうか。」
・Y  を入力した場合、削除処理が継続される
・N  を入力した場合、削除処理が中止される</t>
    <rPh sb="0" eb="2">
      <t>イカ</t>
    </rPh>
    <rPh sb="6" eb="8">
      <t>カクニン</t>
    </rPh>
    <rPh sb="12" eb="14">
      <t>サクジョ</t>
    </rPh>
    <rPh sb="14" eb="16">
      <t>カクニン</t>
    </rPh>
    <rPh sb="28" eb="30">
      <t>ヒョウジ</t>
    </rPh>
    <rPh sb="78" eb="80">
      <t>ニュウリョク</t>
    </rPh>
    <rPh sb="82" eb="84">
      <t>バアイ</t>
    </rPh>
    <rPh sb="85" eb="87">
      <t>サクジョ</t>
    </rPh>
    <rPh sb="87" eb="89">
      <t>ショリ</t>
    </rPh>
    <rPh sb="90" eb="92">
      <t>ケイゾク</t>
    </rPh>
    <rPh sb="113" eb="115">
      <t>チュウシ</t>
    </rPh>
    <phoneticPr fontId="3"/>
  </si>
  <si>
    <t>・エラーメッセージを表示して　以下の削除処理が中止されること。</t>
    <rPh sb="10" eb="12">
      <t>ヒョウジ</t>
    </rPh>
    <rPh sb="15" eb="17">
      <t>イカ</t>
    </rPh>
    <rPh sb="18" eb="20">
      <t>サクジョ</t>
    </rPh>
    <rPh sb="20" eb="22">
      <t>ショリ</t>
    </rPh>
    <rPh sb="23" eb="25">
      <t>チュウシ</t>
    </rPh>
    <phoneticPr fontId="3"/>
  </si>
  <si>
    <t>・ルーブリックの削除確認画面ダイアログ（モーダル）を閉じ、データ再取得し一覧表画面が再表示されること。</t>
    <rPh sb="8" eb="10">
      <t>サクジョ</t>
    </rPh>
    <rPh sb="10" eb="12">
      <t>カクニン</t>
    </rPh>
    <rPh sb="12" eb="14">
      <t>ガメン</t>
    </rPh>
    <rPh sb="26" eb="27">
      <t>ト</t>
    </rPh>
    <rPh sb="32" eb="33">
      <t>サイ</t>
    </rPh>
    <rPh sb="33" eb="35">
      <t>シュトク</t>
    </rPh>
    <rPh sb="36" eb="38">
      <t>イチラン</t>
    </rPh>
    <rPh sb="38" eb="39">
      <t>ヒョウ</t>
    </rPh>
    <rPh sb="39" eb="41">
      <t>ガメン</t>
    </rPh>
    <rPh sb="42" eb="43">
      <t>サイ</t>
    </rPh>
    <rPh sb="43" eb="45">
      <t>ヒョウジ</t>
    </rPh>
    <phoneticPr fontId="3"/>
  </si>
  <si>
    <t>・リンク先画面（「能力診断管理（編集）画面」）に以下値をパラメータとして遷移されること。
　 [パラメータ]
　　　　・モード　　　　　　：編集
　　　　・ルーブリックキー：選択（リンククリック）行のルーブリックキー</t>
    <rPh sb="4" eb="5">
      <t>サキ</t>
    </rPh>
    <rPh sb="5" eb="7">
      <t>ガメン</t>
    </rPh>
    <rPh sb="24" eb="26">
      <t>イカ</t>
    </rPh>
    <rPh sb="26" eb="27">
      <t>アタイ</t>
    </rPh>
    <rPh sb="36" eb="38">
      <t>センイ</t>
    </rPh>
    <rPh sb="70" eb="72">
      <t>ヘンシュウ</t>
    </rPh>
    <rPh sb="87" eb="89">
      <t>センタク</t>
    </rPh>
    <rPh sb="98" eb="99">
      <t>ギョウ</t>
    </rPh>
    <phoneticPr fontId="3"/>
  </si>
  <si>
    <r>
      <t>・「能力診断管理（編集）画面」に以下値をパラメータとして遷移されること。
　　 [パラメータ]
　　　　・モード             ：新規登録
　　　　・ルーブリックキー：</t>
    </r>
    <r>
      <rPr>
        <sz val="12"/>
        <color rgb="FFFF0000"/>
        <rFont val="ＭＳ Ｐゴシック"/>
        <family val="3"/>
        <charset val="128"/>
      </rPr>
      <t>空</t>
    </r>
    <rPh sb="70" eb="72">
      <t>シンキ</t>
    </rPh>
    <rPh sb="72" eb="74">
      <t>トウロク</t>
    </rPh>
    <rPh sb="89" eb="90">
      <t>カラ</t>
    </rPh>
    <phoneticPr fontId="3"/>
  </si>
  <si>
    <t>・能力診断管理一覧画面から　以下のパラメータが受け取れていること。
　　[パラメータ]
　　　　・モード             
　　　　・ルーブリックキー</t>
    <rPh sb="14" eb="16">
      <t>イカ</t>
    </rPh>
    <rPh sb="23" eb="24">
      <t>ウ</t>
    </rPh>
    <rPh sb="25" eb="26">
      <t>ト</t>
    </rPh>
    <phoneticPr fontId="3"/>
  </si>
  <si>
    <t>能力診断管理（編集）</t>
    <phoneticPr fontId="3"/>
  </si>
  <si>
    <t>・非表示</t>
    <rPh sb="1" eb="4">
      <t>ヒヒョウジ</t>
    </rPh>
    <phoneticPr fontId="3"/>
  </si>
  <si>
    <t>・ボタン名称はプロパティから取得表示されること。
　（例　「アップロード」）</t>
    <rPh sb="4" eb="6">
      <t>メイショウ</t>
    </rPh>
    <rPh sb="27" eb="28">
      <t>レイ</t>
    </rPh>
    <phoneticPr fontId="3"/>
  </si>
  <si>
    <t>（中項目展開時）</t>
    <rPh sb="1" eb="2">
      <t>チュウ</t>
    </rPh>
    <rPh sb="2" eb="4">
      <t>コウモク</t>
    </rPh>
    <rPh sb="4" eb="6">
      <t>テンカイ</t>
    </rPh>
    <rPh sb="6" eb="7">
      <t>ジ</t>
    </rPh>
    <phoneticPr fontId="3"/>
  </si>
  <si>
    <t>（小項目展開時）</t>
    <rPh sb="1" eb="2">
      <t>ショウ</t>
    </rPh>
    <rPh sb="2" eb="4">
      <t>コウモク</t>
    </rPh>
    <rPh sb="4" eb="6">
      <t>テンカイ</t>
    </rPh>
    <rPh sb="6" eb="7">
      <t>ジ</t>
    </rPh>
    <phoneticPr fontId="3"/>
  </si>
  <si>
    <t>（中項目展開時）</t>
    <phoneticPr fontId="3"/>
  </si>
  <si>
    <t>（小項目展開時）</t>
    <phoneticPr fontId="3"/>
  </si>
  <si>
    <t>・ボタン名称はプロパティから取得表示されること。
　（例　「ダウンロード」）</t>
    <rPh sb="4" eb="6">
      <t>メイショウ</t>
    </rPh>
    <rPh sb="27" eb="28">
      <t>レイ</t>
    </rPh>
    <phoneticPr fontId="3"/>
  </si>
  <si>
    <t>・別小項目の編集画面に切り替わること。</t>
    <rPh sb="2" eb="3">
      <t>ショウ</t>
    </rPh>
    <phoneticPr fontId="3"/>
  </si>
  <si>
    <t>ルーブリック概要</t>
    <rPh sb="6" eb="8">
      <t>ガイヨウ</t>
    </rPh>
    <phoneticPr fontId="3"/>
  </si>
  <si>
    <t>　　小項目　レンズ機能ID</t>
    <rPh sb="2" eb="3">
      <t>ショウ</t>
    </rPh>
    <rPh sb="3" eb="5">
      <t>コウモク</t>
    </rPh>
    <rPh sb="9" eb="11">
      <t>キノウ</t>
    </rPh>
    <phoneticPr fontId="3"/>
  </si>
  <si>
    <t xml:space="preserve">・非表示
</t>
    <rPh sb="1" eb="4">
      <t>ヒヒョウジ</t>
    </rPh>
    <phoneticPr fontId="3"/>
  </si>
  <si>
    <t>ルーブリック概要欄　見出し</t>
    <rPh sb="6" eb="8">
      <t>ガイヨウ</t>
    </rPh>
    <rPh sb="8" eb="9">
      <t>ラン</t>
    </rPh>
    <rPh sb="10" eb="12">
      <t>ミダ</t>
    </rPh>
    <phoneticPr fontId="3"/>
  </si>
  <si>
    <t>・項目名称はプロパティから取得表示されること。
　（例：「ルーブリックの概要」）</t>
    <rPh sb="1" eb="3">
      <t>コウモク</t>
    </rPh>
    <rPh sb="3" eb="5">
      <t>メイショウ</t>
    </rPh>
    <rPh sb="26" eb="27">
      <t>レイ</t>
    </rPh>
    <rPh sb="36" eb="38">
      <t>ガイヨウ</t>
    </rPh>
    <phoneticPr fontId="3"/>
  </si>
  <si>
    <t>・見出し（画面タイトル）はプロパティから取得し、画面に表示されること。
(例：「能力診断管理」)</t>
    <rPh sb="1" eb="3">
      <t>ミダ</t>
    </rPh>
    <rPh sb="5" eb="7">
      <t>ガメン</t>
    </rPh>
    <rPh sb="20" eb="22">
      <t>シュトク</t>
    </rPh>
    <rPh sb="24" eb="26">
      <t>ガメン</t>
    </rPh>
    <rPh sb="27" eb="29">
      <t>ヒョウジ</t>
    </rPh>
    <rPh sb="37" eb="38">
      <t>レイ</t>
    </rPh>
    <rPh sb="40" eb="42">
      <t>ノウリョク</t>
    </rPh>
    <rPh sb="42" eb="44">
      <t>シンダン</t>
    </rPh>
    <rPh sb="44" eb="46">
      <t>カンリ</t>
    </rPh>
    <phoneticPr fontId="3"/>
  </si>
  <si>
    <t>・パラメータ・モードが新規登録の時と同様</t>
    <rPh sb="11" eb="13">
      <t>シンキ</t>
    </rPh>
    <rPh sb="13" eb="15">
      <t>トウロク</t>
    </rPh>
    <rPh sb="16" eb="17">
      <t>トキ</t>
    </rPh>
    <rPh sb="18" eb="20">
      <t>ドウヨウ</t>
    </rPh>
    <phoneticPr fontId="3"/>
  </si>
  <si>
    <t>・Excelファイルに現在の登録内容が出力されること。</t>
    <rPh sb="19" eb="21">
      <t>シュツリョク</t>
    </rPh>
    <phoneticPr fontId="3"/>
  </si>
  <si>
    <r>
      <rPr>
        <sz val="12"/>
        <rFont val="ＭＳ Ｐゴシック"/>
        <family val="3"/>
        <charset val="128"/>
      </rPr>
      <t>・非表示</t>
    </r>
    <r>
      <rPr>
        <sz val="12"/>
        <color rgb="FFFF0000"/>
        <rFont val="ＭＳ Ｐゴシック"/>
        <family val="3"/>
        <charset val="128"/>
      </rPr>
      <t xml:space="preserve">
</t>
    </r>
    <r>
      <rPr>
        <strike/>
        <sz val="12"/>
        <color rgb="FFFF0000"/>
        <rFont val="ＭＳ Ｐゴシック"/>
        <family val="3"/>
        <charset val="128"/>
      </rPr>
      <t xml:space="preserve">
・項目名はプロパティから取得表示されること。
・小項目リンクで選択されたRubicクラスオブジェクト（孫）.lensが表示されること。
　　1:「研究者基礎能力診断」
　　2:「キャリアパス診断」
　　3.「研究者基礎能力診断、キャリアパス診断」</t>
    </r>
    <rPh sb="1" eb="2">
      <t>ヒ</t>
    </rPh>
    <rPh sb="2" eb="4">
      <t>ヒョウジ</t>
    </rPh>
    <rPh sb="58" eb="59">
      <t>マゴ</t>
    </rPh>
    <phoneticPr fontId="3"/>
  </si>
  <si>
    <t>・選択大項目に紐づく中項目のみタブが表示され、タブ名称はRubicクラスオブジェクト（子）.abilityCode + " : " + nameが表示されること。
・初期表示時は先頭（左端）が選択された状態での表示がされること。</t>
    <rPh sb="18" eb="20">
      <t>ヒョウジ</t>
    </rPh>
    <rPh sb="25" eb="27">
      <t>メイショウ</t>
    </rPh>
    <rPh sb="43" eb="44">
      <t>コ</t>
    </rPh>
    <phoneticPr fontId="3"/>
  </si>
  <si>
    <t>・ルーブリックキーに紐づく大項目がタブ表示され、そのタブ名称はRubicクラスオブジェクト（親）.abilityCode + " : " + nameが表示されること。
・初期表示時は先頭（左端）が選択された状態での表示がされること。</t>
    <rPh sb="13" eb="14">
      <t>ダイ</t>
    </rPh>
    <rPh sb="28" eb="30">
      <t>メイショウ</t>
    </rPh>
    <rPh sb="46" eb="47">
      <t>オヤ</t>
    </rPh>
    <rPh sb="86" eb="88">
      <t>ショキ</t>
    </rPh>
    <rPh sb="88" eb="90">
      <t>ヒョウジ</t>
    </rPh>
    <rPh sb="90" eb="91">
      <t>ジ</t>
    </rPh>
    <rPh sb="92" eb="94">
      <t>セントウ</t>
    </rPh>
    <rPh sb="95" eb="96">
      <t>ヒダリ</t>
    </rPh>
    <rPh sb="96" eb="97">
      <t>ハシ</t>
    </rPh>
    <rPh sb="99" eb="101">
      <t>センタク</t>
    </rPh>
    <rPh sb="104" eb="106">
      <t>ジョウタイ</t>
    </rPh>
    <rPh sb="108" eb="110">
      <t>ヒョウジ</t>
    </rPh>
    <phoneticPr fontId="3"/>
  </si>
  <si>
    <t>・選択中項目のRubicクラスオブジェクト（子）.abilityCode + " : " + nameが表示されること。</t>
    <rPh sb="3" eb="4">
      <t>チュウ</t>
    </rPh>
    <rPh sb="22" eb="23">
      <t>コ</t>
    </rPh>
    <phoneticPr fontId="3"/>
  </si>
  <si>
    <t>・選択中大中項目に紐づく小項目　Rubicクラスオブジェクト（孫）.abilityCode + " : " + nameが表示されること。
・初期表示時は先頭（左上）が選択された状態で表示されること。</t>
    <rPh sb="5" eb="6">
      <t>チュウ</t>
    </rPh>
    <rPh sb="12" eb="15">
      <t>ショウコウモク</t>
    </rPh>
    <rPh sb="31" eb="32">
      <t>マゴ</t>
    </rPh>
    <rPh sb="72" eb="74">
      <t>ショキ</t>
    </rPh>
    <rPh sb="74" eb="76">
      <t>ヒョウジ</t>
    </rPh>
    <rPh sb="76" eb="77">
      <t>ジ</t>
    </rPh>
    <rPh sb="78" eb="80">
      <t>セントウ</t>
    </rPh>
    <rPh sb="81" eb="82">
      <t>ヒダリ</t>
    </rPh>
    <rPh sb="82" eb="83">
      <t>ウエ</t>
    </rPh>
    <rPh sb="85" eb="87">
      <t>センタク</t>
    </rPh>
    <rPh sb="90" eb="92">
      <t>ジョウタイ</t>
    </rPh>
    <rPh sb="93" eb="95">
      <t>ヒョウジ</t>
    </rPh>
    <phoneticPr fontId="3"/>
  </si>
  <si>
    <t>・小項目リンクで選択されたRubicクラスオブジェクト（孫）.abilityCode + " : " + nameがリンク表示されること。</t>
    <rPh sb="1" eb="4">
      <t>ショウコウモク</t>
    </rPh>
    <rPh sb="8" eb="10">
      <t>センタク</t>
    </rPh>
    <rPh sb="28" eb="29">
      <t>マゴ</t>
    </rPh>
    <phoneticPr fontId="3"/>
  </si>
  <si>
    <t>・別中項目の編集画面に切り替わること。
・対応して小項目も切り替わること。</t>
    <rPh sb="2" eb="3">
      <t>チュウ</t>
    </rPh>
    <rPh sb="21" eb="23">
      <t>タイオウ</t>
    </rPh>
    <rPh sb="25" eb="26">
      <t>ショウ</t>
    </rPh>
    <rPh sb="26" eb="28">
      <t>コウモク</t>
    </rPh>
    <rPh sb="29" eb="30">
      <t>キ</t>
    </rPh>
    <rPh sb="31" eb="32">
      <t>カ</t>
    </rPh>
    <phoneticPr fontId="3"/>
  </si>
  <si>
    <t xml:space="preserve">・項目名称はプロパティから取得表示されること。
　（例：「概要」）
・初期時　表示欄は空であること。
</t>
    <rPh sb="1" eb="3">
      <t>コウモク</t>
    </rPh>
    <rPh sb="3" eb="5">
      <t>メイショウ</t>
    </rPh>
    <rPh sb="29" eb="31">
      <t>ガイヨウ</t>
    </rPh>
    <rPh sb="36" eb="38">
      <t>ショキ</t>
    </rPh>
    <rPh sb="38" eb="39">
      <t>ジ</t>
    </rPh>
    <rPh sb="40" eb="42">
      <t>ヒョウジ</t>
    </rPh>
    <rPh sb="44" eb="45">
      <t>カラ</t>
    </rPh>
    <phoneticPr fontId="3"/>
  </si>
  <si>
    <t xml:space="preserve">・項目名称はプロパティから取得表示されること。
　（例：「ルーブリック名」）
・初期時　表示欄は空であること。
</t>
    <rPh sb="1" eb="3">
      <t>コウモク</t>
    </rPh>
    <rPh sb="3" eb="5">
      <t>メイショウ</t>
    </rPh>
    <rPh sb="26" eb="27">
      <t>レイ</t>
    </rPh>
    <rPh sb="35" eb="36">
      <t>メイ</t>
    </rPh>
    <phoneticPr fontId="3"/>
  </si>
  <si>
    <t xml:space="preserve">・項目名称はパラメータ・モードが新規登録の時と同様
・表示欄にはRubicクラスオブジェクト（ルート）.summaryが設定表示されること。
</t>
    <rPh sb="1" eb="3">
      <t>コウモク</t>
    </rPh>
    <rPh sb="3" eb="5">
      <t>メイショウ</t>
    </rPh>
    <rPh sb="28" eb="30">
      <t>ヒョウジ</t>
    </rPh>
    <phoneticPr fontId="3"/>
  </si>
  <si>
    <t xml:space="preserve">・項目名称はパラメータ・モードが新規登録の時と同様
・表示欄にはRubicクラスオブジェクト（ルート）.nameが設定表示されること。
</t>
    <rPh sb="1" eb="3">
      <t>コウモク</t>
    </rPh>
    <rPh sb="3" eb="5">
      <t>メイショウ</t>
    </rPh>
    <rPh sb="28" eb="30">
      <t>ヒョウジ</t>
    </rPh>
    <rPh sb="58" eb="60">
      <t>セッテイ</t>
    </rPh>
    <phoneticPr fontId="3"/>
  </si>
  <si>
    <t xml:space="preserve">・能力診断管理（インポート）ダイアログが表示されること。
</t>
    <rPh sb="20" eb="22">
      <t>ヒョウジ</t>
    </rPh>
    <phoneticPr fontId="3"/>
  </si>
  <si>
    <t>　　　パラメータ・モードが編集の時
　　または、インポート処理後の再表示時</t>
    <rPh sb="13" eb="15">
      <t>ヘンシュウ</t>
    </rPh>
    <rPh sb="16" eb="17">
      <t>トキ</t>
    </rPh>
    <rPh sb="29" eb="31">
      <t>ショリ</t>
    </rPh>
    <rPh sb="31" eb="32">
      <t>ゴ</t>
    </rPh>
    <rPh sb="33" eb="36">
      <t>サイヒョウジ</t>
    </rPh>
    <rPh sb="36" eb="37">
      <t>ジ</t>
    </rPh>
    <phoneticPr fontId="3"/>
  </si>
  <si>
    <t>　　　パラメータ・モードが新規登録で
　　　　　インポート未実施の時</t>
    <rPh sb="13" eb="15">
      <t>シンキ</t>
    </rPh>
    <rPh sb="15" eb="17">
      <t>トウロク</t>
    </rPh>
    <rPh sb="29" eb="30">
      <t>ミ</t>
    </rPh>
    <rPh sb="30" eb="32">
      <t>ジッシ</t>
    </rPh>
    <rPh sb="33" eb="34">
      <t>トキ</t>
    </rPh>
    <phoneticPr fontId="3"/>
  </si>
  <si>
    <t>インポートが正常に終了した場合
　　　能力診断管理（編集）画面　再表示</t>
    <rPh sb="32" eb="33">
      <t>サイ</t>
    </rPh>
    <rPh sb="33" eb="35">
      <t>ヒョウジ</t>
    </rPh>
    <phoneticPr fontId="3"/>
  </si>
  <si>
    <t>　　メッセージダイアログ表示</t>
    <rPh sb="12" eb="14">
      <t>ヒョウジ</t>
    </rPh>
    <phoneticPr fontId="3"/>
  </si>
  <si>
    <t>能力診断管理（編集）画面　再表示　後　メッセージダイアログが表示されること。
　メッセージ：「登録は完了していません。この内容でよろしければ「登録」を実行して下さい。」</t>
    <rPh sb="30" eb="32">
      <t>ヒョウジ</t>
    </rPh>
    <phoneticPr fontId="3"/>
  </si>
  <si>
    <t>・Excelファイルより読み込みして　xml形式に展開したデータを受け取り、
　能力診断管理（編集）画面に反映表示されること。</t>
    <rPh sb="12" eb="13">
      <t>ヨ</t>
    </rPh>
    <rPh sb="14" eb="15">
      <t>コ</t>
    </rPh>
    <rPh sb="22" eb="24">
      <t>ケイシキ</t>
    </rPh>
    <rPh sb="25" eb="27">
      <t>テンカイ</t>
    </rPh>
    <rPh sb="33" eb="34">
      <t>ウ</t>
    </rPh>
    <rPh sb="35" eb="36">
      <t>ト</t>
    </rPh>
    <rPh sb="40" eb="42">
      <t>ノウリョク</t>
    </rPh>
    <rPh sb="42" eb="44">
      <t>シンダン</t>
    </rPh>
    <rPh sb="44" eb="46">
      <t>カンリ</t>
    </rPh>
    <rPh sb="47" eb="49">
      <t>ヘンシュウ</t>
    </rPh>
    <rPh sb="50" eb="52">
      <t>ガメン</t>
    </rPh>
    <rPh sb="53" eb="55">
      <t>ハンエイ</t>
    </rPh>
    <rPh sb="55" eb="57">
      <t>ヒョウジ</t>
    </rPh>
    <phoneticPr fontId="3"/>
  </si>
  <si>
    <r>
      <t xml:space="preserve">・Excelからの入力の際、チェックされているので　チェック不要
</t>
    </r>
    <r>
      <rPr>
        <i/>
        <sz val="12"/>
        <color theme="2" tint="-9.9978637043366805E-2"/>
        <rFont val="ＭＳ Ｐゴシック"/>
        <family val="3"/>
        <charset val="128"/>
      </rPr>
      <t xml:space="preserve">・以下のチェックを行ない、エラーの場合　エラーメッセージ(*1)を表示し、登録がされないこと。
　（「'」や「\」が含まれていた場合、エスケープすること）
　・入力必須
　・文字数    ：  100以下
</t>
    </r>
    <r>
      <rPr>
        <sz val="12"/>
        <rFont val="ＭＳ Ｐゴシック"/>
        <family val="3"/>
        <charset val="128"/>
      </rPr>
      <t>------------------------------------------------------------
(*1）エラーメッセージ
　　必須エラー時　　：　「</t>
    </r>
    <r>
      <rPr>
        <b/>
        <i/>
        <u/>
        <sz val="12"/>
        <rFont val="ＭＳ Ｐゴシック"/>
        <family val="3"/>
        <charset val="128"/>
      </rPr>
      <t>項目名</t>
    </r>
    <r>
      <rPr>
        <sz val="12"/>
        <rFont val="ＭＳ Ｐゴシック"/>
        <family val="3"/>
        <charset val="128"/>
      </rPr>
      <t>」が設定されていません。
　　文字種エラー時　：　「</t>
    </r>
    <r>
      <rPr>
        <b/>
        <i/>
        <sz val="12"/>
        <rFont val="ＭＳ Ｐゴシック"/>
        <family val="3"/>
        <charset val="128"/>
      </rPr>
      <t>項目名</t>
    </r>
    <r>
      <rPr>
        <sz val="12"/>
        <rFont val="ＭＳ Ｐゴシック"/>
        <family val="3"/>
        <charset val="128"/>
      </rPr>
      <t>」は「</t>
    </r>
    <r>
      <rPr>
        <b/>
        <i/>
        <sz val="12"/>
        <rFont val="ＭＳ Ｐゴシック"/>
        <family val="3"/>
        <charset val="128"/>
      </rPr>
      <t>文字種</t>
    </r>
    <r>
      <rPr>
        <sz val="12"/>
        <rFont val="ＭＳ Ｐゴシック"/>
        <family val="3"/>
        <charset val="128"/>
      </rPr>
      <t>」で入力してください。
　　文字数エラー時　：　「</t>
    </r>
    <r>
      <rPr>
        <b/>
        <i/>
        <sz val="12"/>
        <rFont val="ＭＳ Ｐゴシック"/>
        <family val="3"/>
        <charset val="128"/>
      </rPr>
      <t>項目名</t>
    </r>
    <r>
      <rPr>
        <sz val="12"/>
        <rFont val="ＭＳ Ｐゴシック"/>
        <family val="3"/>
        <charset val="128"/>
      </rPr>
      <t>」は「</t>
    </r>
    <r>
      <rPr>
        <b/>
        <i/>
        <sz val="12"/>
        <rFont val="ＭＳ Ｐゴシック"/>
        <family val="3"/>
        <charset val="128"/>
      </rPr>
      <t>上限文字数</t>
    </r>
    <r>
      <rPr>
        <sz val="12"/>
        <rFont val="ＭＳ Ｐゴシック"/>
        <family val="3"/>
        <charset val="128"/>
      </rPr>
      <t xml:space="preserve">」文字以内で入力してください。
</t>
    </r>
    <rPh sb="9" eb="11">
      <t>ニュウリョク</t>
    </rPh>
    <rPh sb="12" eb="13">
      <t>サイ</t>
    </rPh>
    <rPh sb="30" eb="32">
      <t>フヨウ</t>
    </rPh>
    <phoneticPr fontId="3"/>
  </si>
  <si>
    <r>
      <t xml:space="preserve">・Excelからの入力の際、チェックされているので　チェック不要
</t>
    </r>
    <r>
      <rPr>
        <i/>
        <sz val="12"/>
        <color theme="2" tint="-9.9978637043366805E-2"/>
        <rFont val="ＭＳ Ｐゴシック"/>
        <family val="3"/>
        <charset val="128"/>
      </rPr>
      <t xml:space="preserve">・以下のチェックを行ない、エラーの場合　エラーメッセージ(*1)を表示し、登録がされないこと。
　（「'」や「\」が含まれていた場合、エスケープすること）
　・入力必須
　・文字数    ： 100以下
</t>
    </r>
    <rPh sb="35" eb="37">
      <t>イカ</t>
    </rPh>
    <rPh sb="43" eb="44">
      <t>オコナ</t>
    </rPh>
    <rPh sb="51" eb="53">
      <t>バアイ</t>
    </rPh>
    <rPh sb="67" eb="69">
      <t>ヒョウジ</t>
    </rPh>
    <rPh sb="71" eb="73">
      <t>トウロク</t>
    </rPh>
    <rPh sb="115" eb="117">
      <t>ニュウリョク</t>
    </rPh>
    <rPh sb="117" eb="119">
      <t>ヒッス</t>
    </rPh>
    <rPh sb="122" eb="125">
      <t>モジスウ</t>
    </rPh>
    <rPh sb="134" eb="136">
      <t>イカ</t>
    </rPh>
    <phoneticPr fontId="3"/>
  </si>
  <si>
    <t xml:space="preserve">・以下のチェックを行ない、エラーの場合　エラーメッセージ(*1)を表示し、登録がされないこと。
　（「'」や「\」が含まれていた場合、エスケープすること）
　・文字数    ：  500以下
</t>
    <phoneticPr fontId="3"/>
  </si>
  <si>
    <t xml:space="preserve">・以下のチェックを行ない、エラーの場合　エラーメッセージ(*1)を表示し、登録がされないこと。
　（「'」や「\」が含まれていた場合、エスケープすること）
　・文字数    ：  500以下
</t>
    <phoneticPr fontId="3"/>
  </si>
  <si>
    <t>　  小項目 フェーズ５</t>
    <rPh sb="3" eb="6">
      <t>ショウコウモク</t>
    </rPh>
    <phoneticPr fontId="3"/>
  </si>
  <si>
    <t>　  小項目 フェーズ４とまとめる
　　　　　チェックボックス</t>
    <rPh sb="3" eb="6">
      <t>ショウコウモク</t>
    </rPh>
    <phoneticPr fontId="3"/>
  </si>
  <si>
    <t>・項目名はプロパティから取得表示されること。
　　（例：「フェーズ４とまとめる」）
・小項目リンクで選択されたRubicクラスオブジェクト（孫）.rank（5）. targetが"←"マークの場合　チェックON表示されること。</t>
    <rPh sb="26" eb="27">
      <t>レイ</t>
    </rPh>
    <rPh sb="43" eb="44">
      <t>ショウ</t>
    </rPh>
    <rPh sb="96" eb="98">
      <t>バアイ</t>
    </rPh>
    <phoneticPr fontId="3"/>
  </si>
  <si>
    <t>・項目名はプロパティから取得表示されること。
　　（例：「フェーズ４」）
・入力欄は小項目リンクで選択されたRubicクラスオブジェクト（孫）.rank（5）. targetが初期表示されること。</t>
    <rPh sb="26" eb="27">
      <t>レイ</t>
    </rPh>
    <rPh sb="38" eb="40">
      <t>ニュウリョク</t>
    </rPh>
    <rPh sb="40" eb="41">
      <t>ラン</t>
    </rPh>
    <rPh sb="42" eb="43">
      <t>ショウ</t>
    </rPh>
    <phoneticPr fontId="3"/>
  </si>
  <si>
    <t>　　小項目　達成目標（PI)　</t>
    <rPh sb="2" eb="3">
      <t>ショウ</t>
    </rPh>
    <rPh sb="3" eb="5">
      <t>コウモク</t>
    </rPh>
    <rPh sb="6" eb="8">
      <t>タッセイ</t>
    </rPh>
    <rPh sb="8" eb="10">
      <t>モクヒョウ</t>
    </rPh>
    <phoneticPr fontId="3"/>
  </si>
  <si>
    <t>・以下のチェックを行ない、エラーの場合　エラーメッセージ(*1)を表示し、登録がされないこと。
　　・入力必須</t>
    <phoneticPr fontId="3"/>
  </si>
  <si>
    <t xml:space="preserve">　　小項目　達成目標（PD)　
</t>
    <rPh sb="2" eb="3">
      <t>ショウ</t>
    </rPh>
    <rPh sb="3" eb="5">
      <t>コウモク</t>
    </rPh>
    <rPh sb="6" eb="8">
      <t>タッセイ</t>
    </rPh>
    <rPh sb="8" eb="10">
      <t>モクヒョウ</t>
    </rPh>
    <phoneticPr fontId="3"/>
  </si>
  <si>
    <t xml:space="preserve">　　小項目　達成目標（D)　
</t>
    <rPh sb="2" eb="3">
      <t>ショウ</t>
    </rPh>
    <rPh sb="3" eb="5">
      <t>コウモク</t>
    </rPh>
    <rPh sb="6" eb="8">
      <t>タッセイ</t>
    </rPh>
    <rPh sb="8" eb="10">
      <t>モクヒョウ</t>
    </rPh>
    <phoneticPr fontId="3"/>
  </si>
  <si>
    <t>ルーブリック内容更新実施</t>
    <rPh sb="6" eb="8">
      <t>ナイヨウ</t>
    </rPh>
    <rPh sb="8" eb="10">
      <t>コウシン</t>
    </rPh>
    <rPh sb="10" eb="12">
      <t>ジッシ</t>
    </rPh>
    <phoneticPr fontId="3"/>
  </si>
  <si>
    <t>以下のことを確認する
・登録確認ダイアログ(モーダル）が表示される。
・Y  を入力した場合、以下の登録処理・ルーブリック内容xml作成処理が継続される。
・N  を入力した場合、登録処理が中止され登録確認画面ダイアログを閉じる。</t>
    <rPh sb="0" eb="2">
      <t>イカ</t>
    </rPh>
    <rPh sb="6" eb="8">
      <t>カクニン</t>
    </rPh>
    <rPh sb="12" eb="14">
      <t>トウロク</t>
    </rPh>
    <rPh sb="14" eb="16">
      <t>カクニン</t>
    </rPh>
    <rPh sb="28" eb="30">
      <t>ヒョウジ</t>
    </rPh>
    <rPh sb="40" eb="42">
      <t>ニュウリョク</t>
    </rPh>
    <rPh sb="44" eb="46">
      <t>バアイ</t>
    </rPh>
    <rPh sb="47" eb="49">
      <t>イカ</t>
    </rPh>
    <rPh sb="50" eb="52">
      <t>トウロク</t>
    </rPh>
    <rPh sb="52" eb="54">
      <t>ショリ</t>
    </rPh>
    <rPh sb="61" eb="63">
      <t>ナイヨウ</t>
    </rPh>
    <rPh sb="66" eb="68">
      <t>サクセイ</t>
    </rPh>
    <rPh sb="68" eb="70">
      <t>ショリ</t>
    </rPh>
    <rPh sb="71" eb="73">
      <t>ケイゾク</t>
    </rPh>
    <rPh sb="90" eb="92">
      <t>トウロク</t>
    </rPh>
    <rPh sb="95" eb="97">
      <t>チュウシ</t>
    </rPh>
    <rPh sb="99" eb="101">
      <t>トウロク</t>
    </rPh>
    <rPh sb="101" eb="103">
      <t>カクニン</t>
    </rPh>
    <rPh sb="103" eb="105">
      <t>ガメン</t>
    </rPh>
    <rPh sb="111" eb="112">
      <t>ト</t>
    </rPh>
    <phoneticPr fontId="3"/>
  </si>
  <si>
    <t>・対象のルーブリックキーのルーブリック内容が更新されること。
　　　・ルーブリック内容  ← インポートファイルの内容をxml形式に変換したデータ
　　　・データ更新日      ←  systime
　　　・データ更新者      ← ログインユーザID
　　</t>
    <rPh sb="1" eb="3">
      <t>タイショウ</t>
    </rPh>
    <rPh sb="22" eb="24">
      <t>コウシン</t>
    </rPh>
    <rPh sb="57" eb="59">
      <t>ナイヨウ</t>
    </rPh>
    <rPh sb="63" eb="65">
      <t>ケイシキ</t>
    </rPh>
    <rPh sb="66" eb="68">
      <t>ヘンカン</t>
    </rPh>
    <phoneticPr fontId="3"/>
  </si>
  <si>
    <t>・別大項目の編集画面に切り替わること。
・対応して中項目も切り替わること。
・対応して小項目も切り替わること。</t>
    <rPh sb="25" eb="26">
      <t>チュウ</t>
    </rPh>
    <phoneticPr fontId="3"/>
  </si>
  <si>
    <t>能力診断管理（編集）画面を閉じ、一覧表画面が再表示されること。</t>
    <rPh sb="0" eb="2">
      <t>ノウリョク</t>
    </rPh>
    <rPh sb="2" eb="4">
      <t>シンダン</t>
    </rPh>
    <rPh sb="4" eb="6">
      <t>カンリ</t>
    </rPh>
    <rPh sb="7" eb="9">
      <t>ヘンシュウ</t>
    </rPh>
    <phoneticPr fontId="3"/>
  </si>
  <si>
    <t>ルーブリック内容登録実施</t>
    <rPh sb="6" eb="8">
      <t>ナイヨウ</t>
    </rPh>
    <rPh sb="8" eb="10">
      <t>トウロク</t>
    </rPh>
    <rPh sb="10" eb="12">
      <t>ジッシ</t>
    </rPh>
    <phoneticPr fontId="3"/>
  </si>
  <si>
    <t>ルーブリックキー　新規採番</t>
    <rPh sb="9" eb="11">
      <t>シンキ</t>
    </rPh>
    <rPh sb="11" eb="12">
      <t>サイ</t>
    </rPh>
    <rPh sb="12" eb="13">
      <t>バン</t>
    </rPh>
    <phoneticPr fontId="3"/>
  </si>
  <si>
    <t>・新規にルーブリックテーブルにルーブリック情報が登録されること。
　　　・ルーブリックキー  ← ルービックキー新規採番で採番した値
　　　・ルーブリック名称　← インポートファイルから取得した同項目内容
　　　・ルーブリック概要　← インポートファイルから取得した同項目内容
　　　・ルーブリック内容  ← インポートファイルの内容をxml形式に変換したデータ
　　　・データ更新日      ←  systime
　　　・データ更新者      ← ログインユーザID
（各項目が文字列で「'」や「\」が含まれていた場合、エスケープ済みのものを設定）　　</t>
    <rPh sb="21" eb="23">
      <t>ジョウホウ</t>
    </rPh>
    <rPh sb="24" eb="26">
      <t>トウロク</t>
    </rPh>
    <rPh sb="77" eb="79">
      <t>メイショウ</t>
    </rPh>
    <rPh sb="93" eb="95">
      <t>シュトク</t>
    </rPh>
    <rPh sb="97" eb="98">
      <t>ドウ</t>
    </rPh>
    <rPh sb="98" eb="100">
      <t>コウモク</t>
    </rPh>
    <rPh sb="100" eb="101">
      <t>ナイ</t>
    </rPh>
    <rPh sb="113" eb="115">
      <t>ガイヨウ</t>
    </rPh>
    <rPh sb="165" eb="167">
      <t>ナイヨウ</t>
    </rPh>
    <rPh sb="171" eb="173">
      <t>ケイシキ</t>
    </rPh>
    <rPh sb="174" eb="176">
      <t>ヘンカン</t>
    </rPh>
    <rPh sb="239" eb="240">
      <t>カク</t>
    </rPh>
    <rPh sb="240" eb="242">
      <t>コウモク</t>
    </rPh>
    <rPh sb="243" eb="246">
      <t>モジレツ</t>
    </rPh>
    <rPh sb="275" eb="277">
      <t>セッテイ</t>
    </rPh>
    <phoneticPr fontId="3"/>
  </si>
  <si>
    <t>取得異常の場合</t>
    <rPh sb="0" eb="2">
      <t>シュトク</t>
    </rPh>
    <rPh sb="2" eb="4">
      <t>イジョウ</t>
    </rPh>
    <rPh sb="5" eb="7">
      <t>バアイ</t>
    </rPh>
    <phoneticPr fontId="3"/>
  </si>
  <si>
    <t>・エラーメッセージが表示され登録が中断されること。</t>
    <rPh sb="10" eb="12">
      <t>ヒョウジ</t>
    </rPh>
    <rPh sb="14" eb="16">
      <t>トウロク</t>
    </rPh>
    <rPh sb="17" eb="19">
      <t>チュウダン</t>
    </rPh>
    <phoneticPr fontId="3"/>
  </si>
  <si>
    <t>・ルーブリックテーブル中のルービックキーの最大値を取得する。
　・取得できない場合：　1
　・取得できた場合：　取得したルーブリックキーの最大値 + 1
が　新規登録時のルーブリックキーとなること　
　　</t>
    <rPh sb="11" eb="12">
      <t>チュウ</t>
    </rPh>
    <rPh sb="23" eb="24">
      <t>チ</t>
    </rPh>
    <rPh sb="25" eb="27">
      <t>シュトク</t>
    </rPh>
    <rPh sb="34" eb="36">
      <t>シュトク</t>
    </rPh>
    <rPh sb="40" eb="42">
      <t>バアイ</t>
    </rPh>
    <rPh sb="48" eb="50">
      <t>シュトク</t>
    </rPh>
    <rPh sb="53" eb="55">
      <t>バアイ</t>
    </rPh>
    <rPh sb="57" eb="59">
      <t>シュトク</t>
    </rPh>
    <rPh sb="81" eb="83">
      <t>シンキ</t>
    </rPh>
    <rPh sb="83" eb="85">
      <t>トウロク</t>
    </rPh>
    <rPh sb="85" eb="86">
      <t>ジ</t>
    </rPh>
    <phoneticPr fontId="3"/>
  </si>
  <si>
    <t>　パラメータ・モードが編集の時
　または、登録処理済みの時</t>
    <rPh sb="21" eb="23">
      <t>トウロク</t>
    </rPh>
    <rPh sb="23" eb="25">
      <t>ショリ</t>
    </rPh>
    <rPh sb="25" eb="26">
      <t>ズ</t>
    </rPh>
    <rPh sb="28" eb="29">
      <t>トキ</t>
    </rPh>
    <phoneticPr fontId="3"/>
  </si>
  <si>
    <t>　パラメータ・モードが新規登録で
　　未登録の時</t>
    <rPh sb="11" eb="13">
      <t>シンキ</t>
    </rPh>
    <rPh sb="13" eb="15">
      <t>トウロク</t>
    </rPh>
    <rPh sb="19" eb="20">
      <t>ミ</t>
    </rPh>
    <rPh sb="20" eb="22">
      <t>トウロク</t>
    </rPh>
    <rPh sb="23" eb="24">
      <t>トキ</t>
    </rPh>
    <phoneticPr fontId="3"/>
  </si>
  <si>
    <r>
      <t xml:space="preserve">以下のことを確認する
・画面遷移確認ダイアログ(モーダル）が表示される
　メッセージ：「保存していない場合、変更内容が破棄されます。よろしいでしょうか？」
・Y  を入力した場合、確認画面ダイアログ　と
　　　　能力診断管理（編集）画面を閉じ、
　　　　一覧表画面が再表示されること。
・N  を入力した場合、確認画面ダイアログを閉じること。
</t>
    </r>
    <r>
      <rPr>
        <sz val="12"/>
        <color rgb="FFFF0000"/>
        <rFont val="ＭＳ Ｐゴシック"/>
        <family val="3"/>
        <charset val="128"/>
      </rPr>
      <t>保存と登録の文言統一したほうがよくないか？</t>
    </r>
    <rPh sb="0" eb="2">
      <t>イカ</t>
    </rPh>
    <rPh sb="6" eb="8">
      <t>カクニン</t>
    </rPh>
    <rPh sb="12" eb="14">
      <t>ガメン</t>
    </rPh>
    <rPh sb="14" eb="16">
      <t>センイ</t>
    </rPh>
    <rPh sb="16" eb="18">
      <t>カクニン</t>
    </rPh>
    <rPh sb="30" eb="32">
      <t>ヒョウジ</t>
    </rPh>
    <rPh sb="84" eb="86">
      <t>ニュウリョク</t>
    </rPh>
    <rPh sb="88" eb="90">
      <t>バアイ</t>
    </rPh>
    <rPh sb="156" eb="158">
      <t>カクニン</t>
    </rPh>
    <rPh sb="158" eb="160">
      <t>ガメン</t>
    </rPh>
    <rPh sb="166" eb="167">
      <t>ト</t>
    </rPh>
    <rPh sb="174" eb="176">
      <t>ホゾン</t>
    </rPh>
    <rPh sb="177" eb="179">
      <t>トウロク</t>
    </rPh>
    <rPh sb="180" eb="182">
      <t>モンゴン</t>
    </rPh>
    <rPh sb="182" eb="184">
      <t>トウイツ</t>
    </rPh>
    <phoneticPr fontId="3"/>
  </si>
  <si>
    <t>能力診断管理（インポート）</t>
    <phoneticPr fontId="3"/>
  </si>
  <si>
    <t>見出し（画面タイトル）はプロパティから取得し、画面に表示されること。
(例：「ルーブリックインポート」)</t>
    <rPh sb="0" eb="2">
      <t>ミダ</t>
    </rPh>
    <rPh sb="4" eb="6">
      <t>ガメン</t>
    </rPh>
    <rPh sb="19" eb="21">
      <t>シュトク</t>
    </rPh>
    <rPh sb="23" eb="25">
      <t>ガメン</t>
    </rPh>
    <rPh sb="26" eb="28">
      <t>ヒョウジ</t>
    </rPh>
    <phoneticPr fontId="3"/>
  </si>
  <si>
    <t>画面説明</t>
    <rPh sb="0" eb="2">
      <t>ガメン</t>
    </rPh>
    <rPh sb="2" eb="4">
      <t>セツメイ</t>
    </rPh>
    <phoneticPr fontId="3"/>
  </si>
  <si>
    <t>・文言はプロパティから取得表示されること。
　（例　「Excelで入力した内容で一括登録します。」）</t>
    <rPh sb="24" eb="25">
      <t>レイ</t>
    </rPh>
    <rPh sb="33" eb="35">
      <t>ニュウリョク</t>
    </rPh>
    <rPh sb="37" eb="39">
      <t>ナイヨウ</t>
    </rPh>
    <rPh sb="40" eb="42">
      <t>イッカツ</t>
    </rPh>
    <rPh sb="42" eb="44">
      <t>トウロク</t>
    </rPh>
    <phoneticPr fontId="3"/>
  </si>
  <si>
    <t>インポート　ボタン</t>
    <phoneticPr fontId="3"/>
  </si>
  <si>
    <r>
      <t xml:space="preserve">・ボタン名称はプロパティから取得表示されること。
　（例　「インポート」）
</t>
    </r>
    <r>
      <rPr>
        <sz val="12"/>
        <color rgb="FFFF0000"/>
        <rFont val="ＭＳ Ｐゴシック"/>
        <family val="3"/>
        <charset val="128"/>
      </rPr>
      <t>アップロードとインポートの文言不統一！</t>
    </r>
    <rPh sb="4" eb="6">
      <t>メイショウ</t>
    </rPh>
    <rPh sb="27" eb="28">
      <t>レイ</t>
    </rPh>
    <rPh sb="52" eb="54">
      <t>モンゴン</t>
    </rPh>
    <rPh sb="54" eb="57">
      <t>フトウイツ</t>
    </rPh>
    <phoneticPr fontId="3"/>
  </si>
  <si>
    <t>ファイルを選択　ボタン</t>
    <rPh sb="5" eb="7">
      <t>センタク</t>
    </rPh>
    <phoneticPr fontId="3"/>
  </si>
  <si>
    <t>ファイル選択ボタン
　クリック</t>
    <rPh sb="4" eb="6">
      <t>センタク</t>
    </rPh>
    <phoneticPr fontId="3"/>
  </si>
  <si>
    <t>・ファイル名欄の初期表示は「選択されていません」と表示されていること。</t>
    <rPh sb="5" eb="6">
      <t>メイ</t>
    </rPh>
    <rPh sb="6" eb="7">
      <t>ラン</t>
    </rPh>
    <rPh sb="8" eb="10">
      <t>ショキ</t>
    </rPh>
    <rPh sb="10" eb="12">
      <t>ヒョウジ</t>
    </rPh>
    <rPh sb="14" eb="16">
      <t>センタク</t>
    </rPh>
    <rPh sb="25" eb="27">
      <t>ヒョウジ</t>
    </rPh>
    <phoneticPr fontId="3"/>
  </si>
  <si>
    <t xml:space="preserve">・「ファイルを選択」ボタンの名称はプロパティから取得表示されること。
</t>
    <rPh sb="7" eb="9">
      <t>センタク</t>
    </rPh>
    <phoneticPr fontId="3"/>
  </si>
  <si>
    <t>ファイル名欄</t>
    <rPh sb="4" eb="5">
      <t>メイ</t>
    </rPh>
    <rPh sb="5" eb="6">
      <t>ラン</t>
    </rPh>
    <phoneticPr fontId="3"/>
  </si>
  <si>
    <t>インポートボタン
　クリック</t>
    <phoneticPr fontId="3"/>
  </si>
  <si>
    <t>ファイル
　ドラッグ＆ドロップ</t>
    <phoneticPr fontId="3"/>
  </si>
  <si>
    <t>・ドラッグ＆ドロップしたファイルファイル名が　ファイル名欄　に表示され読み込みの対象となること。</t>
    <rPh sb="20" eb="21">
      <t>メイ</t>
    </rPh>
    <rPh sb="27" eb="28">
      <t>メイ</t>
    </rPh>
    <rPh sb="28" eb="29">
      <t>ラン</t>
    </rPh>
    <rPh sb="31" eb="33">
      <t>ヒョウジ</t>
    </rPh>
    <rPh sb="35" eb="36">
      <t>ヨ</t>
    </rPh>
    <rPh sb="37" eb="38">
      <t>コ</t>
    </rPh>
    <rPh sb="40" eb="42">
      <t>タイショウ</t>
    </rPh>
    <phoneticPr fontId="3"/>
  </si>
  <si>
    <r>
      <t xml:space="preserve">・ファイル選択ダイアログが表示されること。
</t>
    </r>
    <r>
      <rPr>
        <sz val="12"/>
        <color theme="1" tint="0.499984740745262"/>
        <rFont val="ＭＳ Ｐゴシック"/>
        <family val="3"/>
        <charset val="128"/>
      </rPr>
      <t>・ファイル選択の拡張子フィルタをexcelファイル（.xls)にすること。</t>
    </r>
    <r>
      <rPr>
        <sz val="12"/>
        <rFont val="ＭＳ Ｐゴシック"/>
        <family val="3"/>
        <charset val="128"/>
      </rPr>
      <t xml:space="preserve">
・ファイル選択したファイル名が　ファイル名欄　に表示され読み込みの対象となること。</t>
    </r>
    <rPh sb="5" eb="7">
      <t>センタク</t>
    </rPh>
    <rPh sb="13" eb="15">
      <t>ヒョウジ</t>
    </rPh>
    <rPh sb="27" eb="29">
      <t>センタク</t>
    </rPh>
    <rPh sb="30" eb="33">
      <t>カクチョウシ</t>
    </rPh>
    <rPh sb="66" eb="68">
      <t>センタク</t>
    </rPh>
    <rPh sb="74" eb="75">
      <t>メイ</t>
    </rPh>
    <rPh sb="81" eb="82">
      <t>メイ</t>
    </rPh>
    <rPh sb="82" eb="83">
      <t>ラン</t>
    </rPh>
    <rPh sb="85" eb="87">
      <t>ヒョウジ</t>
    </rPh>
    <rPh sb="89" eb="90">
      <t>ヨ</t>
    </rPh>
    <rPh sb="91" eb="92">
      <t>コ</t>
    </rPh>
    <rPh sb="94" eb="96">
      <t>タイショウ</t>
    </rPh>
    <phoneticPr fontId="3"/>
  </si>
  <si>
    <t>ファイルチェック</t>
    <phoneticPr fontId="3"/>
  </si>
  <si>
    <t xml:space="preserve"> RDF No.</t>
    <phoneticPr fontId="3"/>
  </si>
  <si>
    <t>・Excel項目　RDF　No内容から以下　Rubicオブジェクトに格納、xmlフォーマットを作成すること。
　　Categry階層：クラス名         ：オブジェクト名：設定値
　　----------：------------：-----------：----------------------------
　　  １            ：RubricCategory：abilityCode    ：RDF No.先頭のアルファベット1文字
　　    2          ：RubricCategory：abilityCode     ：RDF No.先頭からドット「.」の前まで
　　    　3        ：RubricCategory：abilityCode     ：RDF No</t>
    <rPh sb="6" eb="8">
      <t>コウモク</t>
    </rPh>
    <rPh sb="15" eb="17">
      <t>ナイヨウ</t>
    </rPh>
    <rPh sb="19" eb="21">
      <t>イカ</t>
    </rPh>
    <rPh sb="34" eb="36">
      <t>カクノウ</t>
    </rPh>
    <rPh sb="47" eb="49">
      <t>サクセイ</t>
    </rPh>
    <phoneticPr fontId="3"/>
  </si>
  <si>
    <t>大項目 - 項目名</t>
    <phoneticPr fontId="3"/>
  </si>
  <si>
    <t>中項目 - 項目名</t>
    <rPh sb="0" eb="1">
      <t>チュウ</t>
    </rPh>
    <phoneticPr fontId="3"/>
  </si>
  <si>
    <t xml:space="preserve">・Excel項目　大項目 - 項目名 内容から以下　Rubicオブジェクトに格納、xmlフォーマットを作成すること。
　　Categry階層：クラス名         ：オブジェクト名：設定値
　　----------：------------：-----------：----------------------------
　　   1            ：RubricCategory：name          ：大項目 - 項目名 </t>
    <rPh sb="6" eb="8">
      <t>コウモク</t>
    </rPh>
    <rPh sb="19" eb="21">
      <t>ナイヨウ</t>
    </rPh>
    <rPh sb="23" eb="25">
      <t>イカ</t>
    </rPh>
    <rPh sb="38" eb="40">
      <t>カクノウ</t>
    </rPh>
    <rPh sb="51" eb="53">
      <t>サクセイ</t>
    </rPh>
    <rPh sb="214" eb="215">
      <t>ダイ</t>
    </rPh>
    <phoneticPr fontId="3"/>
  </si>
  <si>
    <t>小項目 - 項目名</t>
    <rPh sb="0" eb="1">
      <t>ショウ</t>
    </rPh>
    <phoneticPr fontId="3"/>
  </si>
  <si>
    <t>中項目 - 概要</t>
    <rPh sb="0" eb="1">
      <t>チュウ</t>
    </rPh>
    <rPh sb="6" eb="8">
      <t>ガイヨウ</t>
    </rPh>
    <phoneticPr fontId="3"/>
  </si>
  <si>
    <t>小項目 - 概要</t>
    <rPh sb="0" eb="1">
      <t>ショウ</t>
    </rPh>
    <rPh sb="6" eb="8">
      <t>ガイヨウ</t>
    </rPh>
    <phoneticPr fontId="3"/>
  </si>
  <si>
    <t>小項目 - フェーズ１</t>
    <rPh sb="0" eb="1">
      <t>ショウ</t>
    </rPh>
    <phoneticPr fontId="3"/>
  </si>
  <si>
    <t>小項目 - フェーズ２</t>
    <rPh sb="0" eb="1">
      <t>ショウ</t>
    </rPh>
    <phoneticPr fontId="3"/>
  </si>
  <si>
    <t>小項目 - フェーズ３</t>
    <rPh sb="0" eb="1">
      <t>ショウ</t>
    </rPh>
    <phoneticPr fontId="3"/>
  </si>
  <si>
    <t>小項目 - フェーズ４</t>
    <rPh sb="0" eb="1">
      <t>ショウ</t>
    </rPh>
    <phoneticPr fontId="3"/>
  </si>
  <si>
    <t>小項目 - フェーズ５</t>
    <rPh sb="0" eb="1">
      <t>ショウ</t>
    </rPh>
    <phoneticPr fontId="3"/>
  </si>
  <si>
    <t>目標値　－　D</t>
    <rPh sb="0" eb="3">
      <t>モクヒョウチ</t>
    </rPh>
    <phoneticPr fontId="3"/>
  </si>
  <si>
    <t>目標値　－　PD</t>
    <rPh sb="0" eb="3">
      <t>モクヒョウチ</t>
    </rPh>
    <phoneticPr fontId="3"/>
  </si>
  <si>
    <t>目標値　－　PI</t>
    <rPh sb="0" eb="3">
      <t>モクヒョウチ</t>
    </rPh>
    <phoneticPr fontId="3"/>
  </si>
  <si>
    <t>・Excel項目　目標値　－ D 内容から以下　Rubicオブジェクトに格納、xmlフォーマットを作成すること。
　　Categry階層：クラス名         ：オブジェクト名：設定値
　　----------：------------：-----------：----------------------------
　　      3        ：RubricTarget   ：position        ：レンズ機能名？　1
　　      3        ：RubricTarget   ：target          ：目標値 - D　の値</t>
    <rPh sb="6" eb="8">
      <t>コウモク</t>
    </rPh>
    <rPh sb="9" eb="12">
      <t>モクヒョウチ</t>
    </rPh>
    <rPh sb="17" eb="19">
      <t>ナイヨウ</t>
    </rPh>
    <rPh sb="21" eb="23">
      <t>イカ</t>
    </rPh>
    <rPh sb="36" eb="38">
      <t>カクノウ</t>
    </rPh>
    <rPh sb="49" eb="51">
      <t>サクセイ</t>
    </rPh>
    <rPh sb="217" eb="219">
      <t>キノウ</t>
    </rPh>
    <rPh sb="219" eb="220">
      <t>メイ</t>
    </rPh>
    <rPh sb="284" eb="285">
      <t>アタイ</t>
    </rPh>
    <phoneticPr fontId="3"/>
  </si>
  <si>
    <t>・Excel項目　目標値　－ D 内容から以下　Rubicオブジェクトに格納、xmlフォーマットを作成すること。
　　Categry階層：クラス名         ：オブジェクト名：設定値
　　----------：------------：-----------：----------------------------
　　      3        ：RubricTarget   ：position        ：レンズ機能名？　2
　　      3        ：RubricTarget   ：target          ：目標値 - PD　の値</t>
    <rPh sb="6" eb="8">
      <t>コウモク</t>
    </rPh>
    <rPh sb="9" eb="12">
      <t>モクヒョウチ</t>
    </rPh>
    <rPh sb="17" eb="19">
      <t>ナイヨウ</t>
    </rPh>
    <rPh sb="21" eb="23">
      <t>イカ</t>
    </rPh>
    <rPh sb="36" eb="38">
      <t>カクノウ</t>
    </rPh>
    <rPh sb="49" eb="51">
      <t>サクセイ</t>
    </rPh>
    <rPh sb="217" eb="219">
      <t>キノウ</t>
    </rPh>
    <rPh sb="219" eb="220">
      <t>メイ</t>
    </rPh>
    <rPh sb="285" eb="286">
      <t>アタイ</t>
    </rPh>
    <phoneticPr fontId="3"/>
  </si>
  <si>
    <t>・Excel項目　目標値　－ PI 内容から以下　Rubicオブジェクトに格納、xmlフォーマットを作成すること。
　　Categry階層：クラス名         ：オブジェクト名：設定値
　　----------：------------：-----------：----------------------------
　　      3        ：RubricTarget   ：position        ：レンズ機能名？　3
　　      3        ：RubricTarget   ：target          ：目標値 - PIの値</t>
    <rPh sb="6" eb="8">
      <t>コウモク</t>
    </rPh>
    <rPh sb="9" eb="12">
      <t>モクヒョウチ</t>
    </rPh>
    <rPh sb="18" eb="20">
      <t>ナイヨウ</t>
    </rPh>
    <rPh sb="22" eb="24">
      <t>イカ</t>
    </rPh>
    <rPh sb="37" eb="39">
      <t>カクノウ</t>
    </rPh>
    <rPh sb="50" eb="52">
      <t>サクセイ</t>
    </rPh>
    <rPh sb="218" eb="220">
      <t>キノウ</t>
    </rPh>
    <rPh sb="220" eb="221">
      <t>メイ</t>
    </rPh>
    <rPh sb="285" eb="286">
      <t>アタイ</t>
    </rPh>
    <phoneticPr fontId="3"/>
  </si>
  <si>
    <t>・Excel項目　小項目 - フェーズ３ 内容から以下　Rubicオブジェクトに格納、xmlフォーマットを作成すること。
　　Categry階層：クラス名         ：オブジェクト名：設定値
　　----------：------------：-----------：----------------------------
　　      3        ：RubricPhase    ：rank            ：3
　　      3        ：RubricPhase    ：target          ：小項目 - フェーズ３の内容</t>
    <rPh sb="6" eb="8">
      <t>コウモク</t>
    </rPh>
    <rPh sb="21" eb="23">
      <t>ナイヨウ</t>
    </rPh>
    <rPh sb="25" eb="27">
      <t>イカ</t>
    </rPh>
    <rPh sb="40" eb="42">
      <t>カクノウ</t>
    </rPh>
    <rPh sb="53" eb="55">
      <t>サクセイ</t>
    </rPh>
    <rPh sb="283" eb="285">
      <t>ナイヨウ</t>
    </rPh>
    <phoneticPr fontId="3"/>
  </si>
  <si>
    <t>・Excel項目　小項目 - フェーズ４ 内容から以下　Rubicオブジェクトに格納、xmlフォーマットを作成すること。
　　Categry階層：クラス名         ：オブジェクト名：設定値
　　----------：------------：-----------：----------------------------
　　      3        ：RubricPhase    ：rank            ：4
　　      3        ：RubricPhase    ：target          ：小項目 - フェーズ4の内容</t>
    <rPh sb="6" eb="8">
      <t>コウモク</t>
    </rPh>
    <rPh sb="21" eb="23">
      <t>ナイヨウ</t>
    </rPh>
    <rPh sb="25" eb="27">
      <t>イカ</t>
    </rPh>
    <rPh sb="40" eb="42">
      <t>カクノウ</t>
    </rPh>
    <rPh sb="53" eb="55">
      <t>サクセイ</t>
    </rPh>
    <rPh sb="283" eb="285">
      <t>ナイヨウ</t>
    </rPh>
    <phoneticPr fontId="3"/>
  </si>
  <si>
    <t>・Excel項目　小項目 - フェーズ５ 内容から以下　Rubicオブジェクトに格納、xmlフォーマットを作成すること。
　　Categry階層：クラス名         ：オブジェクト名：設定値
　　----------：------------：-----------：----------------------------
　　      3        ：RubricPhase    ：rank            ：5
　　      3        ：RubricPhase    ：target          ：小項目 - フェーズ5の内容</t>
    <rPh sb="6" eb="8">
      <t>コウモク</t>
    </rPh>
    <rPh sb="21" eb="23">
      <t>ナイヨウ</t>
    </rPh>
    <rPh sb="25" eb="27">
      <t>イカ</t>
    </rPh>
    <rPh sb="40" eb="42">
      <t>カクノウ</t>
    </rPh>
    <rPh sb="53" eb="55">
      <t>サクセイ</t>
    </rPh>
    <rPh sb="283" eb="285">
      <t>ナイヨウ</t>
    </rPh>
    <phoneticPr fontId="3"/>
  </si>
  <si>
    <t>・Excel項目　小項目 - フェーズ２ 内容から以下　Rubicオブジェクトに格納、xmlフォーマットを作成すること。
　　Categry階層：クラス名         ：オブジェクト名：設定値
　　----------：------------：-----------：----------------------------
　　      3        ：RubricPhase    ：rank            ：2
　　      3        ：RubricPhase    ：target          ：小項目 - フェーズ２の内容</t>
    <rPh sb="6" eb="8">
      <t>コウモク</t>
    </rPh>
    <rPh sb="21" eb="23">
      <t>ナイヨウ</t>
    </rPh>
    <rPh sb="25" eb="27">
      <t>イカ</t>
    </rPh>
    <rPh sb="40" eb="42">
      <t>カクノウ</t>
    </rPh>
    <rPh sb="53" eb="55">
      <t>サクセイ</t>
    </rPh>
    <rPh sb="283" eb="285">
      <t>ナイヨウ</t>
    </rPh>
    <phoneticPr fontId="3"/>
  </si>
  <si>
    <t xml:space="preserve">・Excel項目　中項目 - 項目名 内容から以下　Rubicオブジェクトに格納、xmlフォーマットを作成すること。
　　Categry階層：クラス名         ：オブジェクト名：設定値
　　----------：------------：-----------：----------------------------
　　    2          ：RubricCategory：name            ：中項目 - 項目名の内容
</t>
    <rPh sb="6" eb="8">
      <t>コウモク</t>
    </rPh>
    <rPh sb="9" eb="10">
      <t>チュウ</t>
    </rPh>
    <rPh sb="19" eb="21">
      <t>ナイヨウ</t>
    </rPh>
    <rPh sb="23" eb="25">
      <t>イカ</t>
    </rPh>
    <rPh sb="38" eb="40">
      <t>カクノウ</t>
    </rPh>
    <rPh sb="51" eb="53">
      <t>サクセイ</t>
    </rPh>
    <rPh sb="215" eb="216">
      <t>チュウ</t>
    </rPh>
    <rPh sb="225" eb="227">
      <t>ナイヨウ</t>
    </rPh>
    <phoneticPr fontId="3"/>
  </si>
  <si>
    <t xml:space="preserve">・Excel項目　中項目 - 概要 内容から以下　Rubicオブジェクトに格納、xmlフォーマットを作成すること。
　　Categry階層：クラス名         ：オブジェクト名：設定値
　　----------：------------：-----------：----------------------------
　　    2          ：RubricCategory：summary       ：中項目 - 概要の内容
</t>
    <rPh sb="6" eb="8">
      <t>コウモク</t>
    </rPh>
    <rPh sb="9" eb="10">
      <t>チュウ</t>
    </rPh>
    <rPh sb="15" eb="17">
      <t>ガイヨウ</t>
    </rPh>
    <rPh sb="18" eb="20">
      <t>ナイヨウ</t>
    </rPh>
    <rPh sb="22" eb="24">
      <t>イカ</t>
    </rPh>
    <rPh sb="37" eb="39">
      <t>カクノウ</t>
    </rPh>
    <rPh sb="50" eb="52">
      <t>サクセイ</t>
    </rPh>
    <rPh sb="212" eb="213">
      <t>チュウ</t>
    </rPh>
    <rPh sb="218" eb="220">
      <t>ガイヨウ</t>
    </rPh>
    <rPh sb="221" eb="223">
      <t>ナイヨウ</t>
    </rPh>
    <phoneticPr fontId="3"/>
  </si>
  <si>
    <t>・Excel項目　小項目 - 項目名 内容から以下　Rubicオブジェクトに格納、xmlフォーマットを作成すること。
　　Categry階層：クラス名         ：オブジェクト名：設定値
　　----------：------------：-----------：----------------------------
　　      3        ：RubricCategory：name            ：小項目 - 項目名の内容</t>
    <rPh sb="6" eb="8">
      <t>コウモク</t>
    </rPh>
    <rPh sb="9" eb="10">
      <t>ショウ</t>
    </rPh>
    <rPh sb="19" eb="21">
      <t>ナイヨウ</t>
    </rPh>
    <rPh sb="23" eb="25">
      <t>イカ</t>
    </rPh>
    <rPh sb="38" eb="40">
      <t>カクノウ</t>
    </rPh>
    <rPh sb="51" eb="53">
      <t>サクセイ</t>
    </rPh>
    <rPh sb="215" eb="216">
      <t>ショウ</t>
    </rPh>
    <rPh sb="225" eb="227">
      <t>ナイヨウ</t>
    </rPh>
    <phoneticPr fontId="3"/>
  </si>
  <si>
    <t>・Excel項目　小項目 - 概要 内容から以下　Rubicオブジェクトに格納、xmlフォーマットを作成すること。
　　Categry階層：クラス名         ：オブジェクト名：設定値
　　----------：------------：-----------：----------------------------
　　      3        ：RubricCategory：summary       ：小項目 - 概要　の内容</t>
    <rPh sb="6" eb="8">
      <t>コウモク</t>
    </rPh>
    <rPh sb="9" eb="10">
      <t>ショウ</t>
    </rPh>
    <rPh sb="15" eb="17">
      <t>ガイヨウ</t>
    </rPh>
    <rPh sb="18" eb="20">
      <t>ナイヨウ</t>
    </rPh>
    <rPh sb="22" eb="24">
      <t>イカ</t>
    </rPh>
    <rPh sb="37" eb="39">
      <t>カクノウ</t>
    </rPh>
    <rPh sb="50" eb="52">
      <t>サクセイ</t>
    </rPh>
    <rPh sb="212" eb="213">
      <t>ショウ</t>
    </rPh>
    <rPh sb="218" eb="220">
      <t>ガイヨウ</t>
    </rPh>
    <rPh sb="222" eb="224">
      <t>ナイヨウ</t>
    </rPh>
    <phoneticPr fontId="3"/>
  </si>
  <si>
    <t>・Excel項目　小項目 - フェーズ１ 内容から以下　Rubicオブジェクトに格納、xmlフォーマットを作成すること。
　　Categry階層：クラス名         ：オブジェクト名：設定値
　　----------：------------：-----------：----------------------------
　　      3        ：RubricPhase    ：rank            ：1
　　      3        ：RubricPhase    ：target          ：小項目 - フェーズ１の内容</t>
    <rPh sb="6" eb="8">
      <t>コウモク</t>
    </rPh>
    <rPh sb="21" eb="23">
      <t>ナイヨウ</t>
    </rPh>
    <rPh sb="25" eb="27">
      <t>イカ</t>
    </rPh>
    <rPh sb="40" eb="42">
      <t>カクノウ</t>
    </rPh>
    <rPh sb="53" eb="55">
      <t>サクセイ</t>
    </rPh>
    <rPh sb="283" eb="285">
      <t>ナイヨウ</t>
    </rPh>
    <phoneticPr fontId="3"/>
  </si>
  <si>
    <t>レンズ機能－研究者基礎能力診断
レンズ機能－キャリアパス診断</t>
    <rPh sb="3" eb="5">
      <t>キノウ</t>
    </rPh>
    <phoneticPr fontId="3"/>
  </si>
  <si>
    <t>・Excel項目　レンズ機能－研究者基礎能力診断の内容と　
　               レンズ機能－キャリアパス診断の内容と　により
　以下　Rubicオブジェクトに格納、xmlフォーマットを作成すること。
　　Categry階層：クラス名         ：オブジェクト名：設定値
　　----------：------------：-----------：----------------------------
　　      3        ：RubricCategory：lensId           ：レンズ機能－研究者基礎能力診断の
                                                                      値（●）があれば、1ビット目をON （1）
                                                                      値がなければ、    1ビット目をOFF（0）
                                                              ：レンズ機能－キャリアパス診断の
                                                                      値（●）があれば、1ビット目をON （1）
                                                                      値がなければ、    1ビット目をOFF（0）</t>
    <rPh sb="6" eb="8">
      <t>コウモク</t>
    </rPh>
    <rPh sb="25" eb="27">
      <t>ナイヨウ</t>
    </rPh>
    <rPh sb="70" eb="72">
      <t>イカ</t>
    </rPh>
    <rPh sb="85" eb="87">
      <t>カクノウ</t>
    </rPh>
    <rPh sb="98" eb="100">
      <t>サクセイ</t>
    </rPh>
    <rPh sb="350" eb="351">
      <t>アタイ</t>
    </rPh>
    <phoneticPr fontId="3"/>
  </si>
  <si>
    <t>（Excel側での処理）　xmlフォーマット化
　　　ルーブリック内容xml作成</t>
    <rPh sb="6" eb="7">
      <t>ガワ</t>
    </rPh>
    <rPh sb="9" eb="11">
      <t>ショリ</t>
    </rPh>
    <rPh sb="22" eb="23">
      <t>カ</t>
    </rPh>
    <rPh sb="33" eb="35">
      <t>ナイヨウ</t>
    </rPh>
    <rPh sb="38" eb="40">
      <t>サクセイ</t>
    </rPh>
    <phoneticPr fontId="3"/>
  </si>
  <si>
    <t xml:space="preserve">・以下のチェックを行ない、エラーの場合　エラーメッセージを表示し、処理が中断されること。
　　・読込可能な有効なファイルであること
</t>
    <rPh sb="1" eb="3">
      <t>イカ</t>
    </rPh>
    <rPh sb="9" eb="10">
      <t>オコナ</t>
    </rPh>
    <rPh sb="17" eb="19">
      <t>バアイ</t>
    </rPh>
    <rPh sb="29" eb="31">
      <t>ヒョウジ</t>
    </rPh>
    <rPh sb="33" eb="35">
      <t>ショリ</t>
    </rPh>
    <rPh sb="36" eb="38">
      <t>チュウダン</t>
    </rPh>
    <phoneticPr fontId="3"/>
  </si>
  <si>
    <t>登録可能xmlであるかチェック</t>
    <phoneticPr fontId="3"/>
  </si>
  <si>
    <t>入力チェック２</t>
    <rPh sb="0" eb="2">
      <t>ニュウリョク</t>
    </rPh>
    <phoneticPr fontId="3"/>
  </si>
  <si>
    <t xml:space="preserve">・Excel項目　ルーブリック名の内容から以下　Rubicオブジェクトに格納、xmlフォーマットを作成すること。
　　                ：クラス名         ：オブジェクト名：設定値
　　----------：------------：-----------：----------------------------
　　  ルート      ：Rubric           ：name           ：ルーブリック名の内容
</t>
    <rPh sb="6" eb="8">
      <t>コウモク</t>
    </rPh>
    <rPh sb="15" eb="16">
      <t>メイ</t>
    </rPh>
    <rPh sb="17" eb="19">
      <t>ナイヨウ</t>
    </rPh>
    <rPh sb="21" eb="23">
      <t>イカ</t>
    </rPh>
    <rPh sb="36" eb="38">
      <t>カクノウ</t>
    </rPh>
    <rPh sb="49" eb="51">
      <t>サクセイ</t>
    </rPh>
    <rPh sb="226" eb="228">
      <t>ナイヨウ</t>
    </rPh>
    <phoneticPr fontId="3"/>
  </si>
  <si>
    <t xml:space="preserve">・Excel項目　ルーブリック名の内容から以下　Rubicオブジェクトに格納、xmlフォーマットを作成すること。
　　                ：クラス名         ：オブジェクト名：設定値
　　----------：------------：-----------：----------------------------
　　  ルート      ：Rubric           ：summary       ：ルーブリック概要の内容
</t>
    <rPh sb="6" eb="8">
      <t>コウモク</t>
    </rPh>
    <rPh sb="15" eb="16">
      <t>メイ</t>
    </rPh>
    <rPh sb="17" eb="19">
      <t>ナイヨウ</t>
    </rPh>
    <rPh sb="21" eb="23">
      <t>イカ</t>
    </rPh>
    <rPh sb="36" eb="38">
      <t>カクノウ</t>
    </rPh>
    <rPh sb="49" eb="51">
      <t>サクセイ</t>
    </rPh>
    <rPh sb="223" eb="225">
      <t>ガイヨウ</t>
    </rPh>
    <rPh sb="226" eb="228">
      <t>ナイヨウ</t>
    </rPh>
    <phoneticPr fontId="3"/>
  </si>
  <si>
    <t xml:space="preserve">・作成されたxml形式データのチェックを行ない、エラーの場合　エラーメッセージを表示し、処理が中断されること。　
 　　　　・指定したxml形式であること
　　　　 ・タグが閉じていること
　　　　 ・以下の必須項目が含まれていること
　　　　　　　　　　　目標値　－　D
　　　　　　　　　　　目標値　－　PD
　　　　　　　　　　　目標値　－　PI
　　　　 ・以下の項目の文字数チェック
　　　　　　　　　　　ルーブリック名   ：　100文字以下
　　　　　　　　　　　ルーブリック概要：　100文字以下
</t>
    <rPh sb="1" eb="3">
      <t>サクセイ</t>
    </rPh>
    <rPh sb="9" eb="11">
      <t>ケイシキ</t>
    </rPh>
    <rPh sb="20" eb="21">
      <t>オコナ</t>
    </rPh>
    <rPh sb="28" eb="30">
      <t>バアイ</t>
    </rPh>
    <rPh sb="40" eb="42">
      <t>ヒョウジ</t>
    </rPh>
    <rPh sb="44" eb="46">
      <t>ショリ</t>
    </rPh>
    <rPh sb="47" eb="49">
      <t>チュウダン</t>
    </rPh>
    <rPh sb="101" eb="103">
      <t>イカ</t>
    </rPh>
    <rPh sb="183" eb="185">
      <t>イカ</t>
    </rPh>
    <rPh sb="186" eb="188">
      <t>コウモク</t>
    </rPh>
    <rPh sb="189" eb="192">
      <t>モジスウ</t>
    </rPh>
    <rPh sb="223" eb="225">
      <t>モジ</t>
    </rPh>
    <rPh sb="225" eb="227">
      <t>イカ</t>
    </rPh>
    <rPh sb="245" eb="247">
      <t>ガイヨウ</t>
    </rPh>
    <phoneticPr fontId="3"/>
  </si>
  <si>
    <t>インポートが正常に終了した場合</t>
    <phoneticPr fontId="3"/>
  </si>
  <si>
    <t>xml形式に展開したデータ受け渡し</t>
    <rPh sb="13" eb="14">
      <t>ウ</t>
    </rPh>
    <rPh sb="15" eb="16">
      <t>ワタ</t>
    </rPh>
    <phoneticPr fontId="3"/>
  </si>
  <si>
    <t>・xml形式に展開したデータが呼び出し画面（能力診断管理（編集）画面）へ受け渡しされること。
・能力診断管理（インポート）画面が閉じられること。</t>
    <rPh sb="4" eb="6">
      <t>ケイシキ</t>
    </rPh>
    <rPh sb="7" eb="9">
      <t>テンカイ</t>
    </rPh>
    <rPh sb="15" eb="16">
      <t>ヨ</t>
    </rPh>
    <rPh sb="17" eb="18">
      <t>ダ</t>
    </rPh>
    <rPh sb="19" eb="21">
      <t>ガメン</t>
    </rPh>
    <rPh sb="36" eb="37">
      <t>ウ</t>
    </rPh>
    <rPh sb="38" eb="39">
      <t>ワタ</t>
    </rPh>
    <rPh sb="48" eb="50">
      <t>ノウリョク</t>
    </rPh>
    <rPh sb="50" eb="52">
      <t>シンダン</t>
    </rPh>
    <rPh sb="52" eb="54">
      <t>カンリ</t>
    </rPh>
    <rPh sb="61" eb="63">
      <t>ガメン</t>
    </rPh>
    <rPh sb="64" eb="65">
      <t>ト</t>
    </rPh>
    <phoneticPr fontId="3"/>
  </si>
  <si>
    <t>以下のことを確認する
・CLOSE確認ダイアログ(モーダル）が表示される
・Y  を入力した場合、CLOSE確認画面ダイアログ　と
　　　　能力診断管理（インポート）画面とを閉じ、
　　　　能力診断管理（編集）画面が再表示されること。
・N  を入力した場合、CLOSE確認画面ダイアログを閉じる
　　　　（能力診断管理（インポート）画面に戻る）こと。</t>
    <rPh sb="0" eb="2">
      <t>イカ</t>
    </rPh>
    <rPh sb="6" eb="8">
      <t>カクニン</t>
    </rPh>
    <rPh sb="17" eb="19">
      <t>カクニン</t>
    </rPh>
    <rPh sb="31" eb="33">
      <t>ヒョウジ</t>
    </rPh>
    <rPh sb="42" eb="44">
      <t>ニュウリョク</t>
    </rPh>
    <rPh sb="46" eb="48">
      <t>バアイ</t>
    </rPh>
    <rPh sb="83" eb="85">
      <t>ガメン</t>
    </rPh>
    <rPh sb="102" eb="104">
      <t>ヘンシュウ</t>
    </rPh>
    <rPh sb="105" eb="107">
      <t>ガメン</t>
    </rPh>
    <rPh sb="135" eb="137">
      <t>カクニン</t>
    </rPh>
    <rPh sb="137" eb="139">
      <t>ガメン</t>
    </rPh>
    <rPh sb="145" eb="146">
      <t>ト</t>
    </rPh>
    <rPh sb="170" eb="171">
      <t>モド</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</si>
</sst>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
    <numFmt numFmtId="177" formatCode="0_);[Red]\(0\)"/>
    <numFmt numFmtId="178" formatCode="0;[Red]0"/>
  </numFmts>
  <fonts count="36">
    <font>
      <sz val="10"/>
      <name val="Arial"/>
      <family val="2"/>
    </font>
    <font>
      <sz val="10"/>
      <name val="Arial"/>
      <family val="2"/>
    </font>
    <font>
      <sz val="10"/>
      <name val="ＭＳ Ｐゴシック"/>
      <family val="3"/>
      <charset val="128"/>
    </font>
    <font>
      <sz val="6"/>
      <name val="ＭＳ Ｐゴシック"/>
      <family val="3"/>
      <charset val="128"/>
    </font>
    <font>
      <u/>
      <sz val="8"/>
      <name val="ＭＳ Ｐゴシック"/>
      <family val="3"/>
      <charset val="128"/>
    </font>
    <font>
      <sz val="10"/>
      <name val="Times New Roman"/>
      <family val="1"/>
    </font>
    <font>
      <sz val="11"/>
      <name val="ＭＳ Ｐゴシック"/>
      <family val="3"/>
      <charset val="128"/>
    </font>
    <font>
      <sz val="8"/>
      <name val="ＭＳ Ｐゴシック"/>
      <family val="3"/>
      <charset val="128"/>
    </font>
    <font>
      <u/>
      <sz val="10"/>
      <name val="ＭＳ Ｐゴシック"/>
      <family val="3"/>
      <charset val="128"/>
    </font>
    <font>
      <b/>
      <u/>
      <sz val="14"/>
      <name val="ＭＳ Ｐゴシック"/>
      <family val="3"/>
      <charset val="128"/>
    </font>
    <font>
      <b/>
      <sz val="14"/>
      <name val="ＭＳ Ｐゴシック"/>
      <family val="3"/>
      <charset val="128"/>
    </font>
    <font>
      <b/>
      <sz val="10"/>
      <name val="ＭＳ Ｐゴシック"/>
      <family val="3"/>
      <charset val="128"/>
    </font>
    <font>
      <b/>
      <sz val="8"/>
      <name val="ＭＳ Ｐゴシック"/>
      <family val="3"/>
      <charset val="128"/>
    </font>
    <font>
      <b/>
      <sz val="10"/>
      <name val="Arial"/>
      <family val="2"/>
    </font>
    <font>
      <b/>
      <sz val="9"/>
      <color indexed="81"/>
      <name val="ＭＳ Ｐゴシック"/>
      <family val="3"/>
      <charset val="128"/>
    </font>
    <font>
      <u/>
      <sz val="18"/>
      <name val="ＭＳ Ｐゴシック"/>
      <family val="3"/>
      <charset val="128"/>
    </font>
    <font>
      <sz val="18"/>
      <name val="ＭＳ Ｐゴシック"/>
      <family val="3"/>
      <charset val="128"/>
    </font>
    <font>
      <b/>
      <u/>
      <sz val="24"/>
      <name val="ＭＳ Ｐゴシック"/>
      <family val="3"/>
      <charset val="128"/>
    </font>
    <font>
      <u/>
      <sz val="24"/>
      <name val="ＭＳ Ｐゴシック"/>
      <family val="3"/>
      <charset val="128"/>
    </font>
    <font>
      <sz val="18"/>
      <color indexed="8"/>
      <name val="ＭＳ Ｐゴシック"/>
      <family val="3"/>
      <charset val="128"/>
    </font>
    <font>
      <sz val="18"/>
      <name val="Arial"/>
      <family val="2"/>
    </font>
    <font>
      <sz val="22"/>
      <name val="ＭＳ Ｐゴシック"/>
      <family val="3"/>
      <charset val="128"/>
    </font>
    <font>
      <sz val="18"/>
      <color indexed="10"/>
      <name val="ＭＳ Ｐゴシック"/>
      <family val="3"/>
      <charset val="128"/>
    </font>
    <font>
      <b/>
      <sz val="14"/>
      <color indexed="81"/>
      <name val="ＭＳ Ｐゴシック"/>
      <family val="3"/>
      <charset val="128"/>
    </font>
    <font>
      <b/>
      <sz val="18"/>
      <color indexed="81"/>
      <name val="ＭＳ Ｐゴシック"/>
      <family val="3"/>
      <charset val="128"/>
    </font>
    <font>
      <sz val="9"/>
      <color indexed="81"/>
      <name val="ＭＳ Ｐゴシック"/>
      <family val="3"/>
      <charset val="128"/>
    </font>
    <font>
      <sz val="12"/>
      <name val="ＭＳ Ｐゴシック"/>
      <family val="3"/>
      <charset val="128"/>
    </font>
    <font>
      <sz val="12"/>
      <color indexed="8"/>
      <name val="ＭＳ Ｐゴシック"/>
      <family val="3"/>
      <charset val="128"/>
    </font>
    <font>
      <sz val="12"/>
      <name val="Arial"/>
      <family val="2"/>
    </font>
    <font>
      <sz val="12"/>
      <color theme="1" tint="0.499984740745262"/>
      <name val="ＭＳ Ｐゴシック"/>
      <family val="3"/>
      <charset val="128"/>
    </font>
    <font>
      <sz val="12"/>
      <color rgb="FFFF0000"/>
      <name val="ＭＳ Ｐゴシック"/>
      <family val="3"/>
      <charset val="128"/>
    </font>
    <font>
      <sz val="12"/>
      <color theme="0" tint="-0.249977111117893"/>
      <name val="ＭＳ Ｐゴシック"/>
      <family val="3"/>
      <charset val="128"/>
    </font>
    <font>
      <strike/>
      <sz val="12"/>
      <color rgb="FFFF0000"/>
      <name val="ＭＳ Ｐゴシック"/>
      <family val="3"/>
      <charset val="128"/>
    </font>
    <font>
      <b/>
      <i/>
      <sz val="12"/>
      <name val="ＭＳ Ｐゴシック"/>
      <family val="3"/>
      <charset val="128"/>
    </font>
    <font>
      <b/>
      <i/>
      <u/>
      <sz val="12"/>
      <name val="ＭＳ Ｐゴシック"/>
      <family val="3"/>
      <charset val="128"/>
    </font>
    <font>
      <i/>
      <sz val="12"/>
      <color theme="2" tint="-9.9978637043366805E-2"/>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55"/>
        <bgColor indexed="64"/>
      </patternFill>
    </fill>
    <fill>
      <patternFill patternType="solid">
        <fgColor rgb="FFCCFF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0.249977111117893"/>
        <bgColor indexed="64"/>
      </patternFill>
    </fill>
  </fills>
  <borders count="6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s>
  <cellStyleXfs count="4">
    <xf numFmtId="0" fontId="0" fillId="0" borderId="0"/>
    <xf numFmtId="0" fontId="6" fillId="0" borderId="0"/>
    <xf numFmtId="0" fontId="6" fillId="0" borderId="0"/>
    <xf numFmtId="0" fontId="6" fillId="0" borderId="0"/>
  </cellStyleXfs>
  <cellXfs count="344">
    <xf numFmtId="0" fontId="0" fillId="0" borderId="0" xfId="0"/>
    <xf numFmtId="0" fontId="2" fillId="0" borderId="0" xfId="0" applyFont="1" applyAlignment="1" applyProtection="1">
      <alignment vertical="center"/>
    </xf>
    <xf numFmtId="0" fontId="4" fillId="0" borderId="0" xfId="0" applyFont="1" applyAlignment="1" applyProtection="1">
      <alignment vertical="center"/>
    </xf>
    <xf numFmtId="0" fontId="2" fillId="0" borderId="0" xfId="1" applyFont="1" applyAlignment="1">
      <alignment vertical="center"/>
    </xf>
    <xf numFmtId="0" fontId="7" fillId="0" borderId="0" xfId="0" applyFont="1" applyAlignment="1" applyProtection="1">
      <alignment vertical="center"/>
    </xf>
    <xf numFmtId="0" fontId="8" fillId="0" borderId="0" xfId="0" applyFont="1" applyAlignment="1" applyProtection="1">
      <alignment horizontal="center" vertical="center"/>
    </xf>
    <xf numFmtId="0" fontId="9" fillId="0" borderId="0" xfId="0" applyFont="1" applyBorder="1" applyAlignment="1" applyProtection="1">
      <alignment horizontal="centerContinuous" vertical="center"/>
    </xf>
    <xf numFmtId="0" fontId="8" fillId="0" borderId="0" xfId="0" applyFont="1" applyAlignment="1" applyProtection="1">
      <alignment horizontal="centerContinuous" vertical="center"/>
    </xf>
    <xf numFmtId="0" fontId="10" fillId="0" borderId="1" xfId="0" applyFont="1" applyBorder="1" applyAlignment="1" applyProtection="1">
      <alignment horizontal="centerContinuous" vertical="center"/>
    </xf>
    <xf numFmtId="0" fontId="2" fillId="2" borderId="0" xfId="2" applyFont="1" applyFill="1" applyAlignment="1">
      <alignment vertical="center"/>
    </xf>
    <xf numFmtId="0" fontId="11" fillId="3" borderId="2" xfId="0" applyFont="1" applyFill="1" applyBorder="1" applyAlignment="1" applyProtection="1">
      <alignment horizontal="center" vertical="center"/>
    </xf>
    <xf numFmtId="0" fontId="11" fillId="3" borderId="2" xfId="0" applyFont="1" applyFill="1" applyBorder="1" applyAlignment="1" applyProtection="1">
      <alignment horizontal="centerContinuous" vertical="center"/>
    </xf>
    <xf numFmtId="0" fontId="12" fillId="3" borderId="2" xfId="1" applyFont="1" applyFill="1" applyBorder="1" applyAlignment="1">
      <alignment horizontal="center" vertical="center" wrapText="1"/>
    </xf>
    <xf numFmtId="49" fontId="2" fillId="0" borderId="2" xfId="0" applyNumberFormat="1" applyFont="1" applyBorder="1" applyAlignment="1" applyProtection="1">
      <alignment horizontal="center" vertical="center"/>
    </xf>
    <xf numFmtId="49" fontId="2" fillId="0" borderId="2" xfId="1" applyNumberFormat="1" applyFont="1" applyBorder="1" applyAlignment="1">
      <alignment horizontal="center" vertical="center"/>
    </xf>
    <xf numFmtId="0" fontId="1" fillId="0" borderId="0" xfId="0" applyFont="1"/>
    <xf numFmtId="0" fontId="11" fillId="3" borderId="3" xfId="0" applyFont="1" applyFill="1" applyBorder="1" applyAlignment="1">
      <alignment vertical="center"/>
    </xf>
    <xf numFmtId="0" fontId="1" fillId="3" borderId="5" xfId="0" applyFont="1" applyFill="1" applyBorder="1" applyAlignment="1">
      <alignment vertical="center"/>
    </xf>
    <xf numFmtId="0" fontId="7" fillId="3" borderId="5" xfId="0" applyFont="1" applyFill="1" applyBorder="1" applyAlignment="1">
      <alignment vertical="center"/>
    </xf>
    <xf numFmtId="0" fontId="1" fillId="3" borderId="4" xfId="0" applyFont="1" applyFill="1" applyBorder="1" applyAlignment="1">
      <alignment vertical="center"/>
    </xf>
    <xf numFmtId="0" fontId="2" fillId="2" borderId="0" xfId="2" applyFont="1" applyFill="1" applyBorder="1" applyAlignment="1">
      <alignment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2" borderId="0" xfId="1" applyFont="1" applyFill="1" applyBorder="1" applyAlignment="1">
      <alignment vertical="center"/>
    </xf>
    <xf numFmtId="0" fontId="2" fillId="2" borderId="5" xfId="3" applyFont="1" applyFill="1" applyBorder="1" applyAlignment="1">
      <alignment horizontal="left" vertical="center"/>
    </xf>
    <xf numFmtId="0" fontId="2" fillId="2" borderId="5" xfId="1" applyFont="1" applyFill="1" applyBorder="1" applyAlignment="1">
      <alignment horizontal="left" vertical="center"/>
    </xf>
    <xf numFmtId="0" fontId="11" fillId="3" borderId="3" xfId="2" applyFont="1" applyFill="1" applyBorder="1" applyAlignment="1">
      <alignment vertical="center"/>
    </xf>
    <xf numFmtId="0" fontId="11" fillId="3" borderId="4" xfId="1"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2" xfId="0" applyNumberFormat="1" applyFont="1" applyBorder="1" applyAlignment="1" applyProtection="1">
      <alignment horizontal="center" vertical="center" wrapText="1"/>
    </xf>
    <xf numFmtId="0" fontId="7" fillId="3" borderId="5" xfId="1" applyFont="1" applyFill="1" applyBorder="1" applyAlignment="1">
      <alignment vertical="center"/>
    </xf>
    <xf numFmtId="0" fontId="11" fillId="3" borderId="5" xfId="1" applyFont="1" applyFill="1" applyBorder="1" applyAlignment="1">
      <alignment vertical="center"/>
    </xf>
    <xf numFmtId="0" fontId="2" fillId="3" borderId="6" xfId="0" applyFont="1" applyFill="1" applyBorder="1" applyAlignment="1">
      <alignment horizontal="center" vertical="center"/>
    </xf>
    <xf numFmtId="0" fontId="2" fillId="0" borderId="2" xfId="1" applyFont="1" applyBorder="1" applyAlignment="1">
      <alignment vertical="center" wrapText="1"/>
    </xf>
    <xf numFmtId="0" fontId="2" fillId="0" borderId="0" xfId="1" applyFont="1" applyAlignment="1">
      <alignment vertical="top"/>
    </xf>
    <xf numFmtId="0" fontId="2" fillId="3" borderId="13" xfId="0" applyFont="1" applyFill="1" applyBorder="1" applyAlignment="1">
      <alignment vertical="center"/>
    </xf>
    <xf numFmtId="0" fontId="2" fillId="0" borderId="2" xfId="0" applyFont="1" applyFill="1" applyBorder="1" applyAlignment="1">
      <alignment vertical="center" wrapText="1"/>
    </xf>
    <xf numFmtId="0" fontId="2" fillId="3" borderId="13" xfId="0" applyFont="1" applyFill="1" applyBorder="1" applyAlignment="1">
      <alignment horizontal="center" vertical="center"/>
    </xf>
    <xf numFmtId="0" fontId="2" fillId="3" borderId="10" xfId="0" applyFont="1" applyFill="1" applyBorder="1" applyAlignment="1">
      <alignment vertical="center"/>
    </xf>
    <xf numFmtId="0" fontId="2" fillId="3"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3" borderId="3" xfId="1" applyFont="1" applyFill="1" applyBorder="1" applyAlignment="1">
      <alignment vertical="center"/>
    </xf>
    <xf numFmtId="0" fontId="2" fillId="0" borderId="0" xfId="1" applyFont="1" applyAlignment="1">
      <alignment horizontal="center" vertical="center" wrapText="1"/>
    </xf>
    <xf numFmtId="0" fontId="2" fillId="0" borderId="0" xfId="0" applyFont="1"/>
    <xf numFmtId="0" fontId="2" fillId="3" borderId="2" xfId="0" applyFont="1" applyFill="1" applyBorder="1" applyAlignment="1">
      <alignment horizontal="center" vertical="top" wrapText="1"/>
    </xf>
    <xf numFmtId="49" fontId="2" fillId="0" borderId="2" xfId="0" applyNumberFormat="1" applyFont="1" applyBorder="1" applyAlignment="1">
      <alignment vertical="center" wrapText="1"/>
    </xf>
    <xf numFmtId="0" fontId="0" fillId="0" borderId="0" xfId="0" applyBorder="1" applyAlignment="1">
      <alignment vertical="top"/>
    </xf>
    <xf numFmtId="0" fontId="2" fillId="0" borderId="9" xfId="0" applyFont="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horizontal="center" vertical="center"/>
    </xf>
    <xf numFmtId="0" fontId="17" fillId="0" borderId="0" xfId="0" applyFont="1" applyAlignment="1" applyProtection="1">
      <alignment horizontal="centerContinuous" vertical="center"/>
    </xf>
    <xf numFmtId="0" fontId="18" fillId="0" borderId="0" xfId="0" applyFont="1" applyAlignment="1" applyProtection="1">
      <alignment horizontal="centerContinuous" vertical="center"/>
    </xf>
    <xf numFmtId="14" fontId="16" fillId="0" borderId="0" xfId="0" applyNumberFormat="1" applyFont="1" applyBorder="1" applyAlignment="1" applyProtection="1">
      <alignment vertical="center"/>
    </xf>
    <xf numFmtId="0" fontId="16" fillId="2" borderId="0" xfId="0" applyFont="1" applyFill="1" applyAlignment="1" applyProtection="1">
      <alignment vertical="center"/>
    </xf>
    <xf numFmtId="178" fontId="22" fillId="0" borderId="7" xfId="0" applyNumberFormat="1" applyFont="1" applyBorder="1" applyAlignment="1" applyProtection="1">
      <alignment horizontal="left" vertical="center"/>
    </xf>
    <xf numFmtId="0" fontId="19" fillId="0" borderId="9" xfId="0" applyFont="1" applyBorder="1" applyAlignment="1" applyProtection="1">
      <alignment horizontal="left" vertical="center"/>
    </xf>
    <xf numFmtId="0" fontId="20" fillId="0" borderId="9" xfId="0" applyFont="1" applyBorder="1" applyAlignment="1" applyProtection="1">
      <alignment horizontal="left" vertical="center"/>
    </xf>
    <xf numFmtId="0" fontId="21" fillId="2" borderId="9"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178" fontId="16" fillId="0" borderId="52" xfId="0" applyNumberFormat="1" applyFont="1" applyBorder="1" applyAlignment="1" applyProtection="1">
      <alignment horizontal="left" vertical="center" wrapText="1" indent="2"/>
    </xf>
    <xf numFmtId="0" fontId="16" fillId="0" borderId="0" xfId="0" applyFont="1" applyBorder="1" applyAlignment="1" applyProtection="1">
      <alignment vertical="center" wrapText="1"/>
    </xf>
    <xf numFmtId="0" fontId="16" fillId="0" borderId="53" xfId="0" applyFont="1" applyBorder="1" applyAlignment="1" applyProtection="1">
      <alignment vertical="center"/>
    </xf>
    <xf numFmtId="0" fontId="16" fillId="2" borderId="0" xfId="0" applyFont="1" applyFill="1" applyBorder="1" applyAlignment="1" applyProtection="1">
      <alignment vertical="center"/>
    </xf>
    <xf numFmtId="0" fontId="16" fillId="2" borderId="11" xfId="0" applyFont="1" applyFill="1" applyBorder="1" applyAlignment="1" applyProtection="1">
      <alignment vertical="center"/>
    </xf>
    <xf numFmtId="0" fontId="16" fillId="2" borderId="1" xfId="0" applyFont="1" applyFill="1" applyBorder="1" applyAlignment="1" applyProtection="1">
      <alignment vertical="center"/>
    </xf>
    <xf numFmtId="0" fontId="16" fillId="0" borderId="1" xfId="0" applyFont="1" applyBorder="1" applyAlignment="1" applyProtection="1">
      <alignment vertical="center"/>
    </xf>
    <xf numFmtId="0" fontId="16" fillId="0" borderId="12" xfId="0" applyFont="1" applyBorder="1" applyAlignment="1" applyProtection="1">
      <alignment vertical="center"/>
    </xf>
    <xf numFmtId="0" fontId="26" fillId="2" borderId="0" xfId="0" applyFont="1" applyFill="1" applyAlignment="1" applyProtection="1">
      <alignment vertical="center" wrapText="1"/>
    </xf>
    <xf numFmtId="178" fontId="26" fillId="0" borderId="51" xfId="0" applyNumberFormat="1" applyFont="1" applyBorder="1" applyAlignment="1" applyProtection="1">
      <alignment horizontal="center" vertical="center" wrapText="1"/>
    </xf>
    <xf numFmtId="0" fontId="26" fillId="2" borderId="7" xfId="0" applyFont="1" applyFill="1" applyBorder="1" applyAlignment="1" applyProtection="1">
      <alignment horizontal="center" vertical="center" wrapText="1"/>
    </xf>
    <xf numFmtId="0" fontId="26" fillId="0" borderId="0" xfId="0" applyFont="1" applyAlignment="1" applyProtection="1">
      <alignment horizontal="center" vertical="center" wrapText="1"/>
    </xf>
    <xf numFmtId="0" fontId="26" fillId="0" borderId="0" xfId="0" applyFont="1" applyAlignment="1" applyProtection="1">
      <alignment vertical="center" wrapText="1"/>
    </xf>
    <xf numFmtId="0" fontId="26" fillId="0" borderId="0" xfId="0" applyFont="1" applyFill="1" applyBorder="1" applyAlignment="1" applyProtection="1">
      <alignment vertical="center" wrapText="1"/>
    </xf>
    <xf numFmtId="0" fontId="26" fillId="3" borderId="16" xfId="0" applyFont="1" applyFill="1" applyBorder="1" applyAlignment="1" applyProtection="1">
      <alignment horizontal="centerContinuous" vertical="center"/>
    </xf>
    <xf numFmtId="0" fontId="26" fillId="3" borderId="17" xfId="0" applyFont="1" applyFill="1" applyBorder="1" applyAlignment="1" applyProtection="1">
      <alignment horizontal="centerContinuous" vertical="center"/>
    </xf>
    <xf numFmtId="0" fontId="26" fillId="3" borderId="18" xfId="0" applyFont="1" applyFill="1" applyBorder="1" applyAlignment="1" applyProtection="1">
      <alignment horizontal="centerContinuous" vertical="center"/>
    </xf>
    <xf numFmtId="0" fontId="26" fillId="3" borderId="17" xfId="0" applyFont="1" applyFill="1" applyBorder="1" applyAlignment="1" applyProtection="1">
      <alignment horizontal="center" vertical="center"/>
    </xf>
    <xf numFmtId="0" fontId="26" fillId="3" borderId="18" xfId="0" applyFont="1" applyFill="1" applyBorder="1" applyAlignment="1" applyProtection="1">
      <alignment horizontal="center" vertical="center" wrapText="1"/>
    </xf>
    <xf numFmtId="0" fontId="28" fillId="0" borderId="0" xfId="0" applyFont="1" applyBorder="1" applyAlignment="1">
      <alignment horizontal="center" vertical="center"/>
    </xf>
    <xf numFmtId="0" fontId="26" fillId="0" borderId="0" xfId="0" applyFont="1" applyFill="1" applyBorder="1" applyAlignment="1" applyProtection="1">
      <alignment vertical="center"/>
    </xf>
    <xf numFmtId="0" fontId="28" fillId="0" borderId="0" xfId="0" applyFont="1" applyFill="1" applyBorder="1" applyAlignment="1">
      <alignment vertical="center"/>
    </xf>
    <xf numFmtId="0" fontId="26" fillId="0" borderId="0" xfId="0" applyFont="1" applyAlignment="1" applyProtection="1">
      <alignment vertical="center"/>
    </xf>
    <xf numFmtId="0" fontId="26" fillId="0" borderId="0" xfId="0" applyFont="1" applyAlignment="1" applyProtection="1">
      <alignment horizontal="center" vertical="center"/>
    </xf>
    <xf numFmtId="49" fontId="26" fillId="4" borderId="25" xfId="0" applyNumberFormat="1" applyFont="1" applyFill="1" applyBorder="1" applyAlignment="1" applyProtection="1">
      <alignment horizontal="center" vertical="center"/>
    </xf>
    <xf numFmtId="0" fontId="26" fillId="4" borderId="25" xfId="0" applyFont="1" applyFill="1" applyBorder="1" applyAlignment="1" applyProtection="1">
      <alignment horizontal="center" vertical="center"/>
    </xf>
    <xf numFmtId="49" fontId="26" fillId="0" borderId="26" xfId="0" applyNumberFormat="1" applyFont="1" applyBorder="1" applyAlignment="1" applyProtection="1">
      <alignment horizontal="center" vertical="center"/>
    </xf>
    <xf numFmtId="0" fontId="28" fillId="0" borderId="0" xfId="0" applyFont="1" applyBorder="1" applyAlignment="1">
      <alignment horizontal="center"/>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centerContinuous" vertical="center"/>
    </xf>
    <xf numFmtId="0" fontId="26" fillId="0" borderId="0" xfId="0" applyFont="1" applyBorder="1" applyAlignment="1" applyProtection="1">
      <alignment vertical="center"/>
    </xf>
    <xf numFmtId="0" fontId="26" fillId="0" borderId="0" xfId="0" applyFont="1" applyFill="1" applyBorder="1" applyAlignment="1" applyProtection="1">
      <alignment horizontal="left" vertical="top"/>
    </xf>
    <xf numFmtId="14" fontId="26" fillId="0" borderId="0" xfId="0" applyNumberFormat="1" applyFont="1" applyFill="1" applyBorder="1" applyAlignment="1" applyProtection="1">
      <alignment horizontal="center" vertical="center"/>
    </xf>
    <xf numFmtId="0" fontId="26" fillId="0" borderId="30" xfId="0" applyFont="1" applyBorder="1" applyAlignment="1" applyProtection="1">
      <alignment vertical="center"/>
    </xf>
    <xf numFmtId="0" fontId="26" fillId="0" borderId="31" xfId="0" applyFont="1" applyFill="1" applyBorder="1" applyAlignment="1" applyProtection="1">
      <alignment horizontal="centerContinuous" vertical="center" wrapText="1"/>
    </xf>
    <xf numFmtId="0" fontId="26" fillId="5" borderId="29" xfId="0" applyFont="1" applyFill="1" applyBorder="1" applyAlignment="1" applyProtection="1">
      <alignment horizontal="center" vertical="center" wrapText="1"/>
    </xf>
    <xf numFmtId="0" fontId="26" fillId="5" borderId="18"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wrapText="1"/>
    </xf>
    <xf numFmtId="0" fontId="26" fillId="5" borderId="19" xfId="0" applyFont="1" applyFill="1" applyBorder="1" applyAlignment="1" applyProtection="1">
      <alignment horizontal="centerContinuous" vertical="center" wrapText="1"/>
    </xf>
    <xf numFmtId="0" fontId="26" fillId="0" borderId="35"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wrapText="1"/>
    </xf>
    <xf numFmtId="0" fontId="26" fillId="0" borderId="36" xfId="0" applyFont="1" applyFill="1" applyBorder="1" applyAlignment="1" applyProtection="1">
      <alignment horizontal="center" vertical="center" wrapText="1"/>
    </xf>
    <xf numFmtId="0" fontId="26" fillId="0" borderId="0" xfId="0" applyFont="1" applyFill="1" applyAlignment="1" applyProtection="1">
      <alignment vertical="center"/>
    </xf>
    <xf numFmtId="0" fontId="26" fillId="0" borderId="0" xfId="0" applyFont="1" applyFill="1" applyAlignment="1" applyProtection="1">
      <alignment horizontal="center" vertical="center"/>
    </xf>
    <xf numFmtId="0" fontId="26" fillId="5" borderId="27" xfId="0" applyFont="1" applyFill="1" applyBorder="1" applyAlignment="1" applyProtection="1">
      <alignment horizontal="center" vertical="center" wrapText="1"/>
    </xf>
    <xf numFmtId="176" fontId="26" fillId="0" borderId="28" xfId="0" applyNumberFormat="1" applyFont="1" applyFill="1" applyBorder="1" applyAlignment="1" applyProtection="1">
      <alignment horizontal="center" vertical="center" wrapText="1"/>
    </xf>
    <xf numFmtId="176" fontId="26" fillId="0" borderId="23" xfId="0" applyNumberFormat="1" applyFont="1" applyFill="1" applyBorder="1" applyAlignment="1" applyProtection="1">
      <alignment horizontal="center" vertical="center" wrapText="1"/>
    </xf>
    <xf numFmtId="176" fontId="26" fillId="0" borderId="27" xfId="0" applyNumberFormat="1" applyFont="1" applyFill="1" applyBorder="1" applyAlignment="1" applyProtection="1">
      <alignment horizontal="center" vertical="center" wrapText="1"/>
    </xf>
    <xf numFmtId="0" fontId="26" fillId="0" borderId="0" xfId="0" applyFont="1" applyBorder="1" applyAlignment="1" applyProtection="1">
      <alignment horizontal="left" vertical="top"/>
    </xf>
    <xf numFmtId="0" fontId="26" fillId="0" borderId="0" xfId="0" applyFont="1" applyFill="1" applyBorder="1" applyAlignment="1" applyProtection="1">
      <alignment horizontal="centerContinuous" vertical="center" wrapText="1"/>
    </xf>
    <xf numFmtId="0" fontId="26" fillId="0" borderId="0" xfId="0" applyFont="1" applyFill="1" applyBorder="1" applyAlignment="1" applyProtection="1">
      <alignment horizontal="center" vertical="center" wrapText="1"/>
    </xf>
    <xf numFmtId="176" fontId="26" fillId="0" borderId="41" xfId="0" applyNumberFormat="1" applyFont="1" applyFill="1" applyBorder="1" applyAlignment="1" applyProtection="1">
      <alignment horizontal="center" vertical="center" wrapText="1"/>
    </xf>
    <xf numFmtId="176" fontId="26" fillId="0" borderId="46" xfId="0" applyNumberFormat="1" applyFont="1" applyFill="1" applyBorder="1" applyAlignment="1" applyProtection="1">
      <alignment horizontal="center" vertical="center" wrapText="1"/>
    </xf>
    <xf numFmtId="176" fontId="26" fillId="0" borderId="42" xfId="0" applyNumberFormat="1" applyFont="1" applyFill="1" applyBorder="1" applyAlignment="1" applyProtection="1">
      <alignment horizontal="center" vertical="center" wrapText="1"/>
    </xf>
    <xf numFmtId="177" fontId="26" fillId="0" borderId="41" xfId="0" applyNumberFormat="1" applyFont="1" applyFill="1" applyBorder="1" applyAlignment="1" applyProtection="1">
      <alignment horizontal="center" vertical="center" wrapText="1"/>
    </xf>
    <xf numFmtId="177" fontId="26" fillId="0" borderId="46" xfId="0" applyNumberFormat="1" applyFont="1" applyFill="1" applyBorder="1" applyAlignment="1" applyProtection="1">
      <alignment horizontal="center" vertical="center" wrapText="1"/>
    </xf>
    <xf numFmtId="177" fontId="26" fillId="0" borderId="42" xfId="0" applyNumberFormat="1" applyFont="1" applyFill="1" applyBorder="1" applyAlignment="1" applyProtection="1">
      <alignment horizontal="center" vertical="center" wrapText="1"/>
    </xf>
    <xf numFmtId="0" fontId="26" fillId="0" borderId="50" xfId="0" applyFont="1" applyFill="1" applyBorder="1" applyAlignment="1" applyProtection="1">
      <alignment horizontal="center" vertical="center"/>
    </xf>
    <xf numFmtId="0" fontId="26" fillId="0" borderId="25"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176" fontId="26" fillId="0" borderId="0" xfId="0" applyNumberFormat="1" applyFont="1" applyFill="1" applyBorder="1" applyAlignment="1" applyProtection="1">
      <alignment horizontal="center" vertical="center" wrapText="1"/>
    </xf>
    <xf numFmtId="0" fontId="26" fillId="5" borderId="29" xfId="0" applyFont="1" applyFill="1" applyBorder="1" applyAlignment="1" applyProtection="1">
      <alignment horizontal="center" vertical="center"/>
    </xf>
    <xf numFmtId="0" fontId="26" fillId="5" borderId="17" xfId="0" applyFont="1" applyFill="1" applyBorder="1" applyAlignment="1" applyProtection="1">
      <alignment horizontal="center" vertical="center"/>
    </xf>
    <xf numFmtId="0" fontId="26" fillId="5" borderId="16" xfId="0" applyFont="1" applyFill="1" applyBorder="1" applyAlignment="1" applyProtection="1">
      <alignment horizontal="center" vertical="center"/>
    </xf>
    <xf numFmtId="0" fontId="26" fillId="0" borderId="20" xfId="0" applyFont="1" applyFill="1" applyBorder="1" applyAlignment="1" applyProtection="1">
      <alignment horizontal="center" vertical="center"/>
    </xf>
    <xf numFmtId="0" fontId="26" fillId="5" borderId="18" xfId="0" applyFont="1" applyFill="1" applyBorder="1" applyAlignment="1" applyProtection="1">
      <alignment horizontal="centerContinuous" vertical="center" wrapText="1"/>
    </xf>
    <xf numFmtId="0" fontId="26" fillId="5" borderId="16"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xf>
    <xf numFmtId="0" fontId="26" fillId="5" borderId="18"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5" borderId="2" xfId="0" applyFont="1" applyFill="1" applyBorder="1" applyAlignment="1" applyProtection="1">
      <alignment horizontal="centerContinuous" vertical="center" wrapText="1"/>
    </xf>
    <xf numFmtId="0" fontId="26" fillId="0" borderId="36" xfId="0" applyNumberFormat="1" applyFont="1" applyFill="1" applyBorder="1" applyAlignment="1" applyProtection="1">
      <alignment vertical="center"/>
    </xf>
    <xf numFmtId="0" fontId="26" fillId="5" borderId="37" xfId="0" applyFont="1" applyFill="1" applyBorder="1" applyAlignment="1" applyProtection="1">
      <alignment horizontal="center" vertical="center"/>
    </xf>
    <xf numFmtId="14" fontId="26" fillId="0" borderId="37" xfId="0" applyNumberFormat="1" applyFont="1" applyFill="1" applyBorder="1" applyAlignment="1" applyProtection="1">
      <alignment horizontal="center" vertical="center"/>
    </xf>
    <xf numFmtId="14" fontId="26" fillId="0" borderId="30" xfId="0" applyNumberFormat="1" applyFont="1" applyFill="1" applyBorder="1" applyAlignment="1" applyProtection="1">
      <alignment horizontal="center" vertical="center"/>
    </xf>
    <xf numFmtId="14" fontId="26" fillId="0" borderId="38" xfId="0" applyNumberFormat="1" applyFont="1" applyFill="1" applyBorder="1" applyAlignment="1" applyProtection="1">
      <alignment horizontal="center" vertical="center"/>
    </xf>
    <xf numFmtId="14" fontId="26" fillId="0" borderId="20" xfId="0" applyNumberFormat="1" applyFont="1" applyFill="1" applyBorder="1" applyAlignment="1" applyProtection="1">
      <alignment horizontal="center" vertical="center"/>
    </xf>
    <xf numFmtId="0" fontId="26" fillId="5" borderId="2" xfId="0" applyFont="1" applyFill="1" applyBorder="1" applyAlignment="1" applyProtection="1">
      <alignment horizontal="center" vertical="center" wrapText="1"/>
    </xf>
    <xf numFmtId="0" fontId="26" fillId="0" borderId="30" xfId="0" applyFont="1" applyFill="1" applyBorder="1" applyAlignment="1" applyProtection="1">
      <alignment horizontal="center" vertical="center" wrapText="1"/>
    </xf>
    <xf numFmtId="177" fontId="26" fillId="0" borderId="30" xfId="0" applyNumberFormat="1"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6" fillId="5" borderId="37" xfId="0" applyFont="1" applyFill="1" applyBorder="1" applyAlignment="1" applyProtection="1">
      <alignment horizontal="center" vertical="center" wrapText="1"/>
    </xf>
    <xf numFmtId="177" fontId="26" fillId="0" borderId="38" xfId="0" applyNumberFormat="1" applyFont="1" applyFill="1" applyBorder="1" applyAlignment="1" applyProtection="1">
      <alignment horizontal="center" vertical="center" wrapText="1"/>
    </xf>
    <xf numFmtId="0" fontId="26" fillId="0" borderId="39" xfId="0" applyNumberFormat="1" applyFont="1" applyFill="1" applyBorder="1" applyAlignment="1" applyProtection="1">
      <alignment horizontal="right" vertical="center"/>
    </xf>
    <xf numFmtId="0" fontId="26" fillId="3" borderId="34" xfId="0" applyFont="1" applyFill="1" applyBorder="1" applyAlignment="1" applyProtection="1">
      <alignment horizontal="center" vertical="center" wrapText="1"/>
    </xf>
    <xf numFmtId="0" fontId="26" fillId="5" borderId="55" xfId="0" applyFont="1" applyFill="1" applyBorder="1" applyAlignment="1" applyProtection="1">
      <alignment horizontal="centerContinuous" vertical="center" wrapText="1"/>
    </xf>
    <xf numFmtId="0" fontId="26" fillId="5" borderId="56" xfId="0" applyFont="1" applyFill="1" applyBorder="1" applyAlignment="1" applyProtection="1">
      <alignment horizontal="centerContinuous" vertical="center" wrapText="1"/>
    </xf>
    <xf numFmtId="0" fontId="26" fillId="5" borderId="57" xfId="0" applyFont="1" applyFill="1" applyBorder="1" applyAlignment="1" applyProtection="1">
      <alignment horizontal="centerContinuous" vertical="center" wrapText="1"/>
    </xf>
    <xf numFmtId="0" fontId="26" fillId="3" borderId="16" xfId="0" applyFont="1" applyFill="1" applyBorder="1" applyAlignment="1" applyProtection="1">
      <alignment horizontal="center" vertical="center" wrapText="1"/>
    </xf>
    <xf numFmtId="0" fontId="27" fillId="0" borderId="2" xfId="0" applyFont="1" applyBorder="1" applyAlignment="1" applyProtection="1">
      <alignment vertical="top" wrapText="1"/>
    </xf>
    <xf numFmtId="0" fontId="28" fillId="0" borderId="5" xfId="0" applyFont="1" applyBorder="1" applyAlignment="1" applyProtection="1">
      <alignment vertical="top" wrapText="1"/>
    </xf>
    <xf numFmtId="0" fontId="28" fillId="0" borderId="4" xfId="0" applyFont="1" applyBorder="1" applyAlignment="1" applyProtection="1">
      <alignment vertical="top" wrapText="1"/>
    </xf>
    <xf numFmtId="0" fontId="28" fillId="0" borderId="0" xfId="0" applyFont="1" applyFill="1" applyBorder="1" applyAlignment="1">
      <alignment horizontal="center" vertical="center"/>
    </xf>
    <xf numFmtId="49" fontId="26" fillId="0" borderId="0" xfId="0" applyNumberFormat="1" applyFont="1" applyFill="1" applyBorder="1" applyAlignment="1" applyProtection="1">
      <alignment horizontal="center" vertical="center"/>
    </xf>
    <xf numFmtId="49" fontId="28" fillId="0" borderId="0" xfId="0" applyNumberFormat="1" applyFont="1" applyFill="1" applyBorder="1" applyAlignment="1">
      <alignment vertical="center"/>
    </xf>
    <xf numFmtId="49" fontId="28" fillId="0" borderId="0" xfId="0" applyNumberFormat="1" applyFont="1" applyFill="1" applyBorder="1" applyAlignment="1">
      <alignment horizontal="center" vertical="center"/>
    </xf>
    <xf numFmtId="0" fontId="26" fillId="3" borderId="19" xfId="0" applyFont="1" applyFill="1" applyBorder="1" applyAlignment="1" applyProtection="1">
      <alignment horizontal="center" vertical="center" wrapText="1"/>
    </xf>
    <xf numFmtId="49" fontId="26" fillId="0" borderId="27" xfId="0" applyNumberFormat="1" applyFont="1" applyBorder="1" applyAlignment="1" applyProtection="1">
      <alignment horizontal="center" vertical="center"/>
    </xf>
    <xf numFmtId="0" fontId="28" fillId="6" borderId="2" xfId="0" applyFont="1" applyFill="1" applyBorder="1" applyAlignment="1" applyProtection="1">
      <alignment horizontal="left" vertical="center" wrapText="1"/>
    </xf>
    <xf numFmtId="176" fontId="28" fillId="6" borderId="2" xfId="0" applyNumberFormat="1" applyFont="1" applyFill="1" applyBorder="1" applyAlignment="1" applyProtection="1">
      <alignment horizontal="left" vertical="center" wrapText="1"/>
    </xf>
    <xf numFmtId="176" fontId="28" fillId="6" borderId="36" xfId="0" applyNumberFormat="1" applyFont="1" applyFill="1" applyBorder="1" applyAlignment="1" applyProtection="1">
      <alignment horizontal="left" vertical="center" wrapText="1"/>
    </xf>
    <xf numFmtId="56" fontId="2" fillId="0" borderId="2" xfId="0" applyNumberFormat="1" applyFont="1" applyFill="1" applyBorder="1" applyAlignment="1">
      <alignment horizontal="center" vertical="center"/>
    </xf>
    <xf numFmtId="0" fontId="27" fillId="0" borderId="6" xfId="0" applyFont="1" applyBorder="1" applyAlignment="1" applyProtection="1">
      <alignment vertical="top" wrapText="1"/>
    </xf>
    <xf numFmtId="0" fontId="27" fillId="0" borderId="13" xfId="0" applyFont="1" applyBorder="1" applyAlignment="1" applyProtection="1">
      <alignment vertical="top" wrapText="1"/>
    </xf>
    <xf numFmtId="0" fontId="27" fillId="0" borderId="10" xfId="0" applyFont="1" applyBorder="1" applyAlignment="1" applyProtection="1">
      <alignment vertical="top" wrapText="1"/>
    </xf>
    <xf numFmtId="0" fontId="26" fillId="2" borderId="3" xfId="0" applyFont="1" applyFill="1" applyBorder="1" applyAlignment="1" applyProtection="1">
      <alignment horizontal="center" vertical="center" wrapText="1"/>
    </xf>
    <xf numFmtId="49" fontId="2" fillId="0" borderId="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14" fontId="2" fillId="4" borderId="8"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2"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2" xfId="0" applyFont="1" applyFill="1" applyBorder="1" applyAlignment="1" applyProtection="1">
      <alignment horizontal="center" vertical="center"/>
    </xf>
    <xf numFmtId="0" fontId="13" fillId="3" borderId="2" xfId="0" applyFont="1" applyFill="1" applyBorder="1" applyAlignment="1"/>
    <xf numFmtId="49" fontId="2" fillId="0" borderId="2" xfId="0" applyNumberFormat="1" applyFont="1" applyBorder="1" applyAlignment="1" applyProtection="1">
      <alignment horizontal="center" vertical="center" wrapText="1"/>
    </xf>
    <xf numFmtId="49" fontId="2" fillId="0" borderId="2" xfId="0" applyNumberFormat="1" applyFont="1" applyBorder="1" applyAlignment="1" applyProtection="1">
      <alignment horizontal="center" vertical="center"/>
    </xf>
    <xf numFmtId="49" fontId="2" fillId="0" borderId="3"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0" fontId="2" fillId="0" borderId="2" xfId="0" applyFont="1" applyBorder="1" applyAlignment="1" applyProtection="1">
      <alignment horizontal="center" vertical="center"/>
    </xf>
    <xf numFmtId="0" fontId="1" fillId="0" borderId="2" xfId="0" applyFont="1" applyBorder="1" applyAlignment="1"/>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pplyProtection="1">
      <alignment vertical="center" wrapText="1"/>
    </xf>
    <xf numFmtId="0" fontId="2" fillId="0" borderId="5" xfId="0" applyFont="1" applyBorder="1" applyAlignment="1">
      <alignment wrapText="1"/>
    </xf>
    <xf numFmtId="0" fontId="0" fillId="0" borderId="5" xfId="0" applyBorder="1" applyAlignment="1">
      <alignment wrapText="1"/>
    </xf>
    <xf numFmtId="0" fontId="2" fillId="3" borderId="2" xfId="0" applyFont="1" applyFill="1" applyBorder="1" applyAlignment="1">
      <alignment horizontal="center"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0" fontId="7" fillId="3" borderId="5"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2"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vertical="top" wrapText="1"/>
    </xf>
    <xf numFmtId="0" fontId="11" fillId="3" borderId="3" xfId="2" applyFont="1" applyFill="1" applyBorder="1" applyAlignment="1">
      <alignment horizontal="left" vertical="center" wrapText="1"/>
    </xf>
    <xf numFmtId="0" fontId="11" fillId="3" borderId="4" xfId="2"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center"/>
    </xf>
    <xf numFmtId="0" fontId="2" fillId="3" borderId="4" xfId="0" applyFont="1" applyFill="1" applyBorder="1" applyAlignment="1">
      <alignment horizontal="center" vertical="top" wrapText="1"/>
    </xf>
    <xf numFmtId="0" fontId="2" fillId="0" borderId="2" xfId="0" applyFont="1" applyBorder="1" applyAlignment="1">
      <alignment horizontal="center" vertical="center"/>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center" vertical="center" wrapText="1"/>
    </xf>
    <xf numFmtId="0" fontId="7" fillId="3" borderId="3" xfId="1" applyFont="1" applyFill="1" applyBorder="1" applyAlignment="1">
      <alignment horizontal="left" vertical="center" wrapText="1"/>
    </xf>
    <xf numFmtId="0" fontId="2" fillId="0" borderId="1" xfId="0" applyFont="1" applyBorder="1" applyAlignment="1">
      <alignment wrapText="1"/>
    </xf>
    <xf numFmtId="0" fontId="2" fillId="0" borderId="9" xfId="0" applyFont="1" applyBorder="1" applyAlignment="1">
      <alignment vertical="top" wrapText="1"/>
    </xf>
    <xf numFmtId="0" fontId="0" fillId="0" borderId="9" xfId="0" applyBorder="1" applyAlignment="1">
      <alignment vertical="top" wrapText="1"/>
    </xf>
    <xf numFmtId="0" fontId="2" fillId="0" borderId="0" xfId="0" applyFont="1" applyBorder="1" applyAlignment="1">
      <alignment wrapText="1"/>
    </xf>
    <xf numFmtId="0" fontId="27" fillId="0" borderId="13" xfId="0" applyFont="1" applyBorder="1" applyAlignment="1" applyProtection="1">
      <alignment horizontal="left" vertical="top" wrapText="1"/>
    </xf>
    <xf numFmtId="0" fontId="28" fillId="0" borderId="13" xfId="0" applyFont="1" applyBorder="1" applyAlignment="1" applyProtection="1">
      <alignment horizontal="left" vertical="top" wrapText="1"/>
    </xf>
    <xf numFmtId="0" fontId="28" fillId="0" borderId="10" xfId="0" applyFont="1" applyBorder="1" applyAlignment="1" applyProtection="1">
      <alignment horizontal="left" vertical="top"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0" borderId="6" xfId="0" applyFont="1" applyBorder="1" applyAlignment="1" applyProtection="1">
      <alignment horizontal="left" vertical="top" wrapText="1"/>
    </xf>
    <xf numFmtId="0" fontId="28" fillId="0" borderId="6" xfId="0" applyFont="1" applyBorder="1" applyAlignment="1" applyProtection="1">
      <alignment horizontal="left" vertical="top" wrapText="1"/>
    </xf>
    <xf numFmtId="0" fontId="27" fillId="0" borderId="6" xfId="0" applyFont="1" applyBorder="1" applyAlignment="1" applyProtection="1">
      <alignment horizontal="left" vertical="top" wrapText="1"/>
    </xf>
    <xf numFmtId="0" fontId="26" fillId="0" borderId="52" xfId="0" applyFont="1" applyBorder="1" applyAlignment="1" applyProtection="1">
      <alignment horizontal="left" vertical="top" wrapText="1"/>
    </xf>
    <xf numFmtId="0" fontId="0" fillId="0" borderId="53" xfId="0" applyBorder="1" applyAlignment="1">
      <alignment horizontal="left" vertical="top" wrapText="1"/>
    </xf>
    <xf numFmtId="0" fontId="28" fillId="0" borderId="2" xfId="0" applyFont="1" applyBorder="1" applyAlignment="1" applyProtection="1">
      <alignment horizontal="left" vertical="top" wrapText="1"/>
    </xf>
    <xf numFmtId="0" fontId="27" fillId="0" borderId="2" xfId="0" applyFont="1" applyBorder="1" applyAlignment="1" applyProtection="1">
      <alignment horizontal="left" vertical="top" wrapText="1"/>
    </xf>
    <xf numFmtId="0" fontId="26" fillId="0" borderId="3" xfId="0" applyFont="1" applyBorder="1" applyAlignment="1" applyProtection="1">
      <alignment horizontal="left" vertical="top" wrapText="1"/>
    </xf>
    <xf numFmtId="0" fontId="0" fillId="0" borderId="4" xfId="0" applyBorder="1" applyAlignment="1">
      <alignment horizontal="left" vertical="top" wrapText="1"/>
    </xf>
    <xf numFmtId="0" fontId="26" fillId="0" borderId="7" xfId="0" applyFont="1" applyBorder="1" applyAlignment="1" applyProtection="1">
      <alignment horizontal="left" vertical="top" wrapText="1"/>
    </xf>
    <xf numFmtId="0" fontId="0" fillId="0" borderId="8" xfId="0" applyBorder="1" applyAlignment="1">
      <alignment horizontal="left" vertical="top" wrapText="1"/>
    </xf>
    <xf numFmtId="0" fontId="26" fillId="3" borderId="14" xfId="0" applyFont="1" applyFill="1" applyBorder="1" applyAlignment="1" applyProtection="1">
      <alignment horizontal="center" vertical="center"/>
    </xf>
    <xf numFmtId="0" fontId="26" fillId="3" borderId="15" xfId="0" applyFont="1" applyFill="1" applyBorder="1" applyAlignment="1" applyProtection="1">
      <alignment horizontal="center" vertical="center"/>
    </xf>
    <xf numFmtId="49" fontId="26" fillId="4" borderId="21" xfId="0" applyNumberFormat="1" applyFont="1" applyFill="1" applyBorder="1" applyAlignment="1" applyProtection="1">
      <alignment horizontal="center" vertical="center"/>
    </xf>
    <xf numFmtId="0" fontId="26" fillId="4" borderId="22" xfId="0" applyNumberFormat="1" applyFont="1" applyFill="1" applyBorder="1" applyAlignment="1" applyProtection="1">
      <alignment horizontal="center" vertical="center"/>
    </xf>
    <xf numFmtId="49" fontId="26" fillId="4" borderId="23" xfId="0" applyNumberFormat="1" applyFont="1" applyFill="1" applyBorder="1" applyAlignment="1" applyProtection="1">
      <alignment horizontal="center" vertical="center" wrapText="1"/>
    </xf>
    <xf numFmtId="0" fontId="26" fillId="4" borderId="24" xfId="0" applyFont="1" applyFill="1" applyBorder="1" applyAlignment="1" applyProtection="1">
      <alignment horizontal="center" vertical="center" wrapText="1"/>
    </xf>
    <xf numFmtId="0" fontId="26" fillId="5" borderId="34" xfId="0" applyFont="1" applyFill="1" applyBorder="1" applyAlignment="1" applyProtection="1">
      <alignment horizontal="center" vertical="center" wrapText="1"/>
    </xf>
    <xf numFmtId="0" fontId="26" fillId="5" borderId="54" xfId="0" applyFont="1" applyFill="1" applyBorder="1" applyAlignment="1" applyProtection="1">
      <alignment horizontal="center" vertical="center" wrapText="1"/>
    </xf>
    <xf numFmtId="0" fontId="26" fillId="5" borderId="40" xfId="0" applyFont="1" applyFill="1" applyBorder="1" applyAlignment="1" applyProtection="1">
      <alignment horizontal="center" vertical="center" wrapText="1"/>
    </xf>
    <xf numFmtId="0" fontId="26" fillId="5" borderId="32" xfId="0" applyFont="1" applyFill="1" applyBorder="1" applyAlignment="1" applyProtection="1">
      <alignment horizontal="center" vertical="center" wrapText="1"/>
    </xf>
    <xf numFmtId="0" fontId="26" fillId="5" borderId="33" xfId="0" applyFont="1" applyFill="1" applyBorder="1" applyAlignment="1" applyProtection="1">
      <alignment horizontal="center" vertical="center" wrapText="1"/>
    </xf>
    <xf numFmtId="0" fontId="26" fillId="5" borderId="21" xfId="0" applyFont="1" applyFill="1" applyBorder="1" applyAlignment="1" applyProtection="1">
      <alignment horizontal="center" vertical="center" wrapText="1"/>
    </xf>
    <xf numFmtId="0" fontId="26" fillId="5" borderId="30" xfId="0" applyFont="1" applyFill="1" applyBorder="1" applyAlignment="1" applyProtection="1">
      <alignment horizontal="center" vertical="center" wrapText="1"/>
    </xf>
    <xf numFmtId="0" fontId="26" fillId="5" borderId="16" xfId="0" applyFont="1" applyFill="1" applyBorder="1" applyAlignment="1" applyProtection="1">
      <alignment horizontal="center" vertical="center" wrapText="1"/>
    </xf>
    <xf numFmtId="0" fontId="26" fillId="5" borderId="17" xfId="0" applyFont="1" applyFill="1" applyBorder="1" applyAlignment="1" applyProtection="1">
      <alignment horizontal="center" vertical="center" wrapText="1"/>
    </xf>
    <xf numFmtId="0" fontId="26" fillId="5" borderId="15" xfId="0" applyFont="1" applyFill="1" applyBorder="1" applyAlignment="1" applyProtection="1">
      <alignment horizontal="center" vertical="center" wrapText="1"/>
    </xf>
    <xf numFmtId="0" fontId="28" fillId="5" borderId="40" xfId="0" applyFont="1" applyFill="1" applyBorder="1" applyAlignment="1">
      <alignment horizontal="center" vertical="center"/>
    </xf>
    <xf numFmtId="0" fontId="26" fillId="0" borderId="11" xfId="0" applyFont="1" applyBorder="1" applyAlignment="1" applyProtection="1">
      <alignment horizontal="left" vertical="top" wrapText="1"/>
    </xf>
    <xf numFmtId="0" fontId="26" fillId="5" borderId="41" xfId="0" applyFont="1" applyFill="1" applyBorder="1" applyAlignment="1">
      <alignment horizontal="center" vertical="center" wrapText="1"/>
    </xf>
    <xf numFmtId="0" fontId="26" fillId="5" borderId="42" xfId="0" applyFont="1" applyFill="1" applyBorder="1" applyAlignment="1">
      <alignment horizontal="center" vertical="center"/>
    </xf>
    <xf numFmtId="0" fontId="26" fillId="0" borderId="43" xfId="0" applyNumberFormat="1" applyFont="1" applyFill="1" applyBorder="1" applyAlignment="1" applyProtection="1">
      <alignment horizontal="center" vertical="center" wrapText="1"/>
    </xf>
    <xf numFmtId="0" fontId="26" fillId="0" borderId="44" xfId="0" applyNumberFormat="1" applyFont="1" applyFill="1" applyBorder="1" applyAlignment="1" applyProtection="1">
      <alignment horizontal="center" vertical="center" wrapText="1"/>
    </xf>
    <xf numFmtId="0" fontId="26" fillId="0" borderId="45" xfId="0" applyNumberFormat="1" applyFont="1" applyFill="1" applyBorder="1" applyAlignment="1" applyProtection="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3" borderId="16" xfId="0" applyFont="1" applyFill="1" applyBorder="1" applyAlignment="1" applyProtection="1">
      <alignment horizontal="center" vertical="center" wrapText="1"/>
    </xf>
    <xf numFmtId="0" fontId="26" fillId="3" borderId="15" xfId="0" applyFont="1" applyFill="1" applyBorder="1" applyAlignment="1" applyProtection="1">
      <alignment horizontal="center" vertical="center" wrapText="1"/>
    </xf>
    <xf numFmtId="0" fontId="26" fillId="3" borderId="17" xfId="0" applyFont="1" applyFill="1" applyBorder="1" applyAlignment="1" applyProtection="1">
      <alignment horizontal="center" vertical="center" wrapText="1"/>
    </xf>
    <xf numFmtId="0" fontId="27" fillId="0" borderId="7" xfId="0" applyFont="1" applyBorder="1" applyAlignment="1" applyProtection="1">
      <alignment horizontal="left" vertical="top" wrapText="1"/>
    </xf>
    <xf numFmtId="0" fontId="27" fillId="0" borderId="52" xfId="0" applyFont="1" applyBorder="1" applyAlignment="1" applyProtection="1">
      <alignment horizontal="left" vertical="top" wrapText="1"/>
    </xf>
    <xf numFmtId="0" fontId="26" fillId="7" borderId="3" xfId="0" applyFont="1" applyFill="1" applyBorder="1" applyAlignment="1" applyProtection="1">
      <alignment horizontal="left" vertical="top" wrapText="1"/>
    </xf>
    <xf numFmtId="0" fontId="26" fillId="7" borderId="5" xfId="0" applyFont="1" applyFill="1" applyBorder="1" applyAlignment="1" applyProtection="1">
      <alignment horizontal="left" vertical="top" wrapText="1"/>
    </xf>
    <xf numFmtId="0" fontId="26" fillId="7" borderId="4" xfId="0" applyFont="1" applyFill="1" applyBorder="1" applyAlignment="1" applyProtection="1">
      <alignment horizontal="left" vertical="top" wrapText="1"/>
    </xf>
    <xf numFmtId="0" fontId="26" fillId="0" borderId="2" xfId="0" applyFont="1" applyBorder="1" applyAlignment="1" applyProtection="1">
      <alignment horizontal="left" vertical="top" wrapText="1"/>
    </xf>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0" fillId="0" borderId="5" xfId="0" applyBorder="1" applyAlignment="1">
      <alignment horizontal="left" vertical="top" wrapText="1"/>
    </xf>
    <xf numFmtId="0" fontId="27" fillId="8" borderId="2" xfId="0" applyFont="1" applyFill="1" applyBorder="1" applyAlignment="1" applyProtection="1">
      <alignment vertical="top" wrapText="1"/>
    </xf>
    <xf numFmtId="0" fontId="26" fillId="8" borderId="3" xfId="0" applyFont="1" applyFill="1" applyBorder="1" applyAlignment="1" applyProtection="1">
      <alignment horizontal="left" vertical="top" wrapText="1"/>
    </xf>
    <xf numFmtId="0" fontId="26" fillId="8" borderId="5" xfId="0" applyFont="1" applyFill="1" applyBorder="1" applyAlignment="1" applyProtection="1">
      <alignment horizontal="left" vertical="top" wrapText="1"/>
    </xf>
    <xf numFmtId="0" fontId="26" fillId="8" borderId="4" xfId="0" applyFont="1" applyFill="1" applyBorder="1" applyAlignment="1" applyProtection="1">
      <alignment horizontal="left" vertical="top" wrapText="1"/>
    </xf>
    <xf numFmtId="0" fontId="27" fillId="0" borderId="2" xfId="0" applyFont="1" applyFill="1" applyBorder="1" applyAlignment="1" applyProtection="1">
      <alignment vertical="top" wrapText="1"/>
    </xf>
    <xf numFmtId="0" fontId="27" fillId="0" borderId="13" xfId="0" applyFont="1" applyFill="1" applyBorder="1" applyAlignment="1" applyProtection="1">
      <alignment vertical="top" wrapText="1"/>
    </xf>
    <xf numFmtId="0" fontId="27" fillId="0" borderId="10" xfId="0" applyFont="1" applyFill="1" applyBorder="1" applyAlignment="1" applyProtection="1">
      <alignment vertical="top" wrapText="1"/>
    </xf>
    <xf numFmtId="0" fontId="27" fillId="0" borderId="6" xfId="0" applyFont="1" applyFill="1" applyBorder="1" applyAlignment="1" applyProtection="1">
      <alignment vertical="top" wrapText="1"/>
    </xf>
    <xf numFmtId="0" fontId="27" fillId="0" borderId="13" xfId="0" applyFont="1" applyBorder="1" applyAlignment="1" applyProtection="1">
      <alignment horizontal="right" vertical="top" wrapText="1"/>
    </xf>
    <xf numFmtId="0" fontId="27" fillId="0" borderId="58" xfId="0" applyFont="1" applyBorder="1" applyAlignment="1" applyProtection="1">
      <alignment horizontal="right" vertical="top" wrapText="1"/>
    </xf>
    <xf numFmtId="0" fontId="31" fillId="0" borderId="13" xfId="0" applyFont="1" applyBorder="1" applyAlignment="1" applyProtection="1">
      <alignment horizontal="right" vertical="top" wrapText="1"/>
    </xf>
    <xf numFmtId="0" fontId="31" fillId="0" borderId="59" xfId="0" applyFont="1" applyBorder="1" applyAlignment="1" applyProtection="1">
      <alignment horizontal="right" vertical="top" wrapText="1"/>
    </xf>
    <xf numFmtId="0" fontId="26" fillId="0" borderId="58" xfId="0" applyFont="1" applyBorder="1" applyAlignment="1" applyProtection="1">
      <alignment horizontal="left" vertical="top" wrapText="1"/>
    </xf>
    <xf numFmtId="0" fontId="28" fillId="0" borderId="58" xfId="0" applyFont="1" applyBorder="1" applyAlignment="1" applyProtection="1">
      <alignment horizontal="left" vertical="top" wrapText="1"/>
    </xf>
    <xf numFmtId="0" fontId="26" fillId="8" borderId="2" xfId="0" applyFont="1" applyFill="1" applyBorder="1" applyAlignment="1" applyProtection="1">
      <alignment vertical="top" wrapText="1"/>
    </xf>
    <xf numFmtId="0" fontId="26" fillId="0" borderId="0" xfId="0" applyFont="1" applyFill="1" applyAlignment="1" applyProtection="1">
      <alignment vertical="center" wrapText="1"/>
    </xf>
    <xf numFmtId="178" fontId="26" fillId="0" borderId="51" xfId="0" applyNumberFormat="1" applyFont="1" applyFill="1" applyBorder="1" applyAlignment="1" applyProtection="1">
      <alignment horizontal="center" vertical="center" wrapText="1"/>
    </xf>
    <xf numFmtId="0" fontId="27" fillId="0" borderId="6" xfId="0" applyFont="1" applyFill="1" applyBorder="1" applyAlignment="1" applyProtection="1">
      <alignment horizontal="left" vertical="top" wrapText="1"/>
    </xf>
    <xf numFmtId="0" fontId="26" fillId="0" borderId="6" xfId="0" applyFont="1" applyFill="1" applyBorder="1" applyAlignment="1" applyProtection="1">
      <alignment horizontal="left" vertical="top" wrapText="1"/>
    </xf>
    <xf numFmtId="0" fontId="28" fillId="0" borderId="6" xfId="0" applyFont="1" applyFill="1" applyBorder="1" applyAlignment="1" applyProtection="1">
      <alignment horizontal="left" vertical="top" wrapText="1"/>
    </xf>
    <xf numFmtId="0" fontId="26" fillId="0" borderId="7" xfId="0" applyFont="1" applyFill="1" applyBorder="1" applyAlignment="1" applyProtection="1">
      <alignment horizontal="center" vertical="center" wrapText="1"/>
    </xf>
    <xf numFmtId="0" fontId="27" fillId="0" borderId="3" xfId="0" applyFont="1" applyFill="1" applyBorder="1" applyAlignment="1" applyProtection="1">
      <alignment horizontal="left" vertical="center" wrapText="1"/>
    </xf>
    <xf numFmtId="0" fontId="28" fillId="0" borderId="5" xfId="0" applyFont="1" applyFill="1" applyBorder="1" applyAlignment="1" applyProtection="1">
      <alignment horizontal="left" vertical="center" wrapText="1"/>
    </xf>
    <xf numFmtId="0" fontId="28" fillId="0" borderId="4" xfId="0" applyFont="1" applyFill="1" applyBorder="1" applyAlignment="1" applyProtection="1">
      <alignment horizontal="left" vertical="center" wrapText="1"/>
    </xf>
    <xf numFmtId="0" fontId="28" fillId="0" borderId="2" xfId="0" applyFont="1" applyFill="1" applyBorder="1" applyAlignment="1" applyProtection="1">
      <alignment horizontal="left" vertical="center" wrapText="1"/>
    </xf>
    <xf numFmtId="176" fontId="28" fillId="0" borderId="2" xfId="0" applyNumberFormat="1" applyFont="1" applyFill="1" applyBorder="1" applyAlignment="1" applyProtection="1">
      <alignment horizontal="left" vertical="center" wrapText="1"/>
    </xf>
    <xf numFmtId="176" fontId="28" fillId="0" borderId="36" xfId="0" applyNumberFormat="1" applyFont="1" applyFill="1" applyBorder="1" applyAlignment="1" applyProtection="1">
      <alignment horizontal="left" vertical="center" wrapText="1"/>
    </xf>
    <xf numFmtId="0" fontId="26" fillId="0" borderId="0" xfId="0" applyFont="1" applyFill="1" applyAlignment="1" applyProtection="1">
      <alignment horizontal="center" vertical="center" wrapText="1"/>
    </xf>
    <xf numFmtId="0" fontId="27" fillId="0" borderId="13" xfId="0" applyFont="1" applyFill="1" applyBorder="1" applyAlignment="1" applyProtection="1">
      <alignment horizontal="left" vertical="top" wrapText="1"/>
    </xf>
    <xf numFmtId="0" fontId="28" fillId="0" borderId="13" xfId="0" applyFont="1" applyFill="1" applyBorder="1" applyAlignment="1" applyProtection="1">
      <alignment horizontal="left" vertical="top" wrapText="1"/>
    </xf>
    <xf numFmtId="0" fontId="28" fillId="0" borderId="10" xfId="0" applyFont="1" applyFill="1" applyBorder="1" applyAlignment="1" applyProtection="1">
      <alignment horizontal="left" vertical="top" wrapText="1"/>
    </xf>
    <xf numFmtId="0" fontId="26" fillId="0" borderId="2" xfId="0" applyFont="1" applyFill="1" applyBorder="1" applyAlignment="1" applyProtection="1">
      <alignment horizontal="left" vertical="top" wrapText="1"/>
    </xf>
    <xf numFmtId="0" fontId="28" fillId="0" borderId="2" xfId="0" applyFont="1" applyFill="1" applyBorder="1" applyAlignment="1" applyProtection="1">
      <alignment horizontal="left" vertical="top" wrapText="1"/>
    </xf>
    <xf numFmtId="0" fontId="27" fillId="0" borderId="10" xfId="0" applyFont="1" applyFill="1" applyBorder="1" applyAlignment="1" applyProtection="1">
      <alignment horizontal="left" vertical="top" wrapText="1"/>
    </xf>
    <xf numFmtId="0" fontId="30" fillId="9" borderId="2" xfId="0" applyFont="1" applyFill="1" applyBorder="1" applyAlignment="1" applyProtection="1">
      <alignment vertical="top" wrapText="1"/>
    </xf>
    <xf numFmtId="0" fontId="32" fillId="9" borderId="3" xfId="0" applyFont="1" applyFill="1" applyBorder="1" applyAlignment="1" applyProtection="1">
      <alignment horizontal="left" vertical="top" wrapText="1"/>
    </xf>
    <xf numFmtId="0" fontId="30" fillId="9" borderId="5" xfId="0" applyFont="1" applyFill="1" applyBorder="1" applyAlignment="1" applyProtection="1">
      <alignment horizontal="left" vertical="top" wrapText="1"/>
    </xf>
    <xf numFmtId="0" fontId="30" fillId="9" borderId="4" xfId="0" applyFont="1" applyFill="1" applyBorder="1" applyAlignment="1" applyProtection="1">
      <alignment horizontal="left" vertical="top" wrapText="1"/>
    </xf>
    <xf numFmtId="0" fontId="0" fillId="0" borderId="12" xfId="0" applyBorder="1" applyAlignment="1">
      <alignment horizontal="left" vertical="top" wrapText="1"/>
    </xf>
    <xf numFmtId="0" fontId="26" fillId="0" borderId="13" xfId="0" applyFont="1" applyFill="1" applyBorder="1" applyAlignment="1" applyProtection="1">
      <alignment horizontal="left" vertical="top" wrapText="1"/>
    </xf>
  </cellXfs>
  <cellStyles count="4">
    <cellStyle name="標準" xfId="0" builtinId="0"/>
    <cellStyle name="標準_~0012447" xfId="3"/>
    <cellStyle name="標準_QMSI_PA_F_MPS2" xfId="1"/>
    <cellStyle name="標準_SCM用シート_QMSI_PP_T_S_WRP" xfId="2"/>
  </cellStyles>
  <dxfs count="456">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1"/>
  <sheetViews>
    <sheetView zoomScaleNormal="100" zoomScaleSheetLayoutView="100" workbookViewId="0">
      <selection activeCell="D30" sqref="D30:K30"/>
    </sheetView>
  </sheetViews>
  <sheetFormatPr defaultColWidth="10.28515625" defaultRowHeight="12"/>
  <cols>
    <col min="1" max="1" width="1.7109375" style="3" customWidth="1"/>
    <col min="2" max="2" width="12.85546875" style="3" customWidth="1"/>
    <col min="3" max="3" width="13.5703125" style="3" customWidth="1"/>
    <col min="4" max="4" width="10.7109375" style="3" customWidth="1"/>
    <col min="5" max="5" width="9.5703125" style="3" customWidth="1"/>
    <col min="6" max="6" width="9" style="3" customWidth="1"/>
    <col min="7" max="7" width="12.5703125" style="3" customWidth="1"/>
    <col min="8" max="11" width="12.7109375" style="3" customWidth="1"/>
    <col min="12" max="16384" width="10.28515625" style="3"/>
  </cols>
  <sheetData>
    <row r="1" spans="1:11">
      <c r="A1" s="1"/>
      <c r="B1" s="2"/>
      <c r="C1" s="1"/>
      <c r="D1" s="1"/>
      <c r="E1" s="1"/>
      <c r="F1" s="1"/>
    </row>
    <row r="2" spans="1:11">
      <c r="A2" s="1"/>
      <c r="B2" s="4"/>
      <c r="C2" s="1"/>
      <c r="D2" s="1"/>
      <c r="E2" s="1"/>
      <c r="F2" s="1"/>
    </row>
    <row r="3" spans="1:11">
      <c r="A3" s="1"/>
      <c r="B3" s="4"/>
      <c r="C3" s="1"/>
      <c r="D3" s="1"/>
      <c r="E3" s="1"/>
      <c r="F3" s="1"/>
    </row>
    <row r="4" spans="1:11">
      <c r="A4" s="1"/>
      <c r="B4" s="4"/>
      <c r="C4" s="1"/>
      <c r="D4" s="1"/>
      <c r="E4" s="1"/>
      <c r="F4" s="1"/>
    </row>
    <row r="5" spans="1:11">
      <c r="A5" s="1"/>
      <c r="B5" s="1"/>
      <c r="C5" s="1"/>
      <c r="D5" s="1"/>
      <c r="E5" s="1"/>
      <c r="F5" s="1"/>
    </row>
    <row r="6" spans="1:11" ht="17.25">
      <c r="A6" s="5"/>
      <c r="B6" s="5"/>
      <c r="C6" s="5"/>
      <c r="D6" s="6" t="s">
        <v>114</v>
      </c>
      <c r="E6" s="6"/>
      <c r="F6" s="6"/>
      <c r="G6" s="6"/>
      <c r="H6" s="7"/>
      <c r="I6" s="7"/>
    </row>
    <row r="7" spans="1:11" ht="5.25" customHeight="1">
      <c r="A7" s="5"/>
      <c r="B7" s="5"/>
      <c r="C7" s="5"/>
      <c r="D7" s="8"/>
      <c r="E7" s="8"/>
      <c r="F7" s="8"/>
      <c r="G7" s="8"/>
      <c r="H7" s="7"/>
      <c r="I7" s="5"/>
    </row>
    <row r="8" spans="1:11" ht="21" customHeight="1">
      <c r="A8" s="9"/>
      <c r="B8" s="10" t="s">
        <v>0</v>
      </c>
      <c r="C8" s="11" t="s">
        <v>1</v>
      </c>
      <c r="D8" s="11"/>
      <c r="E8" s="11"/>
      <c r="F8" s="11"/>
      <c r="G8" s="194" t="s">
        <v>2</v>
      </c>
      <c r="H8" s="194"/>
      <c r="I8" s="12" t="s">
        <v>3</v>
      </c>
      <c r="J8" s="195" t="s">
        <v>4</v>
      </c>
      <c r="K8" s="196"/>
    </row>
    <row r="9" spans="1:11" ht="18" customHeight="1">
      <c r="A9" s="9"/>
      <c r="B9" s="13" t="s">
        <v>132</v>
      </c>
      <c r="C9" s="197" t="s">
        <v>115</v>
      </c>
      <c r="D9" s="198"/>
      <c r="E9" s="198"/>
      <c r="F9" s="198"/>
      <c r="G9" s="199" t="s">
        <v>133</v>
      </c>
      <c r="H9" s="200"/>
      <c r="I9" s="14" t="s">
        <v>116</v>
      </c>
      <c r="J9" s="201" t="s">
        <v>5</v>
      </c>
      <c r="K9" s="202"/>
    </row>
    <row r="10" spans="1:11" ht="7.5" customHeight="1">
      <c r="A10" s="9"/>
      <c r="B10" s="15"/>
      <c r="C10" s="15"/>
      <c r="D10" s="15"/>
      <c r="E10" s="15"/>
      <c r="F10" s="15"/>
      <c r="G10" s="15"/>
      <c r="H10" s="15"/>
      <c r="I10" s="15"/>
      <c r="J10" s="15"/>
      <c r="K10" s="15"/>
    </row>
    <row r="11" spans="1:11" ht="14.25" customHeight="1">
      <c r="A11" s="9"/>
      <c r="B11" s="16" t="s">
        <v>6</v>
      </c>
      <c r="C11" s="17"/>
      <c r="D11" s="17"/>
      <c r="E11" s="17"/>
      <c r="F11" s="17"/>
      <c r="G11" s="17"/>
      <c r="H11" s="18"/>
      <c r="I11" s="17"/>
      <c r="J11" s="17"/>
      <c r="K11" s="19"/>
    </row>
    <row r="12" spans="1:11" ht="14.25" customHeight="1">
      <c r="A12" s="20"/>
      <c r="B12" s="21" t="s">
        <v>7</v>
      </c>
      <c r="C12" s="203" t="s">
        <v>8</v>
      </c>
      <c r="D12" s="204"/>
      <c r="E12" s="203" t="s">
        <v>9</v>
      </c>
      <c r="F12" s="205"/>
      <c r="G12" s="21" t="s">
        <v>10</v>
      </c>
      <c r="H12" s="21" t="s">
        <v>11</v>
      </c>
      <c r="I12" s="22" t="s">
        <v>12</v>
      </c>
      <c r="J12" s="22"/>
      <c r="K12" s="21"/>
    </row>
    <row r="13" spans="1:11" ht="12" customHeight="1">
      <c r="A13" s="20"/>
      <c r="B13" s="184" t="s">
        <v>13</v>
      </c>
      <c r="C13" s="186" t="str">
        <f>IF(K14&lt;&gt;"",K14,"")</f>
        <v/>
      </c>
      <c r="D13" s="187"/>
      <c r="E13" s="190" t="s">
        <v>14</v>
      </c>
      <c r="F13" s="191"/>
      <c r="G13" s="179">
        <v>42374</v>
      </c>
      <c r="H13" s="23"/>
      <c r="I13" s="23"/>
      <c r="J13" s="23"/>
      <c r="K13" s="23"/>
    </row>
    <row r="14" spans="1:11" ht="12" customHeight="1">
      <c r="A14" s="20"/>
      <c r="B14" s="185"/>
      <c r="C14" s="188"/>
      <c r="D14" s="189"/>
      <c r="E14" s="192"/>
      <c r="F14" s="193"/>
      <c r="G14" s="24"/>
      <c r="H14" s="24"/>
      <c r="I14" s="24"/>
      <c r="J14" s="24"/>
      <c r="K14" s="24"/>
    </row>
    <row r="15" spans="1:11" ht="12" customHeight="1">
      <c r="A15" s="20"/>
      <c r="B15" s="184"/>
      <c r="C15" s="186" t="str">
        <f>IF(K16&lt;&gt;"",K16,"")</f>
        <v/>
      </c>
      <c r="D15" s="187"/>
      <c r="E15" s="190"/>
      <c r="F15" s="191"/>
      <c r="G15" s="23"/>
      <c r="H15" s="23"/>
      <c r="I15" s="23"/>
      <c r="J15" s="23"/>
      <c r="K15" s="23"/>
    </row>
    <row r="16" spans="1:11" ht="12" customHeight="1">
      <c r="A16" s="20"/>
      <c r="B16" s="185"/>
      <c r="C16" s="188"/>
      <c r="D16" s="189"/>
      <c r="E16" s="192"/>
      <c r="F16" s="193"/>
      <c r="G16" s="24"/>
      <c r="H16" s="24"/>
      <c r="I16" s="24"/>
      <c r="J16" s="24"/>
      <c r="K16" s="24"/>
    </row>
    <row r="17" spans="1:11" ht="12" customHeight="1">
      <c r="A17" s="20"/>
      <c r="B17" s="184"/>
      <c r="C17" s="186" t="str">
        <f>IF(K18&lt;&gt;"",K18,"")</f>
        <v/>
      </c>
      <c r="D17" s="187"/>
      <c r="E17" s="190"/>
      <c r="F17" s="191"/>
      <c r="G17" s="23"/>
      <c r="H17" s="23"/>
      <c r="I17" s="23"/>
      <c r="J17" s="23"/>
      <c r="K17" s="23"/>
    </row>
    <row r="18" spans="1:11" ht="12" customHeight="1">
      <c r="A18" s="20"/>
      <c r="B18" s="185"/>
      <c r="C18" s="188"/>
      <c r="D18" s="189"/>
      <c r="E18" s="192"/>
      <c r="F18" s="193"/>
      <c r="G18" s="24"/>
      <c r="H18" s="24"/>
      <c r="I18" s="24"/>
      <c r="J18" s="24"/>
      <c r="K18" s="24"/>
    </row>
    <row r="19" spans="1:11" ht="6.75" customHeight="1">
      <c r="A19" s="25"/>
      <c r="B19" s="26"/>
      <c r="C19" s="26"/>
      <c r="D19" s="26"/>
      <c r="E19" s="26"/>
      <c r="F19" s="26"/>
      <c r="G19" s="26"/>
      <c r="H19" s="26"/>
      <c r="I19" s="26"/>
      <c r="J19" s="27"/>
      <c r="K19" s="27"/>
    </row>
    <row r="20" spans="1:11" ht="54.75" customHeight="1">
      <c r="A20" s="9"/>
      <c r="B20" s="28" t="s">
        <v>15</v>
      </c>
      <c r="C20" s="29"/>
      <c r="D20" s="215" t="s">
        <v>117</v>
      </c>
      <c r="E20" s="215"/>
      <c r="F20" s="215"/>
      <c r="G20" s="215"/>
      <c r="H20" s="215"/>
      <c r="I20" s="215"/>
      <c r="J20" s="215"/>
      <c r="K20" s="216"/>
    </row>
    <row r="21" spans="1:11" ht="18" customHeight="1">
      <c r="A21" s="9"/>
      <c r="B21" s="30" t="s">
        <v>16</v>
      </c>
      <c r="C21" s="31" t="s">
        <v>17</v>
      </c>
      <c r="D21" s="217" t="s">
        <v>18</v>
      </c>
      <c r="E21" s="218"/>
      <c r="F21" s="218"/>
      <c r="G21" s="218"/>
      <c r="H21" s="218"/>
      <c r="I21" s="218"/>
      <c r="J21" s="218"/>
      <c r="K21" s="219"/>
    </row>
    <row r="22" spans="1:11" ht="18" customHeight="1">
      <c r="A22" s="9"/>
      <c r="B22" s="32"/>
      <c r="C22" s="33"/>
      <c r="D22" s="213"/>
      <c r="E22" s="213"/>
      <c r="F22" s="213"/>
      <c r="G22" s="213"/>
      <c r="H22" s="213"/>
      <c r="I22" s="213"/>
      <c r="J22" s="213"/>
      <c r="K22" s="213"/>
    </row>
    <row r="23" spans="1:11" ht="18" customHeight="1">
      <c r="A23" s="9"/>
      <c r="B23" s="32"/>
      <c r="C23" s="33"/>
      <c r="D23" s="206"/>
      <c r="E23" s="207"/>
      <c r="F23" s="207"/>
      <c r="G23" s="207"/>
      <c r="H23" s="207"/>
      <c r="I23" s="207"/>
      <c r="J23" s="207"/>
      <c r="K23" s="208"/>
    </row>
    <row r="24" spans="1:11" ht="18" customHeight="1">
      <c r="A24" s="9"/>
      <c r="B24" s="32"/>
      <c r="C24" s="33"/>
      <c r="D24" s="206"/>
      <c r="E24" s="207"/>
      <c r="F24" s="207"/>
      <c r="G24" s="207"/>
      <c r="H24" s="207"/>
      <c r="I24" s="207"/>
      <c r="J24" s="207"/>
      <c r="K24" s="208"/>
    </row>
    <row r="25" spans="1:11" ht="18" customHeight="1">
      <c r="A25" s="9"/>
      <c r="B25" s="32"/>
      <c r="C25" s="33"/>
      <c r="D25" s="206"/>
      <c r="E25" s="207"/>
      <c r="F25" s="207"/>
      <c r="G25" s="207"/>
      <c r="H25" s="207"/>
      <c r="I25" s="207"/>
      <c r="J25" s="207"/>
      <c r="K25" s="208"/>
    </row>
    <row r="26" spans="1:11" ht="18" customHeight="1">
      <c r="B26" s="32"/>
      <c r="C26" s="34"/>
      <c r="D26" s="209"/>
      <c r="E26" s="209"/>
      <c r="F26" s="209"/>
      <c r="G26" s="209"/>
      <c r="H26" s="209"/>
      <c r="I26" s="209"/>
      <c r="J26" s="209"/>
      <c r="K26" s="209"/>
    </row>
    <row r="27" spans="1:11" ht="8.25" customHeight="1">
      <c r="B27" s="15"/>
      <c r="C27" s="210"/>
      <c r="D27" s="211"/>
      <c r="E27" s="211"/>
      <c r="F27" s="211"/>
      <c r="G27" s="211"/>
      <c r="H27" s="211"/>
      <c r="I27" s="211"/>
      <c r="J27" s="211"/>
      <c r="K27" s="211"/>
    </row>
    <row r="28" spans="1:11" ht="20.100000000000001" customHeight="1">
      <c r="B28" s="28" t="s">
        <v>19</v>
      </c>
      <c r="C28" s="29"/>
      <c r="D28" s="35" t="s">
        <v>20</v>
      </c>
      <c r="E28" s="36"/>
      <c r="F28" s="36"/>
      <c r="G28" s="36"/>
      <c r="H28" s="36"/>
      <c r="I28" s="36"/>
      <c r="J28" s="36"/>
      <c r="K28" s="29"/>
    </row>
    <row r="29" spans="1:11" ht="19.5" customHeight="1">
      <c r="B29" s="212" t="s">
        <v>21</v>
      </c>
      <c r="C29" s="31" t="s">
        <v>22</v>
      </c>
      <c r="D29" s="213"/>
      <c r="E29" s="214"/>
      <c r="F29" s="214"/>
      <c r="G29" s="214"/>
      <c r="H29" s="214"/>
      <c r="I29" s="214"/>
      <c r="J29" s="214"/>
      <c r="K29" s="214"/>
    </row>
    <row r="30" spans="1:11" ht="19.5" customHeight="1">
      <c r="B30" s="212"/>
      <c r="C30" s="31" t="s">
        <v>23</v>
      </c>
      <c r="D30" s="213"/>
      <c r="E30" s="214"/>
      <c r="F30" s="214"/>
      <c r="G30" s="214"/>
      <c r="H30" s="214"/>
      <c r="I30" s="214"/>
      <c r="J30" s="214"/>
      <c r="K30" s="214"/>
    </row>
    <row r="31" spans="1:11" ht="19.5" customHeight="1">
      <c r="B31" s="212" t="s">
        <v>24</v>
      </c>
      <c r="C31" s="31" t="s">
        <v>22</v>
      </c>
      <c r="D31" s="220"/>
      <c r="E31" s="220"/>
      <c r="F31" s="220"/>
      <c r="G31" s="220"/>
      <c r="H31" s="220"/>
      <c r="I31" s="220"/>
      <c r="J31" s="220"/>
      <c r="K31" s="220"/>
    </row>
    <row r="32" spans="1:11" ht="19.5" customHeight="1">
      <c r="B32" s="212"/>
      <c r="C32" s="31" t="s">
        <v>23</v>
      </c>
      <c r="D32" s="220"/>
      <c r="E32" s="221"/>
      <c r="F32" s="221"/>
      <c r="G32" s="221"/>
      <c r="H32" s="221"/>
      <c r="I32" s="221"/>
      <c r="J32" s="221"/>
      <c r="K32" s="221"/>
    </row>
    <row r="33" spans="2:11" ht="7.5" customHeight="1">
      <c r="B33" s="15"/>
      <c r="C33" s="222"/>
      <c r="D33" s="222"/>
      <c r="E33" s="222"/>
      <c r="F33" s="222"/>
      <c r="G33" s="222"/>
      <c r="H33" s="222"/>
      <c r="I33" s="222"/>
      <c r="J33" s="222"/>
      <c r="K33" s="222"/>
    </row>
    <row r="34" spans="2:11" ht="67.5" customHeight="1">
      <c r="B34" s="28" t="s">
        <v>25</v>
      </c>
      <c r="C34" s="29"/>
      <c r="D34" s="215" t="s">
        <v>26</v>
      </c>
      <c r="E34" s="215"/>
      <c r="F34" s="215"/>
      <c r="G34" s="215"/>
      <c r="H34" s="215"/>
      <c r="I34" s="215"/>
      <c r="J34" s="215"/>
      <c r="K34" s="216"/>
    </row>
    <row r="35" spans="2:11" s="39" customFormat="1" ht="25.5" customHeight="1">
      <c r="B35" s="37" t="s">
        <v>27</v>
      </c>
      <c r="C35" s="38" t="s">
        <v>28</v>
      </c>
      <c r="D35" s="213"/>
      <c r="E35" s="213"/>
      <c r="F35" s="213"/>
      <c r="G35" s="213"/>
      <c r="H35" s="213"/>
      <c r="I35" s="213"/>
      <c r="J35" s="213"/>
      <c r="K35" s="213"/>
    </row>
    <row r="36" spans="2:11" s="39" customFormat="1" ht="25.5" customHeight="1">
      <c r="B36" s="40"/>
      <c r="C36" s="38" t="s">
        <v>29</v>
      </c>
      <c r="D36" s="213"/>
      <c r="E36" s="213"/>
      <c r="F36" s="213"/>
      <c r="G36" s="213"/>
      <c r="H36" s="213"/>
      <c r="I36" s="213"/>
      <c r="J36" s="213"/>
      <c r="K36" s="213"/>
    </row>
    <row r="37" spans="2:11" s="39" customFormat="1" ht="25.5" customHeight="1">
      <c r="B37" s="40"/>
      <c r="C37" s="38" t="s">
        <v>30</v>
      </c>
      <c r="D37" s="213"/>
      <c r="E37" s="213"/>
      <c r="F37" s="213"/>
      <c r="G37" s="213"/>
      <c r="H37" s="213"/>
      <c r="I37" s="213"/>
      <c r="J37" s="213"/>
      <c r="K37" s="213"/>
    </row>
    <row r="38" spans="2:11" s="39" customFormat="1" ht="25.5" customHeight="1">
      <c r="B38" s="40"/>
      <c r="C38" s="41" t="s">
        <v>31</v>
      </c>
      <c r="D38" s="213"/>
      <c r="E38" s="213"/>
      <c r="F38" s="213"/>
      <c r="G38" s="213"/>
      <c r="H38" s="213"/>
      <c r="I38" s="213"/>
      <c r="J38" s="213"/>
      <c r="K38" s="213"/>
    </row>
    <row r="39" spans="2:11" s="39" customFormat="1" ht="25.5" customHeight="1">
      <c r="B39" s="42"/>
      <c r="C39" s="41" t="s">
        <v>32</v>
      </c>
      <c r="D39" s="213"/>
      <c r="E39" s="213"/>
      <c r="F39" s="213"/>
      <c r="G39" s="213"/>
      <c r="H39" s="213"/>
      <c r="I39" s="213"/>
      <c r="J39" s="213"/>
      <c r="K39" s="213"/>
    </row>
    <row r="40" spans="2:11" s="39" customFormat="1" ht="25.5" customHeight="1">
      <c r="B40" s="40"/>
      <c r="C40" s="41" t="s">
        <v>33</v>
      </c>
      <c r="D40" s="213"/>
      <c r="E40" s="213"/>
      <c r="F40" s="213"/>
      <c r="G40" s="213"/>
      <c r="H40" s="213"/>
      <c r="I40" s="213"/>
      <c r="J40" s="213"/>
      <c r="K40" s="213"/>
    </row>
    <row r="41" spans="2:11" s="39" customFormat="1" ht="25.5" customHeight="1">
      <c r="B41" s="40"/>
      <c r="C41" s="41" t="s">
        <v>34</v>
      </c>
      <c r="D41" s="213"/>
      <c r="E41" s="213"/>
      <c r="F41" s="213"/>
      <c r="G41" s="213"/>
      <c r="H41" s="213"/>
      <c r="I41" s="213"/>
      <c r="J41" s="213"/>
      <c r="K41" s="213"/>
    </row>
    <row r="42" spans="2:11" s="39" customFormat="1" ht="25.5" customHeight="1">
      <c r="B42" s="40"/>
      <c r="C42" s="41" t="s">
        <v>35</v>
      </c>
      <c r="D42" s="213"/>
      <c r="E42" s="213"/>
      <c r="F42" s="213"/>
      <c r="G42" s="213"/>
      <c r="H42" s="213"/>
      <c r="I42" s="213"/>
      <c r="J42" s="213"/>
      <c r="K42" s="213"/>
    </row>
    <row r="43" spans="2:11" s="39" customFormat="1" ht="25.5" customHeight="1">
      <c r="B43" s="40"/>
      <c r="C43" s="41" t="s">
        <v>36</v>
      </c>
      <c r="D43" s="213"/>
      <c r="E43" s="213"/>
      <c r="F43" s="213"/>
      <c r="G43" s="213"/>
      <c r="H43" s="213"/>
      <c r="I43" s="213"/>
      <c r="J43" s="213"/>
      <c r="K43" s="213"/>
    </row>
    <row r="44" spans="2:11" s="39" customFormat="1" ht="25.5" customHeight="1">
      <c r="B44" s="43"/>
      <c r="C44" s="41"/>
      <c r="D44" s="213"/>
      <c r="E44" s="213"/>
      <c r="F44" s="213"/>
      <c r="G44" s="213"/>
      <c r="H44" s="213"/>
      <c r="I44" s="213"/>
      <c r="J44" s="213"/>
      <c r="K44" s="213"/>
    </row>
    <row r="45" spans="2:11" s="39" customFormat="1" ht="16.5" customHeight="1">
      <c r="B45" s="44" t="s">
        <v>37</v>
      </c>
      <c r="C45" s="45"/>
      <c r="D45" s="206"/>
      <c r="E45" s="207"/>
      <c r="F45" s="207"/>
      <c r="G45" s="207"/>
      <c r="H45" s="207"/>
      <c r="I45" s="207"/>
      <c r="J45" s="207"/>
      <c r="K45" s="208"/>
    </row>
    <row r="46" spans="2:11" s="39" customFormat="1" ht="16.5" customHeight="1">
      <c r="B46" s="46" t="s">
        <v>38</v>
      </c>
      <c r="C46" s="45"/>
      <c r="D46" s="206"/>
      <c r="E46" s="207"/>
      <c r="F46" s="207"/>
      <c r="G46" s="207"/>
      <c r="H46" s="207"/>
      <c r="I46" s="207"/>
      <c r="J46" s="207"/>
      <c r="K46" s="208"/>
    </row>
    <row r="47" spans="2:11" s="39" customFormat="1" ht="16.5" customHeight="1">
      <c r="B47" s="47"/>
      <c r="C47" s="45"/>
      <c r="D47" s="206"/>
      <c r="E47" s="207"/>
      <c r="F47" s="207"/>
      <c r="G47" s="207"/>
      <c r="H47" s="207"/>
      <c r="I47" s="207"/>
      <c r="J47" s="207"/>
      <c r="K47" s="208"/>
    </row>
    <row r="48" spans="2:11" ht="16.5" customHeight="1">
      <c r="B48" s="47"/>
      <c r="C48" s="45"/>
      <c r="D48" s="206"/>
      <c r="E48" s="207"/>
      <c r="F48" s="207"/>
      <c r="G48" s="207"/>
      <c r="H48" s="207"/>
      <c r="I48" s="207"/>
      <c r="J48" s="207"/>
      <c r="K48" s="208"/>
    </row>
    <row r="49" spans="1:11" ht="16.5" customHeight="1">
      <c r="B49" s="47"/>
      <c r="C49" s="45"/>
      <c r="D49" s="206"/>
      <c r="E49" s="207"/>
      <c r="F49" s="207"/>
      <c r="G49" s="207"/>
      <c r="H49" s="207"/>
      <c r="I49" s="207"/>
      <c r="J49" s="207"/>
      <c r="K49" s="208"/>
    </row>
    <row r="50" spans="1:11" ht="16.5" customHeight="1">
      <c r="B50" s="47"/>
      <c r="C50" s="45"/>
      <c r="D50" s="206"/>
      <c r="E50" s="207"/>
      <c r="F50" s="207"/>
      <c r="G50" s="207"/>
      <c r="H50" s="207"/>
      <c r="I50" s="207"/>
      <c r="J50" s="207"/>
      <c r="K50" s="208"/>
    </row>
    <row r="51" spans="1:11" ht="16.5" customHeight="1">
      <c r="B51" s="47"/>
      <c r="C51" s="45"/>
      <c r="D51" s="206"/>
      <c r="E51" s="207"/>
      <c r="F51" s="207"/>
      <c r="G51" s="207"/>
      <c r="H51" s="207"/>
      <c r="I51" s="207"/>
      <c r="J51" s="207"/>
      <c r="K51" s="208"/>
    </row>
    <row r="52" spans="1:11" ht="16.5" customHeight="1">
      <c r="B52" s="48"/>
      <c r="C52" s="45"/>
      <c r="D52" s="206"/>
      <c r="E52" s="207"/>
      <c r="F52" s="207"/>
      <c r="G52" s="207"/>
      <c r="H52" s="207"/>
      <c r="I52" s="207"/>
      <c r="J52" s="207"/>
      <c r="K52" s="208"/>
    </row>
    <row r="53" spans="1:11" ht="9" customHeight="1">
      <c r="B53" s="15"/>
      <c r="C53" s="222"/>
      <c r="D53" s="222"/>
      <c r="E53" s="222"/>
      <c r="F53" s="222"/>
      <c r="G53" s="222"/>
      <c r="H53" s="222"/>
      <c r="I53" s="222"/>
      <c r="J53" s="222"/>
      <c r="K53" s="222"/>
    </row>
    <row r="54" spans="1:11" ht="20.100000000000001" customHeight="1">
      <c r="B54" s="28" t="s">
        <v>39</v>
      </c>
      <c r="C54" s="36"/>
      <c r="D54" s="49" t="s">
        <v>40</v>
      </c>
      <c r="E54" s="36"/>
      <c r="F54" s="36"/>
      <c r="G54" s="36"/>
      <c r="H54" s="36"/>
      <c r="I54" s="36"/>
      <c r="J54" s="36"/>
      <c r="K54" s="29"/>
    </row>
    <row r="55" spans="1:11" s="50" customFormat="1" ht="16.5" customHeight="1">
      <c r="B55" s="230" t="s">
        <v>41</v>
      </c>
      <c r="C55" s="230"/>
      <c r="D55" s="227" t="s">
        <v>42</v>
      </c>
      <c r="E55" s="228"/>
      <c r="F55" s="228"/>
      <c r="G55" s="228"/>
      <c r="H55" s="228"/>
      <c r="I55" s="228"/>
      <c r="J55" s="228"/>
      <c r="K55" s="231"/>
    </row>
    <row r="56" spans="1:11" s="50" customFormat="1" ht="16.5" customHeight="1">
      <c r="B56" s="232"/>
      <c r="C56" s="232"/>
      <c r="D56" s="213"/>
      <c r="E56" s="213"/>
      <c r="F56" s="213"/>
      <c r="G56" s="213"/>
      <c r="H56" s="213"/>
      <c r="I56" s="213"/>
      <c r="J56" s="213"/>
      <c r="K56" s="213"/>
    </row>
    <row r="57" spans="1:11" s="50" customFormat="1" ht="16.5" customHeight="1">
      <c r="B57" s="232"/>
      <c r="C57" s="232"/>
      <c r="D57" s="213"/>
      <c r="E57" s="213"/>
      <c r="F57" s="213"/>
      <c r="G57" s="213"/>
      <c r="H57" s="213"/>
      <c r="I57" s="213"/>
      <c r="J57" s="213"/>
      <c r="K57" s="213"/>
    </row>
    <row r="58" spans="1:11" s="50" customFormat="1" ht="6.75" customHeight="1">
      <c r="B58" s="51"/>
      <c r="C58" s="223"/>
      <c r="D58" s="223"/>
      <c r="E58" s="223"/>
      <c r="F58" s="223"/>
      <c r="G58" s="223"/>
      <c r="H58" s="223"/>
      <c r="I58" s="223"/>
      <c r="J58" s="223"/>
      <c r="K58" s="223"/>
    </row>
    <row r="59" spans="1:11" s="50" customFormat="1" ht="57.75" customHeight="1">
      <c r="B59" s="224" t="s">
        <v>43</v>
      </c>
      <c r="C59" s="225"/>
      <c r="D59" s="215" t="s">
        <v>118</v>
      </c>
      <c r="E59" s="215"/>
      <c r="F59" s="215"/>
      <c r="G59" s="215"/>
      <c r="H59" s="215"/>
      <c r="I59" s="215"/>
      <c r="J59" s="215"/>
      <c r="K59" s="216"/>
    </row>
    <row r="60" spans="1:11" s="15" customFormat="1" ht="12.75" customHeight="1">
      <c r="A60" s="51"/>
      <c r="B60" s="226" t="s">
        <v>44</v>
      </c>
      <c r="C60" s="226"/>
      <c r="D60" s="227" t="s">
        <v>45</v>
      </c>
      <c r="E60" s="228"/>
      <c r="F60" s="52" t="s">
        <v>46</v>
      </c>
      <c r="G60" s="229" t="s">
        <v>47</v>
      </c>
      <c r="H60" s="229"/>
      <c r="I60" s="226" t="s">
        <v>48</v>
      </c>
      <c r="J60" s="226"/>
      <c r="K60" s="226"/>
    </row>
    <row r="61" spans="1:11" s="15" customFormat="1" ht="12.75">
      <c r="A61" s="51"/>
      <c r="B61" s="233"/>
      <c r="C61" s="234"/>
      <c r="D61" s="233"/>
      <c r="E61" s="235"/>
      <c r="F61" s="53"/>
      <c r="G61" s="236"/>
      <c r="H61" s="236"/>
      <c r="I61" s="237"/>
      <c r="J61" s="237"/>
      <c r="K61" s="237"/>
    </row>
    <row r="62" spans="1:11" s="15" customFormat="1" ht="12.75" customHeight="1">
      <c r="A62" s="51"/>
      <c r="B62" s="233"/>
      <c r="C62" s="234"/>
      <c r="D62" s="233"/>
      <c r="E62" s="235"/>
      <c r="F62" s="53"/>
      <c r="G62" s="236"/>
      <c r="H62" s="236"/>
      <c r="I62" s="237"/>
      <c r="J62" s="237"/>
      <c r="K62" s="237"/>
    </row>
    <row r="63" spans="1:11" s="15" customFormat="1" ht="15" customHeight="1">
      <c r="A63" s="51"/>
      <c r="B63" s="233"/>
      <c r="C63" s="234"/>
      <c r="D63" s="233"/>
      <c r="E63" s="235"/>
      <c r="F63" s="53"/>
      <c r="G63" s="236"/>
      <c r="H63" s="236"/>
      <c r="I63" s="237"/>
      <c r="J63" s="237"/>
      <c r="K63" s="237"/>
    </row>
    <row r="64" spans="1:11" s="15" customFormat="1" ht="12.75">
      <c r="A64" s="51"/>
      <c r="B64" s="237"/>
      <c r="C64" s="237"/>
      <c r="D64" s="233"/>
      <c r="E64" s="235"/>
      <c r="F64" s="53"/>
      <c r="G64" s="236"/>
      <c r="H64" s="236"/>
      <c r="I64" s="237"/>
      <c r="J64" s="237"/>
      <c r="K64" s="237"/>
    </row>
    <row r="65" spans="1:11" s="15" customFormat="1" ht="9" customHeight="1">
      <c r="A65" s="51"/>
      <c r="B65" s="239"/>
      <c r="C65" s="239"/>
      <c r="D65" s="54"/>
      <c r="E65" s="54"/>
      <c r="F65" s="54"/>
      <c r="G65" s="54"/>
      <c r="H65" s="54"/>
      <c r="I65" s="54"/>
      <c r="J65" s="54"/>
      <c r="K65" s="54"/>
    </row>
    <row r="66" spans="1:11" s="15" customFormat="1" ht="36.75" customHeight="1">
      <c r="A66" s="51"/>
      <c r="B66" s="28" t="s">
        <v>49</v>
      </c>
      <c r="C66" s="36"/>
      <c r="D66" s="240"/>
      <c r="E66" s="215"/>
      <c r="F66" s="215"/>
      <c r="G66" s="215"/>
      <c r="H66" s="215"/>
      <c r="I66" s="215"/>
      <c r="J66" s="215"/>
      <c r="K66" s="216"/>
    </row>
    <row r="67" spans="1:11" s="15" customFormat="1" ht="12.75">
      <c r="A67" s="51"/>
      <c r="B67" s="212" t="s">
        <v>50</v>
      </c>
      <c r="C67" s="212"/>
      <c r="D67" s="212" t="s">
        <v>51</v>
      </c>
      <c r="E67" s="212"/>
      <c r="F67" s="212"/>
      <c r="G67" s="212" t="s">
        <v>52</v>
      </c>
      <c r="H67" s="212"/>
      <c r="I67" s="212"/>
      <c r="J67" s="212"/>
      <c r="K67" s="212"/>
    </row>
    <row r="68" spans="1:11" s="15" customFormat="1" ht="16.5" customHeight="1">
      <c r="A68" s="51"/>
      <c r="B68" s="236"/>
      <c r="C68" s="236"/>
      <c r="D68" s="237"/>
      <c r="E68" s="237"/>
      <c r="F68" s="237"/>
      <c r="G68" s="238"/>
      <c r="H68" s="238"/>
      <c r="I68" s="238"/>
      <c r="J68" s="238"/>
      <c r="K68" s="238"/>
    </row>
    <row r="69" spans="1:11" s="15" customFormat="1" ht="16.5" customHeight="1">
      <c r="A69" s="51"/>
      <c r="B69" s="236"/>
      <c r="C69" s="236"/>
      <c r="D69" s="236"/>
      <c r="E69" s="236"/>
      <c r="F69" s="236"/>
      <c r="G69" s="238"/>
      <c r="H69" s="238"/>
      <c r="I69" s="238"/>
      <c r="J69" s="238"/>
      <c r="K69" s="238"/>
    </row>
    <row r="70" spans="1:11" s="15" customFormat="1" ht="16.5" customHeight="1">
      <c r="A70" s="51"/>
      <c r="B70" s="236"/>
      <c r="C70" s="236"/>
      <c r="D70" s="236"/>
      <c r="E70" s="236"/>
      <c r="F70" s="236"/>
      <c r="G70" s="238"/>
      <c r="H70" s="238"/>
      <c r="I70" s="238"/>
      <c r="J70" s="238"/>
      <c r="K70" s="238"/>
    </row>
    <row r="71" spans="1:11" s="15" customFormat="1" ht="16.5" customHeight="1">
      <c r="A71" s="51"/>
      <c r="B71" s="236"/>
      <c r="C71" s="236"/>
      <c r="D71" s="236"/>
      <c r="E71" s="236"/>
      <c r="F71" s="236"/>
      <c r="G71" s="238"/>
      <c r="H71" s="238"/>
      <c r="I71" s="238"/>
      <c r="J71" s="238"/>
      <c r="K71" s="238"/>
    </row>
    <row r="72" spans="1:11" s="15" customFormat="1" ht="12.75">
      <c r="A72" s="51"/>
      <c r="B72" s="51"/>
      <c r="C72" s="223"/>
      <c r="D72" s="223"/>
      <c r="E72" s="223"/>
      <c r="F72" s="223"/>
      <c r="G72" s="223"/>
      <c r="H72" s="223"/>
      <c r="I72" s="223"/>
      <c r="J72" s="223"/>
      <c r="K72" s="223"/>
    </row>
    <row r="73" spans="1:11" s="15" customFormat="1" ht="20.100000000000001" customHeight="1">
      <c r="A73" s="51"/>
      <c r="B73" s="28" t="s">
        <v>53</v>
      </c>
      <c r="C73" s="29"/>
      <c r="D73" s="35" t="s">
        <v>54</v>
      </c>
      <c r="E73" s="36"/>
      <c r="F73" s="36"/>
      <c r="G73" s="36"/>
      <c r="H73" s="36"/>
      <c r="I73" s="36"/>
      <c r="J73" s="36"/>
      <c r="K73" s="29"/>
    </row>
    <row r="74" spans="1:11" s="15" customFormat="1" ht="18" customHeight="1">
      <c r="A74" s="51"/>
      <c r="B74" s="212" t="s">
        <v>55</v>
      </c>
      <c r="C74" s="212"/>
      <c r="D74" s="213" t="s">
        <v>56</v>
      </c>
      <c r="E74" s="213"/>
      <c r="F74" s="213"/>
      <c r="G74" s="213"/>
      <c r="H74" s="213"/>
      <c r="I74" s="213"/>
      <c r="J74" s="213"/>
      <c r="K74" s="213"/>
    </row>
    <row r="75" spans="1:11" s="15" customFormat="1" ht="18" customHeight="1">
      <c r="A75" s="51"/>
      <c r="B75" s="212" t="s">
        <v>57</v>
      </c>
      <c r="C75" s="212"/>
      <c r="D75" s="213" t="s">
        <v>58</v>
      </c>
      <c r="E75" s="213"/>
      <c r="F75" s="213"/>
      <c r="G75" s="213"/>
      <c r="H75" s="213"/>
      <c r="I75" s="213"/>
      <c r="J75" s="213"/>
      <c r="K75" s="213"/>
    </row>
    <row r="76" spans="1:11" s="15" customFormat="1" ht="18" customHeight="1">
      <c r="A76" s="51"/>
      <c r="B76" s="212" t="s">
        <v>59</v>
      </c>
      <c r="C76" s="212"/>
      <c r="D76" s="213" t="s">
        <v>60</v>
      </c>
      <c r="E76" s="213"/>
      <c r="F76" s="213"/>
      <c r="G76" s="213"/>
      <c r="H76" s="213"/>
      <c r="I76" s="213"/>
      <c r="J76" s="213"/>
      <c r="K76" s="213"/>
    </row>
    <row r="77" spans="1:11" s="15" customFormat="1" ht="18" customHeight="1">
      <c r="A77" s="51"/>
      <c r="B77" s="212" t="s">
        <v>61</v>
      </c>
      <c r="C77" s="212"/>
      <c r="D77" s="213" t="s">
        <v>62</v>
      </c>
      <c r="E77" s="213"/>
      <c r="F77" s="213"/>
      <c r="G77" s="213"/>
      <c r="H77" s="213"/>
      <c r="I77" s="213"/>
      <c r="J77" s="213"/>
      <c r="K77" s="213"/>
    </row>
    <row r="78" spans="1:11" s="15" customFormat="1" ht="18" customHeight="1">
      <c r="A78" s="51"/>
      <c r="B78" s="212" t="s">
        <v>63</v>
      </c>
      <c r="C78" s="212"/>
      <c r="D78" s="213"/>
      <c r="E78" s="213"/>
      <c r="F78" s="213"/>
      <c r="G78" s="213"/>
      <c r="H78" s="213"/>
      <c r="I78" s="213"/>
      <c r="J78" s="213"/>
      <c r="K78" s="213"/>
    </row>
    <row r="79" spans="1:11" s="15" customFormat="1" ht="9" customHeight="1">
      <c r="A79" s="51"/>
      <c r="B79" s="51"/>
      <c r="C79" s="223"/>
      <c r="D79" s="223"/>
      <c r="E79" s="223"/>
      <c r="F79" s="223"/>
      <c r="G79" s="223"/>
      <c r="H79" s="223"/>
      <c r="I79" s="223"/>
      <c r="J79" s="223"/>
      <c r="K79" s="223"/>
    </row>
    <row r="80" spans="1:11" s="15" customFormat="1" ht="20.100000000000001" customHeight="1">
      <c r="A80" s="51"/>
      <c r="B80" s="28" t="s">
        <v>64</v>
      </c>
      <c r="C80" s="29"/>
      <c r="D80" s="215" t="s">
        <v>65</v>
      </c>
      <c r="E80" s="215"/>
      <c r="F80" s="215"/>
      <c r="G80" s="215"/>
      <c r="H80" s="215"/>
      <c r="I80" s="215"/>
      <c r="J80" s="215"/>
      <c r="K80" s="216"/>
    </row>
    <row r="81" spans="1:11" s="15" customFormat="1" ht="12.75">
      <c r="A81" s="51"/>
      <c r="B81" s="212" t="s">
        <v>66</v>
      </c>
      <c r="C81" s="212"/>
      <c r="D81" s="217" t="s">
        <v>67</v>
      </c>
      <c r="E81" s="218"/>
      <c r="F81" s="218"/>
      <c r="G81" s="218"/>
      <c r="H81" s="218"/>
      <c r="I81" s="218"/>
      <c r="J81" s="218"/>
      <c r="K81" s="219"/>
    </row>
    <row r="82" spans="1:11" s="15" customFormat="1" ht="12.75">
      <c r="A82" s="51"/>
      <c r="B82" s="236"/>
      <c r="C82" s="236"/>
      <c r="D82" s="213"/>
      <c r="E82" s="213"/>
      <c r="F82" s="213"/>
      <c r="G82" s="213"/>
      <c r="H82" s="213"/>
      <c r="I82" s="213"/>
      <c r="J82" s="213"/>
      <c r="K82" s="213"/>
    </row>
    <row r="83" spans="1:11" s="15" customFormat="1" ht="12.75">
      <c r="A83" s="51"/>
      <c r="B83" s="236"/>
      <c r="C83" s="236"/>
      <c r="D83" s="213"/>
      <c r="E83" s="213"/>
      <c r="F83" s="213"/>
      <c r="G83" s="213"/>
      <c r="H83" s="213"/>
      <c r="I83" s="213"/>
      <c r="J83" s="213"/>
      <c r="K83" s="213"/>
    </row>
    <row r="84" spans="1:11" s="15" customFormat="1" ht="6.75" customHeight="1">
      <c r="A84" s="51"/>
      <c r="B84" s="51"/>
      <c r="C84" s="241"/>
      <c r="D84" s="241"/>
      <c r="E84" s="241"/>
      <c r="F84" s="241"/>
      <c r="G84" s="241"/>
      <c r="H84" s="241"/>
      <c r="I84" s="241"/>
      <c r="J84" s="241"/>
      <c r="K84" s="241"/>
    </row>
    <row r="85" spans="1:11" s="15" customFormat="1" ht="14.25" customHeight="1">
      <c r="A85" s="51"/>
      <c r="B85" s="28" t="s">
        <v>68</v>
      </c>
      <c r="C85" s="29"/>
      <c r="D85" s="35" t="s">
        <v>69</v>
      </c>
      <c r="E85" s="36"/>
      <c r="F85" s="36"/>
      <c r="G85" s="36"/>
      <c r="H85" s="36"/>
      <c r="I85" s="36"/>
      <c r="J85" s="36"/>
      <c r="K85" s="29"/>
    </row>
    <row r="86" spans="1:11" s="15" customFormat="1" ht="16.5" customHeight="1">
      <c r="A86" s="51"/>
      <c r="B86" s="30">
        <v>1</v>
      </c>
      <c r="C86" s="213" t="s">
        <v>70</v>
      </c>
      <c r="D86" s="213"/>
      <c r="E86" s="213"/>
      <c r="F86" s="213"/>
      <c r="G86" s="31">
        <v>6</v>
      </c>
      <c r="H86" s="213"/>
      <c r="I86" s="213"/>
      <c r="J86" s="213"/>
      <c r="K86" s="213"/>
    </row>
    <row r="87" spans="1:11" s="15" customFormat="1" ht="16.5" customHeight="1">
      <c r="A87" s="51"/>
      <c r="B87" s="30">
        <v>2</v>
      </c>
      <c r="C87" s="213" t="s">
        <v>119</v>
      </c>
      <c r="D87" s="213"/>
      <c r="E87" s="213"/>
      <c r="F87" s="213"/>
      <c r="G87" s="30">
        <v>7</v>
      </c>
      <c r="H87" s="213"/>
      <c r="I87" s="214"/>
      <c r="J87" s="214"/>
      <c r="K87" s="214"/>
    </row>
    <row r="88" spans="1:11" s="15" customFormat="1" ht="16.5" customHeight="1">
      <c r="A88" s="51"/>
      <c r="B88" s="30">
        <v>3</v>
      </c>
      <c r="C88" s="213"/>
      <c r="D88" s="213"/>
      <c r="E88" s="213"/>
      <c r="F88" s="213"/>
      <c r="G88" s="30">
        <v>8</v>
      </c>
      <c r="H88" s="213"/>
      <c r="I88" s="214"/>
      <c r="J88" s="214"/>
      <c r="K88" s="214"/>
    </row>
    <row r="89" spans="1:11" s="15" customFormat="1" ht="16.5" customHeight="1">
      <c r="A89" s="51"/>
      <c r="B89" s="30">
        <v>4</v>
      </c>
      <c r="C89" s="213"/>
      <c r="D89" s="213"/>
      <c r="E89" s="213"/>
      <c r="F89" s="213"/>
      <c r="G89" s="30">
        <v>9</v>
      </c>
      <c r="H89" s="213"/>
      <c r="I89" s="214"/>
      <c r="J89" s="214"/>
      <c r="K89" s="214"/>
    </row>
    <row r="90" spans="1:11" s="15" customFormat="1" ht="16.5" customHeight="1">
      <c r="A90" s="51"/>
      <c r="B90" s="30">
        <v>5</v>
      </c>
      <c r="C90" s="213"/>
      <c r="D90" s="213"/>
      <c r="E90" s="213"/>
      <c r="F90" s="213"/>
      <c r="G90" s="30">
        <v>10</v>
      </c>
      <c r="H90" s="213"/>
      <c r="I90" s="214"/>
      <c r="J90" s="214"/>
      <c r="K90" s="214"/>
    </row>
    <row r="91" spans="1:11" s="15" customFormat="1" ht="12.75">
      <c r="A91" s="51"/>
      <c r="B91" s="51"/>
      <c r="C91" s="55"/>
      <c r="D91" s="242"/>
      <c r="E91" s="243"/>
      <c r="F91" s="243"/>
      <c r="G91" s="243"/>
      <c r="H91" s="243"/>
      <c r="I91" s="243"/>
      <c r="J91" s="243"/>
      <c r="K91" s="243"/>
    </row>
    <row r="92" spans="1:11" s="15" customFormat="1" ht="12.75">
      <c r="A92" s="51"/>
      <c r="B92" s="51"/>
      <c r="C92" s="56"/>
      <c r="D92" s="57"/>
      <c r="E92" s="58"/>
      <c r="F92" s="58"/>
      <c r="G92" s="58"/>
      <c r="H92" s="58"/>
      <c r="I92" s="58"/>
      <c r="J92" s="58"/>
      <c r="K92" s="58"/>
    </row>
    <row r="93" spans="1:11" s="15" customFormat="1" ht="12.75">
      <c r="A93" s="51"/>
      <c r="B93" s="51"/>
      <c r="C93" s="56"/>
      <c r="D93" s="57"/>
      <c r="E93" s="58"/>
      <c r="F93" s="58"/>
      <c r="G93" s="58"/>
      <c r="H93" s="58"/>
      <c r="I93" s="58"/>
      <c r="J93" s="58"/>
      <c r="K93" s="58"/>
    </row>
    <row r="94" spans="1:11" s="15" customFormat="1" ht="12.75">
      <c r="A94" s="51"/>
      <c r="B94" s="51"/>
      <c r="C94" s="56"/>
      <c r="D94" s="57"/>
      <c r="E94" s="58"/>
      <c r="F94" s="58"/>
      <c r="G94" s="58"/>
      <c r="H94" s="58"/>
      <c r="I94" s="58"/>
      <c r="J94" s="58"/>
      <c r="K94" s="58"/>
    </row>
    <row r="95" spans="1:11" s="15" customFormat="1" ht="12.75">
      <c r="A95" s="51"/>
      <c r="B95" s="51"/>
      <c r="C95" s="56"/>
      <c r="D95" s="57"/>
      <c r="E95" s="58"/>
      <c r="F95" s="58"/>
      <c r="G95" s="58"/>
      <c r="H95" s="58"/>
      <c r="I95" s="58"/>
      <c r="J95" s="58"/>
      <c r="K95" s="58"/>
    </row>
    <row r="96" spans="1:11" s="15" customFormat="1" ht="12.75">
      <c r="A96" s="51"/>
      <c r="B96" s="244"/>
      <c r="C96" s="244"/>
      <c r="D96" s="244"/>
      <c r="E96" s="244"/>
      <c r="F96" s="244"/>
      <c r="G96" s="244"/>
      <c r="H96" s="244"/>
      <c r="I96" s="244"/>
      <c r="J96" s="244"/>
      <c r="K96" s="244"/>
    </row>
    <row r="97" spans="1:11" s="15" customFormat="1" ht="19.5" customHeight="1">
      <c r="A97" s="51"/>
      <c r="B97" s="51"/>
      <c r="C97" s="56"/>
      <c r="D97" s="57"/>
      <c r="E97" s="58"/>
      <c r="F97" s="58"/>
      <c r="G97" s="58"/>
      <c r="H97" s="58"/>
      <c r="I97" s="58"/>
      <c r="J97" s="58"/>
      <c r="K97" s="58"/>
    </row>
    <row r="98" spans="1:11" s="15" customFormat="1" ht="25.5" customHeight="1">
      <c r="A98" s="51"/>
      <c r="B98" s="51"/>
      <c r="C98" s="51"/>
      <c r="D98" s="51"/>
      <c r="E98" s="51"/>
      <c r="F98" s="51"/>
      <c r="G98" s="51"/>
      <c r="H98" s="51"/>
      <c r="I98" s="51"/>
      <c r="J98" s="51"/>
      <c r="K98" s="51"/>
    </row>
    <row r="99" spans="1:11" s="15" customFormat="1" ht="7.5" customHeight="1">
      <c r="A99" s="51"/>
      <c r="B99" s="51"/>
      <c r="C99" s="51"/>
      <c r="D99" s="51"/>
      <c r="E99" s="51"/>
      <c r="F99" s="51"/>
      <c r="G99" s="51"/>
      <c r="H99" s="51"/>
      <c r="I99" s="51"/>
      <c r="J99" s="51"/>
      <c r="K99" s="51"/>
    </row>
    <row r="100" spans="1:11" s="15" customFormat="1" ht="17.25" customHeight="1">
      <c r="A100" s="51"/>
      <c r="B100" s="51"/>
      <c r="C100" s="51"/>
      <c r="D100" s="51"/>
      <c r="E100" s="51"/>
      <c r="F100" s="51"/>
      <c r="G100" s="51"/>
      <c r="H100" s="51"/>
      <c r="I100" s="51"/>
      <c r="J100" s="51"/>
      <c r="K100" s="51"/>
    </row>
    <row r="101" spans="1:11" s="15" customFormat="1" ht="30.75" customHeight="1">
      <c r="A101" s="51"/>
      <c r="B101" s="51"/>
      <c r="C101" s="51"/>
      <c r="D101" s="51"/>
      <c r="E101" s="51"/>
      <c r="F101" s="51"/>
      <c r="G101" s="51"/>
      <c r="H101" s="51"/>
      <c r="I101" s="51"/>
      <c r="J101" s="51"/>
      <c r="K101" s="51"/>
    </row>
    <row r="102" spans="1:11" s="15" customFormat="1" ht="18.75" customHeight="1">
      <c r="A102" s="51"/>
      <c r="B102" s="51"/>
      <c r="C102" s="51"/>
      <c r="D102" s="51"/>
      <c r="E102" s="51"/>
      <c r="F102" s="51"/>
      <c r="G102" s="51"/>
      <c r="H102" s="51"/>
      <c r="I102" s="51"/>
      <c r="J102" s="51"/>
      <c r="K102" s="51"/>
    </row>
    <row r="103" spans="1:11" s="15" customFormat="1" ht="39" customHeight="1">
      <c r="A103" s="51"/>
      <c r="B103" s="51"/>
      <c r="C103" s="51"/>
      <c r="D103" s="51"/>
      <c r="E103" s="51"/>
      <c r="F103" s="51"/>
      <c r="G103" s="51"/>
      <c r="H103" s="51"/>
      <c r="I103" s="51"/>
      <c r="J103" s="51"/>
      <c r="K103" s="51"/>
    </row>
    <row r="104" spans="1:11" s="15" customFormat="1" ht="46.5" customHeight="1">
      <c r="A104" s="51"/>
      <c r="B104" s="51"/>
      <c r="C104" s="51"/>
      <c r="D104" s="51"/>
      <c r="E104" s="51"/>
      <c r="F104" s="51"/>
      <c r="G104" s="51"/>
      <c r="H104" s="51"/>
      <c r="I104" s="51"/>
      <c r="J104" s="51"/>
      <c r="K104" s="51"/>
    </row>
    <row r="105" spans="1:11" s="15" customFormat="1" ht="46.5" customHeight="1">
      <c r="A105" s="51"/>
      <c r="B105" s="51"/>
      <c r="C105" s="51"/>
      <c r="D105" s="51"/>
      <c r="E105" s="51"/>
      <c r="F105" s="51"/>
      <c r="G105" s="51"/>
      <c r="H105" s="51"/>
      <c r="I105" s="51"/>
      <c r="J105" s="51"/>
      <c r="K105" s="51"/>
    </row>
    <row r="106" spans="1:11" s="15" customFormat="1" ht="12.75">
      <c r="A106" s="51"/>
      <c r="B106" s="51"/>
      <c r="C106" s="51"/>
      <c r="D106" s="51"/>
      <c r="E106" s="51"/>
      <c r="F106" s="51"/>
      <c r="G106" s="51"/>
      <c r="H106" s="51"/>
      <c r="I106" s="51"/>
      <c r="J106" s="51"/>
      <c r="K106" s="51"/>
    </row>
    <row r="107" spans="1:11" s="15" customFormat="1" ht="12.75">
      <c r="A107" s="51"/>
      <c r="B107" s="51"/>
      <c r="C107" s="51"/>
      <c r="D107" s="51"/>
      <c r="E107" s="51"/>
      <c r="F107" s="51"/>
      <c r="G107" s="51"/>
      <c r="H107" s="51"/>
      <c r="I107" s="51"/>
      <c r="J107" s="51"/>
      <c r="K107" s="51"/>
    </row>
    <row r="108" spans="1:11" s="15" customFormat="1" ht="18" customHeight="1">
      <c r="A108" s="51"/>
      <c r="B108" s="51"/>
      <c r="C108" s="51"/>
      <c r="D108" s="51"/>
      <c r="E108" s="51"/>
      <c r="F108" s="51"/>
      <c r="G108" s="51"/>
      <c r="H108" s="51"/>
      <c r="I108" s="51"/>
      <c r="J108" s="51"/>
      <c r="K108" s="51"/>
    </row>
    <row r="109" spans="1:11" s="15" customFormat="1" ht="12.75">
      <c r="A109" s="51"/>
      <c r="B109" s="51"/>
      <c r="C109" s="51"/>
      <c r="D109" s="51"/>
      <c r="E109" s="51"/>
      <c r="F109" s="51"/>
      <c r="G109" s="51"/>
      <c r="H109" s="51"/>
      <c r="I109" s="51"/>
      <c r="J109" s="51"/>
      <c r="K109" s="51"/>
    </row>
    <row r="110" spans="1:11" s="15" customFormat="1" ht="12.75">
      <c r="A110" s="51"/>
      <c r="B110" s="51"/>
      <c r="C110" s="51"/>
      <c r="D110" s="51"/>
      <c r="E110" s="51"/>
      <c r="F110" s="51"/>
      <c r="G110" s="51"/>
      <c r="H110" s="51"/>
      <c r="I110" s="51"/>
      <c r="J110" s="51"/>
      <c r="K110" s="51"/>
    </row>
    <row r="111" spans="1:11" s="15" customFormat="1" ht="12.75">
      <c r="A111" s="51"/>
      <c r="B111" s="51"/>
      <c r="C111" s="51"/>
      <c r="D111" s="51"/>
      <c r="E111" s="51"/>
      <c r="F111" s="51"/>
      <c r="G111" s="51"/>
      <c r="H111" s="51"/>
      <c r="I111" s="51"/>
      <c r="J111" s="51"/>
      <c r="K111" s="51"/>
    </row>
    <row r="112" spans="1:11" s="15" customFormat="1" ht="12.75">
      <c r="A112" s="51"/>
      <c r="B112" s="51"/>
      <c r="C112" s="51"/>
      <c r="D112" s="51"/>
      <c r="E112" s="51"/>
      <c r="F112" s="51"/>
      <c r="G112" s="51"/>
      <c r="H112" s="51"/>
      <c r="I112" s="51"/>
      <c r="J112" s="51"/>
      <c r="K112" s="51"/>
    </row>
    <row r="113" spans="1:11" s="15" customFormat="1" ht="12.75">
      <c r="A113" s="51"/>
      <c r="B113" s="51"/>
      <c r="C113" s="51"/>
      <c r="D113" s="51"/>
      <c r="E113" s="51"/>
      <c r="F113" s="51"/>
      <c r="G113" s="51"/>
      <c r="H113" s="51"/>
      <c r="I113" s="51"/>
      <c r="J113" s="51"/>
      <c r="K113" s="51"/>
    </row>
    <row r="114" spans="1:11" s="15" customFormat="1" ht="12.75">
      <c r="A114" s="51"/>
      <c r="B114" s="51"/>
      <c r="C114" s="51"/>
      <c r="D114" s="51"/>
      <c r="E114" s="51"/>
      <c r="F114" s="51"/>
      <c r="G114" s="51"/>
      <c r="H114" s="51"/>
      <c r="I114" s="51"/>
      <c r="J114" s="51"/>
      <c r="K114" s="51"/>
    </row>
    <row r="115" spans="1:11" s="15" customFormat="1" ht="12.75">
      <c r="A115" s="51"/>
      <c r="B115" s="51"/>
      <c r="C115" s="51"/>
      <c r="D115" s="51"/>
      <c r="E115" s="51"/>
      <c r="F115" s="51"/>
      <c r="G115" s="51"/>
      <c r="H115" s="51"/>
      <c r="I115" s="51"/>
      <c r="J115" s="51"/>
      <c r="K115" s="51"/>
    </row>
    <row r="116" spans="1:11" s="15" customFormat="1" ht="12.75">
      <c r="A116" s="51"/>
      <c r="B116" s="51"/>
      <c r="C116" s="51"/>
      <c r="D116" s="51"/>
      <c r="E116" s="51"/>
      <c r="F116" s="51"/>
      <c r="G116" s="51"/>
      <c r="H116" s="51"/>
      <c r="I116" s="51"/>
      <c r="J116" s="51"/>
      <c r="K116" s="51"/>
    </row>
    <row r="117" spans="1:11" s="15" customFormat="1" ht="12.75">
      <c r="A117" s="51"/>
      <c r="B117" s="51"/>
      <c r="C117" s="51"/>
      <c r="D117" s="51"/>
      <c r="E117" s="51"/>
      <c r="F117" s="51"/>
      <c r="G117" s="51"/>
      <c r="H117" s="51"/>
      <c r="I117" s="51"/>
      <c r="J117" s="51"/>
      <c r="K117" s="51"/>
    </row>
    <row r="118" spans="1:11" s="15" customFormat="1" ht="12.75">
      <c r="A118" s="51"/>
      <c r="B118" s="51"/>
      <c r="C118" s="51"/>
      <c r="D118" s="51"/>
      <c r="E118" s="51"/>
      <c r="F118" s="51"/>
      <c r="G118" s="51"/>
      <c r="H118" s="51"/>
      <c r="I118" s="51"/>
      <c r="J118" s="51"/>
      <c r="K118" s="51"/>
    </row>
    <row r="119" spans="1:11" s="15" customFormat="1" ht="12.75">
      <c r="A119" s="51"/>
      <c r="B119" s="51"/>
      <c r="C119" s="51"/>
      <c r="D119" s="51"/>
      <c r="E119" s="51"/>
      <c r="F119" s="51"/>
      <c r="G119" s="51"/>
      <c r="H119" s="51"/>
      <c r="I119" s="51"/>
      <c r="J119" s="51"/>
      <c r="K119" s="51"/>
    </row>
    <row r="120" spans="1:11" s="15" customFormat="1" ht="12.75">
      <c r="A120" s="51"/>
      <c r="B120" s="51"/>
      <c r="C120" s="51"/>
      <c r="D120" s="51"/>
      <c r="E120" s="51"/>
      <c r="F120" s="51"/>
      <c r="G120" s="51"/>
      <c r="H120" s="51"/>
      <c r="I120" s="51"/>
      <c r="J120" s="51"/>
      <c r="K120" s="51"/>
    </row>
    <row r="121" spans="1:11" s="15" customFormat="1" ht="12.75"/>
  </sheetData>
  <mergeCells count="129">
    <mergeCell ref="C90:F90"/>
    <mergeCell ref="H90:K90"/>
    <mergeCell ref="D91:K91"/>
    <mergeCell ref="B96:K96"/>
    <mergeCell ref="C87:F87"/>
    <mergeCell ref="H87:K87"/>
    <mergeCell ref="C88:F88"/>
    <mergeCell ref="H88:K88"/>
    <mergeCell ref="C89:F89"/>
    <mergeCell ref="H89:K89"/>
    <mergeCell ref="B82:C82"/>
    <mergeCell ref="D82:K82"/>
    <mergeCell ref="B83:C83"/>
    <mergeCell ref="D83:K83"/>
    <mergeCell ref="C84:K84"/>
    <mergeCell ref="C86:F86"/>
    <mergeCell ref="H86:K86"/>
    <mergeCell ref="B78:C78"/>
    <mergeCell ref="D78:K78"/>
    <mergeCell ref="C79:K79"/>
    <mergeCell ref="D80:K80"/>
    <mergeCell ref="B81:C81"/>
    <mergeCell ref="D81:K81"/>
    <mergeCell ref="B75:C75"/>
    <mergeCell ref="D75:K75"/>
    <mergeCell ref="B76:C76"/>
    <mergeCell ref="D76:K76"/>
    <mergeCell ref="B77:C77"/>
    <mergeCell ref="D77:K77"/>
    <mergeCell ref="B71:C71"/>
    <mergeCell ref="D71:F71"/>
    <mergeCell ref="G71:K71"/>
    <mergeCell ref="C72:K72"/>
    <mergeCell ref="B74:C74"/>
    <mergeCell ref="D74:K74"/>
    <mergeCell ref="B69:C69"/>
    <mergeCell ref="D69:F69"/>
    <mergeCell ref="G69:K69"/>
    <mergeCell ref="B70:C70"/>
    <mergeCell ref="D70:F70"/>
    <mergeCell ref="G70:K70"/>
    <mergeCell ref="B65:C65"/>
    <mergeCell ref="D66:K66"/>
    <mergeCell ref="B67:C67"/>
    <mergeCell ref="D67:F67"/>
    <mergeCell ref="G67:K67"/>
    <mergeCell ref="B68:C68"/>
    <mergeCell ref="D68:F68"/>
    <mergeCell ref="G68:K68"/>
    <mergeCell ref="B63:C63"/>
    <mergeCell ref="D63:E63"/>
    <mergeCell ref="G63:H63"/>
    <mergeCell ref="I63:K63"/>
    <mergeCell ref="B64:C64"/>
    <mergeCell ref="D64:E64"/>
    <mergeCell ref="G64:H64"/>
    <mergeCell ref="I64:K64"/>
    <mergeCell ref="B61:C61"/>
    <mergeCell ref="D61:E61"/>
    <mergeCell ref="G61:H61"/>
    <mergeCell ref="I61:K61"/>
    <mergeCell ref="B62:C62"/>
    <mergeCell ref="D62:E62"/>
    <mergeCell ref="G62:H62"/>
    <mergeCell ref="I62:K62"/>
    <mergeCell ref="C58:K58"/>
    <mergeCell ref="B59:C59"/>
    <mergeCell ref="D59:K59"/>
    <mergeCell ref="B60:C60"/>
    <mergeCell ref="D60:E60"/>
    <mergeCell ref="G60:H60"/>
    <mergeCell ref="I60:K60"/>
    <mergeCell ref="B55:C55"/>
    <mergeCell ref="D55:K55"/>
    <mergeCell ref="B56:C56"/>
    <mergeCell ref="D56:K56"/>
    <mergeCell ref="B57:C57"/>
    <mergeCell ref="D57:K57"/>
    <mergeCell ref="D48:K48"/>
    <mergeCell ref="D49:K49"/>
    <mergeCell ref="D50:K50"/>
    <mergeCell ref="D51:K51"/>
    <mergeCell ref="D52:K52"/>
    <mergeCell ref="C53:K53"/>
    <mergeCell ref="D42:K42"/>
    <mergeCell ref="D43:K43"/>
    <mergeCell ref="D44:K44"/>
    <mergeCell ref="D45:K45"/>
    <mergeCell ref="D46:K46"/>
    <mergeCell ref="D47:K47"/>
    <mergeCell ref="D36:K36"/>
    <mergeCell ref="D37:K37"/>
    <mergeCell ref="D38:K38"/>
    <mergeCell ref="D39:K39"/>
    <mergeCell ref="D40:K40"/>
    <mergeCell ref="D41:K41"/>
    <mergeCell ref="B31:B32"/>
    <mergeCell ref="D31:K31"/>
    <mergeCell ref="D32:K32"/>
    <mergeCell ref="C33:K33"/>
    <mergeCell ref="D34:K34"/>
    <mergeCell ref="D35:K35"/>
    <mergeCell ref="D23:K23"/>
    <mergeCell ref="D24:K24"/>
    <mergeCell ref="D25:K25"/>
    <mergeCell ref="D26:K26"/>
    <mergeCell ref="C27:K27"/>
    <mergeCell ref="B29:B30"/>
    <mergeCell ref="D29:K29"/>
    <mergeCell ref="D30:K30"/>
    <mergeCell ref="B17:B18"/>
    <mergeCell ref="C17:D18"/>
    <mergeCell ref="E17:F18"/>
    <mergeCell ref="D20:K20"/>
    <mergeCell ref="D21:K21"/>
    <mergeCell ref="D22:K22"/>
    <mergeCell ref="B13:B14"/>
    <mergeCell ref="C13:D14"/>
    <mergeCell ref="E13:F14"/>
    <mergeCell ref="B15:B16"/>
    <mergeCell ref="C15:D16"/>
    <mergeCell ref="E15:F16"/>
    <mergeCell ref="G8:H8"/>
    <mergeCell ref="J8:K8"/>
    <mergeCell ref="C9:F9"/>
    <mergeCell ref="G9:H9"/>
    <mergeCell ref="J9:K9"/>
    <mergeCell ref="C12:D12"/>
    <mergeCell ref="E12:F12"/>
  </mergeCells>
  <phoneticPr fontId="3"/>
  <dataValidations count="4">
    <dataValidation type="list" allowBlank="1" showInputMessage="1" showErrorMessage="1" sqref="J9">
      <formula1>"単体テスト,結合テスト,総合テスト,受入テスト"</formula1>
    </dataValidation>
    <dataValidation imeMode="on" allowBlank="1" showInputMessage="1" showErrorMessage="1" sqref="E13 B68:C71 G9:H9 E17 E15"/>
    <dataValidation imeMode="off" allowBlank="1" showInputMessage="1" showErrorMessage="1" sqref="C17 I9 D68:F71 B61:D64 I61:K64 B22:C26 C13 B13:B18 C15 F61:F64"/>
    <dataValidation type="custom" allowBlank="1" showInputMessage="1" showErrorMessage="1" sqref="G19:H19">
      <formula1>"新規,変更"</formula1>
    </dataValidation>
  </dataValidations>
  <printOptions horizontalCentered="1"/>
  <pageMargins left="0.35433070866141736" right="0.19685039370078741" top="0.39370078740157483" bottom="0.6692913385826772" header="0.27559055118110237" footer="0.51181102362204722"/>
  <pageSetup paperSize="8" scale="68"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192"/>
  <sheetViews>
    <sheetView tabSelected="1" topLeftCell="A16" zoomScale="65" zoomScaleNormal="65" workbookViewId="0">
      <pane xSplit="11" ySplit="5" topLeftCell="L26" activePane="bottomRight" state="frozen"/>
      <selection activeCell="A16" sqref="A16"/>
      <selection pane="topRight" activeCell="L16" sqref="L16"/>
      <selection pane="bottomLeft" activeCell="A21" sqref="A21"/>
      <selection pane="bottomRight" activeCell="G34" sqref="G34"/>
    </sheetView>
  </sheetViews>
  <sheetFormatPr defaultRowHeight="21"/>
  <cols>
    <col min="1" max="1" width="2.28515625" style="60" customWidth="1"/>
    <col min="2" max="2" width="11.5703125" style="60" customWidth="1"/>
    <col min="3" max="6" width="20.7109375" style="60" customWidth="1"/>
    <col min="7" max="7" width="39.140625" style="60" customWidth="1"/>
    <col min="8" max="8" width="34.5703125" style="60" customWidth="1"/>
    <col min="9" max="9" width="70.28515625" style="60" customWidth="1"/>
    <col min="10" max="10" width="15.5703125" style="60" customWidth="1"/>
    <col min="11" max="11" width="12.28515625" style="60" customWidth="1"/>
    <col min="12" max="15" width="12.7109375" style="60" customWidth="1"/>
    <col min="16" max="16" width="10.7109375" style="60" customWidth="1"/>
    <col min="17" max="19" width="10.7109375" style="60" hidden="1" customWidth="1"/>
    <col min="20" max="20" width="10.7109375" style="60" customWidth="1"/>
    <col min="21" max="23" width="20.7109375" style="60" customWidth="1"/>
    <col min="24" max="24" width="21.28515625" style="60" customWidth="1"/>
    <col min="25" max="25" width="15.28515625" style="60" customWidth="1"/>
    <col min="26" max="27" width="14.7109375" style="60" customWidth="1"/>
    <col min="28" max="29" width="5" style="61" bestFit="1" customWidth="1"/>
    <col min="30" max="30" width="5" style="60" customWidth="1"/>
    <col min="31" max="39" width="5" style="62" bestFit="1" customWidth="1"/>
    <col min="40" max="16384" width="9.140625" style="60"/>
  </cols>
  <sheetData>
    <row r="1" spans="2:39" ht="24.95" customHeight="1">
      <c r="B1" s="59"/>
      <c r="G1" s="59"/>
    </row>
    <row r="2" spans="2:39" ht="24.95" customHeight="1">
      <c r="J2" s="64"/>
      <c r="K2" s="64"/>
    </row>
    <row r="3" spans="2:39" ht="24.95" customHeight="1">
      <c r="B3" s="65" t="s">
        <v>71</v>
      </c>
      <c r="C3" s="66"/>
      <c r="D3" s="66"/>
      <c r="E3" s="66"/>
      <c r="F3" s="66"/>
      <c r="G3" s="66"/>
      <c r="H3" s="66"/>
      <c r="I3" s="66"/>
      <c r="J3" s="66"/>
      <c r="K3" s="66"/>
      <c r="L3" s="66"/>
      <c r="M3" s="66"/>
      <c r="N3" s="66"/>
      <c r="O3" s="66"/>
      <c r="P3" s="66"/>
      <c r="Q3" s="66"/>
      <c r="R3" s="66"/>
      <c r="S3" s="66"/>
      <c r="T3" s="66"/>
      <c r="U3" s="66"/>
      <c r="V3" s="66"/>
      <c r="W3" s="66"/>
      <c r="X3" s="66"/>
      <c r="Y3" s="66"/>
      <c r="Z3" s="66"/>
      <c r="AA3" s="66"/>
    </row>
    <row r="4" spans="2:39" ht="24.95" customHeight="1" thickBot="1">
      <c r="J4" s="63"/>
      <c r="K4" s="67"/>
      <c r="L4" s="63"/>
    </row>
    <row r="5" spans="2:39" s="98" customFormat="1" ht="39.950000000000003" customHeight="1">
      <c r="B5" s="265" t="s">
        <v>0</v>
      </c>
      <c r="C5" s="266"/>
      <c r="D5" s="90" t="s">
        <v>1</v>
      </c>
      <c r="E5" s="91"/>
      <c r="F5" s="91"/>
      <c r="G5" s="92" t="s">
        <v>72</v>
      </c>
      <c r="H5" s="93" t="s">
        <v>4</v>
      </c>
      <c r="I5" s="94" t="s">
        <v>73</v>
      </c>
      <c r="J5" s="174" t="s">
        <v>74</v>
      </c>
      <c r="K5" s="104"/>
      <c r="L5" s="97"/>
      <c r="M5" s="97"/>
      <c r="N5" s="97"/>
      <c r="O5" s="104"/>
      <c r="P5" s="170"/>
      <c r="Q5" s="95"/>
      <c r="R5" s="95"/>
      <c r="S5" s="96"/>
      <c r="T5" s="97"/>
      <c r="U5" s="97"/>
      <c r="X5" s="99"/>
      <c r="Y5" s="99"/>
      <c r="Z5" s="99"/>
      <c r="AA5" s="99"/>
      <c r="AB5" s="99"/>
      <c r="AD5" s="96"/>
      <c r="AE5" s="96"/>
      <c r="AF5" s="96"/>
      <c r="AG5" s="96"/>
      <c r="AH5" s="96"/>
      <c r="AI5" s="96"/>
      <c r="AJ5" s="96"/>
      <c r="AK5" s="96"/>
      <c r="AL5" s="96"/>
    </row>
    <row r="6" spans="2:39" s="98" customFormat="1" ht="39.950000000000003" customHeight="1" thickBot="1">
      <c r="B6" s="267" t="str">
        <f>テスト計画書!B9</f>
        <v>huhr122</v>
      </c>
      <c r="C6" s="268"/>
      <c r="D6" s="269" t="str">
        <f>テスト計画書!C9</f>
        <v>広島大学(若手研究者キャリア開発システム構築)</v>
      </c>
      <c r="E6" s="270"/>
      <c r="F6" s="270"/>
      <c r="G6" s="100" t="str">
        <f>テスト計画書!G9</f>
        <v>能力開発支援</v>
      </c>
      <c r="H6" s="101" t="str">
        <f>テスト計画書!J9</f>
        <v>単体テスト</v>
      </c>
      <c r="I6" s="102" t="s">
        <v>75</v>
      </c>
      <c r="J6" s="175" t="s">
        <v>76</v>
      </c>
      <c r="K6" s="171"/>
      <c r="L6" s="172"/>
      <c r="M6" s="172"/>
      <c r="N6" s="172"/>
      <c r="O6" s="171"/>
      <c r="P6" s="173"/>
      <c r="Q6" s="103"/>
      <c r="R6" s="103"/>
      <c r="S6" s="97"/>
      <c r="T6" s="97"/>
      <c r="U6" s="97"/>
      <c r="X6" s="99"/>
      <c r="Y6" s="99"/>
      <c r="Z6" s="99"/>
      <c r="AA6" s="99"/>
      <c r="AB6" s="99"/>
      <c r="AD6" s="96"/>
      <c r="AE6" s="96"/>
      <c r="AF6" s="96"/>
      <c r="AG6" s="96"/>
      <c r="AH6" s="96"/>
      <c r="AI6" s="96"/>
      <c r="AJ6" s="96"/>
      <c r="AK6" s="96"/>
      <c r="AL6" s="96"/>
    </row>
    <row r="7" spans="2:39" s="98" customFormat="1" ht="20.100000000000001" customHeight="1" thickBot="1">
      <c r="J7" s="104"/>
      <c r="K7" s="104"/>
      <c r="L7" s="105"/>
      <c r="M7" s="104"/>
      <c r="N7" s="104"/>
      <c r="O7" s="104"/>
      <c r="P7" s="104"/>
      <c r="Q7" s="104"/>
      <c r="R7" s="104"/>
      <c r="S7" s="106"/>
      <c r="T7" s="107"/>
      <c r="U7" s="107"/>
      <c r="AB7" s="99"/>
      <c r="AC7" s="99"/>
      <c r="AE7" s="96"/>
      <c r="AF7" s="96"/>
      <c r="AG7" s="96"/>
      <c r="AH7" s="96"/>
      <c r="AI7" s="96"/>
      <c r="AJ7" s="96"/>
      <c r="AK7" s="96"/>
      <c r="AL7" s="96"/>
      <c r="AM7" s="96"/>
    </row>
    <row r="8" spans="2:39" s="98" customFormat="1" ht="15" thickBot="1">
      <c r="B8" s="108"/>
      <c r="C8" s="108"/>
      <c r="D8" s="108"/>
      <c r="E8" s="108"/>
      <c r="F8" s="108"/>
      <c r="G8" s="108"/>
      <c r="H8" s="108"/>
      <c r="I8" s="108"/>
      <c r="J8" s="109"/>
      <c r="K8" s="110"/>
      <c r="L8" s="111" t="s">
        <v>79</v>
      </c>
      <c r="M8" s="112" t="s">
        <v>80</v>
      </c>
      <c r="N8" s="112" t="s">
        <v>81</v>
      </c>
      <c r="O8" s="112" t="s">
        <v>82</v>
      </c>
      <c r="P8" s="112" t="s">
        <v>83</v>
      </c>
      <c r="Q8" s="112" t="s">
        <v>84</v>
      </c>
      <c r="R8" s="112" t="s">
        <v>85</v>
      </c>
      <c r="S8" s="112" t="s">
        <v>86</v>
      </c>
      <c r="T8" s="113" t="s">
        <v>84</v>
      </c>
      <c r="U8" s="107"/>
      <c r="AB8" s="99"/>
      <c r="AC8" s="99"/>
      <c r="AE8" s="96"/>
      <c r="AF8" s="96"/>
      <c r="AG8" s="96"/>
      <c r="AH8" s="96"/>
      <c r="AI8" s="96"/>
      <c r="AJ8" s="96"/>
      <c r="AK8" s="96"/>
      <c r="AL8" s="96"/>
      <c r="AM8" s="96"/>
    </row>
    <row r="9" spans="2:39" s="118" customFormat="1" ht="39.950000000000003" customHeight="1">
      <c r="B9" s="108"/>
      <c r="C9" s="108"/>
      <c r="D9" s="108"/>
      <c r="E9" s="108"/>
      <c r="F9" s="108"/>
      <c r="G9" s="108"/>
      <c r="H9" s="108"/>
      <c r="I9" s="108"/>
      <c r="J9" s="271" t="s">
        <v>88</v>
      </c>
      <c r="K9" s="114" t="s">
        <v>87</v>
      </c>
      <c r="L9" s="115"/>
      <c r="M9" s="116"/>
      <c r="N9" s="116"/>
      <c r="O9" s="116"/>
      <c r="P9" s="116"/>
      <c r="Q9" s="116"/>
      <c r="R9" s="116"/>
      <c r="S9" s="116"/>
      <c r="T9" s="117"/>
      <c r="U9" s="107"/>
      <c r="W9" s="98"/>
      <c r="X9" s="99"/>
      <c r="AB9" s="119"/>
      <c r="AC9" s="119"/>
      <c r="AE9" s="96"/>
      <c r="AF9" s="96"/>
      <c r="AG9" s="96"/>
      <c r="AH9" s="96"/>
      <c r="AI9" s="96"/>
      <c r="AJ9" s="96"/>
      <c r="AK9" s="96"/>
      <c r="AL9" s="96"/>
      <c r="AM9" s="96"/>
    </row>
    <row r="10" spans="2:39" s="118" customFormat="1" ht="39.950000000000003" customHeight="1" thickBot="1">
      <c r="B10" s="108"/>
      <c r="C10" s="108"/>
      <c r="D10" s="108"/>
      <c r="E10" s="108"/>
      <c r="F10" s="108"/>
      <c r="G10" s="108"/>
      <c r="H10" s="108"/>
      <c r="I10" s="108"/>
      <c r="J10" s="281"/>
      <c r="K10" s="120" t="s">
        <v>89</v>
      </c>
      <c r="L10" s="121"/>
      <c r="M10" s="122"/>
      <c r="N10" s="122"/>
      <c r="O10" s="122"/>
      <c r="P10" s="122"/>
      <c r="Q10" s="122"/>
      <c r="R10" s="122"/>
      <c r="S10" s="122"/>
      <c r="T10" s="123"/>
      <c r="U10" s="124"/>
      <c r="W10" s="98"/>
      <c r="X10" s="99"/>
      <c r="AB10" s="119"/>
      <c r="AC10" s="119"/>
      <c r="AE10" s="96"/>
      <c r="AF10" s="96"/>
      <c r="AG10" s="96"/>
      <c r="AH10" s="96"/>
      <c r="AI10" s="96"/>
      <c r="AJ10" s="96"/>
      <c r="AK10" s="96"/>
      <c r="AL10" s="96"/>
      <c r="AM10" s="96"/>
    </row>
    <row r="11" spans="2:39" s="118" customFormat="1" ht="11.25" customHeight="1" thickBot="1">
      <c r="B11" s="98"/>
      <c r="C11" s="98"/>
      <c r="D11" s="98"/>
      <c r="E11" s="98"/>
      <c r="F11" s="98"/>
      <c r="G11" s="98"/>
      <c r="H11" s="98"/>
      <c r="I11" s="98"/>
      <c r="J11" s="125"/>
      <c r="K11" s="125"/>
      <c r="L11" s="126"/>
      <c r="M11" s="107"/>
      <c r="N11" s="107"/>
      <c r="O11" s="107"/>
      <c r="P11" s="107"/>
      <c r="Q11" s="107"/>
      <c r="R11" s="107"/>
      <c r="S11" s="107"/>
      <c r="T11" s="107"/>
      <c r="AB11" s="119"/>
      <c r="AC11" s="119"/>
      <c r="AE11" s="96"/>
      <c r="AF11" s="96"/>
      <c r="AG11" s="96"/>
      <c r="AH11" s="96"/>
      <c r="AI11" s="96"/>
      <c r="AJ11" s="96"/>
      <c r="AK11" s="96"/>
      <c r="AL11" s="96"/>
      <c r="AM11" s="96"/>
    </row>
    <row r="12" spans="2:39" s="118" customFormat="1" ht="58.5" customHeight="1" thickBot="1">
      <c r="B12" s="108"/>
      <c r="C12" s="108"/>
      <c r="D12" s="108"/>
      <c r="E12" s="108"/>
      <c r="F12" s="108"/>
      <c r="G12" s="108"/>
      <c r="H12" s="108"/>
      <c r="I12" s="108"/>
      <c r="J12" s="283" t="s">
        <v>90</v>
      </c>
      <c r="K12" s="284"/>
      <c r="L12" s="285">
        <f>SUM(AD21:AD175)</f>
        <v>3</v>
      </c>
      <c r="M12" s="286">
        <f t="shared" ref="M12:T12" si="0">SUM(O16:O36)</f>
        <v>0</v>
      </c>
      <c r="N12" s="286">
        <f t="shared" si="0"/>
        <v>0</v>
      </c>
      <c r="O12" s="286">
        <f t="shared" si="0"/>
        <v>0</v>
      </c>
      <c r="P12" s="286">
        <f t="shared" si="0"/>
        <v>0</v>
      </c>
      <c r="Q12" s="286">
        <f t="shared" si="0"/>
        <v>0</v>
      </c>
      <c r="R12" s="286">
        <f t="shared" si="0"/>
        <v>0</v>
      </c>
      <c r="S12" s="286">
        <f t="shared" si="0"/>
        <v>0</v>
      </c>
      <c r="T12" s="287">
        <f t="shared" si="0"/>
        <v>0</v>
      </c>
      <c r="U12" s="124"/>
      <c r="AB12" s="119"/>
      <c r="AC12" s="119"/>
      <c r="AE12" s="96"/>
      <c r="AF12" s="96"/>
      <c r="AG12" s="96"/>
      <c r="AH12" s="96"/>
      <c r="AI12" s="96"/>
      <c r="AJ12" s="96"/>
      <c r="AK12" s="96"/>
      <c r="AL12" s="96"/>
      <c r="AM12" s="96"/>
    </row>
    <row r="13" spans="2:39" s="118" customFormat="1" ht="42.75" customHeight="1" thickBot="1">
      <c r="B13" s="108"/>
      <c r="C13" s="108"/>
      <c r="D13" s="108"/>
      <c r="E13" s="108"/>
      <c r="F13" s="108"/>
      <c r="G13" s="108"/>
      <c r="H13" s="108"/>
      <c r="I13" s="108"/>
      <c r="J13" s="288" t="s">
        <v>91</v>
      </c>
      <c r="K13" s="289"/>
      <c r="L13" s="127"/>
      <c r="M13" s="128"/>
      <c r="N13" s="128"/>
      <c r="O13" s="128"/>
      <c r="P13" s="128"/>
      <c r="Q13" s="128"/>
      <c r="R13" s="128"/>
      <c r="S13" s="128"/>
      <c r="T13" s="129"/>
      <c r="U13" s="124"/>
      <c r="W13" s="111" t="s">
        <v>125</v>
      </c>
      <c r="X13" s="112" t="s">
        <v>126</v>
      </c>
      <c r="Y13" s="113" t="s">
        <v>127</v>
      </c>
      <c r="AB13" s="119"/>
      <c r="AC13" s="119"/>
      <c r="AE13" s="96"/>
      <c r="AF13" s="96"/>
      <c r="AG13" s="96"/>
      <c r="AH13" s="96"/>
      <c r="AI13" s="96"/>
      <c r="AJ13" s="96"/>
      <c r="AK13" s="96"/>
      <c r="AL13" s="96"/>
      <c r="AM13" s="96"/>
    </row>
    <row r="14" spans="2:39" s="118" customFormat="1" ht="42.75" customHeight="1" thickBot="1">
      <c r="B14" s="108"/>
      <c r="C14" s="108"/>
      <c r="D14" s="108"/>
      <c r="E14" s="108"/>
      <c r="F14" s="108"/>
      <c r="G14" s="108"/>
      <c r="H14" s="108"/>
      <c r="I14" s="108"/>
      <c r="J14" s="290" t="s">
        <v>92</v>
      </c>
      <c r="K14" s="291"/>
      <c r="L14" s="130">
        <f>SUM(AE21:AE175)</f>
        <v>0</v>
      </c>
      <c r="M14" s="131">
        <f>SUM(AF21:AF175)</f>
        <v>0</v>
      </c>
      <c r="N14" s="131">
        <f>SUM(AG21:AG175)</f>
        <v>0</v>
      </c>
      <c r="O14" s="131">
        <f>SUM(AH21:AH175)</f>
        <v>0</v>
      </c>
      <c r="P14" s="131">
        <f>SUM(AI21:AI175)</f>
        <v>0</v>
      </c>
      <c r="Q14" s="131">
        <f>SUM(AJ21:AJ175)</f>
        <v>0</v>
      </c>
      <c r="R14" s="131">
        <f>SUM(AK21:AK175)</f>
        <v>0</v>
      </c>
      <c r="S14" s="131">
        <f>SUM(AL21:AL175)</f>
        <v>0</v>
      </c>
      <c r="T14" s="132">
        <f>SUM(AM21:AM175)</f>
        <v>0</v>
      </c>
      <c r="U14" s="124"/>
      <c r="W14" s="133">
        <f>COUNTIF(Y21:Y177,"未実施")</f>
        <v>145</v>
      </c>
      <c r="X14" s="134">
        <f>COUNTIF(Y21:Y177,"試験中")</f>
        <v>0</v>
      </c>
      <c r="Y14" s="135">
        <f>COUNTIF(Y21:Y177,"終了")</f>
        <v>0</v>
      </c>
      <c r="Z14" s="104"/>
      <c r="AA14" s="104"/>
      <c r="AB14" s="119"/>
      <c r="AC14" s="119"/>
      <c r="AE14" s="96"/>
      <c r="AF14" s="96"/>
      <c r="AG14" s="96"/>
      <c r="AH14" s="96"/>
      <c r="AI14" s="96"/>
      <c r="AJ14" s="96"/>
      <c r="AK14" s="96"/>
      <c r="AL14" s="96"/>
      <c r="AM14" s="96"/>
    </row>
    <row r="15" spans="2:39" s="118" customFormat="1" ht="11.25" customHeight="1" thickBot="1">
      <c r="B15" s="108"/>
      <c r="C15" s="108"/>
      <c r="D15" s="108"/>
      <c r="E15" s="108"/>
      <c r="F15" s="108"/>
      <c r="G15" s="108"/>
      <c r="H15" s="108"/>
      <c r="I15" s="108"/>
      <c r="J15" s="136"/>
      <c r="K15" s="136"/>
      <c r="L15" s="136"/>
      <c r="M15" s="136"/>
      <c r="N15" s="136"/>
      <c r="O15" s="136"/>
      <c r="P15" s="136"/>
      <c r="Q15" s="136"/>
      <c r="R15" s="136"/>
      <c r="S15" s="136"/>
      <c r="T15" s="136"/>
      <c r="U15" s="124"/>
      <c r="AB15" s="119"/>
      <c r="AC15" s="119"/>
      <c r="AE15" s="96"/>
      <c r="AF15" s="96"/>
      <c r="AG15" s="96"/>
      <c r="AH15" s="96"/>
      <c r="AI15" s="96"/>
      <c r="AJ15" s="96"/>
      <c r="AK15" s="96"/>
      <c r="AL15" s="96"/>
      <c r="AM15" s="96"/>
    </row>
    <row r="16" spans="2:39" s="118" customFormat="1" ht="29.25" thickBot="1">
      <c r="B16" s="96"/>
      <c r="C16" s="104"/>
      <c r="D16" s="104"/>
      <c r="E16" s="137" t="s">
        <v>77</v>
      </c>
      <c r="F16" s="138" t="s">
        <v>93</v>
      </c>
      <c r="G16" s="139" t="s">
        <v>78</v>
      </c>
      <c r="H16" s="140"/>
      <c r="I16" s="104"/>
      <c r="J16" s="271" t="s">
        <v>94</v>
      </c>
      <c r="K16" s="141" t="s">
        <v>95</v>
      </c>
      <c r="L16" s="142" t="s">
        <v>79</v>
      </c>
      <c r="M16" s="112" t="s">
        <v>80</v>
      </c>
      <c r="N16" s="112" t="s">
        <v>81</v>
      </c>
      <c r="O16" s="112" t="s">
        <v>82</v>
      </c>
      <c r="P16" s="112" t="s">
        <v>83</v>
      </c>
      <c r="Q16" s="112" t="s">
        <v>84</v>
      </c>
      <c r="R16" s="112" t="s">
        <v>85</v>
      </c>
      <c r="S16" s="112" t="s">
        <v>86</v>
      </c>
      <c r="T16" s="112" t="s">
        <v>84</v>
      </c>
      <c r="U16" s="143" t="s">
        <v>96</v>
      </c>
      <c r="W16" s="111" t="s">
        <v>124</v>
      </c>
      <c r="X16" s="113" t="s">
        <v>97</v>
      </c>
      <c r="Y16" s="104"/>
      <c r="Z16" s="104"/>
      <c r="AA16" s="104"/>
      <c r="AB16" s="119"/>
      <c r="AC16" s="119"/>
      <c r="AE16" s="96"/>
      <c r="AF16" s="96"/>
      <c r="AG16" s="96"/>
      <c r="AH16" s="96"/>
      <c r="AI16" s="96"/>
      <c r="AJ16" s="96"/>
      <c r="AK16" s="96"/>
      <c r="AL16" s="96"/>
      <c r="AM16" s="96"/>
    </row>
    <row r="17" spans="1:39" s="118" customFormat="1" ht="39.950000000000003" customHeight="1" thickBot="1">
      <c r="B17" s="274" t="s">
        <v>98</v>
      </c>
      <c r="C17" s="275"/>
      <c r="D17" s="144" t="s">
        <v>87</v>
      </c>
      <c r="E17" s="145"/>
      <c r="F17" s="146"/>
      <c r="G17" s="147"/>
      <c r="H17" s="140"/>
      <c r="I17" s="104"/>
      <c r="J17" s="272"/>
      <c r="K17" s="148" t="s">
        <v>99</v>
      </c>
      <c r="L17" s="116">
        <f>COUNTIF(L21:L175,"=H")</f>
        <v>0</v>
      </c>
      <c r="M17" s="116">
        <f>COUNTIF(M21:M175,"=H")</f>
        <v>0</v>
      </c>
      <c r="N17" s="116">
        <f>COUNTIF(N21:N175,"=H")</f>
        <v>0</v>
      </c>
      <c r="O17" s="116">
        <f>COUNTIF(O21:O175,"=H")</f>
        <v>0</v>
      </c>
      <c r="P17" s="116">
        <f>COUNTIF(P21:P175,"=H")</f>
        <v>0</v>
      </c>
      <c r="Q17" s="116">
        <f>COUNTIF(Q21:Q175,"=H")</f>
        <v>0</v>
      </c>
      <c r="R17" s="116">
        <f>COUNTIF(R21:R175,"=H")</f>
        <v>0</v>
      </c>
      <c r="S17" s="116">
        <f>COUNTIF(S21:S175,"=H")</f>
        <v>0</v>
      </c>
      <c r="T17" s="116">
        <f>COUNTIF(T21:T175,"=H")</f>
        <v>0</v>
      </c>
      <c r="U17" s="149">
        <f>SUM(L17:T17)</f>
        <v>0</v>
      </c>
      <c r="W17" s="133">
        <f>SUM(W14:Y14)</f>
        <v>145</v>
      </c>
      <c r="X17" s="135">
        <f>SUM(AC21:AC175)</f>
        <v>0</v>
      </c>
      <c r="Y17" s="104"/>
      <c r="Z17" s="104"/>
      <c r="AA17" s="104"/>
      <c r="AB17" s="119"/>
      <c r="AC17" s="119"/>
      <c r="AE17" s="96"/>
      <c r="AF17" s="96"/>
      <c r="AG17" s="96"/>
      <c r="AH17" s="96"/>
      <c r="AI17" s="96"/>
      <c r="AJ17" s="96"/>
      <c r="AK17" s="96"/>
      <c r="AL17" s="96"/>
      <c r="AM17" s="96"/>
    </row>
    <row r="18" spans="1:39" s="118" customFormat="1" ht="39.950000000000003" customHeight="1" thickBot="1">
      <c r="B18" s="276"/>
      <c r="C18" s="277"/>
      <c r="D18" s="150" t="s">
        <v>89</v>
      </c>
      <c r="E18" s="151"/>
      <c r="F18" s="152"/>
      <c r="G18" s="153"/>
      <c r="H18" s="154"/>
      <c r="I18" s="108"/>
      <c r="J18" s="272"/>
      <c r="K18" s="155" t="s">
        <v>100</v>
      </c>
      <c r="L18" s="116">
        <f>COUNTIF(L21:L175,"=M")</f>
        <v>0</v>
      </c>
      <c r="M18" s="116">
        <f>COUNTIF(M21:M175,"=M")</f>
        <v>0</v>
      </c>
      <c r="N18" s="116">
        <f>COUNTIF(N21:N175,"=M")</f>
        <v>0</v>
      </c>
      <c r="O18" s="116">
        <f>COUNTIF(O21:O175,"=M")</f>
        <v>0</v>
      </c>
      <c r="P18" s="116">
        <f>COUNTIF(P21:P175,"=M")</f>
        <v>0</v>
      </c>
      <c r="Q18" s="116">
        <f>COUNTIF(Q21:Q175,"=M")</f>
        <v>0</v>
      </c>
      <c r="R18" s="116">
        <f>COUNTIF(R21:R175,"=M")</f>
        <v>0</v>
      </c>
      <c r="S18" s="116">
        <f>COUNTIF(S21:S175,"=M")</f>
        <v>0</v>
      </c>
      <c r="T18" s="116">
        <f>COUNTIF(T21:T175,"=M")</f>
        <v>0</v>
      </c>
      <c r="U18" s="149">
        <f>SUM(L18:T18)</f>
        <v>0</v>
      </c>
      <c r="AB18" s="119"/>
      <c r="AC18" s="119"/>
      <c r="AE18" s="96"/>
      <c r="AF18" s="96"/>
      <c r="AG18" s="96"/>
      <c r="AH18" s="96"/>
      <c r="AI18" s="96"/>
      <c r="AJ18" s="96"/>
      <c r="AK18" s="96"/>
      <c r="AL18" s="96"/>
      <c r="AM18" s="96"/>
    </row>
    <row r="19" spans="1:39" s="118" customFormat="1" ht="39.950000000000003" customHeight="1" thickBot="1">
      <c r="B19" s="156"/>
      <c r="C19" s="156"/>
      <c r="D19" s="156"/>
      <c r="E19" s="157"/>
      <c r="F19" s="158"/>
      <c r="G19" s="158"/>
      <c r="H19" s="158"/>
      <c r="I19" s="158"/>
      <c r="J19" s="273"/>
      <c r="K19" s="159" t="s">
        <v>101</v>
      </c>
      <c r="L19" s="160">
        <f>COUNTIF(L21:L175,"=L")</f>
        <v>0</v>
      </c>
      <c r="M19" s="160">
        <f>COUNTIF(M21:M175,"=L")</f>
        <v>0</v>
      </c>
      <c r="N19" s="160">
        <f>COUNTIF(N21:N175,"=L")</f>
        <v>0</v>
      </c>
      <c r="O19" s="160">
        <f>COUNTIF(O21:O175,"=L")</f>
        <v>0</v>
      </c>
      <c r="P19" s="160">
        <f>COUNTIF(P21:P175,"=L")</f>
        <v>0</v>
      </c>
      <c r="Q19" s="160">
        <f>COUNTIF(Q21:Q175,"=L")</f>
        <v>0</v>
      </c>
      <c r="R19" s="160">
        <f>COUNTIF(R21:R175,"=L")</f>
        <v>0</v>
      </c>
      <c r="S19" s="160">
        <f>COUNTIF(S21:S175,"=L")</f>
        <v>0</v>
      </c>
      <c r="T19" s="160">
        <f>COUNTIF(T21:T175,"=L")</f>
        <v>0</v>
      </c>
      <c r="U19" s="161">
        <f>SUM(L19:T19)</f>
        <v>0</v>
      </c>
      <c r="AB19" s="119"/>
      <c r="AC19" s="119"/>
      <c r="AE19" s="96"/>
      <c r="AF19" s="96"/>
      <c r="AG19" s="96"/>
      <c r="AH19" s="96"/>
      <c r="AI19" s="96"/>
      <c r="AJ19" s="96"/>
      <c r="AK19" s="96"/>
      <c r="AL19" s="96"/>
      <c r="AM19" s="96"/>
    </row>
    <row r="20" spans="1:39" s="118" customFormat="1" ht="50.1" customHeight="1">
      <c r="B20" s="162" t="s">
        <v>102</v>
      </c>
      <c r="C20" s="292" t="s">
        <v>120</v>
      </c>
      <c r="D20" s="293"/>
      <c r="E20" s="292" t="s">
        <v>121</v>
      </c>
      <c r="F20" s="293"/>
      <c r="G20" s="166" t="s">
        <v>122</v>
      </c>
      <c r="H20" s="166" t="s">
        <v>131</v>
      </c>
      <c r="I20" s="292" t="s">
        <v>103</v>
      </c>
      <c r="J20" s="294"/>
      <c r="K20" s="293"/>
      <c r="L20" s="278" t="s">
        <v>104</v>
      </c>
      <c r="M20" s="279"/>
      <c r="N20" s="279"/>
      <c r="O20" s="279"/>
      <c r="P20" s="279"/>
      <c r="Q20" s="279"/>
      <c r="R20" s="279"/>
      <c r="S20" s="279"/>
      <c r="T20" s="280"/>
      <c r="U20" s="278" t="s">
        <v>72</v>
      </c>
      <c r="V20" s="279"/>
      <c r="W20" s="279"/>
      <c r="X20" s="280"/>
      <c r="Y20" s="163" t="s">
        <v>123</v>
      </c>
      <c r="Z20" s="164" t="s">
        <v>128</v>
      </c>
      <c r="AA20" s="165" t="s">
        <v>129</v>
      </c>
      <c r="AB20" s="119"/>
      <c r="AC20" s="119"/>
      <c r="AE20" s="96"/>
      <c r="AF20" s="96"/>
      <c r="AG20" s="96"/>
      <c r="AH20" s="96"/>
      <c r="AI20" s="96"/>
      <c r="AJ20" s="96"/>
      <c r="AK20" s="96"/>
      <c r="AL20" s="96"/>
      <c r="AM20" s="96"/>
    </row>
    <row r="21" spans="1:39" s="88" customFormat="1" ht="64.5" customHeight="1">
      <c r="A21" s="84"/>
      <c r="B21" s="320">
        <f>ROW()-20</f>
        <v>1</v>
      </c>
      <c r="C21" s="295" t="s">
        <v>134</v>
      </c>
      <c r="D21" s="264"/>
      <c r="E21" s="263" t="s">
        <v>130</v>
      </c>
      <c r="F21" s="264"/>
      <c r="G21" s="167" t="s">
        <v>144</v>
      </c>
      <c r="H21" s="167" t="s">
        <v>145</v>
      </c>
      <c r="I21" s="248" t="s">
        <v>146</v>
      </c>
      <c r="J21" s="249"/>
      <c r="K21" s="250"/>
      <c r="L21" s="86"/>
      <c r="M21" s="86"/>
      <c r="N21" s="86"/>
      <c r="O21" s="86"/>
      <c r="P21" s="86"/>
      <c r="Q21" s="86"/>
      <c r="R21" s="86"/>
      <c r="S21" s="86"/>
      <c r="T21" s="86"/>
      <c r="U21" s="251"/>
      <c r="V21" s="252"/>
      <c r="W21" s="252"/>
      <c r="X21" s="253"/>
      <c r="Y21" s="176" t="str">
        <f>IF(COUNTA(C21:K21)=0,"",IF(COUNTA(L21:T21)=0,"未実施",IF(COUNTIF(L21:T21,"Y")=1,"終了","試験中")))</f>
        <v>未実施</v>
      </c>
      <c r="Z21" s="177" t="str">
        <f>IF(COUNTA(C21:K21)=0,"",IF(L21&lt;&gt;"",$L$10,IF(M21&lt;&gt;"",$M$10,IF(N21&lt;&gt;"",$N$10,IF(O21&lt;&gt;"",$O$10,IF(P21&lt;&gt;"",$P$10,IF(T21&lt;&gt;"",$T$10,"")))))))</f>
        <v/>
      </c>
      <c r="AA21" s="178" t="str">
        <f>IF(COUNTA(C21:K21)=0,"",IF(L21="Y",$L$10,IF(M21="Y",$M$10,IF(N21="Y",$N$10,IF(O21="Y",$O$10,IF(P21="Y",$P$10,IF(T21="Y",$T$10,"")))))))</f>
        <v/>
      </c>
      <c r="AB21" s="87">
        <f>IF(OR(L21 &lt;&gt; "",M21 &lt;&gt;"",N21 &lt;&gt; "",O21 &lt;&gt;"",P21 &lt;&gt; "",Q21 &lt;&gt;"",R21 &lt;&gt; "",S21 &lt;&gt;"",T21 &lt;&gt; ""),1,0)</f>
        <v>0</v>
      </c>
      <c r="AC21" s="87">
        <f>IF(OR(L21 = "H",M21 = "H",N21 = "H",O21 = "H",P21 = "H",Q21 = "H",R21 = "H",S21 = "H",T21 = "H",L21 = "M",M21 = "M",N21 = "M",O21 = "M",P21 = "M",Q21 = "M",R21 = "M",S21 = "M",T21 = "M",L21 = "L",M21 = "L",N21 = "L",O21 = "L",P21 = "L",Q21 = "L",R21 = "L",S21 = "L",T21 = "L"),1,0)</f>
        <v>0</v>
      </c>
      <c r="AD21" s="88">
        <f t="shared" ref="AD21:AD36" si="1">IF(AND(ISNUMBER($B21)=TRUE,$B21  &lt;&gt; "",$C21 &lt;&gt; "",$G21 &lt;&gt;""),1,0)</f>
        <v>1</v>
      </c>
      <c r="AE21" s="89">
        <f t="shared" ref="AE21:AE36" si="2">IF($L21&lt;&gt;"",1,0)</f>
        <v>0</v>
      </c>
      <c r="AF21" s="89">
        <f t="shared" ref="AF21:AF36" si="3">IF(AND($L21="",$M21&lt;&gt;""),1,0)</f>
        <v>0</v>
      </c>
      <c r="AG21" s="89">
        <f t="shared" ref="AG21:AG36" si="4">IF(AND($L21="",$M21="",$N21&lt;&gt;""),1,0)</f>
        <v>0</v>
      </c>
      <c r="AH21" s="89">
        <f t="shared" ref="AH21:AH36" si="5">IF(AND($L21="",$M21="",$N21="",$O21&lt;&gt;""),1,0)</f>
        <v>0</v>
      </c>
      <c r="AI21" s="89">
        <f t="shared" ref="AI21:AI36" si="6">IF(AND($L21="",$M21="",$N21="",$O21="",$P21&lt;&gt;""),1,0)</f>
        <v>0</v>
      </c>
      <c r="AJ21" s="89">
        <f t="shared" ref="AJ21:AJ36" si="7">IF(AND($L21="",$M21="",$N21="",$O21="",$P21="",$Q21&lt;&gt;""),1,0)</f>
        <v>0</v>
      </c>
      <c r="AK21" s="89">
        <f t="shared" ref="AK21:AK36" si="8">IF(AND($L21="",$M21="",$N21="",$O21="",$P21="",$Q21="",$R21&lt;&gt;""),1,0)</f>
        <v>0</v>
      </c>
      <c r="AL21" s="89">
        <f t="shared" ref="AL21:AL36" si="9">IF(AND($L21="",$M21="",$N21="",$O21="",$P21="",$Q21="",$R21="",$S21&lt;&gt;""),1,0)</f>
        <v>0</v>
      </c>
      <c r="AM21" s="89">
        <f t="shared" ref="AM21:AM36" si="10">IF(AND($L21="",$M21="",$N21="",$O21="",$P21="",$Q21="",$R21="",$S21="",$T21&lt;&gt;""),1,0)</f>
        <v>0</v>
      </c>
    </row>
    <row r="22" spans="1:39" s="88" customFormat="1" ht="44.25" customHeight="1">
      <c r="A22" s="84"/>
      <c r="B22" s="85">
        <f t="shared" ref="B22:B36" si="11">ROW()-20</f>
        <v>2</v>
      </c>
      <c r="C22" s="296"/>
      <c r="D22" s="258"/>
      <c r="E22" s="257"/>
      <c r="F22" s="258"/>
      <c r="G22" s="180" t="s">
        <v>141</v>
      </c>
      <c r="H22" s="167"/>
      <c r="I22" s="248" t="s">
        <v>142</v>
      </c>
      <c r="J22" s="249"/>
      <c r="K22" s="250"/>
      <c r="L22" s="86"/>
      <c r="M22" s="86"/>
      <c r="N22" s="86"/>
      <c r="O22" s="86"/>
      <c r="P22" s="86"/>
      <c r="Q22" s="86"/>
      <c r="R22" s="86"/>
      <c r="S22" s="86"/>
      <c r="T22" s="86"/>
      <c r="U22" s="251"/>
      <c r="V22" s="252"/>
      <c r="W22" s="252"/>
      <c r="X22" s="253"/>
      <c r="Y22" s="176" t="str">
        <f t="shared" ref="Y22" si="12">IF(COUNTA(C22:K22)=0,"",IF(COUNTA(L22:T22)=0,"未実施",IF(COUNTIF(L22:T22,"Y")=1,"終了","試験中")))</f>
        <v>未実施</v>
      </c>
      <c r="Z22" s="177" t="str">
        <f t="shared" ref="Z22" si="13">IF(COUNTA(C22:K22)=0,"",IF(L22&lt;&gt;"",$L$10,IF(M22&lt;&gt;"",$M$10,IF(N22&lt;&gt;"",$N$10,IF(O22&lt;&gt;"",$O$10,IF(P22&lt;&gt;"",$P$10,IF(T22&lt;&gt;"",$T$10,"")))))))</f>
        <v/>
      </c>
      <c r="AA22" s="178" t="str">
        <f t="shared" ref="AA22" si="14">IF(COUNTA(C22:K22)=0,"",IF(L22="Y",$L$10,IF(M22="Y",$M$10,IF(N22="Y",$N$10,IF(O22="Y",$O$10,IF(P22="Y",$P$10,IF(T22="Y",$T$10,"")))))))</f>
        <v/>
      </c>
      <c r="AB22" s="87">
        <f>IF(OR(L22 &lt;&gt; "",M22 &lt;&gt;"",N22 &lt;&gt; "",O22 &lt;&gt;"",P22 &lt;&gt; "",Q22 &lt;&gt;"",R22 &lt;&gt; "",S22 &lt;&gt;"",T22 &lt;&gt; ""),1,0)</f>
        <v>0</v>
      </c>
      <c r="AC22" s="87">
        <f>IF(OR(L22 = "H",M22 = "H",N22 = "H",O22 = "H",P22 = "H",Q22 = "H",R22 = "H",S22 = "H",T22 = "H",L22 = "M",M22 = "M",N22 = "M",O22 = "M",P22 = "M",Q22 = "M",R22 = "M",S22 = "M",T22 = "M",L22 = "L",M22 = "L",N22 = "L",O22 = "L",P22 = "L",Q22 = "L",R22 = "L",S22 = "L",T22 = "L"),1,0)</f>
        <v>0</v>
      </c>
      <c r="AD22" s="88">
        <f t="shared" si="1"/>
        <v>0</v>
      </c>
      <c r="AE22" s="89">
        <f t="shared" si="2"/>
        <v>0</v>
      </c>
      <c r="AF22" s="89">
        <f t="shared" si="3"/>
        <v>0</v>
      </c>
      <c r="AG22" s="89">
        <f t="shared" si="4"/>
        <v>0</v>
      </c>
      <c r="AH22" s="89">
        <f t="shared" si="5"/>
        <v>0</v>
      </c>
      <c r="AI22" s="89">
        <f t="shared" si="6"/>
        <v>0</v>
      </c>
      <c r="AJ22" s="89">
        <f t="shared" si="7"/>
        <v>0</v>
      </c>
      <c r="AK22" s="89">
        <f t="shared" si="8"/>
        <v>0</v>
      </c>
      <c r="AL22" s="89">
        <f t="shared" si="9"/>
        <v>0</v>
      </c>
      <c r="AM22" s="89">
        <f t="shared" si="10"/>
        <v>0</v>
      </c>
    </row>
    <row r="23" spans="1:39" s="88" customFormat="1" ht="44.25" customHeight="1">
      <c r="A23" s="84"/>
      <c r="B23" s="85">
        <f t="shared" si="11"/>
        <v>3</v>
      </c>
      <c r="C23" s="296"/>
      <c r="D23" s="258"/>
      <c r="E23" s="257"/>
      <c r="F23" s="258"/>
      <c r="G23" s="180" t="s">
        <v>143</v>
      </c>
      <c r="H23" s="167"/>
      <c r="I23" s="248" t="s">
        <v>249</v>
      </c>
      <c r="J23" s="249"/>
      <c r="K23" s="250"/>
      <c r="L23" s="86"/>
      <c r="M23" s="86"/>
      <c r="N23" s="86"/>
      <c r="O23" s="86"/>
      <c r="P23" s="86"/>
      <c r="Q23" s="86"/>
      <c r="R23" s="86"/>
      <c r="S23" s="86"/>
      <c r="T23" s="86"/>
      <c r="U23" s="251"/>
      <c r="V23" s="252"/>
      <c r="W23" s="252"/>
      <c r="X23" s="253"/>
      <c r="Y23" s="176" t="str">
        <f t="shared" ref="Y23" si="15">IF(COUNTA(C23:K23)=0,"",IF(COUNTA(L23:T23)=0,"未実施",IF(COUNTIF(L23:T23,"Y")=1,"終了","試験中")))</f>
        <v>未実施</v>
      </c>
      <c r="Z23" s="177" t="str">
        <f t="shared" ref="Z23" si="16">IF(COUNTA(C23:K23)=0,"",IF(L23&lt;&gt;"",$L$10,IF(M23&lt;&gt;"",$M$10,IF(N23&lt;&gt;"",$N$10,IF(O23&lt;&gt;"",$O$10,IF(P23&lt;&gt;"",$P$10,IF(T23&lt;&gt;"",$T$10,"")))))))</f>
        <v/>
      </c>
      <c r="AA23" s="178" t="str">
        <f t="shared" ref="AA23" si="17">IF(COUNTA(C23:K23)=0,"",IF(L23="Y",$L$10,IF(M23="Y",$M$10,IF(N23="Y",$N$10,IF(O23="Y",$O$10,IF(P23="Y",$P$10,IF(T23="Y",$T$10,"")))))))</f>
        <v/>
      </c>
      <c r="AB23" s="87">
        <f>IF(OR(L23 &lt;&gt; "",M23 &lt;&gt;"",N23 &lt;&gt; "",O23 &lt;&gt;"",P23 &lt;&gt; "",Q23 &lt;&gt;"",R23 &lt;&gt; "",S23 &lt;&gt;"",T23 &lt;&gt; ""),1,0)</f>
        <v>0</v>
      </c>
      <c r="AC23" s="87">
        <f>IF(OR(L23 = "H",M23 = "H",N23 = "H",O23 = "H",P23 = "H",Q23 = "H",R23 = "H",S23 = "H",T23 = "H",L23 = "M",M23 = "M",N23 = "M",O23 = "M",P23 = "M",Q23 = "M",R23 = "M",S23 = "M",T23 = "M",L23 = "L",M23 = "L",N23 = "L",O23 = "L",P23 = "L",Q23 = "L",R23 = "L",S23 = "L",T23 = "L"),1,0)</f>
        <v>0</v>
      </c>
      <c r="AD23" s="88">
        <f t="shared" si="1"/>
        <v>0</v>
      </c>
      <c r="AE23" s="89">
        <f t="shared" si="2"/>
        <v>0</v>
      </c>
      <c r="AF23" s="89">
        <f t="shared" si="3"/>
        <v>0</v>
      </c>
      <c r="AG23" s="89">
        <f t="shared" si="4"/>
        <v>0</v>
      </c>
      <c r="AH23" s="89">
        <f t="shared" si="5"/>
        <v>0</v>
      </c>
      <c r="AI23" s="89">
        <f t="shared" si="6"/>
        <v>0</v>
      </c>
      <c r="AJ23" s="89">
        <f t="shared" si="7"/>
        <v>0</v>
      </c>
      <c r="AK23" s="89">
        <f t="shared" si="8"/>
        <v>0</v>
      </c>
      <c r="AL23" s="89">
        <f t="shared" si="9"/>
        <v>0</v>
      </c>
      <c r="AM23" s="89">
        <f t="shared" si="10"/>
        <v>0</v>
      </c>
    </row>
    <row r="24" spans="1:39" s="88" customFormat="1" ht="44.25" customHeight="1">
      <c r="A24" s="84"/>
      <c r="B24" s="85">
        <f t="shared" si="11"/>
        <v>4</v>
      </c>
      <c r="C24" s="296"/>
      <c r="D24" s="258"/>
      <c r="E24" s="257"/>
      <c r="F24" s="258"/>
      <c r="G24" s="180" t="s">
        <v>136</v>
      </c>
      <c r="H24" s="167" t="s">
        <v>178</v>
      </c>
      <c r="I24" s="248" t="s">
        <v>147</v>
      </c>
      <c r="J24" s="249"/>
      <c r="K24" s="250"/>
      <c r="L24" s="86"/>
      <c r="M24" s="86"/>
      <c r="N24" s="86"/>
      <c r="O24" s="86"/>
      <c r="P24" s="86"/>
      <c r="Q24" s="86"/>
      <c r="R24" s="86"/>
      <c r="S24" s="86"/>
      <c r="T24" s="86"/>
      <c r="U24" s="251"/>
      <c r="V24" s="252"/>
      <c r="W24" s="252"/>
      <c r="X24" s="253"/>
      <c r="Y24" s="176" t="str">
        <f t="shared" ref="Y24:Y36" si="18">IF(COUNTA(C24:K24)=0,"",IF(COUNTA(L24:T24)=0,"未実施",IF(COUNTIF(L24:T24,"Y")=1,"終了","試験中")))</f>
        <v>未実施</v>
      </c>
      <c r="Z24" s="177" t="str">
        <f t="shared" ref="Z24:Z36" si="19">IF(COUNTA(C24:K24)=0,"",IF(L24&lt;&gt;"",$L$10,IF(M24&lt;&gt;"",$M$10,IF(N24&lt;&gt;"",$N$10,IF(O24&lt;&gt;"",$O$10,IF(P24&lt;&gt;"",$P$10,IF(T24&lt;&gt;"",$T$10,"")))))))</f>
        <v/>
      </c>
      <c r="AA24" s="178" t="str">
        <f t="shared" ref="AA24:AA36" si="20">IF(COUNTA(C24:K24)=0,"",IF(L24="Y",$L$10,IF(M24="Y",$M$10,IF(N24="Y",$N$10,IF(O24="Y",$O$10,IF(P24="Y",$P$10,IF(T24="Y",$T$10,"")))))))</f>
        <v/>
      </c>
      <c r="AB24" s="87">
        <f>IF(OR(L24 &lt;&gt; "",M24 &lt;&gt;"",N24 &lt;&gt; "",O24 &lt;&gt;"",P24 &lt;&gt; "",Q24 &lt;&gt;"",R24 &lt;&gt; "",S24 &lt;&gt;"",T24 &lt;&gt; ""),1,0)</f>
        <v>0</v>
      </c>
      <c r="AC24" s="87">
        <f>IF(OR(L24 = "H",M24 = "H",N24 = "H",O24 = "H",P24 = "H",Q24 = "H",R24 = "H",S24 = "H",T24 = "H",L24 = "M",M24 = "M",N24 = "M",O24 = "M",P24 = "M",Q24 = "M",R24 = "M",S24 = "M",T24 = "M",L24 = "L",M24 = "L",N24 = "L",O24 = "L",P24 = "L",Q24 = "L",R24 = "L",S24 = "L",T24 = "L"),1,0)</f>
        <v>0</v>
      </c>
      <c r="AD24" s="88">
        <f t="shared" si="1"/>
        <v>0</v>
      </c>
      <c r="AE24" s="89">
        <f t="shared" si="2"/>
        <v>0</v>
      </c>
      <c r="AF24" s="89">
        <f t="shared" si="3"/>
        <v>0</v>
      </c>
      <c r="AG24" s="89">
        <f t="shared" si="4"/>
        <v>0</v>
      </c>
      <c r="AH24" s="89">
        <f t="shared" si="5"/>
        <v>0</v>
      </c>
      <c r="AI24" s="89">
        <f t="shared" si="6"/>
        <v>0</v>
      </c>
      <c r="AJ24" s="89">
        <f t="shared" si="7"/>
        <v>0</v>
      </c>
      <c r="AK24" s="89">
        <f t="shared" si="8"/>
        <v>0</v>
      </c>
      <c r="AL24" s="89">
        <f t="shared" si="9"/>
        <v>0</v>
      </c>
      <c r="AM24" s="89">
        <f t="shared" si="10"/>
        <v>0</v>
      </c>
    </row>
    <row r="25" spans="1:39" s="88" customFormat="1" ht="42.75" customHeight="1">
      <c r="A25" s="84"/>
      <c r="B25" s="85">
        <f t="shared" si="11"/>
        <v>5</v>
      </c>
      <c r="C25" s="296"/>
      <c r="D25" s="258"/>
      <c r="E25" s="257"/>
      <c r="F25" s="258"/>
      <c r="G25" s="181"/>
      <c r="H25" s="167" t="s">
        <v>152</v>
      </c>
      <c r="I25" s="248" t="s">
        <v>165</v>
      </c>
      <c r="J25" s="303"/>
      <c r="K25" s="262"/>
      <c r="L25" s="86"/>
      <c r="M25" s="86"/>
      <c r="N25" s="86"/>
      <c r="O25" s="86"/>
      <c r="P25" s="86"/>
      <c r="Q25" s="86"/>
      <c r="R25" s="86"/>
      <c r="S25" s="86"/>
      <c r="T25" s="86"/>
      <c r="U25" s="251"/>
      <c r="V25" s="252"/>
      <c r="W25" s="252"/>
      <c r="X25" s="253"/>
      <c r="Y25" s="176" t="str">
        <f t="shared" si="18"/>
        <v>未実施</v>
      </c>
      <c r="Z25" s="177" t="str">
        <f t="shared" si="19"/>
        <v/>
      </c>
      <c r="AA25" s="178" t="str">
        <f t="shared" si="20"/>
        <v/>
      </c>
      <c r="AB25" s="87">
        <f>IF(OR(L25 &lt;&gt; "",M25 &lt;&gt;"",N25 &lt;&gt; "",O25 &lt;&gt;"",P25 &lt;&gt; "",Q25 &lt;&gt;"",R25 &lt;&gt; "",S25 &lt;&gt;"",T25 &lt;&gt; ""),1,0)</f>
        <v>0</v>
      </c>
      <c r="AC25" s="87">
        <f>IF(OR(L25 = "H",M25 = "H",N25 = "H",O25 = "H",P25 = "H",Q25 = "H",R25 = "H",S25 = "H",T25 = "H",L25 = "M",M25 = "M",N25 = "M",O25 = "M",P25 = "M",Q25 = "M",R25 = "M",S25 = "M",T25 = "M",L25 = "L",M25 = "L",N25 = "L",O25 = "L",P25 = "L",Q25 = "L",R25 = "L",S25 = "L",T25 = "L"),1,0)</f>
        <v>0</v>
      </c>
      <c r="AD25" s="88">
        <f t="shared" si="1"/>
        <v>0</v>
      </c>
      <c r="AE25" s="89">
        <f t="shared" si="2"/>
        <v>0</v>
      </c>
      <c r="AF25" s="89">
        <f t="shared" si="3"/>
        <v>0</v>
      </c>
      <c r="AG25" s="89">
        <f t="shared" si="4"/>
        <v>0</v>
      </c>
      <c r="AH25" s="89">
        <f t="shared" si="5"/>
        <v>0</v>
      </c>
      <c r="AI25" s="89">
        <f t="shared" si="6"/>
        <v>0</v>
      </c>
      <c r="AJ25" s="89">
        <f t="shared" si="7"/>
        <v>0</v>
      </c>
      <c r="AK25" s="89">
        <f t="shared" si="8"/>
        <v>0</v>
      </c>
      <c r="AL25" s="89">
        <f t="shared" si="9"/>
        <v>0</v>
      </c>
      <c r="AM25" s="89">
        <f t="shared" si="10"/>
        <v>0</v>
      </c>
    </row>
    <row r="26" spans="1:39" s="88" customFormat="1" ht="80.099999999999994" customHeight="1">
      <c r="A26" s="84"/>
      <c r="B26" s="85">
        <f t="shared" si="11"/>
        <v>6</v>
      </c>
      <c r="C26" s="296"/>
      <c r="D26" s="258"/>
      <c r="E26" s="257"/>
      <c r="F26" s="258"/>
      <c r="G26" s="181"/>
      <c r="H26" s="167" t="s">
        <v>138</v>
      </c>
      <c r="I26" s="248" t="s">
        <v>140</v>
      </c>
      <c r="J26" s="249"/>
      <c r="K26" s="250"/>
      <c r="L26" s="86"/>
      <c r="M26" s="86"/>
      <c r="N26" s="86"/>
      <c r="O26" s="86"/>
      <c r="P26" s="86"/>
      <c r="Q26" s="86"/>
      <c r="R26" s="86"/>
      <c r="S26" s="86"/>
      <c r="T26" s="86"/>
      <c r="U26" s="251"/>
      <c r="V26" s="252"/>
      <c r="W26" s="252"/>
      <c r="X26" s="253"/>
      <c r="Y26" s="176" t="str">
        <f t="shared" ref="Y26" si="21">IF(COUNTA(C26:K26)=0,"",IF(COUNTA(L26:T26)=0,"未実施",IF(COUNTIF(L26:T26,"Y")=1,"終了","試験中")))</f>
        <v>未実施</v>
      </c>
      <c r="Z26" s="177" t="str">
        <f t="shared" ref="Z26" si="22">IF(COUNTA(C26:K26)=0,"",IF(L26&lt;&gt;"",$L$10,IF(M26&lt;&gt;"",$M$10,IF(N26&lt;&gt;"",$N$10,IF(O26&lt;&gt;"",$O$10,IF(P26&lt;&gt;"",$P$10,IF(T26&lt;&gt;"",$T$10,"")))))))</f>
        <v/>
      </c>
      <c r="AA26" s="178" t="str">
        <f t="shared" ref="AA26" si="23">IF(COUNTA(C26:K26)=0,"",IF(L26="Y",$L$10,IF(M26="Y",$M$10,IF(N26="Y",$N$10,IF(O26="Y",$O$10,IF(P26="Y",$P$10,IF(T26="Y",$T$10,"")))))))</f>
        <v/>
      </c>
      <c r="AB26" s="87">
        <f t="shared" ref="AB26" si="24">IF(OR(L26 &lt;&gt; "",M26 &lt;&gt;"",N26 &lt;&gt; "",O26 &lt;&gt;"",P26 &lt;&gt; "",Q26 &lt;&gt;"",R26 &lt;&gt; "",S26 &lt;&gt;"",T26 &lt;&gt; ""),1,0)</f>
        <v>0</v>
      </c>
      <c r="AC26" s="87">
        <f t="shared" ref="AC26" si="25">IF(OR(L26 = "H",M26 = "H",N26 = "H",O26 = "H",P26 = "H",Q26 = "H",R26 = "H",S26 = "H",T26 = "H",L26 = "M",M26 = "M",N26 = "M",O26 = "M",P26 = "M",Q26 = "M",R26 = "M",S26 = "M",T26 = "M",L26 = "L",M26 = "L",N26 = "L",O26 = "L",P26 = "L",Q26 = "L",R26 = "L",S26 = "L",T26 = "L"),1,0)</f>
        <v>0</v>
      </c>
      <c r="AD26" s="88">
        <f t="shared" si="1"/>
        <v>0</v>
      </c>
      <c r="AE26" s="89">
        <f t="shared" si="2"/>
        <v>0</v>
      </c>
      <c r="AF26" s="89">
        <f t="shared" si="3"/>
        <v>0</v>
      </c>
      <c r="AG26" s="89">
        <f t="shared" si="4"/>
        <v>0</v>
      </c>
      <c r="AH26" s="89">
        <f t="shared" si="5"/>
        <v>0</v>
      </c>
      <c r="AI26" s="89">
        <f t="shared" si="6"/>
        <v>0</v>
      </c>
      <c r="AJ26" s="89">
        <f t="shared" si="7"/>
        <v>0</v>
      </c>
      <c r="AK26" s="89">
        <f t="shared" si="8"/>
        <v>0</v>
      </c>
      <c r="AL26" s="89">
        <f t="shared" si="9"/>
        <v>0</v>
      </c>
      <c r="AM26" s="89">
        <f t="shared" si="10"/>
        <v>0</v>
      </c>
    </row>
    <row r="27" spans="1:39" s="88" customFormat="1" ht="80.099999999999994" customHeight="1">
      <c r="A27" s="84"/>
      <c r="B27" s="85">
        <f t="shared" si="11"/>
        <v>7</v>
      </c>
      <c r="C27" s="296"/>
      <c r="D27" s="258"/>
      <c r="E27" s="257"/>
      <c r="F27" s="258"/>
      <c r="G27" s="181"/>
      <c r="H27" s="167" t="s">
        <v>135</v>
      </c>
      <c r="I27" s="248" t="s">
        <v>137</v>
      </c>
      <c r="J27" s="249"/>
      <c r="K27" s="250"/>
      <c r="L27" s="86"/>
      <c r="M27" s="86"/>
      <c r="N27" s="86"/>
      <c r="O27" s="86"/>
      <c r="P27" s="86"/>
      <c r="Q27" s="86"/>
      <c r="R27" s="86"/>
      <c r="S27" s="86"/>
      <c r="T27" s="86"/>
      <c r="U27" s="251"/>
      <c r="V27" s="252"/>
      <c r="W27" s="252"/>
      <c r="X27" s="253"/>
      <c r="Y27" s="176" t="str">
        <f t="shared" si="18"/>
        <v>未実施</v>
      </c>
      <c r="Z27" s="177" t="str">
        <f t="shared" si="19"/>
        <v/>
      </c>
      <c r="AA27" s="178" t="str">
        <f t="shared" si="20"/>
        <v/>
      </c>
      <c r="AB27" s="87">
        <f t="shared" ref="AB27:AB36" si="26">IF(OR(L27 &lt;&gt; "",M27 &lt;&gt;"",N27 &lt;&gt; "",O27 &lt;&gt;"",P27 &lt;&gt; "",Q27 &lt;&gt;"",R27 &lt;&gt; "",S27 &lt;&gt;"",T27 &lt;&gt; ""),1,0)</f>
        <v>0</v>
      </c>
      <c r="AC27" s="87">
        <f t="shared" ref="AC27:AC36" si="27">IF(OR(L27 = "H",M27 = "H",N27 = "H",O27 = "H",P27 = "H",Q27 = "H",R27 = "H",S27 = "H",T27 = "H",L27 = "M",M27 = "M",N27 = "M",O27 = "M",P27 = "M",Q27 = "M",R27 = "M",S27 = "M",T27 = "M",L27 = "L",M27 = "L",N27 = "L",O27 = "L",P27 = "L",Q27 = "L",R27 = "L",S27 = "L",T27 = "L"),1,0)</f>
        <v>0</v>
      </c>
      <c r="AD27" s="88">
        <f t="shared" si="1"/>
        <v>0</v>
      </c>
      <c r="AE27" s="89">
        <f t="shared" si="2"/>
        <v>0</v>
      </c>
      <c r="AF27" s="89">
        <f t="shared" si="3"/>
        <v>0</v>
      </c>
      <c r="AG27" s="89">
        <f t="shared" si="4"/>
        <v>0</v>
      </c>
      <c r="AH27" s="89">
        <f t="shared" si="5"/>
        <v>0</v>
      </c>
      <c r="AI27" s="89">
        <f t="shared" si="6"/>
        <v>0</v>
      </c>
      <c r="AJ27" s="89">
        <f t="shared" si="7"/>
        <v>0</v>
      </c>
      <c r="AK27" s="89">
        <f t="shared" si="8"/>
        <v>0</v>
      </c>
      <c r="AL27" s="89">
        <f t="shared" si="9"/>
        <v>0</v>
      </c>
      <c r="AM27" s="89">
        <f t="shared" si="10"/>
        <v>0</v>
      </c>
    </row>
    <row r="28" spans="1:39" s="88" customFormat="1" ht="80.099999999999994" customHeight="1">
      <c r="A28" s="84"/>
      <c r="B28" s="85">
        <f t="shared" si="11"/>
        <v>8</v>
      </c>
      <c r="C28" s="296"/>
      <c r="D28" s="258"/>
      <c r="E28" s="282"/>
      <c r="F28" s="342"/>
      <c r="G28" s="182"/>
      <c r="H28" s="167" t="s">
        <v>151</v>
      </c>
      <c r="I28" s="248" t="s">
        <v>139</v>
      </c>
      <c r="J28" s="249"/>
      <c r="K28" s="250"/>
      <c r="L28" s="86"/>
      <c r="M28" s="86"/>
      <c r="N28" s="86"/>
      <c r="O28" s="86"/>
      <c r="P28" s="86"/>
      <c r="Q28" s="86"/>
      <c r="R28" s="86"/>
      <c r="S28" s="86"/>
      <c r="T28" s="86"/>
      <c r="U28" s="251"/>
      <c r="V28" s="252"/>
      <c r="W28" s="252"/>
      <c r="X28" s="253"/>
      <c r="Y28" s="176" t="str">
        <f t="shared" si="18"/>
        <v>未実施</v>
      </c>
      <c r="Z28" s="177" t="str">
        <f t="shared" si="19"/>
        <v/>
      </c>
      <c r="AA28" s="178" t="str">
        <f t="shared" si="20"/>
        <v/>
      </c>
      <c r="AB28" s="87">
        <f t="shared" si="26"/>
        <v>0</v>
      </c>
      <c r="AC28" s="87">
        <f t="shared" si="27"/>
        <v>0</v>
      </c>
      <c r="AD28" s="88">
        <f t="shared" si="1"/>
        <v>0</v>
      </c>
      <c r="AE28" s="89">
        <f t="shared" si="2"/>
        <v>0</v>
      </c>
      <c r="AF28" s="89">
        <f t="shared" si="3"/>
        <v>0</v>
      </c>
      <c r="AG28" s="89">
        <f t="shared" si="4"/>
        <v>0</v>
      </c>
      <c r="AH28" s="89">
        <f t="shared" si="5"/>
        <v>0</v>
      </c>
      <c r="AI28" s="89">
        <f t="shared" si="6"/>
        <v>0</v>
      </c>
      <c r="AJ28" s="89">
        <f t="shared" si="7"/>
        <v>0</v>
      </c>
      <c r="AK28" s="89">
        <f t="shared" si="8"/>
        <v>0</v>
      </c>
      <c r="AL28" s="89">
        <f t="shared" si="9"/>
        <v>0</v>
      </c>
      <c r="AM28" s="89">
        <f t="shared" si="10"/>
        <v>0</v>
      </c>
    </row>
    <row r="29" spans="1:39" s="88" customFormat="1" ht="59.25" customHeight="1">
      <c r="A29" s="84"/>
      <c r="B29" s="85">
        <f t="shared" si="11"/>
        <v>9</v>
      </c>
      <c r="C29" s="296"/>
      <c r="D29" s="258"/>
      <c r="E29" s="261" t="s">
        <v>148</v>
      </c>
      <c r="F29" s="262"/>
      <c r="G29" s="167" t="s">
        <v>248</v>
      </c>
      <c r="H29" s="167"/>
      <c r="I29" s="248" t="s">
        <v>253</v>
      </c>
      <c r="J29" s="249"/>
      <c r="K29" s="250"/>
      <c r="L29" s="86"/>
      <c r="M29" s="86"/>
      <c r="N29" s="86"/>
      <c r="O29" s="86"/>
      <c r="P29" s="86"/>
      <c r="Q29" s="86"/>
      <c r="R29" s="86"/>
      <c r="S29" s="86"/>
      <c r="T29" s="86"/>
      <c r="U29" s="251"/>
      <c r="V29" s="252"/>
      <c r="W29" s="252"/>
      <c r="X29" s="253"/>
      <c r="Y29" s="176" t="str">
        <f t="shared" si="18"/>
        <v>未実施</v>
      </c>
      <c r="Z29" s="177" t="str">
        <f t="shared" si="19"/>
        <v/>
      </c>
      <c r="AA29" s="178" t="str">
        <f t="shared" si="20"/>
        <v/>
      </c>
      <c r="AB29" s="87">
        <f t="shared" si="26"/>
        <v>0</v>
      </c>
      <c r="AC29" s="87">
        <f t="shared" si="27"/>
        <v>0</v>
      </c>
      <c r="AD29" s="88">
        <f t="shared" si="1"/>
        <v>0</v>
      </c>
      <c r="AE29" s="89">
        <f t="shared" si="2"/>
        <v>0</v>
      </c>
      <c r="AF29" s="89">
        <f t="shared" si="3"/>
        <v>0</v>
      </c>
      <c r="AG29" s="89">
        <f t="shared" si="4"/>
        <v>0</v>
      </c>
      <c r="AH29" s="89">
        <f t="shared" si="5"/>
        <v>0</v>
      </c>
      <c r="AI29" s="89">
        <f t="shared" si="6"/>
        <v>0</v>
      </c>
      <c r="AJ29" s="89">
        <f t="shared" si="7"/>
        <v>0</v>
      </c>
      <c r="AK29" s="89">
        <f t="shared" si="8"/>
        <v>0</v>
      </c>
      <c r="AL29" s="89">
        <f t="shared" si="9"/>
        <v>0</v>
      </c>
      <c r="AM29" s="89">
        <f t="shared" si="10"/>
        <v>0</v>
      </c>
    </row>
    <row r="30" spans="1:39" s="88" customFormat="1" ht="59.25" customHeight="1">
      <c r="A30" s="84"/>
      <c r="B30" s="85">
        <f t="shared" si="11"/>
        <v>10</v>
      </c>
      <c r="C30" s="296"/>
      <c r="D30" s="258"/>
      <c r="E30" s="261" t="s">
        <v>149</v>
      </c>
      <c r="F30" s="262"/>
      <c r="G30" s="167" t="s">
        <v>247</v>
      </c>
      <c r="H30" s="167"/>
      <c r="I30" s="248" t="s">
        <v>254</v>
      </c>
      <c r="J30" s="249"/>
      <c r="K30" s="250"/>
      <c r="L30" s="86"/>
      <c r="M30" s="86"/>
      <c r="N30" s="86"/>
      <c r="O30" s="86"/>
      <c r="P30" s="86"/>
      <c r="Q30" s="86"/>
      <c r="R30" s="86"/>
      <c r="S30" s="86"/>
      <c r="T30" s="86"/>
      <c r="U30" s="251"/>
      <c r="V30" s="252"/>
      <c r="W30" s="252"/>
      <c r="X30" s="253"/>
      <c r="Y30" s="176" t="str">
        <f t="shared" ref="Y30" si="28">IF(COUNTA(C30:K30)=0,"",IF(COUNTA(L30:T30)=0,"未実施",IF(COUNTIF(L30:T30,"Y")=1,"終了","試験中")))</f>
        <v>未実施</v>
      </c>
      <c r="Z30" s="177" t="str">
        <f t="shared" ref="Z30" si="29">IF(COUNTA(C30:K30)=0,"",IF(L30&lt;&gt;"",$L$10,IF(M30&lt;&gt;"",$M$10,IF(N30&lt;&gt;"",$N$10,IF(O30&lt;&gt;"",$O$10,IF(P30&lt;&gt;"",$P$10,IF(T30&lt;&gt;"",$T$10,"")))))))</f>
        <v/>
      </c>
      <c r="AA30" s="178" t="str">
        <f t="shared" ref="AA30" si="30">IF(COUNTA(C30:K30)=0,"",IF(L30="Y",$L$10,IF(M30="Y",$M$10,IF(N30="Y",$N$10,IF(O30="Y",$O$10,IF(P30="Y",$P$10,IF(T30="Y",$T$10,"")))))))</f>
        <v/>
      </c>
      <c r="AB30" s="87">
        <f t="shared" ref="AB30" si="31">IF(OR(L30 &lt;&gt; "",M30 &lt;&gt;"",N30 &lt;&gt; "",O30 &lt;&gt;"",P30 &lt;&gt; "",Q30 &lt;&gt;"",R30 &lt;&gt; "",S30 &lt;&gt;"",T30 &lt;&gt; ""),1,0)</f>
        <v>0</v>
      </c>
      <c r="AC30" s="87">
        <f t="shared" ref="AC30" si="32">IF(OR(L30 = "H",M30 = "H",N30 = "H",O30 = "H",P30 = "H",Q30 = "H",R30 = "H",S30 = "H",T30 = "H",L30 = "M",M30 = "M",N30 = "M",O30 = "M",P30 = "M",Q30 = "M",R30 = "M",S30 = "M",T30 = "M",L30 = "L",M30 = "L",N30 = "L",O30 = "L",P30 = "L",Q30 = "L",R30 = "L",S30 = "L",T30 = "L"),1,0)</f>
        <v>0</v>
      </c>
      <c r="AD30" s="88">
        <f t="shared" si="1"/>
        <v>0</v>
      </c>
      <c r="AE30" s="89">
        <f t="shared" si="2"/>
        <v>0</v>
      </c>
      <c r="AF30" s="89">
        <f t="shared" si="3"/>
        <v>0</v>
      </c>
      <c r="AG30" s="89">
        <f t="shared" si="4"/>
        <v>0</v>
      </c>
      <c r="AH30" s="89">
        <f t="shared" si="5"/>
        <v>0</v>
      </c>
      <c r="AI30" s="89">
        <f t="shared" si="6"/>
        <v>0</v>
      </c>
      <c r="AJ30" s="89">
        <f t="shared" si="7"/>
        <v>0</v>
      </c>
      <c r="AK30" s="89">
        <f t="shared" si="8"/>
        <v>0</v>
      </c>
      <c r="AL30" s="89">
        <f t="shared" si="9"/>
        <v>0</v>
      </c>
      <c r="AM30" s="89">
        <f t="shared" si="10"/>
        <v>0</v>
      </c>
    </row>
    <row r="31" spans="1:39" s="88" customFormat="1" ht="59.25" customHeight="1">
      <c r="A31" s="84"/>
      <c r="B31" s="85">
        <f t="shared" si="11"/>
        <v>11</v>
      </c>
      <c r="C31" s="296"/>
      <c r="D31" s="258"/>
      <c r="E31" s="263" t="s">
        <v>150</v>
      </c>
      <c r="F31" s="264"/>
      <c r="G31" s="167" t="s">
        <v>153</v>
      </c>
      <c r="H31" s="167" t="s">
        <v>160</v>
      </c>
      <c r="I31" s="248" t="s">
        <v>251</v>
      </c>
      <c r="J31" s="249"/>
      <c r="K31" s="250"/>
      <c r="L31" s="86"/>
      <c r="M31" s="86"/>
      <c r="N31" s="86"/>
      <c r="O31" s="86"/>
      <c r="P31" s="86"/>
      <c r="Q31" s="86"/>
      <c r="R31" s="86"/>
      <c r="S31" s="86"/>
      <c r="T31" s="86"/>
      <c r="U31" s="251"/>
      <c r="V31" s="252"/>
      <c r="W31" s="252"/>
      <c r="X31" s="253"/>
      <c r="Y31" s="176" t="str">
        <f t="shared" ref="Y31:Y32" si="33">IF(COUNTA(C31:K31)=0,"",IF(COUNTA(L31:T31)=0,"未実施",IF(COUNTIF(L31:T31,"Y")=1,"終了","試験中")))</f>
        <v>未実施</v>
      </c>
      <c r="Z31" s="177" t="str">
        <f t="shared" ref="Z31:Z32" si="34">IF(COUNTA(C31:K31)=0,"",IF(L31&lt;&gt;"",$L$10,IF(M31&lt;&gt;"",$M$10,IF(N31&lt;&gt;"",$N$10,IF(O31&lt;&gt;"",$O$10,IF(P31&lt;&gt;"",$P$10,IF(T31&lt;&gt;"",$T$10,"")))))))</f>
        <v/>
      </c>
      <c r="AA31" s="178" t="str">
        <f t="shared" ref="AA31:AA32" si="35">IF(COUNTA(C31:K31)=0,"",IF(L31="Y",$L$10,IF(M31="Y",$M$10,IF(N31="Y",$N$10,IF(O31="Y",$O$10,IF(P31="Y",$P$10,IF(T31="Y",$T$10,"")))))))</f>
        <v/>
      </c>
      <c r="AB31" s="87">
        <f t="shared" ref="AB31:AB32" si="36">IF(OR(L31 &lt;&gt; "",M31 &lt;&gt;"",N31 &lt;&gt; "",O31 &lt;&gt;"",P31 &lt;&gt; "",Q31 &lt;&gt;"",R31 &lt;&gt; "",S31 &lt;&gt;"",T31 &lt;&gt; ""),1,0)</f>
        <v>0</v>
      </c>
      <c r="AC31" s="87">
        <f t="shared" ref="AC31:AC32" si="37">IF(OR(L31 = "H",M31 = "H",N31 = "H",O31 = "H",P31 = "H",Q31 = "H",R31 = "H",S31 = "H",T31 = "H",L31 = "M",M31 = "M",N31 = "M",O31 = "M",P31 = "M",Q31 = "M",R31 = "M",S31 = "M",T31 = "M",L31 = "L",M31 = "L",N31 = "L",O31 = "L",P31 = "L",Q31 = "L",R31 = "L",S31 = "L",T31 = "L"),1,0)</f>
        <v>0</v>
      </c>
      <c r="AD31" s="88">
        <f t="shared" si="1"/>
        <v>0</v>
      </c>
      <c r="AE31" s="89">
        <f t="shared" si="2"/>
        <v>0</v>
      </c>
      <c r="AF31" s="89">
        <f t="shared" si="3"/>
        <v>0</v>
      </c>
      <c r="AG31" s="89">
        <f t="shared" si="4"/>
        <v>0</v>
      </c>
      <c r="AH31" s="89">
        <f t="shared" si="5"/>
        <v>0</v>
      </c>
      <c r="AI31" s="89">
        <f t="shared" si="6"/>
        <v>0</v>
      </c>
      <c r="AJ31" s="89">
        <f t="shared" si="7"/>
        <v>0</v>
      </c>
      <c r="AK31" s="89">
        <f t="shared" si="8"/>
        <v>0</v>
      </c>
      <c r="AL31" s="89">
        <f t="shared" si="9"/>
        <v>0</v>
      </c>
      <c r="AM31" s="89">
        <f t="shared" si="10"/>
        <v>0</v>
      </c>
    </row>
    <row r="32" spans="1:39" s="88" customFormat="1" ht="117" customHeight="1">
      <c r="A32" s="84"/>
      <c r="B32" s="85">
        <f t="shared" si="11"/>
        <v>12</v>
      </c>
      <c r="C32" s="296"/>
      <c r="D32" s="258"/>
      <c r="E32" s="257"/>
      <c r="F32" s="258"/>
      <c r="G32" s="167" t="s">
        <v>164</v>
      </c>
      <c r="H32" s="167" t="s">
        <v>159</v>
      </c>
      <c r="I32" s="248" t="s">
        <v>250</v>
      </c>
      <c r="J32" s="249"/>
      <c r="K32" s="250"/>
      <c r="L32" s="86"/>
      <c r="M32" s="86"/>
      <c r="N32" s="86"/>
      <c r="O32" s="86"/>
      <c r="P32" s="86"/>
      <c r="Q32" s="86"/>
      <c r="R32" s="86"/>
      <c r="S32" s="86"/>
      <c r="T32" s="86"/>
      <c r="U32" s="251"/>
      <c r="V32" s="252"/>
      <c r="W32" s="252"/>
      <c r="X32" s="253"/>
      <c r="Y32" s="176" t="str">
        <f t="shared" si="33"/>
        <v>未実施</v>
      </c>
      <c r="Z32" s="177" t="str">
        <f t="shared" si="34"/>
        <v/>
      </c>
      <c r="AA32" s="178" t="str">
        <f t="shared" si="35"/>
        <v/>
      </c>
      <c r="AB32" s="87">
        <f t="shared" si="36"/>
        <v>0</v>
      </c>
      <c r="AC32" s="87">
        <f t="shared" si="37"/>
        <v>0</v>
      </c>
      <c r="AD32" s="88">
        <f t="shared" si="1"/>
        <v>0</v>
      </c>
      <c r="AE32" s="89">
        <f t="shared" si="2"/>
        <v>0</v>
      </c>
      <c r="AF32" s="89">
        <f t="shared" si="3"/>
        <v>0</v>
      </c>
      <c r="AG32" s="89">
        <f t="shared" si="4"/>
        <v>0</v>
      </c>
      <c r="AH32" s="89">
        <f t="shared" si="5"/>
        <v>0</v>
      </c>
      <c r="AI32" s="89">
        <f t="shared" si="6"/>
        <v>0</v>
      </c>
      <c r="AJ32" s="89">
        <f t="shared" si="7"/>
        <v>0</v>
      </c>
      <c r="AK32" s="89">
        <f t="shared" si="8"/>
        <v>0</v>
      </c>
      <c r="AL32" s="89">
        <f t="shared" si="9"/>
        <v>0</v>
      </c>
      <c r="AM32" s="89">
        <f t="shared" si="10"/>
        <v>0</v>
      </c>
    </row>
    <row r="33" spans="1:39" s="88" customFormat="1" ht="37.5" customHeight="1">
      <c r="A33" s="84"/>
      <c r="B33" s="85">
        <f t="shared" si="11"/>
        <v>13</v>
      </c>
      <c r="C33" s="296"/>
      <c r="D33" s="258"/>
      <c r="E33" s="257"/>
      <c r="F33" s="258"/>
      <c r="G33" s="167" t="s">
        <v>154</v>
      </c>
      <c r="H33" s="167"/>
      <c r="I33" s="248" t="s">
        <v>155</v>
      </c>
      <c r="J33" s="249"/>
      <c r="K33" s="250"/>
      <c r="L33" s="86"/>
      <c r="M33" s="86"/>
      <c r="N33" s="86"/>
      <c r="O33" s="86"/>
      <c r="P33" s="86"/>
      <c r="Q33" s="86"/>
      <c r="R33" s="86"/>
      <c r="S33" s="86"/>
      <c r="T33" s="86"/>
      <c r="U33" s="251"/>
      <c r="V33" s="252"/>
      <c r="W33" s="252"/>
      <c r="X33" s="253"/>
      <c r="Y33" s="176" t="str">
        <f t="shared" ref="Y33" si="38">IF(COUNTA(C33:K33)=0,"",IF(COUNTA(L33:T33)=0,"未実施",IF(COUNTIF(L33:T33,"Y")=1,"終了","試験中")))</f>
        <v>未実施</v>
      </c>
      <c r="Z33" s="177" t="str">
        <f t="shared" ref="Z33" si="39">IF(COUNTA(C33:K33)=0,"",IF(L33&lt;&gt;"",$L$10,IF(M33&lt;&gt;"",$M$10,IF(N33&lt;&gt;"",$N$10,IF(O33&lt;&gt;"",$O$10,IF(P33&lt;&gt;"",$P$10,IF(T33&lt;&gt;"",$T$10,"")))))))</f>
        <v/>
      </c>
      <c r="AA33" s="178" t="str">
        <f t="shared" ref="AA33" si="40">IF(COUNTA(C33:K33)=0,"",IF(L33="Y",$L$10,IF(M33="Y",$M$10,IF(N33="Y",$N$10,IF(O33="Y",$O$10,IF(P33="Y",$P$10,IF(T33="Y",$T$10,"")))))))</f>
        <v/>
      </c>
      <c r="AB33" s="87">
        <f t="shared" ref="AB33" si="41">IF(OR(L33 &lt;&gt; "",M33 &lt;&gt;"",N33 &lt;&gt; "",O33 &lt;&gt;"",P33 &lt;&gt; "",Q33 &lt;&gt;"",R33 &lt;&gt; "",S33 &lt;&gt;"",T33 &lt;&gt; ""),1,0)</f>
        <v>0</v>
      </c>
      <c r="AC33" s="87">
        <f t="shared" ref="AC33" si="42">IF(OR(L33 = "H",M33 = "H",N33 = "H",O33 = "H",P33 = "H",Q33 = "H",R33 = "H",S33 = "H",T33 = "H",L33 = "M",M33 = "M",N33 = "M",O33 = "M",P33 = "M",Q33 = "M",R33 = "M",S33 = "M",T33 = "M",L33 = "L",M33 = "L",N33 = "L",O33 = "L",P33 = "L",Q33 = "L",R33 = "L",S33 = "L",T33 = "L"),1,0)</f>
        <v>0</v>
      </c>
      <c r="AD33" s="88">
        <f t="shared" si="1"/>
        <v>0</v>
      </c>
      <c r="AE33" s="89">
        <f t="shared" si="2"/>
        <v>0</v>
      </c>
      <c r="AF33" s="89">
        <f t="shared" si="3"/>
        <v>0</v>
      </c>
      <c r="AG33" s="89">
        <f t="shared" si="4"/>
        <v>0</v>
      </c>
      <c r="AH33" s="89">
        <f t="shared" si="5"/>
        <v>0</v>
      </c>
      <c r="AI33" s="89">
        <f t="shared" si="6"/>
        <v>0</v>
      </c>
      <c r="AJ33" s="89">
        <f t="shared" si="7"/>
        <v>0</v>
      </c>
      <c r="AK33" s="89">
        <f t="shared" si="8"/>
        <v>0</v>
      </c>
      <c r="AL33" s="89">
        <f t="shared" si="9"/>
        <v>0</v>
      </c>
      <c r="AM33" s="89">
        <f t="shared" si="10"/>
        <v>0</v>
      </c>
    </row>
    <row r="34" spans="1:39" s="88" customFormat="1" ht="32.25" customHeight="1">
      <c r="A34" s="84"/>
      <c r="B34" s="85">
        <f t="shared" si="11"/>
        <v>14</v>
      </c>
      <c r="C34" s="296"/>
      <c r="D34" s="258"/>
      <c r="E34" s="257"/>
      <c r="F34" s="258"/>
      <c r="G34" s="167" t="s">
        <v>156</v>
      </c>
      <c r="H34" s="167"/>
      <c r="I34" s="248" t="s">
        <v>158</v>
      </c>
      <c r="J34" s="249"/>
      <c r="K34" s="250"/>
      <c r="L34" s="86"/>
      <c r="M34" s="86"/>
      <c r="N34" s="86"/>
      <c r="O34" s="86"/>
      <c r="P34" s="86"/>
      <c r="Q34" s="86"/>
      <c r="R34" s="86"/>
      <c r="S34" s="86"/>
      <c r="T34" s="86"/>
      <c r="U34" s="251"/>
      <c r="V34" s="252"/>
      <c r="W34" s="252"/>
      <c r="X34" s="253"/>
      <c r="Y34" s="176" t="str">
        <f t="shared" si="18"/>
        <v>未実施</v>
      </c>
      <c r="Z34" s="177" t="str">
        <f t="shared" si="19"/>
        <v/>
      </c>
      <c r="AA34" s="178" t="str">
        <f t="shared" si="20"/>
        <v/>
      </c>
      <c r="AB34" s="87">
        <f t="shared" si="26"/>
        <v>0</v>
      </c>
      <c r="AC34" s="87">
        <f t="shared" si="27"/>
        <v>0</v>
      </c>
      <c r="AD34" s="88">
        <f t="shared" si="1"/>
        <v>0</v>
      </c>
      <c r="AE34" s="89">
        <f t="shared" si="2"/>
        <v>0</v>
      </c>
      <c r="AF34" s="89">
        <f t="shared" si="3"/>
        <v>0</v>
      </c>
      <c r="AG34" s="89">
        <f t="shared" si="4"/>
        <v>0</v>
      </c>
      <c r="AH34" s="89">
        <f t="shared" si="5"/>
        <v>0</v>
      </c>
      <c r="AI34" s="89">
        <f t="shared" si="6"/>
        <v>0</v>
      </c>
      <c r="AJ34" s="89">
        <f t="shared" si="7"/>
        <v>0</v>
      </c>
      <c r="AK34" s="89">
        <f t="shared" si="8"/>
        <v>0</v>
      </c>
      <c r="AL34" s="89">
        <f t="shared" si="9"/>
        <v>0</v>
      </c>
      <c r="AM34" s="89">
        <f t="shared" si="10"/>
        <v>0</v>
      </c>
    </row>
    <row r="35" spans="1:39" s="88" customFormat="1" ht="45.75" customHeight="1">
      <c r="A35" s="84"/>
      <c r="B35" s="85">
        <f t="shared" si="11"/>
        <v>15</v>
      </c>
      <c r="C35" s="296"/>
      <c r="D35" s="258"/>
      <c r="E35" s="257"/>
      <c r="F35" s="258"/>
      <c r="G35" s="167" t="s">
        <v>157</v>
      </c>
      <c r="H35" s="167"/>
      <c r="I35" s="248" t="s">
        <v>252</v>
      </c>
      <c r="J35" s="249"/>
      <c r="K35" s="250"/>
      <c r="L35" s="86"/>
      <c r="M35" s="86"/>
      <c r="N35" s="86"/>
      <c r="O35" s="86"/>
      <c r="P35" s="86"/>
      <c r="Q35" s="86"/>
      <c r="R35" s="86"/>
      <c r="S35" s="86"/>
      <c r="T35" s="86"/>
      <c r="U35" s="251"/>
      <c r="V35" s="252"/>
      <c r="W35" s="252"/>
      <c r="X35" s="253"/>
      <c r="Y35" s="176" t="str">
        <f t="shared" si="18"/>
        <v>未実施</v>
      </c>
      <c r="Z35" s="177" t="str">
        <f t="shared" si="19"/>
        <v/>
      </c>
      <c r="AA35" s="178" t="str">
        <f t="shared" si="20"/>
        <v/>
      </c>
      <c r="AB35" s="87">
        <f t="shared" si="26"/>
        <v>0</v>
      </c>
      <c r="AC35" s="87">
        <f t="shared" si="27"/>
        <v>0</v>
      </c>
      <c r="AD35" s="88">
        <f t="shared" si="1"/>
        <v>0</v>
      </c>
      <c r="AE35" s="89">
        <f t="shared" si="2"/>
        <v>0</v>
      </c>
      <c r="AF35" s="89">
        <f t="shared" si="3"/>
        <v>0</v>
      </c>
      <c r="AG35" s="89">
        <f t="shared" si="4"/>
        <v>0</v>
      </c>
      <c r="AH35" s="89">
        <f t="shared" si="5"/>
        <v>0</v>
      </c>
      <c r="AI35" s="89">
        <f t="shared" si="6"/>
        <v>0</v>
      </c>
      <c r="AJ35" s="89">
        <f t="shared" si="7"/>
        <v>0</v>
      </c>
      <c r="AK35" s="89">
        <f t="shared" si="8"/>
        <v>0</v>
      </c>
      <c r="AL35" s="89">
        <f t="shared" si="9"/>
        <v>0</v>
      </c>
      <c r="AM35" s="89">
        <f t="shared" si="10"/>
        <v>0</v>
      </c>
    </row>
    <row r="36" spans="1:39" s="88" customFormat="1" ht="50.25" customHeight="1">
      <c r="A36" s="84"/>
      <c r="B36" s="85">
        <f t="shared" si="11"/>
        <v>16</v>
      </c>
      <c r="C36" s="296"/>
      <c r="D36" s="258"/>
      <c r="E36" s="257"/>
      <c r="F36" s="258"/>
      <c r="G36" s="167" t="s">
        <v>163</v>
      </c>
      <c r="H36" s="167" t="s">
        <v>161</v>
      </c>
      <c r="I36" s="248" t="s">
        <v>162</v>
      </c>
      <c r="J36" s="249"/>
      <c r="K36" s="250"/>
      <c r="L36" s="86"/>
      <c r="M36" s="86"/>
      <c r="N36" s="86"/>
      <c r="O36" s="86"/>
      <c r="P36" s="86"/>
      <c r="Q36" s="86"/>
      <c r="R36" s="86"/>
      <c r="S36" s="86"/>
      <c r="T36" s="86"/>
      <c r="U36" s="251"/>
      <c r="V36" s="252"/>
      <c r="W36" s="252"/>
      <c r="X36" s="253"/>
      <c r="Y36" s="176" t="str">
        <f t="shared" si="18"/>
        <v>未実施</v>
      </c>
      <c r="Z36" s="177" t="str">
        <f t="shared" si="19"/>
        <v/>
      </c>
      <c r="AA36" s="178" t="str">
        <f t="shared" si="20"/>
        <v/>
      </c>
      <c r="AB36" s="87">
        <f t="shared" si="26"/>
        <v>0</v>
      </c>
      <c r="AC36" s="87">
        <f t="shared" si="27"/>
        <v>0</v>
      </c>
      <c r="AD36" s="88">
        <f t="shared" si="1"/>
        <v>0</v>
      </c>
      <c r="AE36" s="89">
        <f t="shared" si="2"/>
        <v>0</v>
      </c>
      <c r="AF36" s="89">
        <f t="shared" si="3"/>
        <v>0</v>
      </c>
      <c r="AG36" s="89">
        <f t="shared" si="4"/>
        <v>0</v>
      </c>
      <c r="AH36" s="89">
        <f t="shared" si="5"/>
        <v>0</v>
      </c>
      <c r="AI36" s="89">
        <f t="shared" si="6"/>
        <v>0</v>
      </c>
      <c r="AJ36" s="89">
        <f t="shared" si="7"/>
        <v>0</v>
      </c>
      <c r="AK36" s="89">
        <f t="shared" si="8"/>
        <v>0</v>
      </c>
      <c r="AL36" s="89">
        <f t="shared" si="9"/>
        <v>0</v>
      </c>
      <c r="AM36" s="89">
        <f t="shared" si="10"/>
        <v>0</v>
      </c>
    </row>
    <row r="37" spans="1:39" s="88" customFormat="1" ht="70.5" customHeight="1">
      <c r="A37" s="84"/>
      <c r="B37" s="320">
        <f t="shared" ref="B37:B174" si="43">ROW()-20</f>
        <v>17</v>
      </c>
      <c r="C37" s="256" t="s">
        <v>256</v>
      </c>
      <c r="D37" s="256"/>
      <c r="E37" s="254" t="s">
        <v>166</v>
      </c>
      <c r="F37" s="255"/>
      <c r="G37" s="180" t="s">
        <v>185</v>
      </c>
      <c r="H37" s="167"/>
      <c r="I37" s="248" t="s">
        <v>255</v>
      </c>
      <c r="J37" s="249"/>
      <c r="K37" s="250"/>
      <c r="L37" s="86"/>
      <c r="M37" s="86"/>
      <c r="N37" s="86"/>
      <c r="O37" s="86"/>
      <c r="P37" s="86"/>
      <c r="Q37" s="86"/>
      <c r="R37" s="86"/>
      <c r="S37" s="86"/>
      <c r="T37" s="86"/>
      <c r="U37" s="251"/>
      <c r="V37" s="252"/>
      <c r="W37" s="252"/>
      <c r="X37" s="253"/>
      <c r="Y37" s="176" t="str">
        <f t="shared" ref="Y37:Y174" si="44">IF(COUNTA(C37:K37)=0,"",IF(COUNTA(L37:T37)=0,"未実施",IF(COUNTIF(L37:T37,"Y")=1,"終了","試験中")))</f>
        <v>未実施</v>
      </c>
      <c r="Z37" s="177" t="str">
        <f t="shared" ref="Z37:Z174" si="45">IF(COUNTA(C37:K37)=0,"",IF(L37&lt;&gt;"",$L$10,IF(M37&lt;&gt;"",$M$10,IF(N37&lt;&gt;"",$N$10,IF(O37&lt;&gt;"",$O$10,IF(P37&lt;&gt;"",$P$10,IF(T37&lt;&gt;"",$T$10,"")))))))</f>
        <v/>
      </c>
      <c r="AA37" s="178" t="str">
        <f t="shared" ref="AA37:AA174" si="46">IF(COUNTA(C37:K37)=0,"",IF(L37="Y",$L$10,IF(M37="Y",$M$10,IF(N37="Y",$N$10,IF(O37="Y",$O$10,IF(P37="Y",$P$10,IF(T37="Y",$T$10,"")))))))</f>
        <v/>
      </c>
      <c r="AB37" s="87">
        <f t="shared" ref="AB37:AB172" si="47">IF(OR(L37 &lt;&gt; "",M37 &lt;&gt;"",N37 &lt;&gt; "",O37 &lt;&gt;"",P37 &lt;&gt; "",Q37 &lt;&gt;"",R37 &lt;&gt; "",S37 &lt;&gt;"",T37 &lt;&gt; ""),1,0)</f>
        <v>0</v>
      </c>
      <c r="AC37" s="87">
        <f t="shared" ref="AC37:AC172" si="48">IF(OR(L37 = "H",M37 = "H",N37 = "H",O37 = "H",P37 = "H",Q37 = "H",R37 = "H",S37 = "H",T37 = "H",L37 = "M",M37 = "M",N37 = "M",O37 = "M",P37 = "M",Q37 = "M",R37 = "M",S37 = "M",T37 = "M",L37 = "L",M37 = "L",N37 = "L",O37 = "L",P37 = "L",Q37 = "L",R37 = "L",S37 = "L",T37 = "L"),1,0)</f>
        <v>0</v>
      </c>
      <c r="AD37" s="88">
        <f t="shared" ref="AD37:AD174" si="49">IF(AND(ISNUMBER($B37)=TRUE,$B37  &lt;&gt; "",$C37 &lt;&gt; "",$G37 &lt;&gt;""),1,0)</f>
        <v>1</v>
      </c>
      <c r="AE37" s="89">
        <f t="shared" ref="AE37:AE174" si="50">IF($L37&lt;&gt;"",1,0)</f>
        <v>0</v>
      </c>
      <c r="AF37" s="89">
        <f t="shared" ref="AF37:AF174" si="51">IF(AND($L37="",$M37&lt;&gt;""),1,0)</f>
        <v>0</v>
      </c>
      <c r="AG37" s="89">
        <f t="shared" ref="AG37:AG174" si="52">IF(AND($L37="",$M37="",$N37&lt;&gt;""),1,0)</f>
        <v>0</v>
      </c>
      <c r="AH37" s="89">
        <f t="shared" ref="AH37:AH174" si="53">IF(AND($L37="",$M37="",$N37="",$O37&lt;&gt;""),1,0)</f>
        <v>0</v>
      </c>
      <c r="AI37" s="89">
        <f t="shared" ref="AI37:AI174" si="54">IF(AND($L37="",$M37="",$N37="",$O37="",$P37&lt;&gt;""),1,0)</f>
        <v>0</v>
      </c>
      <c r="AJ37" s="89">
        <f t="shared" ref="AJ37:AJ174" si="55">IF(AND($L37="",$M37="",$N37="",$O37="",$P37="",$Q37&lt;&gt;""),1,0)</f>
        <v>0</v>
      </c>
      <c r="AK37" s="89">
        <f t="shared" ref="AK37:AK174" si="56">IF(AND($L37="",$M37="",$N37="",$O37="",$P37="",$Q37="",$R37&lt;&gt;""),1,0)</f>
        <v>0</v>
      </c>
      <c r="AL37" s="89">
        <f t="shared" ref="AL37:AL174" si="57">IF(AND($L37="",$M37="",$N37="",$O37="",$P37="",$Q37="",$R37="",$S37&lt;&gt;""),1,0)</f>
        <v>0</v>
      </c>
      <c r="AM37" s="89">
        <f t="shared" ref="AM37:AM174" si="58">IF(AND($L37="",$M37="",$N37="",$O37="",$P37="",$Q37="",$R37="",$S37="",$T37&lt;&gt;""),1,0)</f>
        <v>0</v>
      </c>
    </row>
    <row r="38" spans="1:39" s="88" customFormat="1" ht="40.5" customHeight="1">
      <c r="A38" s="84"/>
      <c r="B38" s="85">
        <f t="shared" si="43"/>
        <v>18</v>
      </c>
      <c r="C38" s="245"/>
      <c r="D38" s="245"/>
      <c r="E38" s="316" t="s">
        <v>286</v>
      </c>
      <c r="F38" s="317"/>
      <c r="G38" s="311" t="s">
        <v>167</v>
      </c>
      <c r="H38" s="167" t="s">
        <v>145</v>
      </c>
      <c r="I38" s="248" t="s">
        <v>270</v>
      </c>
      <c r="J38" s="249"/>
      <c r="K38" s="250"/>
      <c r="L38" s="183"/>
      <c r="M38" s="183"/>
      <c r="N38" s="183"/>
      <c r="O38" s="183"/>
      <c r="P38" s="183"/>
      <c r="Q38" s="183"/>
      <c r="R38" s="183"/>
      <c r="S38" s="183"/>
      <c r="T38" s="183"/>
      <c r="U38" s="251"/>
      <c r="V38" s="252"/>
      <c r="W38" s="252"/>
      <c r="X38" s="253"/>
      <c r="Y38" s="176" t="str">
        <f t="shared" si="44"/>
        <v>未実施</v>
      </c>
      <c r="Z38" s="177" t="str">
        <f t="shared" si="45"/>
        <v/>
      </c>
      <c r="AA38" s="178" t="str">
        <f t="shared" si="46"/>
        <v/>
      </c>
      <c r="AB38" s="87">
        <f t="shared" si="47"/>
        <v>0</v>
      </c>
      <c r="AC38" s="87">
        <f t="shared" si="48"/>
        <v>0</v>
      </c>
      <c r="AD38" s="88">
        <f t="shared" si="49"/>
        <v>0</v>
      </c>
      <c r="AE38" s="89">
        <f t="shared" si="50"/>
        <v>0</v>
      </c>
      <c r="AF38" s="89">
        <f t="shared" si="51"/>
        <v>0</v>
      </c>
      <c r="AG38" s="89">
        <f t="shared" si="52"/>
        <v>0</v>
      </c>
      <c r="AH38" s="89">
        <f t="shared" si="53"/>
        <v>0</v>
      </c>
      <c r="AI38" s="89">
        <f t="shared" si="54"/>
        <v>0</v>
      </c>
      <c r="AJ38" s="89">
        <f t="shared" si="55"/>
        <v>0</v>
      </c>
      <c r="AK38" s="89">
        <f t="shared" si="56"/>
        <v>0</v>
      </c>
      <c r="AL38" s="89">
        <f t="shared" si="57"/>
        <v>0</v>
      </c>
      <c r="AM38" s="89">
        <f t="shared" si="58"/>
        <v>0</v>
      </c>
    </row>
    <row r="39" spans="1:39" s="88" customFormat="1" ht="40.5" customHeight="1">
      <c r="A39" s="84"/>
      <c r="B39" s="85">
        <f t="shared" si="43"/>
        <v>19</v>
      </c>
      <c r="C39" s="245"/>
      <c r="D39" s="245"/>
      <c r="E39" s="246"/>
      <c r="F39" s="246"/>
      <c r="G39" s="309"/>
      <c r="H39" s="167" t="s">
        <v>180</v>
      </c>
      <c r="I39" s="248" t="s">
        <v>258</v>
      </c>
      <c r="J39" s="249"/>
      <c r="K39" s="250"/>
      <c r="L39" s="183"/>
      <c r="M39" s="183"/>
      <c r="N39" s="183"/>
      <c r="O39" s="183"/>
      <c r="P39" s="183"/>
      <c r="Q39" s="183"/>
      <c r="R39" s="183"/>
      <c r="S39" s="183"/>
      <c r="T39" s="183"/>
      <c r="U39" s="251"/>
      <c r="V39" s="252"/>
      <c r="W39" s="252"/>
      <c r="X39" s="253"/>
      <c r="Y39" s="176" t="str">
        <f t="shared" si="44"/>
        <v>未実施</v>
      </c>
      <c r="Z39" s="177" t="str">
        <f t="shared" si="45"/>
        <v/>
      </c>
      <c r="AA39" s="178" t="str">
        <f t="shared" si="46"/>
        <v/>
      </c>
      <c r="AB39" s="87">
        <f t="shared" si="47"/>
        <v>0</v>
      </c>
      <c r="AC39" s="87">
        <f t="shared" si="48"/>
        <v>0</v>
      </c>
      <c r="AD39" s="88">
        <f t="shared" si="49"/>
        <v>0</v>
      </c>
      <c r="AE39" s="89">
        <f t="shared" si="50"/>
        <v>0</v>
      </c>
      <c r="AF39" s="89">
        <f t="shared" si="51"/>
        <v>0</v>
      </c>
      <c r="AG39" s="89">
        <f t="shared" si="52"/>
        <v>0</v>
      </c>
      <c r="AH39" s="89">
        <f t="shared" si="53"/>
        <v>0</v>
      </c>
      <c r="AI39" s="89">
        <f t="shared" si="54"/>
        <v>0</v>
      </c>
      <c r="AJ39" s="89">
        <f t="shared" si="55"/>
        <v>0</v>
      </c>
      <c r="AK39" s="89">
        <f t="shared" si="56"/>
        <v>0</v>
      </c>
      <c r="AL39" s="89">
        <f t="shared" si="57"/>
        <v>0</v>
      </c>
      <c r="AM39" s="89">
        <f t="shared" si="58"/>
        <v>0</v>
      </c>
    </row>
    <row r="40" spans="1:39" s="88" customFormat="1" ht="40.5" customHeight="1">
      <c r="A40" s="84"/>
      <c r="B40" s="85">
        <f t="shared" si="43"/>
        <v>20</v>
      </c>
      <c r="C40" s="245"/>
      <c r="D40" s="245"/>
      <c r="E40" s="246"/>
      <c r="F40" s="246"/>
      <c r="G40" s="309"/>
      <c r="H40" s="304" t="s">
        <v>179</v>
      </c>
      <c r="I40" s="305" t="s">
        <v>257</v>
      </c>
      <c r="J40" s="306"/>
      <c r="K40" s="307"/>
      <c r="L40" s="183"/>
      <c r="M40" s="183"/>
      <c r="N40" s="183"/>
      <c r="O40" s="183"/>
      <c r="P40" s="183"/>
      <c r="Q40" s="183"/>
      <c r="R40" s="183"/>
      <c r="S40" s="183"/>
      <c r="T40" s="183"/>
      <c r="U40" s="251"/>
      <c r="V40" s="252"/>
      <c r="W40" s="252"/>
      <c r="X40" s="253"/>
      <c r="Y40" s="176" t="str">
        <f t="shared" si="44"/>
        <v>未実施</v>
      </c>
      <c r="Z40" s="177" t="str">
        <f t="shared" si="45"/>
        <v/>
      </c>
      <c r="AA40" s="178" t="str">
        <f t="shared" si="46"/>
        <v/>
      </c>
      <c r="AB40" s="87">
        <f t="shared" si="47"/>
        <v>0</v>
      </c>
      <c r="AC40" s="87">
        <f t="shared" si="48"/>
        <v>0</v>
      </c>
      <c r="AD40" s="88">
        <f t="shared" si="49"/>
        <v>0</v>
      </c>
      <c r="AE40" s="89">
        <f t="shared" si="50"/>
        <v>0</v>
      </c>
      <c r="AF40" s="89">
        <f t="shared" si="51"/>
        <v>0</v>
      </c>
      <c r="AG40" s="89">
        <f t="shared" si="52"/>
        <v>0</v>
      </c>
      <c r="AH40" s="89">
        <f t="shared" si="53"/>
        <v>0</v>
      </c>
      <c r="AI40" s="89">
        <f t="shared" si="54"/>
        <v>0</v>
      </c>
      <c r="AJ40" s="89">
        <f t="shared" si="55"/>
        <v>0</v>
      </c>
      <c r="AK40" s="89">
        <f t="shared" si="56"/>
        <v>0</v>
      </c>
      <c r="AL40" s="89">
        <f t="shared" si="57"/>
        <v>0</v>
      </c>
      <c r="AM40" s="89">
        <f t="shared" si="58"/>
        <v>0</v>
      </c>
    </row>
    <row r="41" spans="1:39" s="88" customFormat="1" ht="40.5" customHeight="1">
      <c r="A41" s="84"/>
      <c r="B41" s="85">
        <f t="shared" si="43"/>
        <v>21</v>
      </c>
      <c r="C41" s="245"/>
      <c r="D41" s="245"/>
      <c r="E41" s="246"/>
      <c r="F41" s="246"/>
      <c r="G41" s="309"/>
      <c r="H41" s="167" t="s">
        <v>181</v>
      </c>
      <c r="I41" s="248" t="s">
        <v>168</v>
      </c>
      <c r="J41" s="249"/>
      <c r="K41" s="250"/>
      <c r="L41" s="183"/>
      <c r="M41" s="183"/>
      <c r="N41" s="183"/>
      <c r="O41" s="183"/>
      <c r="P41" s="183"/>
      <c r="Q41" s="183"/>
      <c r="R41" s="183"/>
      <c r="S41" s="183"/>
      <c r="T41" s="183"/>
      <c r="U41" s="251"/>
      <c r="V41" s="252"/>
      <c r="W41" s="252"/>
      <c r="X41" s="253"/>
      <c r="Y41" s="176" t="str">
        <f t="shared" si="44"/>
        <v>未実施</v>
      </c>
      <c r="Z41" s="177" t="str">
        <f t="shared" si="45"/>
        <v/>
      </c>
      <c r="AA41" s="178" t="str">
        <f t="shared" si="46"/>
        <v/>
      </c>
      <c r="AB41" s="87">
        <f t="shared" si="47"/>
        <v>0</v>
      </c>
      <c r="AC41" s="87">
        <f t="shared" si="48"/>
        <v>0</v>
      </c>
      <c r="AD41" s="88">
        <f t="shared" si="49"/>
        <v>0</v>
      </c>
      <c r="AE41" s="89">
        <f t="shared" si="50"/>
        <v>0</v>
      </c>
      <c r="AF41" s="89">
        <f t="shared" si="51"/>
        <v>0</v>
      </c>
      <c r="AG41" s="89">
        <f t="shared" si="52"/>
        <v>0</v>
      </c>
      <c r="AH41" s="89">
        <f t="shared" si="53"/>
        <v>0</v>
      </c>
      <c r="AI41" s="89">
        <f t="shared" si="54"/>
        <v>0</v>
      </c>
      <c r="AJ41" s="89">
        <f t="shared" si="55"/>
        <v>0</v>
      </c>
      <c r="AK41" s="89">
        <f t="shared" si="56"/>
        <v>0</v>
      </c>
      <c r="AL41" s="89">
        <f t="shared" si="57"/>
        <v>0</v>
      </c>
      <c r="AM41" s="89">
        <f t="shared" si="58"/>
        <v>0</v>
      </c>
    </row>
    <row r="42" spans="1:39" s="88" customFormat="1" ht="38.25" customHeight="1">
      <c r="A42" s="84"/>
      <c r="B42" s="85">
        <f t="shared" si="43"/>
        <v>22</v>
      </c>
      <c r="C42" s="245"/>
      <c r="D42" s="245"/>
      <c r="E42" s="246"/>
      <c r="F42" s="246"/>
      <c r="G42" s="309"/>
      <c r="H42" s="167" t="s">
        <v>182</v>
      </c>
      <c r="I42" s="248" t="s">
        <v>183</v>
      </c>
      <c r="J42" s="249"/>
      <c r="K42" s="250"/>
      <c r="L42" s="183"/>
      <c r="M42" s="183"/>
      <c r="N42" s="183"/>
      <c r="O42" s="183"/>
      <c r="P42" s="183"/>
      <c r="Q42" s="183"/>
      <c r="R42" s="183"/>
      <c r="S42" s="183"/>
      <c r="T42" s="183"/>
      <c r="U42" s="251"/>
      <c r="V42" s="252"/>
      <c r="W42" s="252"/>
      <c r="X42" s="253"/>
      <c r="Y42" s="176" t="str">
        <f t="shared" si="44"/>
        <v>未実施</v>
      </c>
      <c r="Z42" s="177" t="str">
        <f t="shared" si="45"/>
        <v/>
      </c>
      <c r="AA42" s="178" t="str">
        <f t="shared" si="46"/>
        <v/>
      </c>
      <c r="AB42" s="87">
        <f t="shared" si="47"/>
        <v>0</v>
      </c>
      <c r="AC42" s="87">
        <f t="shared" si="48"/>
        <v>0</v>
      </c>
      <c r="AD42" s="88">
        <f t="shared" si="49"/>
        <v>0</v>
      </c>
      <c r="AE42" s="89">
        <f t="shared" si="50"/>
        <v>0</v>
      </c>
      <c r="AF42" s="89">
        <f t="shared" si="51"/>
        <v>0</v>
      </c>
      <c r="AG42" s="89">
        <f t="shared" si="52"/>
        <v>0</v>
      </c>
      <c r="AH42" s="89">
        <f t="shared" si="53"/>
        <v>0</v>
      </c>
      <c r="AI42" s="89">
        <f t="shared" si="54"/>
        <v>0</v>
      </c>
      <c r="AJ42" s="89">
        <f t="shared" si="55"/>
        <v>0</v>
      </c>
      <c r="AK42" s="89">
        <f t="shared" si="56"/>
        <v>0</v>
      </c>
      <c r="AL42" s="89">
        <f t="shared" si="57"/>
        <v>0</v>
      </c>
      <c r="AM42" s="89">
        <f t="shared" si="58"/>
        <v>0</v>
      </c>
    </row>
    <row r="43" spans="1:39" s="88" customFormat="1" ht="47.25" customHeight="1">
      <c r="A43" s="84"/>
      <c r="B43" s="85">
        <f t="shared" si="43"/>
        <v>23</v>
      </c>
      <c r="C43" s="245"/>
      <c r="D43" s="245"/>
      <c r="E43" s="246"/>
      <c r="F43" s="246"/>
      <c r="G43" s="181"/>
      <c r="H43" s="167" t="s">
        <v>268</v>
      </c>
      <c r="I43" s="248" t="s">
        <v>269</v>
      </c>
      <c r="J43" s="249"/>
      <c r="K43" s="250"/>
      <c r="L43" s="86"/>
      <c r="M43" s="86"/>
      <c r="N43" s="86"/>
      <c r="O43" s="86"/>
      <c r="P43" s="86"/>
      <c r="Q43" s="86"/>
      <c r="R43" s="86"/>
      <c r="S43" s="86"/>
      <c r="T43" s="86"/>
      <c r="U43" s="251"/>
      <c r="V43" s="252"/>
      <c r="W43" s="252"/>
      <c r="X43" s="253"/>
      <c r="Y43" s="176" t="str">
        <f t="shared" si="44"/>
        <v>未実施</v>
      </c>
      <c r="Z43" s="177" t="str">
        <f t="shared" si="45"/>
        <v/>
      </c>
      <c r="AA43" s="178" t="str">
        <f t="shared" si="46"/>
        <v/>
      </c>
      <c r="AB43" s="87">
        <f t="shared" si="47"/>
        <v>0</v>
      </c>
      <c r="AC43" s="87">
        <f t="shared" si="48"/>
        <v>0</v>
      </c>
      <c r="AD43" s="88">
        <f t="shared" si="49"/>
        <v>0</v>
      </c>
      <c r="AE43" s="89">
        <f t="shared" si="50"/>
        <v>0</v>
      </c>
      <c r="AF43" s="89">
        <f t="shared" si="51"/>
        <v>0</v>
      </c>
      <c r="AG43" s="89">
        <f t="shared" si="52"/>
        <v>0</v>
      </c>
      <c r="AH43" s="89">
        <f t="shared" si="53"/>
        <v>0</v>
      </c>
      <c r="AI43" s="89">
        <f t="shared" si="54"/>
        <v>0</v>
      </c>
      <c r="AJ43" s="89">
        <f t="shared" si="55"/>
        <v>0</v>
      </c>
      <c r="AK43" s="89">
        <f t="shared" si="56"/>
        <v>0</v>
      </c>
      <c r="AL43" s="89">
        <f t="shared" si="57"/>
        <v>0</v>
      </c>
      <c r="AM43" s="89">
        <f t="shared" si="58"/>
        <v>0</v>
      </c>
    </row>
    <row r="44" spans="1:39" s="88" customFormat="1" ht="66" customHeight="1">
      <c r="A44" s="84"/>
      <c r="B44" s="85">
        <f t="shared" si="43"/>
        <v>24</v>
      </c>
      <c r="C44" s="245"/>
      <c r="D44" s="245"/>
      <c r="E44" s="246"/>
      <c r="F44" s="246"/>
      <c r="G44" s="181"/>
      <c r="H44" s="167" t="s">
        <v>135</v>
      </c>
      <c r="I44" s="248" t="s">
        <v>281</v>
      </c>
      <c r="J44" s="249"/>
      <c r="K44" s="250"/>
      <c r="L44" s="86"/>
      <c r="M44" s="86"/>
      <c r="N44" s="86"/>
      <c r="O44" s="86"/>
      <c r="P44" s="86"/>
      <c r="Q44" s="86"/>
      <c r="R44" s="86"/>
      <c r="S44" s="86"/>
      <c r="T44" s="86"/>
      <c r="U44" s="251"/>
      <c r="V44" s="252"/>
      <c r="W44" s="252"/>
      <c r="X44" s="253"/>
      <c r="Y44" s="176" t="str">
        <f t="shared" si="44"/>
        <v>未実施</v>
      </c>
      <c r="Z44" s="177" t="str">
        <f t="shared" si="45"/>
        <v/>
      </c>
      <c r="AA44" s="178" t="str">
        <f t="shared" si="46"/>
        <v/>
      </c>
      <c r="AB44" s="87">
        <f t="shared" si="47"/>
        <v>0</v>
      </c>
      <c r="AC44" s="87">
        <f t="shared" si="48"/>
        <v>0</v>
      </c>
      <c r="AD44" s="88">
        <f t="shared" si="49"/>
        <v>0</v>
      </c>
      <c r="AE44" s="89">
        <f t="shared" si="50"/>
        <v>0</v>
      </c>
      <c r="AF44" s="89">
        <f t="shared" si="51"/>
        <v>0</v>
      </c>
      <c r="AG44" s="89">
        <f t="shared" si="52"/>
        <v>0</v>
      </c>
      <c r="AH44" s="89">
        <f t="shared" si="53"/>
        <v>0</v>
      </c>
      <c r="AI44" s="89">
        <f t="shared" si="54"/>
        <v>0</v>
      </c>
      <c r="AJ44" s="89">
        <f t="shared" si="55"/>
        <v>0</v>
      </c>
      <c r="AK44" s="89">
        <f t="shared" si="56"/>
        <v>0</v>
      </c>
      <c r="AL44" s="89">
        <f t="shared" si="57"/>
        <v>0</v>
      </c>
      <c r="AM44" s="89">
        <f t="shared" si="58"/>
        <v>0</v>
      </c>
    </row>
    <row r="45" spans="1:39" s="88" customFormat="1" ht="70.5" customHeight="1">
      <c r="A45" s="84"/>
      <c r="B45" s="85">
        <f t="shared" si="43"/>
        <v>25</v>
      </c>
      <c r="C45" s="245"/>
      <c r="D45" s="245"/>
      <c r="E45" s="246"/>
      <c r="F45" s="246"/>
      <c r="G45" s="181"/>
      <c r="H45" s="167" t="s">
        <v>265</v>
      </c>
      <c r="I45" s="248" t="s">
        <v>280</v>
      </c>
      <c r="J45" s="249"/>
      <c r="K45" s="250"/>
      <c r="L45" s="86"/>
      <c r="M45" s="86"/>
      <c r="N45" s="86"/>
      <c r="O45" s="86"/>
      <c r="P45" s="86"/>
      <c r="Q45" s="86"/>
      <c r="R45" s="86"/>
      <c r="S45" s="86"/>
      <c r="T45" s="86"/>
      <c r="U45" s="251"/>
      <c r="V45" s="252"/>
      <c r="W45" s="252"/>
      <c r="X45" s="253"/>
      <c r="Y45" s="176" t="str">
        <f t="shared" si="44"/>
        <v>未実施</v>
      </c>
      <c r="Z45" s="177" t="str">
        <f t="shared" si="45"/>
        <v/>
      </c>
      <c r="AA45" s="178" t="str">
        <f t="shared" si="46"/>
        <v/>
      </c>
      <c r="AB45" s="87">
        <f t="shared" si="47"/>
        <v>0</v>
      </c>
      <c r="AC45" s="87">
        <f t="shared" si="48"/>
        <v>0</v>
      </c>
      <c r="AD45" s="88">
        <f t="shared" si="49"/>
        <v>0</v>
      </c>
      <c r="AE45" s="89">
        <f t="shared" si="50"/>
        <v>0</v>
      </c>
      <c r="AF45" s="89">
        <f t="shared" si="51"/>
        <v>0</v>
      </c>
      <c r="AG45" s="89">
        <f t="shared" si="52"/>
        <v>0</v>
      </c>
      <c r="AH45" s="89">
        <f t="shared" si="53"/>
        <v>0</v>
      </c>
      <c r="AI45" s="89">
        <f t="shared" si="54"/>
        <v>0</v>
      </c>
      <c r="AJ45" s="89">
        <f t="shared" si="55"/>
        <v>0</v>
      </c>
      <c r="AK45" s="89">
        <f t="shared" si="56"/>
        <v>0</v>
      </c>
      <c r="AL45" s="89">
        <f t="shared" si="57"/>
        <v>0</v>
      </c>
      <c r="AM45" s="89">
        <f t="shared" si="58"/>
        <v>0</v>
      </c>
    </row>
    <row r="46" spans="1:39" s="88" customFormat="1" ht="25.5" customHeight="1">
      <c r="A46" s="84"/>
      <c r="B46" s="85">
        <f t="shared" si="43"/>
        <v>26</v>
      </c>
      <c r="C46" s="245"/>
      <c r="D46" s="245"/>
      <c r="E46" s="246"/>
      <c r="F46" s="246"/>
      <c r="G46" s="181"/>
      <c r="H46" s="304" t="s">
        <v>184</v>
      </c>
      <c r="I46" s="305" t="s">
        <v>267</v>
      </c>
      <c r="J46" s="306"/>
      <c r="K46" s="307"/>
      <c r="L46" s="183"/>
      <c r="M46" s="183"/>
      <c r="N46" s="183"/>
      <c r="O46" s="183"/>
      <c r="P46" s="183"/>
      <c r="Q46" s="183"/>
      <c r="R46" s="183"/>
      <c r="S46" s="183"/>
      <c r="T46" s="183"/>
      <c r="U46" s="251"/>
      <c r="V46" s="252"/>
      <c r="W46" s="252"/>
      <c r="X46" s="253"/>
      <c r="Y46" s="176" t="str">
        <f t="shared" si="44"/>
        <v>未実施</v>
      </c>
      <c r="Z46" s="177" t="str">
        <f t="shared" si="45"/>
        <v/>
      </c>
      <c r="AA46" s="178" t="str">
        <f t="shared" si="46"/>
        <v/>
      </c>
      <c r="AB46" s="87">
        <f t="shared" si="47"/>
        <v>0</v>
      </c>
      <c r="AC46" s="87">
        <f t="shared" si="48"/>
        <v>0</v>
      </c>
      <c r="AD46" s="88">
        <f t="shared" si="49"/>
        <v>0</v>
      </c>
      <c r="AE46" s="89">
        <f t="shared" si="50"/>
        <v>0</v>
      </c>
      <c r="AF46" s="89">
        <f t="shared" si="51"/>
        <v>0</v>
      </c>
      <c r="AG46" s="89">
        <f t="shared" si="52"/>
        <v>0</v>
      </c>
      <c r="AH46" s="89">
        <f t="shared" si="53"/>
        <v>0</v>
      </c>
      <c r="AI46" s="89">
        <f t="shared" si="54"/>
        <v>0</v>
      </c>
      <c r="AJ46" s="89">
        <f t="shared" si="55"/>
        <v>0</v>
      </c>
      <c r="AK46" s="89">
        <f t="shared" si="56"/>
        <v>0</v>
      </c>
      <c r="AL46" s="89">
        <f t="shared" si="57"/>
        <v>0</v>
      </c>
      <c r="AM46" s="89">
        <f t="shared" si="58"/>
        <v>0</v>
      </c>
    </row>
    <row r="47" spans="1:39" s="88" customFormat="1" ht="23.25" customHeight="1">
      <c r="A47" s="84"/>
      <c r="B47" s="85">
        <f t="shared" si="43"/>
        <v>27</v>
      </c>
      <c r="C47" s="245"/>
      <c r="D47" s="245"/>
      <c r="E47" s="246"/>
      <c r="F47" s="246"/>
      <c r="G47" s="181"/>
      <c r="H47" s="304" t="s">
        <v>191</v>
      </c>
      <c r="I47" s="305" t="s">
        <v>257</v>
      </c>
      <c r="J47" s="306"/>
      <c r="K47" s="307"/>
      <c r="L47" s="183"/>
      <c r="M47" s="183"/>
      <c r="N47" s="183"/>
      <c r="O47" s="183"/>
      <c r="P47" s="183"/>
      <c r="Q47" s="183"/>
      <c r="R47" s="183"/>
      <c r="S47" s="183"/>
      <c r="T47" s="183"/>
      <c r="U47" s="251"/>
      <c r="V47" s="252"/>
      <c r="W47" s="252"/>
      <c r="X47" s="253"/>
      <c r="Y47" s="176" t="str">
        <f t="shared" si="44"/>
        <v>未実施</v>
      </c>
      <c r="Z47" s="177" t="str">
        <f t="shared" si="45"/>
        <v/>
      </c>
      <c r="AA47" s="178" t="str">
        <f t="shared" si="46"/>
        <v/>
      </c>
      <c r="AB47" s="87">
        <f t="shared" si="47"/>
        <v>0</v>
      </c>
      <c r="AC47" s="87">
        <f t="shared" si="48"/>
        <v>0</v>
      </c>
      <c r="AD47" s="88">
        <f t="shared" si="49"/>
        <v>0</v>
      </c>
      <c r="AE47" s="89">
        <f t="shared" si="50"/>
        <v>0</v>
      </c>
      <c r="AF47" s="89">
        <f t="shared" si="51"/>
        <v>0</v>
      </c>
      <c r="AG47" s="89">
        <f t="shared" si="52"/>
        <v>0</v>
      </c>
      <c r="AH47" s="89">
        <f t="shared" si="53"/>
        <v>0</v>
      </c>
      <c r="AI47" s="89">
        <f t="shared" si="54"/>
        <v>0</v>
      </c>
      <c r="AJ47" s="89">
        <f t="shared" si="55"/>
        <v>0</v>
      </c>
      <c r="AK47" s="89">
        <f t="shared" si="56"/>
        <v>0</v>
      </c>
      <c r="AL47" s="89">
        <f t="shared" si="57"/>
        <v>0</v>
      </c>
      <c r="AM47" s="89">
        <f t="shared" si="58"/>
        <v>0</v>
      </c>
    </row>
    <row r="48" spans="1:39" s="88" customFormat="1" ht="28.5">
      <c r="A48" s="84"/>
      <c r="B48" s="85">
        <f t="shared" si="43"/>
        <v>28</v>
      </c>
      <c r="C48" s="245"/>
      <c r="D48" s="245"/>
      <c r="E48" s="246"/>
      <c r="F48" s="246"/>
      <c r="G48" s="181"/>
      <c r="H48" s="304" t="s">
        <v>194</v>
      </c>
      <c r="I48" s="305" t="s">
        <v>257</v>
      </c>
      <c r="J48" s="306"/>
      <c r="K48" s="307"/>
      <c r="L48" s="183"/>
      <c r="M48" s="183"/>
      <c r="N48" s="183"/>
      <c r="O48" s="183"/>
      <c r="P48" s="183"/>
      <c r="Q48" s="183"/>
      <c r="R48" s="183"/>
      <c r="S48" s="183"/>
      <c r="T48" s="183"/>
      <c r="U48" s="251"/>
      <c r="V48" s="252"/>
      <c r="W48" s="252"/>
      <c r="X48" s="253"/>
      <c r="Y48" s="176" t="str">
        <f t="shared" si="44"/>
        <v>未実施</v>
      </c>
      <c r="Z48" s="177" t="str">
        <f t="shared" si="45"/>
        <v/>
      </c>
      <c r="AA48" s="178" t="str">
        <f t="shared" si="46"/>
        <v/>
      </c>
      <c r="AB48" s="87">
        <f t="shared" si="47"/>
        <v>0</v>
      </c>
      <c r="AC48" s="87">
        <f t="shared" si="48"/>
        <v>0</v>
      </c>
      <c r="AD48" s="88">
        <f t="shared" si="49"/>
        <v>0</v>
      </c>
      <c r="AE48" s="89">
        <f t="shared" si="50"/>
        <v>0</v>
      </c>
      <c r="AF48" s="89">
        <f t="shared" si="51"/>
        <v>0</v>
      </c>
      <c r="AG48" s="89">
        <f t="shared" si="52"/>
        <v>0</v>
      </c>
      <c r="AH48" s="89">
        <f t="shared" si="53"/>
        <v>0</v>
      </c>
      <c r="AI48" s="89">
        <f t="shared" si="54"/>
        <v>0</v>
      </c>
      <c r="AJ48" s="89">
        <f t="shared" si="55"/>
        <v>0</v>
      </c>
      <c r="AK48" s="89">
        <f t="shared" si="56"/>
        <v>0</v>
      </c>
      <c r="AL48" s="89">
        <f t="shared" si="57"/>
        <v>0</v>
      </c>
      <c r="AM48" s="89">
        <f t="shared" si="58"/>
        <v>0</v>
      </c>
    </row>
    <row r="49" spans="1:39" s="88" customFormat="1" ht="15">
      <c r="A49" s="84"/>
      <c r="B49" s="85">
        <f t="shared" si="43"/>
        <v>29</v>
      </c>
      <c r="C49" s="245"/>
      <c r="D49" s="245"/>
      <c r="E49" s="246"/>
      <c r="F49" s="246"/>
      <c r="G49" s="312"/>
      <c r="H49" s="304" t="s">
        <v>193</v>
      </c>
      <c r="I49" s="305" t="s">
        <v>257</v>
      </c>
      <c r="J49" s="306"/>
      <c r="K49" s="307"/>
      <c r="L49" s="183"/>
      <c r="M49" s="183"/>
      <c r="N49" s="183"/>
      <c r="O49" s="183"/>
      <c r="P49" s="183"/>
      <c r="Q49" s="183"/>
      <c r="R49" s="183"/>
      <c r="S49" s="183"/>
      <c r="T49" s="183"/>
      <c r="U49" s="251"/>
      <c r="V49" s="252"/>
      <c r="W49" s="252"/>
      <c r="X49" s="253"/>
      <c r="Y49" s="176" t="str">
        <f t="shared" si="44"/>
        <v>未実施</v>
      </c>
      <c r="Z49" s="177" t="str">
        <f t="shared" si="45"/>
        <v/>
      </c>
      <c r="AA49" s="178" t="str">
        <f t="shared" si="46"/>
        <v/>
      </c>
      <c r="AB49" s="87">
        <f t="shared" si="47"/>
        <v>0</v>
      </c>
      <c r="AC49" s="87">
        <f t="shared" si="48"/>
        <v>0</v>
      </c>
      <c r="AD49" s="88">
        <f t="shared" si="49"/>
        <v>0</v>
      </c>
      <c r="AE49" s="89">
        <f t="shared" si="50"/>
        <v>0</v>
      </c>
      <c r="AF49" s="89">
        <f t="shared" si="51"/>
        <v>0</v>
      </c>
      <c r="AG49" s="89">
        <f t="shared" si="52"/>
        <v>0</v>
      </c>
      <c r="AH49" s="89">
        <f t="shared" si="53"/>
        <v>0</v>
      </c>
      <c r="AI49" s="89">
        <f t="shared" si="54"/>
        <v>0</v>
      </c>
      <c r="AJ49" s="89">
        <f t="shared" si="55"/>
        <v>0</v>
      </c>
      <c r="AK49" s="89">
        <f t="shared" si="56"/>
        <v>0</v>
      </c>
      <c r="AL49" s="89">
        <f t="shared" si="57"/>
        <v>0</v>
      </c>
      <c r="AM49" s="89">
        <f t="shared" si="58"/>
        <v>0</v>
      </c>
    </row>
    <row r="50" spans="1:39" s="88" customFormat="1" ht="15">
      <c r="A50" s="84"/>
      <c r="B50" s="85">
        <f t="shared" si="43"/>
        <v>30</v>
      </c>
      <c r="C50" s="245"/>
      <c r="D50" s="245"/>
      <c r="E50" s="246"/>
      <c r="F50" s="246"/>
      <c r="G50" s="314"/>
      <c r="H50" s="304" t="s">
        <v>192</v>
      </c>
      <c r="I50" s="305" t="s">
        <v>257</v>
      </c>
      <c r="J50" s="306"/>
      <c r="K50" s="307"/>
      <c r="L50" s="183"/>
      <c r="M50" s="183"/>
      <c r="N50" s="183"/>
      <c r="O50" s="183"/>
      <c r="P50" s="183"/>
      <c r="Q50" s="183"/>
      <c r="R50" s="183"/>
      <c r="S50" s="183"/>
      <c r="T50" s="183"/>
      <c r="U50" s="251"/>
      <c r="V50" s="252"/>
      <c r="W50" s="252"/>
      <c r="X50" s="253"/>
      <c r="Y50" s="176" t="str">
        <f t="shared" si="44"/>
        <v>未実施</v>
      </c>
      <c r="Z50" s="177" t="str">
        <f t="shared" si="45"/>
        <v/>
      </c>
      <c r="AA50" s="178" t="str">
        <f t="shared" si="46"/>
        <v/>
      </c>
      <c r="AB50" s="87">
        <f t="shared" si="47"/>
        <v>0</v>
      </c>
      <c r="AC50" s="87">
        <f t="shared" si="48"/>
        <v>0</v>
      </c>
      <c r="AD50" s="88">
        <f t="shared" si="49"/>
        <v>0</v>
      </c>
      <c r="AE50" s="89">
        <f t="shared" si="50"/>
        <v>0</v>
      </c>
      <c r="AF50" s="89">
        <f t="shared" si="51"/>
        <v>0</v>
      </c>
      <c r="AG50" s="89">
        <f t="shared" si="52"/>
        <v>0</v>
      </c>
      <c r="AH50" s="89">
        <f t="shared" si="53"/>
        <v>0</v>
      </c>
      <c r="AI50" s="89">
        <f t="shared" si="54"/>
        <v>0</v>
      </c>
      <c r="AJ50" s="89">
        <f t="shared" si="55"/>
        <v>0</v>
      </c>
      <c r="AK50" s="89">
        <f t="shared" si="56"/>
        <v>0</v>
      </c>
      <c r="AL50" s="89">
        <f t="shared" si="57"/>
        <v>0</v>
      </c>
      <c r="AM50" s="89">
        <f t="shared" si="58"/>
        <v>0</v>
      </c>
    </row>
    <row r="51" spans="1:39" s="88" customFormat="1" ht="28.5">
      <c r="A51" s="84"/>
      <c r="B51" s="85">
        <f t="shared" si="43"/>
        <v>31</v>
      </c>
      <c r="C51" s="245"/>
      <c r="D51" s="245"/>
      <c r="E51" s="246"/>
      <c r="F51" s="246"/>
      <c r="G51" s="312"/>
      <c r="H51" s="304" t="s">
        <v>195</v>
      </c>
      <c r="I51" s="305" t="s">
        <v>257</v>
      </c>
      <c r="J51" s="306"/>
      <c r="K51" s="307"/>
      <c r="L51" s="183"/>
      <c r="M51" s="183"/>
      <c r="N51" s="183"/>
      <c r="O51" s="183"/>
      <c r="P51" s="183"/>
      <c r="Q51" s="183"/>
      <c r="R51" s="183"/>
      <c r="S51" s="183"/>
      <c r="T51" s="183"/>
      <c r="U51" s="251"/>
      <c r="V51" s="252"/>
      <c r="W51" s="252"/>
      <c r="X51" s="253"/>
      <c r="Y51" s="176" t="str">
        <f t="shared" si="44"/>
        <v>未実施</v>
      </c>
      <c r="Z51" s="177" t="str">
        <f t="shared" si="45"/>
        <v/>
      </c>
      <c r="AA51" s="178" t="str">
        <f t="shared" si="46"/>
        <v/>
      </c>
      <c r="AB51" s="87">
        <f t="shared" si="47"/>
        <v>0</v>
      </c>
      <c r="AC51" s="87">
        <f t="shared" si="48"/>
        <v>0</v>
      </c>
      <c r="AD51" s="88">
        <f t="shared" si="49"/>
        <v>0</v>
      </c>
      <c r="AE51" s="89">
        <f t="shared" si="50"/>
        <v>0</v>
      </c>
      <c r="AF51" s="89">
        <f t="shared" si="51"/>
        <v>0</v>
      </c>
      <c r="AG51" s="89">
        <f t="shared" si="52"/>
        <v>0</v>
      </c>
      <c r="AH51" s="89">
        <f t="shared" si="53"/>
        <v>0</v>
      </c>
      <c r="AI51" s="89">
        <f t="shared" si="54"/>
        <v>0</v>
      </c>
      <c r="AJ51" s="89">
        <f t="shared" si="55"/>
        <v>0</v>
      </c>
      <c r="AK51" s="89">
        <f t="shared" si="56"/>
        <v>0</v>
      </c>
      <c r="AL51" s="89">
        <f t="shared" si="57"/>
        <v>0</v>
      </c>
      <c r="AM51" s="89">
        <f t="shared" si="58"/>
        <v>0</v>
      </c>
    </row>
    <row r="52" spans="1:39" s="88" customFormat="1" ht="15">
      <c r="A52" s="84"/>
      <c r="B52" s="85">
        <f t="shared" si="43"/>
        <v>32</v>
      </c>
      <c r="C52" s="245"/>
      <c r="D52" s="245"/>
      <c r="E52" s="246"/>
      <c r="F52" s="246"/>
      <c r="G52" s="312"/>
      <c r="H52" s="304" t="s">
        <v>198</v>
      </c>
      <c r="I52" s="305" t="s">
        <v>257</v>
      </c>
      <c r="J52" s="306"/>
      <c r="K52" s="307"/>
      <c r="L52" s="183"/>
      <c r="M52" s="183"/>
      <c r="N52" s="183"/>
      <c r="O52" s="183"/>
      <c r="P52" s="183"/>
      <c r="Q52" s="183"/>
      <c r="R52" s="183"/>
      <c r="S52" s="183"/>
      <c r="T52" s="183"/>
      <c r="U52" s="251"/>
      <c r="V52" s="252"/>
      <c r="W52" s="252"/>
      <c r="X52" s="253"/>
      <c r="Y52" s="176" t="str">
        <f t="shared" si="44"/>
        <v>未実施</v>
      </c>
      <c r="Z52" s="177" t="str">
        <f t="shared" si="45"/>
        <v/>
      </c>
      <c r="AA52" s="178" t="str">
        <f t="shared" si="46"/>
        <v/>
      </c>
      <c r="AB52" s="87">
        <f t="shared" si="47"/>
        <v>0</v>
      </c>
      <c r="AC52" s="87">
        <f t="shared" si="48"/>
        <v>0</v>
      </c>
      <c r="AD52" s="88">
        <f t="shared" si="49"/>
        <v>0</v>
      </c>
      <c r="AE52" s="89">
        <f t="shared" si="50"/>
        <v>0</v>
      </c>
      <c r="AF52" s="89">
        <f t="shared" si="51"/>
        <v>0</v>
      </c>
      <c r="AG52" s="89">
        <f t="shared" si="52"/>
        <v>0</v>
      </c>
      <c r="AH52" s="89">
        <f t="shared" si="53"/>
        <v>0</v>
      </c>
      <c r="AI52" s="89">
        <f t="shared" si="54"/>
        <v>0</v>
      </c>
      <c r="AJ52" s="89">
        <f t="shared" si="55"/>
        <v>0</v>
      </c>
      <c r="AK52" s="89">
        <f t="shared" si="56"/>
        <v>0</v>
      </c>
      <c r="AL52" s="89">
        <f t="shared" si="57"/>
        <v>0</v>
      </c>
      <c r="AM52" s="89">
        <f t="shared" si="58"/>
        <v>0</v>
      </c>
    </row>
    <row r="53" spans="1:39" s="88" customFormat="1" ht="15">
      <c r="A53" s="84"/>
      <c r="B53" s="85">
        <f t="shared" si="43"/>
        <v>33</v>
      </c>
      <c r="C53" s="245"/>
      <c r="D53" s="245"/>
      <c r="E53" s="246"/>
      <c r="F53" s="246"/>
      <c r="G53" s="314"/>
      <c r="H53" s="304" t="s">
        <v>197</v>
      </c>
      <c r="I53" s="305" t="s">
        <v>257</v>
      </c>
      <c r="J53" s="306"/>
      <c r="K53" s="307"/>
      <c r="L53" s="183"/>
      <c r="M53" s="183"/>
      <c r="N53" s="183"/>
      <c r="O53" s="183"/>
      <c r="P53" s="183"/>
      <c r="Q53" s="183"/>
      <c r="R53" s="183"/>
      <c r="S53" s="183"/>
      <c r="T53" s="183"/>
      <c r="U53" s="251"/>
      <c r="V53" s="252"/>
      <c r="W53" s="252"/>
      <c r="X53" s="253"/>
      <c r="Y53" s="176" t="str">
        <f t="shared" si="44"/>
        <v>未実施</v>
      </c>
      <c r="Z53" s="177" t="str">
        <f t="shared" si="45"/>
        <v/>
      </c>
      <c r="AA53" s="178" t="str">
        <f t="shared" si="46"/>
        <v/>
      </c>
      <c r="AB53" s="87">
        <f t="shared" si="47"/>
        <v>0</v>
      </c>
      <c r="AC53" s="87">
        <f t="shared" si="48"/>
        <v>0</v>
      </c>
      <c r="AD53" s="88">
        <f t="shared" si="49"/>
        <v>0</v>
      </c>
      <c r="AE53" s="89">
        <f t="shared" si="50"/>
        <v>0</v>
      </c>
      <c r="AF53" s="89">
        <f t="shared" si="51"/>
        <v>0</v>
      </c>
      <c r="AG53" s="89">
        <f t="shared" si="52"/>
        <v>0</v>
      </c>
      <c r="AH53" s="89">
        <f t="shared" si="53"/>
        <v>0</v>
      </c>
      <c r="AI53" s="89">
        <f t="shared" si="54"/>
        <v>0</v>
      </c>
      <c r="AJ53" s="89">
        <f t="shared" si="55"/>
        <v>0</v>
      </c>
      <c r="AK53" s="89">
        <f t="shared" si="56"/>
        <v>0</v>
      </c>
      <c r="AL53" s="89">
        <f t="shared" si="57"/>
        <v>0</v>
      </c>
      <c r="AM53" s="89">
        <f t="shared" si="58"/>
        <v>0</v>
      </c>
    </row>
    <row r="54" spans="1:39" s="88" customFormat="1" ht="15">
      <c r="A54" s="84"/>
      <c r="B54" s="85">
        <f t="shared" si="43"/>
        <v>34</v>
      </c>
      <c r="C54" s="245"/>
      <c r="D54" s="245"/>
      <c r="E54" s="246"/>
      <c r="F54" s="246"/>
      <c r="G54" s="314"/>
      <c r="H54" s="304" t="s">
        <v>200</v>
      </c>
      <c r="I54" s="305" t="s">
        <v>257</v>
      </c>
      <c r="J54" s="306"/>
      <c r="K54" s="307"/>
      <c r="L54" s="183"/>
      <c r="M54" s="183"/>
      <c r="N54" s="183"/>
      <c r="O54" s="183"/>
      <c r="P54" s="183"/>
      <c r="Q54" s="183"/>
      <c r="R54" s="183"/>
      <c r="S54" s="183"/>
      <c r="T54" s="183"/>
      <c r="U54" s="251"/>
      <c r="V54" s="252"/>
      <c r="W54" s="252"/>
      <c r="X54" s="253"/>
      <c r="Y54" s="176" t="str">
        <f t="shared" si="44"/>
        <v>未実施</v>
      </c>
      <c r="Z54" s="177" t="str">
        <f t="shared" si="45"/>
        <v/>
      </c>
      <c r="AA54" s="178" t="str">
        <f t="shared" si="46"/>
        <v/>
      </c>
      <c r="AB54" s="87">
        <f t="shared" si="47"/>
        <v>0</v>
      </c>
      <c r="AC54" s="87">
        <f t="shared" si="48"/>
        <v>0</v>
      </c>
      <c r="AD54" s="88">
        <f t="shared" si="49"/>
        <v>0</v>
      </c>
      <c r="AE54" s="89">
        <f t="shared" si="50"/>
        <v>0</v>
      </c>
      <c r="AF54" s="89">
        <f t="shared" si="51"/>
        <v>0</v>
      </c>
      <c r="AG54" s="89">
        <f t="shared" si="52"/>
        <v>0</v>
      </c>
      <c r="AH54" s="89">
        <f t="shared" si="53"/>
        <v>0</v>
      </c>
      <c r="AI54" s="89">
        <f t="shared" si="54"/>
        <v>0</v>
      </c>
      <c r="AJ54" s="89">
        <f t="shared" si="55"/>
        <v>0</v>
      </c>
      <c r="AK54" s="89">
        <f t="shared" si="56"/>
        <v>0</v>
      </c>
      <c r="AL54" s="89">
        <f t="shared" si="57"/>
        <v>0</v>
      </c>
      <c r="AM54" s="89">
        <f t="shared" si="58"/>
        <v>0</v>
      </c>
    </row>
    <row r="55" spans="1:39" s="88" customFormat="1" ht="15">
      <c r="A55" s="84"/>
      <c r="B55" s="85">
        <f t="shared" si="43"/>
        <v>35</v>
      </c>
      <c r="C55" s="245"/>
      <c r="D55" s="245"/>
      <c r="E55" s="246"/>
      <c r="F55" s="246"/>
      <c r="G55" s="314"/>
      <c r="H55" s="318" t="s">
        <v>266</v>
      </c>
      <c r="I55" s="305" t="s">
        <v>257</v>
      </c>
      <c r="J55" s="306"/>
      <c r="K55" s="307"/>
      <c r="L55" s="183"/>
      <c r="M55" s="183"/>
      <c r="N55" s="183"/>
      <c r="O55" s="183"/>
      <c r="P55" s="183"/>
      <c r="Q55" s="183"/>
      <c r="R55" s="183"/>
      <c r="S55" s="183"/>
      <c r="T55" s="183"/>
      <c r="U55" s="251"/>
      <c r="V55" s="252"/>
      <c r="W55" s="252"/>
      <c r="X55" s="253"/>
      <c r="Y55" s="176" t="str">
        <f t="shared" si="44"/>
        <v>未実施</v>
      </c>
      <c r="Z55" s="177" t="str">
        <f t="shared" si="45"/>
        <v/>
      </c>
      <c r="AA55" s="178" t="str">
        <f t="shared" si="46"/>
        <v/>
      </c>
      <c r="AB55" s="87">
        <f t="shared" si="47"/>
        <v>0</v>
      </c>
      <c r="AC55" s="87">
        <f t="shared" si="48"/>
        <v>0</v>
      </c>
      <c r="AD55" s="88">
        <f t="shared" si="49"/>
        <v>0</v>
      </c>
      <c r="AE55" s="89">
        <f t="shared" si="50"/>
        <v>0</v>
      </c>
      <c r="AF55" s="89">
        <f t="shared" si="51"/>
        <v>0</v>
      </c>
      <c r="AG55" s="89">
        <f t="shared" si="52"/>
        <v>0</v>
      </c>
      <c r="AH55" s="89">
        <f t="shared" si="53"/>
        <v>0</v>
      </c>
      <c r="AI55" s="89">
        <f t="shared" si="54"/>
        <v>0</v>
      </c>
      <c r="AJ55" s="89">
        <f t="shared" si="55"/>
        <v>0</v>
      </c>
      <c r="AK55" s="89">
        <f t="shared" si="56"/>
        <v>0</v>
      </c>
      <c r="AL55" s="89">
        <f t="shared" si="57"/>
        <v>0</v>
      </c>
      <c r="AM55" s="89">
        <f t="shared" si="58"/>
        <v>0</v>
      </c>
    </row>
    <row r="56" spans="1:39" s="88" customFormat="1" ht="28.5">
      <c r="A56" s="84"/>
      <c r="B56" s="85">
        <f t="shared" si="43"/>
        <v>36</v>
      </c>
      <c r="C56" s="245"/>
      <c r="D56" s="245"/>
      <c r="E56" s="246"/>
      <c r="F56" s="246"/>
      <c r="G56" s="314"/>
      <c r="H56" s="304" t="s">
        <v>202</v>
      </c>
      <c r="I56" s="305" t="s">
        <v>257</v>
      </c>
      <c r="J56" s="306"/>
      <c r="K56" s="307"/>
      <c r="L56" s="183"/>
      <c r="M56" s="183"/>
      <c r="N56" s="183"/>
      <c r="O56" s="183"/>
      <c r="P56" s="183"/>
      <c r="Q56" s="183"/>
      <c r="R56" s="183"/>
      <c r="S56" s="183"/>
      <c r="T56" s="183"/>
      <c r="U56" s="251"/>
      <c r="V56" s="252"/>
      <c r="W56" s="252"/>
      <c r="X56" s="253"/>
      <c r="Y56" s="176" t="str">
        <f t="shared" si="44"/>
        <v>未実施</v>
      </c>
      <c r="Z56" s="177" t="str">
        <f t="shared" si="45"/>
        <v/>
      </c>
      <c r="AA56" s="178" t="str">
        <f t="shared" si="46"/>
        <v/>
      </c>
      <c r="AB56" s="87">
        <f t="shared" si="47"/>
        <v>0</v>
      </c>
      <c r="AC56" s="87">
        <f t="shared" si="48"/>
        <v>0</v>
      </c>
      <c r="AD56" s="88">
        <f t="shared" si="49"/>
        <v>0</v>
      </c>
      <c r="AE56" s="89">
        <f t="shared" si="50"/>
        <v>0</v>
      </c>
      <c r="AF56" s="89">
        <f t="shared" si="51"/>
        <v>0</v>
      </c>
      <c r="AG56" s="89">
        <f t="shared" si="52"/>
        <v>0</v>
      </c>
      <c r="AH56" s="89">
        <f t="shared" si="53"/>
        <v>0</v>
      </c>
      <c r="AI56" s="89">
        <f t="shared" si="54"/>
        <v>0</v>
      </c>
      <c r="AJ56" s="89">
        <f t="shared" si="55"/>
        <v>0</v>
      </c>
      <c r="AK56" s="89">
        <f t="shared" si="56"/>
        <v>0</v>
      </c>
      <c r="AL56" s="89">
        <f t="shared" si="57"/>
        <v>0</v>
      </c>
      <c r="AM56" s="89">
        <f t="shared" si="58"/>
        <v>0</v>
      </c>
    </row>
    <row r="57" spans="1:39" s="88" customFormat="1" ht="28.5">
      <c r="A57" s="84"/>
      <c r="B57" s="85">
        <f t="shared" si="43"/>
        <v>37</v>
      </c>
      <c r="C57" s="245"/>
      <c r="D57" s="245"/>
      <c r="E57" s="246"/>
      <c r="F57" s="246"/>
      <c r="G57" s="314"/>
      <c r="H57" s="304" t="s">
        <v>204</v>
      </c>
      <c r="I57" s="305" t="s">
        <v>257</v>
      </c>
      <c r="J57" s="306"/>
      <c r="K57" s="307"/>
      <c r="L57" s="183"/>
      <c r="M57" s="183"/>
      <c r="N57" s="183"/>
      <c r="O57" s="183"/>
      <c r="P57" s="183"/>
      <c r="Q57" s="183"/>
      <c r="R57" s="183"/>
      <c r="S57" s="183"/>
      <c r="T57" s="183"/>
      <c r="U57" s="251"/>
      <c r="V57" s="252"/>
      <c r="W57" s="252"/>
      <c r="X57" s="253"/>
      <c r="Y57" s="176" t="str">
        <f t="shared" si="44"/>
        <v>未実施</v>
      </c>
      <c r="Z57" s="177" t="str">
        <f t="shared" si="45"/>
        <v/>
      </c>
      <c r="AA57" s="178" t="str">
        <f t="shared" si="46"/>
        <v/>
      </c>
      <c r="AB57" s="87">
        <f t="shared" si="47"/>
        <v>0</v>
      </c>
      <c r="AC57" s="87">
        <f t="shared" si="48"/>
        <v>0</v>
      </c>
      <c r="AD57" s="88">
        <f t="shared" si="49"/>
        <v>0</v>
      </c>
      <c r="AE57" s="89">
        <f t="shared" si="50"/>
        <v>0</v>
      </c>
      <c r="AF57" s="89">
        <f t="shared" si="51"/>
        <v>0</v>
      </c>
      <c r="AG57" s="89">
        <f t="shared" si="52"/>
        <v>0</v>
      </c>
      <c r="AH57" s="89">
        <f t="shared" si="53"/>
        <v>0</v>
      </c>
      <c r="AI57" s="89">
        <f t="shared" si="54"/>
        <v>0</v>
      </c>
      <c r="AJ57" s="89">
        <f t="shared" si="55"/>
        <v>0</v>
      </c>
      <c r="AK57" s="89">
        <f t="shared" si="56"/>
        <v>0</v>
      </c>
      <c r="AL57" s="89">
        <f t="shared" si="57"/>
        <v>0</v>
      </c>
      <c r="AM57" s="89">
        <f t="shared" si="58"/>
        <v>0</v>
      </c>
    </row>
    <row r="58" spans="1:39" s="88" customFormat="1" ht="28.5">
      <c r="A58" s="84"/>
      <c r="B58" s="85">
        <f t="shared" si="43"/>
        <v>38</v>
      </c>
      <c r="C58" s="245"/>
      <c r="D58" s="245"/>
      <c r="E58" s="246"/>
      <c r="F58" s="246"/>
      <c r="G58" s="314"/>
      <c r="H58" s="304" t="s">
        <v>205</v>
      </c>
      <c r="I58" s="305" t="s">
        <v>257</v>
      </c>
      <c r="J58" s="306"/>
      <c r="K58" s="307"/>
      <c r="L58" s="183"/>
      <c r="M58" s="183"/>
      <c r="N58" s="183"/>
      <c r="O58" s="183"/>
      <c r="P58" s="183"/>
      <c r="Q58" s="183"/>
      <c r="R58" s="183"/>
      <c r="S58" s="183"/>
      <c r="T58" s="183"/>
      <c r="U58" s="251"/>
      <c r="V58" s="252"/>
      <c r="W58" s="252"/>
      <c r="X58" s="253"/>
      <c r="Y58" s="176" t="str">
        <f t="shared" si="44"/>
        <v>未実施</v>
      </c>
      <c r="Z58" s="177" t="str">
        <f t="shared" si="45"/>
        <v/>
      </c>
      <c r="AA58" s="178" t="str">
        <f t="shared" si="46"/>
        <v/>
      </c>
      <c r="AB58" s="87">
        <f t="shared" si="47"/>
        <v>0</v>
      </c>
      <c r="AC58" s="87">
        <f t="shared" si="48"/>
        <v>0</v>
      </c>
      <c r="AD58" s="88">
        <f t="shared" si="49"/>
        <v>0</v>
      </c>
      <c r="AE58" s="89">
        <f t="shared" si="50"/>
        <v>0</v>
      </c>
      <c r="AF58" s="89">
        <f t="shared" si="51"/>
        <v>0</v>
      </c>
      <c r="AG58" s="89">
        <f t="shared" si="52"/>
        <v>0</v>
      </c>
      <c r="AH58" s="89">
        <f t="shared" si="53"/>
        <v>0</v>
      </c>
      <c r="AI58" s="89">
        <f t="shared" si="54"/>
        <v>0</v>
      </c>
      <c r="AJ58" s="89">
        <f t="shared" si="55"/>
        <v>0</v>
      </c>
      <c r="AK58" s="89">
        <f t="shared" si="56"/>
        <v>0</v>
      </c>
      <c r="AL58" s="89">
        <f t="shared" si="57"/>
        <v>0</v>
      </c>
      <c r="AM58" s="89">
        <f t="shared" si="58"/>
        <v>0</v>
      </c>
    </row>
    <row r="59" spans="1:39" s="88" customFormat="1" ht="28.5">
      <c r="A59" s="84"/>
      <c r="B59" s="85">
        <f t="shared" si="43"/>
        <v>39</v>
      </c>
      <c r="C59" s="245"/>
      <c r="D59" s="245"/>
      <c r="E59" s="246"/>
      <c r="F59" s="246"/>
      <c r="G59" s="314"/>
      <c r="H59" s="304" t="s">
        <v>209</v>
      </c>
      <c r="I59" s="305" t="s">
        <v>257</v>
      </c>
      <c r="J59" s="306"/>
      <c r="K59" s="307"/>
      <c r="L59" s="183"/>
      <c r="M59" s="183"/>
      <c r="N59" s="183"/>
      <c r="O59" s="183"/>
      <c r="P59" s="183"/>
      <c r="Q59" s="183"/>
      <c r="R59" s="183"/>
      <c r="S59" s="183"/>
      <c r="T59" s="183"/>
      <c r="U59" s="251"/>
      <c r="V59" s="252"/>
      <c r="W59" s="252"/>
      <c r="X59" s="253"/>
      <c r="Y59" s="176" t="str">
        <f t="shared" si="44"/>
        <v>未実施</v>
      </c>
      <c r="Z59" s="177" t="str">
        <f t="shared" si="45"/>
        <v/>
      </c>
      <c r="AA59" s="178" t="str">
        <f t="shared" si="46"/>
        <v/>
      </c>
      <c r="AB59" s="87">
        <f t="shared" si="47"/>
        <v>0</v>
      </c>
      <c r="AC59" s="87">
        <f t="shared" si="48"/>
        <v>0</v>
      </c>
      <c r="AD59" s="88">
        <f t="shared" si="49"/>
        <v>0</v>
      </c>
      <c r="AE59" s="89">
        <f t="shared" si="50"/>
        <v>0</v>
      </c>
      <c r="AF59" s="89">
        <f t="shared" si="51"/>
        <v>0</v>
      </c>
      <c r="AG59" s="89">
        <f t="shared" si="52"/>
        <v>0</v>
      </c>
      <c r="AH59" s="89">
        <f t="shared" si="53"/>
        <v>0</v>
      </c>
      <c r="AI59" s="89">
        <f t="shared" si="54"/>
        <v>0</v>
      </c>
      <c r="AJ59" s="89">
        <f t="shared" si="55"/>
        <v>0</v>
      </c>
      <c r="AK59" s="89">
        <f t="shared" si="56"/>
        <v>0</v>
      </c>
      <c r="AL59" s="89">
        <f t="shared" si="57"/>
        <v>0</v>
      </c>
      <c r="AM59" s="89">
        <f t="shared" si="58"/>
        <v>0</v>
      </c>
    </row>
    <row r="60" spans="1:39" s="88" customFormat="1" ht="28.5">
      <c r="A60" s="84"/>
      <c r="B60" s="85">
        <f t="shared" si="43"/>
        <v>40</v>
      </c>
      <c r="C60" s="245"/>
      <c r="D60" s="245"/>
      <c r="E60" s="246"/>
      <c r="F60" s="246"/>
      <c r="G60" s="314"/>
      <c r="H60" s="304" t="s">
        <v>210</v>
      </c>
      <c r="I60" s="305" t="s">
        <v>257</v>
      </c>
      <c r="J60" s="306"/>
      <c r="K60" s="307"/>
      <c r="L60" s="183"/>
      <c r="M60" s="183"/>
      <c r="N60" s="183"/>
      <c r="O60" s="183"/>
      <c r="P60" s="183"/>
      <c r="Q60" s="183"/>
      <c r="R60" s="183"/>
      <c r="S60" s="183"/>
      <c r="T60" s="183"/>
      <c r="U60" s="251"/>
      <c r="V60" s="252"/>
      <c r="W60" s="252"/>
      <c r="X60" s="253"/>
      <c r="Y60" s="176" t="str">
        <f t="shared" si="44"/>
        <v>未実施</v>
      </c>
      <c r="Z60" s="177" t="str">
        <f t="shared" si="45"/>
        <v/>
      </c>
      <c r="AA60" s="178" t="str">
        <f t="shared" si="46"/>
        <v/>
      </c>
      <c r="AB60" s="87">
        <f t="shared" si="47"/>
        <v>0</v>
      </c>
      <c r="AC60" s="87">
        <f t="shared" si="48"/>
        <v>0</v>
      </c>
      <c r="AD60" s="88">
        <f t="shared" si="49"/>
        <v>0</v>
      </c>
      <c r="AE60" s="89">
        <f t="shared" si="50"/>
        <v>0</v>
      </c>
      <c r="AF60" s="89">
        <f t="shared" si="51"/>
        <v>0</v>
      </c>
      <c r="AG60" s="89">
        <f t="shared" si="52"/>
        <v>0</v>
      </c>
      <c r="AH60" s="89">
        <f t="shared" si="53"/>
        <v>0</v>
      </c>
      <c r="AI60" s="89">
        <f t="shared" si="54"/>
        <v>0</v>
      </c>
      <c r="AJ60" s="89">
        <f t="shared" si="55"/>
        <v>0</v>
      </c>
      <c r="AK60" s="89">
        <f t="shared" si="56"/>
        <v>0</v>
      </c>
      <c r="AL60" s="89">
        <f t="shared" si="57"/>
        <v>0</v>
      </c>
      <c r="AM60" s="89">
        <f t="shared" si="58"/>
        <v>0</v>
      </c>
    </row>
    <row r="61" spans="1:39" s="88" customFormat="1" ht="15">
      <c r="A61" s="84"/>
      <c r="B61" s="85">
        <f t="shared" si="43"/>
        <v>41</v>
      </c>
      <c r="C61" s="245"/>
      <c r="D61" s="245"/>
      <c r="E61" s="246"/>
      <c r="F61" s="246"/>
      <c r="G61" s="314"/>
      <c r="H61" s="304" t="s">
        <v>214</v>
      </c>
      <c r="I61" s="305" t="s">
        <v>257</v>
      </c>
      <c r="J61" s="306"/>
      <c r="K61" s="307"/>
      <c r="L61" s="86"/>
      <c r="M61" s="86"/>
      <c r="N61" s="86"/>
      <c r="O61" s="86"/>
      <c r="P61" s="86"/>
      <c r="Q61" s="86"/>
      <c r="R61" s="86"/>
      <c r="S61" s="86"/>
      <c r="T61" s="86"/>
      <c r="U61" s="251"/>
      <c r="V61" s="252"/>
      <c r="W61" s="252"/>
      <c r="X61" s="253"/>
      <c r="Y61" s="176" t="str">
        <f t="shared" ref="Y61:Y67" si="59">IF(COUNTA(C61:K61)=0,"",IF(COUNTA(L61:T61)=0,"未実施",IF(COUNTIF(L61:T61,"Y")=1,"終了","試験中")))</f>
        <v>未実施</v>
      </c>
      <c r="Z61" s="177" t="str">
        <f t="shared" ref="Z61:Z67" si="60">IF(COUNTA(C61:K61)=0,"",IF(L61&lt;&gt;"",$L$10,IF(M61&lt;&gt;"",$M$10,IF(N61&lt;&gt;"",$N$10,IF(O61&lt;&gt;"",$O$10,IF(P61&lt;&gt;"",$P$10,IF(T61&lt;&gt;"",$T$10,"")))))))</f>
        <v/>
      </c>
      <c r="AA61" s="178" t="str">
        <f t="shared" ref="AA61:AA67" si="61">IF(COUNTA(C61:K61)=0,"",IF(L61="Y",$L$10,IF(M61="Y",$M$10,IF(N61="Y",$N$10,IF(O61="Y",$O$10,IF(P61="Y",$P$10,IF(T61="Y",$T$10,"")))))))</f>
        <v/>
      </c>
      <c r="AB61" s="87">
        <f t="shared" ref="AB61:AB67" si="62">IF(OR(L61 &lt;&gt; "",M61 &lt;&gt;"",N61 &lt;&gt; "",O61 &lt;&gt;"",P61 &lt;&gt; "",Q61 &lt;&gt;"",R61 &lt;&gt; "",S61 &lt;&gt;"",T61 &lt;&gt; ""),1,0)</f>
        <v>0</v>
      </c>
      <c r="AC61" s="87">
        <f t="shared" ref="AC61:AC67" si="63">IF(OR(L61 = "H",M61 = "H",N61 = "H",O61 = "H",P61 = "H",Q61 = "H",R61 = "H",S61 = "H",T61 = "H",L61 = "M",M61 = "M",N61 = "M",O61 = "M",P61 = "M",Q61 = "M",R61 = "M",S61 = "M",T61 = "M",L61 = "L",M61 = "L",N61 = "L",O61 = "L",P61 = "L",Q61 = "L",R61 = "L",S61 = "L",T61 = "L"),1,0)</f>
        <v>0</v>
      </c>
      <c r="AD61" s="88">
        <f t="shared" si="49"/>
        <v>0</v>
      </c>
      <c r="AE61" s="89">
        <f t="shared" si="50"/>
        <v>0</v>
      </c>
      <c r="AF61" s="89">
        <f t="shared" si="51"/>
        <v>0</v>
      </c>
      <c r="AG61" s="89">
        <f t="shared" si="52"/>
        <v>0</v>
      </c>
      <c r="AH61" s="89">
        <f t="shared" si="53"/>
        <v>0</v>
      </c>
      <c r="AI61" s="89">
        <f t="shared" si="54"/>
        <v>0</v>
      </c>
      <c r="AJ61" s="89">
        <f t="shared" si="55"/>
        <v>0</v>
      </c>
      <c r="AK61" s="89">
        <f t="shared" si="56"/>
        <v>0</v>
      </c>
      <c r="AL61" s="89">
        <f t="shared" si="57"/>
        <v>0</v>
      </c>
      <c r="AM61" s="89">
        <f t="shared" si="58"/>
        <v>0</v>
      </c>
    </row>
    <row r="62" spans="1:39" s="88" customFormat="1" ht="15">
      <c r="A62" s="84"/>
      <c r="B62" s="85">
        <f t="shared" si="43"/>
        <v>42</v>
      </c>
      <c r="C62" s="245"/>
      <c r="D62" s="245"/>
      <c r="E62" s="246"/>
      <c r="F62" s="246"/>
      <c r="G62" s="314"/>
      <c r="H62" s="304" t="s">
        <v>213</v>
      </c>
      <c r="I62" s="305" t="s">
        <v>257</v>
      </c>
      <c r="J62" s="306"/>
      <c r="K62" s="307"/>
      <c r="L62" s="86"/>
      <c r="M62" s="86"/>
      <c r="N62" s="86"/>
      <c r="O62" s="86"/>
      <c r="P62" s="86"/>
      <c r="Q62" s="86"/>
      <c r="R62" s="86"/>
      <c r="S62" s="86"/>
      <c r="T62" s="86"/>
      <c r="U62" s="251"/>
      <c r="V62" s="252"/>
      <c r="W62" s="252"/>
      <c r="X62" s="253"/>
      <c r="Y62" s="176" t="str">
        <f t="shared" si="59"/>
        <v>未実施</v>
      </c>
      <c r="Z62" s="177" t="str">
        <f t="shared" si="60"/>
        <v/>
      </c>
      <c r="AA62" s="178" t="str">
        <f t="shared" si="61"/>
        <v/>
      </c>
      <c r="AB62" s="87">
        <f t="shared" si="62"/>
        <v>0</v>
      </c>
      <c r="AC62" s="87">
        <f t="shared" si="63"/>
        <v>0</v>
      </c>
      <c r="AD62" s="88">
        <f t="shared" si="49"/>
        <v>0</v>
      </c>
      <c r="AE62" s="89">
        <f t="shared" si="50"/>
        <v>0</v>
      </c>
      <c r="AF62" s="89">
        <f t="shared" si="51"/>
        <v>0</v>
      </c>
      <c r="AG62" s="89">
        <f t="shared" si="52"/>
        <v>0</v>
      </c>
      <c r="AH62" s="89">
        <f t="shared" si="53"/>
        <v>0</v>
      </c>
      <c r="AI62" s="89">
        <f t="shared" si="54"/>
        <v>0</v>
      </c>
      <c r="AJ62" s="89">
        <f t="shared" si="55"/>
        <v>0</v>
      </c>
      <c r="AK62" s="89">
        <f t="shared" si="56"/>
        <v>0</v>
      </c>
      <c r="AL62" s="89">
        <f t="shared" si="57"/>
        <v>0</v>
      </c>
      <c r="AM62" s="89">
        <f t="shared" si="58"/>
        <v>0</v>
      </c>
    </row>
    <row r="63" spans="1:39" s="88" customFormat="1" ht="28.5">
      <c r="A63" s="84"/>
      <c r="B63" s="85">
        <f t="shared" si="43"/>
        <v>43</v>
      </c>
      <c r="C63" s="245"/>
      <c r="D63" s="245"/>
      <c r="E63" s="246"/>
      <c r="F63" s="246"/>
      <c r="G63" s="314"/>
      <c r="H63" s="304" t="s">
        <v>223</v>
      </c>
      <c r="I63" s="305" t="s">
        <v>257</v>
      </c>
      <c r="J63" s="306"/>
      <c r="K63" s="307"/>
      <c r="L63" s="86"/>
      <c r="M63" s="86"/>
      <c r="N63" s="86"/>
      <c r="O63" s="86"/>
      <c r="P63" s="86"/>
      <c r="Q63" s="86"/>
      <c r="R63" s="86"/>
      <c r="S63" s="86"/>
      <c r="T63" s="86"/>
      <c r="U63" s="251"/>
      <c r="V63" s="252"/>
      <c r="W63" s="252"/>
      <c r="X63" s="253"/>
      <c r="Y63" s="176" t="str">
        <f t="shared" si="59"/>
        <v>未実施</v>
      </c>
      <c r="Z63" s="177" t="str">
        <f t="shared" si="60"/>
        <v/>
      </c>
      <c r="AA63" s="178" t="str">
        <f t="shared" si="61"/>
        <v/>
      </c>
      <c r="AB63" s="87">
        <f t="shared" si="62"/>
        <v>0</v>
      </c>
      <c r="AC63" s="87">
        <f t="shared" si="63"/>
        <v>0</v>
      </c>
      <c r="AD63" s="88">
        <f>IF(AND(ISNUMBER($B63)=TRUE,$B63  &lt;&gt; "",$C63 &lt;&gt; "",$G63 &lt;&gt;""),1,0)</f>
        <v>0</v>
      </c>
      <c r="AE63" s="89">
        <f>IF($L63&lt;&gt;"",1,0)</f>
        <v>0</v>
      </c>
      <c r="AF63" s="89">
        <f>IF(AND($L63="",$M63&lt;&gt;""),1,0)</f>
        <v>0</v>
      </c>
      <c r="AG63" s="89">
        <f>IF(AND($L63="",$M63="",$N63&lt;&gt;""),1,0)</f>
        <v>0</v>
      </c>
      <c r="AH63" s="89">
        <f>IF(AND($L63="",$M63="",$N63="",$O63&lt;&gt;""),1,0)</f>
        <v>0</v>
      </c>
      <c r="AI63" s="89">
        <f>IF(AND($L63="",$M63="",$N63="",$O63="",$P63&lt;&gt;""),1,0)</f>
        <v>0</v>
      </c>
      <c r="AJ63" s="89">
        <f>IF(AND($L63="",$M63="",$N63="",$O63="",$P63="",$Q63&lt;&gt;""),1,0)</f>
        <v>0</v>
      </c>
      <c r="AK63" s="89">
        <f>IF(AND($L63="",$M63="",$N63="",$O63="",$P63="",$Q63="",$R63&lt;&gt;""),1,0)</f>
        <v>0</v>
      </c>
      <c r="AL63" s="89">
        <f>IF(AND($L63="",$M63="",$N63="",$O63="",$P63="",$Q63="",$R63="",$S63&lt;&gt;""),1,0)</f>
        <v>0</v>
      </c>
      <c r="AM63" s="89">
        <f>IF(AND($L63="",$M63="",$N63="",$O63="",$P63="",$Q63="",$R63="",$S63="",$T63&lt;&gt;""),1,0)</f>
        <v>0</v>
      </c>
    </row>
    <row r="64" spans="1:39" s="88" customFormat="1" ht="15">
      <c r="A64" s="84"/>
      <c r="B64" s="85">
        <f t="shared" si="43"/>
        <v>44</v>
      </c>
      <c r="C64" s="245"/>
      <c r="D64" s="245"/>
      <c r="E64" s="246"/>
      <c r="F64" s="246"/>
      <c r="G64" s="314"/>
      <c r="H64" s="304" t="s">
        <v>216</v>
      </c>
      <c r="I64" s="305" t="s">
        <v>257</v>
      </c>
      <c r="J64" s="306"/>
      <c r="K64" s="307"/>
      <c r="L64" s="86"/>
      <c r="M64" s="86"/>
      <c r="N64" s="86"/>
      <c r="O64" s="86"/>
      <c r="P64" s="86"/>
      <c r="Q64" s="86"/>
      <c r="R64" s="86"/>
      <c r="S64" s="86"/>
      <c r="T64" s="86"/>
      <c r="U64" s="251"/>
      <c r="V64" s="252"/>
      <c r="W64" s="252"/>
      <c r="X64" s="253"/>
      <c r="Y64" s="176" t="str">
        <f t="shared" si="59"/>
        <v>未実施</v>
      </c>
      <c r="Z64" s="177" t="str">
        <f t="shared" si="60"/>
        <v/>
      </c>
      <c r="AA64" s="178" t="str">
        <f t="shared" si="61"/>
        <v/>
      </c>
      <c r="AB64" s="87">
        <f t="shared" si="62"/>
        <v>0</v>
      </c>
      <c r="AC64" s="87">
        <f t="shared" si="63"/>
        <v>0</v>
      </c>
      <c r="AD64" s="88">
        <f t="shared" si="49"/>
        <v>0</v>
      </c>
      <c r="AE64" s="89">
        <f t="shared" si="50"/>
        <v>0</v>
      </c>
      <c r="AF64" s="89">
        <f t="shared" si="51"/>
        <v>0</v>
      </c>
      <c r="AG64" s="89">
        <f t="shared" si="52"/>
        <v>0</v>
      </c>
      <c r="AH64" s="89">
        <f t="shared" si="53"/>
        <v>0</v>
      </c>
      <c r="AI64" s="89">
        <f t="shared" si="54"/>
        <v>0</v>
      </c>
      <c r="AJ64" s="89">
        <f t="shared" si="55"/>
        <v>0</v>
      </c>
      <c r="AK64" s="89">
        <f t="shared" si="56"/>
        <v>0</v>
      </c>
      <c r="AL64" s="89">
        <f t="shared" si="57"/>
        <v>0</v>
      </c>
      <c r="AM64" s="89">
        <f t="shared" si="58"/>
        <v>0</v>
      </c>
    </row>
    <row r="65" spans="1:39" s="88" customFormat="1" ht="28.5">
      <c r="A65" s="84"/>
      <c r="B65" s="85">
        <f t="shared" si="43"/>
        <v>45</v>
      </c>
      <c r="C65" s="245"/>
      <c r="D65" s="245"/>
      <c r="E65" s="246"/>
      <c r="F65" s="246"/>
      <c r="G65" s="314"/>
      <c r="H65" s="304" t="s">
        <v>222</v>
      </c>
      <c r="I65" s="305" t="s">
        <v>257</v>
      </c>
      <c r="J65" s="306"/>
      <c r="K65" s="307"/>
      <c r="L65" s="86"/>
      <c r="M65" s="86"/>
      <c r="N65" s="86"/>
      <c r="O65" s="86"/>
      <c r="P65" s="86"/>
      <c r="Q65" s="86"/>
      <c r="R65" s="86"/>
      <c r="S65" s="86"/>
      <c r="T65" s="86"/>
      <c r="U65" s="251"/>
      <c r="V65" s="252"/>
      <c r="W65" s="252"/>
      <c r="X65" s="253"/>
      <c r="Y65" s="176" t="str">
        <f t="shared" si="59"/>
        <v>未実施</v>
      </c>
      <c r="Z65" s="177" t="str">
        <f t="shared" si="60"/>
        <v/>
      </c>
      <c r="AA65" s="178" t="str">
        <f t="shared" si="61"/>
        <v/>
      </c>
      <c r="AB65" s="87">
        <f t="shared" si="62"/>
        <v>0</v>
      </c>
      <c r="AC65" s="87">
        <f t="shared" si="63"/>
        <v>0</v>
      </c>
      <c r="AD65" s="88">
        <f>IF(AND(ISNUMBER($B65)=TRUE,$B65  &lt;&gt; "",$C65 &lt;&gt; "",$G65 &lt;&gt;""),1,0)</f>
        <v>0</v>
      </c>
      <c r="AE65" s="89">
        <f>IF($L65&lt;&gt;"",1,0)</f>
        <v>0</v>
      </c>
      <c r="AF65" s="89">
        <f>IF(AND($L65="",$M65&lt;&gt;""),1,0)</f>
        <v>0</v>
      </c>
      <c r="AG65" s="89">
        <f>IF(AND($L65="",$M65="",$N65&lt;&gt;""),1,0)</f>
        <v>0</v>
      </c>
      <c r="AH65" s="89">
        <f>IF(AND($L65="",$M65="",$N65="",$O65&lt;&gt;""),1,0)</f>
        <v>0</v>
      </c>
      <c r="AI65" s="89">
        <f>IF(AND($L65="",$M65="",$N65="",$O65="",$P65&lt;&gt;""),1,0)</f>
        <v>0</v>
      </c>
      <c r="AJ65" s="89">
        <f>IF(AND($L65="",$M65="",$N65="",$O65="",$P65="",$Q65&lt;&gt;""),1,0)</f>
        <v>0</v>
      </c>
      <c r="AK65" s="89">
        <f>IF(AND($L65="",$M65="",$N65="",$O65="",$P65="",$Q65="",$R65&lt;&gt;""),1,0)</f>
        <v>0</v>
      </c>
      <c r="AL65" s="89">
        <f>IF(AND($L65="",$M65="",$N65="",$O65="",$P65="",$Q65="",$R65="",$S65&lt;&gt;""),1,0)</f>
        <v>0</v>
      </c>
      <c r="AM65" s="89">
        <f>IF(AND($L65="",$M65="",$N65="",$O65="",$P65="",$Q65="",$R65="",$S65="",$T65&lt;&gt;""),1,0)</f>
        <v>0</v>
      </c>
    </row>
    <row r="66" spans="1:39" s="88" customFormat="1" ht="15">
      <c r="A66" s="84"/>
      <c r="B66" s="85">
        <f t="shared" si="43"/>
        <v>46</v>
      </c>
      <c r="C66" s="245"/>
      <c r="D66" s="245"/>
      <c r="E66" s="246"/>
      <c r="F66" s="246"/>
      <c r="G66" s="314"/>
      <c r="H66" s="304" t="s">
        <v>217</v>
      </c>
      <c r="I66" s="305" t="s">
        <v>257</v>
      </c>
      <c r="J66" s="306"/>
      <c r="K66" s="307"/>
      <c r="L66" s="86"/>
      <c r="M66" s="86"/>
      <c r="N66" s="86"/>
      <c r="O66" s="86"/>
      <c r="P66" s="86"/>
      <c r="Q66" s="86"/>
      <c r="R66" s="86"/>
      <c r="S66" s="86"/>
      <c r="T66" s="86"/>
      <c r="U66" s="251"/>
      <c r="V66" s="252"/>
      <c r="W66" s="252"/>
      <c r="X66" s="253"/>
      <c r="Y66" s="176" t="str">
        <f t="shared" si="59"/>
        <v>未実施</v>
      </c>
      <c r="Z66" s="177" t="str">
        <f t="shared" si="60"/>
        <v/>
      </c>
      <c r="AA66" s="178" t="str">
        <f t="shared" si="61"/>
        <v/>
      </c>
      <c r="AB66" s="87">
        <f t="shared" si="62"/>
        <v>0</v>
      </c>
      <c r="AC66" s="87">
        <f t="shared" si="63"/>
        <v>0</v>
      </c>
      <c r="AD66" s="88">
        <f t="shared" si="49"/>
        <v>0</v>
      </c>
      <c r="AE66" s="89">
        <f t="shared" si="50"/>
        <v>0</v>
      </c>
      <c r="AF66" s="89">
        <f t="shared" si="51"/>
        <v>0</v>
      </c>
      <c r="AG66" s="89">
        <f t="shared" si="52"/>
        <v>0</v>
      </c>
      <c r="AH66" s="89">
        <f t="shared" si="53"/>
        <v>0</v>
      </c>
      <c r="AI66" s="89">
        <f t="shared" si="54"/>
        <v>0</v>
      </c>
      <c r="AJ66" s="89">
        <f t="shared" si="55"/>
        <v>0</v>
      </c>
      <c r="AK66" s="89">
        <f t="shared" si="56"/>
        <v>0</v>
      </c>
      <c r="AL66" s="89">
        <f t="shared" si="57"/>
        <v>0</v>
      </c>
      <c r="AM66" s="89">
        <f t="shared" si="58"/>
        <v>0</v>
      </c>
    </row>
    <row r="67" spans="1:39" s="88" customFormat="1" ht="28.5">
      <c r="A67" s="84"/>
      <c r="B67" s="85">
        <f t="shared" si="43"/>
        <v>47</v>
      </c>
      <c r="C67" s="245"/>
      <c r="D67" s="245"/>
      <c r="E67" s="246"/>
      <c r="F67" s="246"/>
      <c r="G67" s="314"/>
      <c r="H67" s="304" t="s">
        <v>224</v>
      </c>
      <c r="I67" s="305" t="s">
        <v>257</v>
      </c>
      <c r="J67" s="306"/>
      <c r="K67" s="307"/>
      <c r="L67" s="86"/>
      <c r="M67" s="86"/>
      <c r="N67" s="86"/>
      <c r="O67" s="86"/>
      <c r="P67" s="86"/>
      <c r="Q67" s="86"/>
      <c r="R67" s="86"/>
      <c r="S67" s="86"/>
      <c r="T67" s="86"/>
      <c r="U67" s="251"/>
      <c r="V67" s="252"/>
      <c r="W67" s="252"/>
      <c r="X67" s="253"/>
      <c r="Y67" s="176" t="str">
        <f t="shared" si="59"/>
        <v>未実施</v>
      </c>
      <c r="Z67" s="177" t="str">
        <f t="shared" si="60"/>
        <v/>
      </c>
      <c r="AA67" s="178" t="str">
        <f t="shared" si="61"/>
        <v/>
      </c>
      <c r="AB67" s="87">
        <f t="shared" si="62"/>
        <v>0</v>
      </c>
      <c r="AC67" s="87">
        <f t="shared" si="63"/>
        <v>0</v>
      </c>
      <c r="AD67" s="88">
        <f>IF(AND(ISNUMBER($B67)=TRUE,$B67  &lt;&gt; "",$C67 &lt;&gt; "",$G67 &lt;&gt;""),1,0)</f>
        <v>0</v>
      </c>
      <c r="AE67" s="89">
        <f>IF($L67&lt;&gt;"",1,0)</f>
        <v>0</v>
      </c>
      <c r="AF67" s="89">
        <f>IF(AND($L67="",$M67&lt;&gt;""),1,0)</f>
        <v>0</v>
      </c>
      <c r="AG67" s="89">
        <f>IF(AND($L67="",$M67="",$N67&lt;&gt;""),1,0)</f>
        <v>0</v>
      </c>
      <c r="AH67" s="89">
        <f>IF(AND($L67="",$M67="",$N67="",$O67&lt;&gt;""),1,0)</f>
        <v>0</v>
      </c>
      <c r="AI67" s="89">
        <f>IF(AND($L67="",$M67="",$N67="",$O67="",$P67&lt;&gt;""),1,0)</f>
        <v>0</v>
      </c>
      <c r="AJ67" s="89">
        <f>IF(AND($L67="",$M67="",$N67="",$O67="",$P67="",$Q67&lt;&gt;""),1,0)</f>
        <v>0</v>
      </c>
      <c r="AK67" s="89">
        <f>IF(AND($L67="",$M67="",$N67="",$O67="",$P67="",$Q67="",$R67&lt;&gt;""),1,0)</f>
        <v>0</v>
      </c>
      <c r="AL67" s="89">
        <f>IF(AND($L67="",$M67="",$N67="",$O67="",$P67="",$Q67="",$R67="",$S67&lt;&gt;""),1,0)</f>
        <v>0</v>
      </c>
      <c r="AM67" s="89">
        <f>IF(AND($L67="",$M67="",$N67="",$O67="",$P67="",$Q67="",$R67="",$S67="",$T67&lt;&gt;""),1,0)</f>
        <v>0</v>
      </c>
    </row>
    <row r="68" spans="1:39" s="88" customFormat="1" ht="15">
      <c r="A68" s="84"/>
      <c r="B68" s="85">
        <f t="shared" si="43"/>
        <v>48</v>
      </c>
      <c r="C68" s="245"/>
      <c r="D68" s="245"/>
      <c r="E68" s="246"/>
      <c r="F68" s="246"/>
      <c r="G68" s="314"/>
      <c r="H68" s="304" t="s">
        <v>295</v>
      </c>
      <c r="I68" s="305" t="s">
        <v>257</v>
      </c>
      <c r="J68" s="306"/>
      <c r="K68" s="307"/>
      <c r="L68" s="86"/>
      <c r="M68" s="86"/>
      <c r="N68" s="86"/>
      <c r="O68" s="86"/>
      <c r="P68" s="86"/>
      <c r="Q68" s="86"/>
      <c r="R68" s="86"/>
      <c r="S68" s="86"/>
      <c r="T68" s="86"/>
      <c r="U68" s="251"/>
      <c r="V68" s="252"/>
      <c r="W68" s="252"/>
      <c r="X68" s="253"/>
      <c r="Y68" s="176" t="str">
        <f t="shared" ref="Y68:Y69" si="64">IF(COUNTA(C68:K68)=0,"",IF(COUNTA(L68:T68)=0,"未実施",IF(COUNTIF(L68:T68,"Y")=1,"終了","試験中")))</f>
        <v>未実施</v>
      </c>
      <c r="Z68" s="177" t="str">
        <f t="shared" ref="Z68:Z69" si="65">IF(COUNTA(C68:K68)=0,"",IF(L68&lt;&gt;"",$L$10,IF(M68&lt;&gt;"",$M$10,IF(N68&lt;&gt;"",$N$10,IF(O68&lt;&gt;"",$O$10,IF(P68&lt;&gt;"",$P$10,IF(T68&lt;&gt;"",$T$10,"")))))))</f>
        <v/>
      </c>
      <c r="AA68" s="178" t="str">
        <f t="shared" ref="AA68:AA69" si="66">IF(COUNTA(C68:K68)=0,"",IF(L68="Y",$L$10,IF(M68="Y",$M$10,IF(N68="Y",$N$10,IF(O68="Y",$O$10,IF(P68="Y",$P$10,IF(T68="Y",$T$10,"")))))))</f>
        <v/>
      </c>
      <c r="AB68" s="87">
        <f t="shared" ref="AB68:AB69" si="67">IF(OR(L68 &lt;&gt; "",M68 &lt;&gt;"",N68 &lt;&gt; "",O68 &lt;&gt;"",P68 &lt;&gt; "",Q68 &lt;&gt;"",R68 &lt;&gt; "",S68 &lt;&gt;"",T68 &lt;&gt; ""),1,0)</f>
        <v>0</v>
      </c>
      <c r="AC68" s="87">
        <f t="shared" ref="AC68:AC69" si="68">IF(OR(L68 = "H",M68 = "H",N68 = "H",O68 = "H",P68 = "H",Q68 = "H",R68 = "H",S68 = "H",T68 = "H",L68 = "M",M68 = "M",N68 = "M",O68 = "M",P68 = "M",Q68 = "M",R68 = "M",S68 = "M",T68 = "M",L68 = "L",M68 = "L",N68 = "L",O68 = "L",P68 = "L",Q68 = "L",R68 = "L",S68 = "L",T68 = "L"),1,0)</f>
        <v>0</v>
      </c>
      <c r="AD68" s="88">
        <f t="shared" si="49"/>
        <v>0</v>
      </c>
      <c r="AE68" s="89">
        <f t="shared" si="50"/>
        <v>0</v>
      </c>
      <c r="AF68" s="89">
        <f t="shared" si="51"/>
        <v>0</v>
      </c>
      <c r="AG68" s="89">
        <f t="shared" si="52"/>
        <v>0</v>
      </c>
      <c r="AH68" s="89">
        <f t="shared" si="53"/>
        <v>0</v>
      </c>
      <c r="AI68" s="89">
        <f t="shared" si="54"/>
        <v>0</v>
      </c>
      <c r="AJ68" s="89">
        <f t="shared" si="55"/>
        <v>0</v>
      </c>
      <c r="AK68" s="89">
        <f t="shared" si="56"/>
        <v>0</v>
      </c>
      <c r="AL68" s="89">
        <f t="shared" si="57"/>
        <v>0</v>
      </c>
      <c r="AM68" s="89">
        <f t="shared" si="58"/>
        <v>0</v>
      </c>
    </row>
    <row r="69" spans="1:39" s="88" customFormat="1" ht="28.5">
      <c r="A69" s="84"/>
      <c r="B69" s="85">
        <f t="shared" si="43"/>
        <v>49</v>
      </c>
      <c r="C69" s="245"/>
      <c r="D69" s="245"/>
      <c r="E69" s="246"/>
      <c r="F69" s="246"/>
      <c r="G69" s="314"/>
      <c r="H69" s="304" t="s">
        <v>296</v>
      </c>
      <c r="I69" s="305" t="s">
        <v>257</v>
      </c>
      <c r="J69" s="306"/>
      <c r="K69" s="307"/>
      <c r="L69" s="86"/>
      <c r="M69" s="86"/>
      <c r="N69" s="86"/>
      <c r="O69" s="86"/>
      <c r="P69" s="86"/>
      <c r="Q69" s="86"/>
      <c r="R69" s="86"/>
      <c r="S69" s="86"/>
      <c r="T69" s="86"/>
      <c r="U69" s="251"/>
      <c r="V69" s="252"/>
      <c r="W69" s="252"/>
      <c r="X69" s="253"/>
      <c r="Y69" s="176" t="str">
        <f t="shared" si="64"/>
        <v>未実施</v>
      </c>
      <c r="Z69" s="177" t="str">
        <f t="shared" si="65"/>
        <v/>
      </c>
      <c r="AA69" s="178" t="str">
        <f t="shared" si="66"/>
        <v/>
      </c>
      <c r="AB69" s="87">
        <f t="shared" si="67"/>
        <v>0</v>
      </c>
      <c r="AC69" s="87">
        <f t="shared" si="68"/>
        <v>0</v>
      </c>
      <c r="AD69" s="88">
        <f>IF(AND(ISNUMBER($B69)=TRUE,$B69  &lt;&gt; "",$C69 &lt;&gt; "",$G69 &lt;&gt;""),1,0)</f>
        <v>0</v>
      </c>
      <c r="AE69" s="89">
        <f>IF($L69&lt;&gt;"",1,0)</f>
        <v>0</v>
      </c>
      <c r="AF69" s="89">
        <f>IF(AND($L69="",$M69&lt;&gt;""),1,0)</f>
        <v>0</v>
      </c>
      <c r="AG69" s="89">
        <f>IF(AND($L69="",$M69="",$N69&lt;&gt;""),1,0)</f>
        <v>0</v>
      </c>
      <c r="AH69" s="89">
        <f>IF(AND($L69="",$M69="",$N69="",$O69&lt;&gt;""),1,0)</f>
        <v>0</v>
      </c>
      <c r="AI69" s="89">
        <f>IF(AND($L69="",$M69="",$N69="",$O69="",$P69&lt;&gt;""),1,0)</f>
        <v>0</v>
      </c>
      <c r="AJ69" s="89">
        <f>IF(AND($L69="",$M69="",$N69="",$O69="",$P69="",$Q69&lt;&gt;""),1,0)</f>
        <v>0</v>
      </c>
      <c r="AK69" s="89">
        <f>IF(AND($L69="",$M69="",$N69="",$O69="",$P69="",$Q69="",$R69&lt;&gt;""),1,0)</f>
        <v>0</v>
      </c>
      <c r="AL69" s="89">
        <f>IF(AND($L69="",$M69="",$N69="",$O69="",$P69="",$Q69="",$R69="",$S69&lt;&gt;""),1,0)</f>
        <v>0</v>
      </c>
      <c r="AM69" s="89">
        <f>IF(AND($L69="",$M69="",$N69="",$O69="",$P69="",$Q69="",$R69="",$S69="",$T69&lt;&gt;""),1,0)</f>
        <v>0</v>
      </c>
    </row>
    <row r="70" spans="1:39" s="88" customFormat="1" ht="40.5" customHeight="1">
      <c r="A70" s="84"/>
      <c r="B70" s="85">
        <f t="shared" si="43"/>
        <v>50</v>
      </c>
      <c r="C70" s="245"/>
      <c r="D70" s="245"/>
      <c r="E70" s="316" t="s">
        <v>285</v>
      </c>
      <c r="F70" s="317"/>
      <c r="G70" s="167" t="s">
        <v>186</v>
      </c>
      <c r="H70" s="167"/>
      <c r="I70" s="248" t="s">
        <v>188</v>
      </c>
      <c r="J70" s="249"/>
      <c r="K70" s="250"/>
      <c r="L70" s="183"/>
      <c r="M70" s="183"/>
      <c r="N70" s="183"/>
      <c r="O70" s="183"/>
      <c r="P70" s="183"/>
      <c r="Q70" s="183"/>
      <c r="R70" s="183"/>
      <c r="S70" s="183"/>
      <c r="T70" s="183"/>
      <c r="U70" s="251"/>
      <c r="V70" s="252"/>
      <c r="W70" s="252"/>
      <c r="X70" s="253"/>
      <c r="Y70" s="176" t="str">
        <f t="shared" ref="Y70" si="69">IF(COUNTA(C70:K70)=0,"",IF(COUNTA(L70:T70)=0,"未実施",IF(COUNTIF(L70:T70,"Y")=1,"終了","試験中")))</f>
        <v>未実施</v>
      </c>
      <c r="Z70" s="177" t="str">
        <f t="shared" ref="Z70" si="70">IF(COUNTA(C70:K70)=0,"",IF(L70&lt;&gt;"",$L$10,IF(M70&lt;&gt;"",$M$10,IF(N70&lt;&gt;"",$N$10,IF(O70&lt;&gt;"",$O$10,IF(P70&lt;&gt;"",$P$10,IF(T70&lt;&gt;"",$T$10,"")))))))</f>
        <v/>
      </c>
      <c r="AA70" s="178" t="str">
        <f t="shared" ref="AA70" si="71">IF(COUNTA(C70:K70)=0,"",IF(L70="Y",$L$10,IF(M70="Y",$M$10,IF(N70="Y",$N$10,IF(O70="Y",$O$10,IF(P70="Y",$P$10,IF(T70="Y",$T$10,"")))))))</f>
        <v/>
      </c>
      <c r="AB70" s="87">
        <f t="shared" ref="AB70" si="72">IF(OR(L70 &lt;&gt; "",M70 &lt;&gt;"",N70 &lt;&gt; "",O70 &lt;&gt;"",P70 &lt;&gt; "",Q70 &lt;&gt;"",R70 &lt;&gt; "",S70 &lt;&gt;"",T70 &lt;&gt; ""),1,0)</f>
        <v>0</v>
      </c>
      <c r="AC70" s="87">
        <f t="shared" ref="AC70" si="73">IF(OR(L70 = "H",M70 = "H",N70 = "H",O70 = "H",P70 = "H",Q70 = "H",R70 = "H",S70 = "H",T70 = "H",L70 = "M",M70 = "M",N70 = "M",O70 = "M",P70 = "M",Q70 = "M",R70 = "M",S70 = "M",T70 = "M",L70 = "L",M70 = "L",N70 = "L",O70 = "L",P70 = "L",Q70 = "L",R70 = "L",S70 = "L",T70 = "L"),1,0)</f>
        <v>0</v>
      </c>
      <c r="AD70" s="88">
        <f t="shared" si="49"/>
        <v>0</v>
      </c>
      <c r="AE70" s="89">
        <f t="shared" si="50"/>
        <v>0</v>
      </c>
      <c r="AF70" s="89">
        <f t="shared" si="51"/>
        <v>0</v>
      </c>
      <c r="AG70" s="89">
        <f t="shared" si="52"/>
        <v>0</v>
      </c>
      <c r="AH70" s="89">
        <f t="shared" si="53"/>
        <v>0</v>
      </c>
      <c r="AI70" s="89">
        <f t="shared" si="54"/>
        <v>0</v>
      </c>
      <c r="AJ70" s="89">
        <f t="shared" si="55"/>
        <v>0</v>
      </c>
      <c r="AK70" s="89">
        <f t="shared" si="56"/>
        <v>0</v>
      </c>
      <c r="AL70" s="89">
        <f t="shared" si="57"/>
        <v>0</v>
      </c>
      <c r="AM70" s="89">
        <f t="shared" si="58"/>
        <v>0</v>
      </c>
    </row>
    <row r="71" spans="1:39" s="88" customFormat="1" ht="40.5" customHeight="1">
      <c r="A71" s="84"/>
      <c r="B71" s="85">
        <f t="shared" si="43"/>
        <v>51</v>
      </c>
      <c r="C71" s="245"/>
      <c r="D71" s="245"/>
      <c r="E71" s="246"/>
      <c r="F71" s="246"/>
      <c r="G71" s="167" t="s">
        <v>187</v>
      </c>
      <c r="H71" s="167"/>
      <c r="I71" s="248" t="s">
        <v>158</v>
      </c>
      <c r="J71" s="249"/>
      <c r="K71" s="250"/>
      <c r="L71" s="183"/>
      <c r="M71" s="183"/>
      <c r="N71" s="183"/>
      <c r="O71" s="183"/>
      <c r="P71" s="183"/>
      <c r="Q71" s="183"/>
      <c r="R71" s="183"/>
      <c r="S71" s="183"/>
      <c r="T71" s="183"/>
      <c r="U71" s="251"/>
      <c r="V71" s="252"/>
      <c r="W71" s="252"/>
      <c r="X71" s="253"/>
      <c r="Y71" s="176" t="str">
        <f t="shared" si="44"/>
        <v>未実施</v>
      </c>
      <c r="Z71" s="177" t="str">
        <f t="shared" si="45"/>
        <v/>
      </c>
      <c r="AA71" s="178" t="str">
        <f t="shared" si="46"/>
        <v/>
      </c>
      <c r="AB71" s="87">
        <f t="shared" si="47"/>
        <v>0</v>
      </c>
      <c r="AC71" s="87">
        <f t="shared" si="48"/>
        <v>0</v>
      </c>
      <c r="AD71" s="88">
        <f t="shared" si="49"/>
        <v>0</v>
      </c>
      <c r="AE71" s="89">
        <f t="shared" si="50"/>
        <v>0</v>
      </c>
      <c r="AF71" s="89">
        <f t="shared" si="51"/>
        <v>0</v>
      </c>
      <c r="AG71" s="89">
        <f t="shared" si="52"/>
        <v>0</v>
      </c>
      <c r="AH71" s="89">
        <f t="shared" si="53"/>
        <v>0</v>
      </c>
      <c r="AI71" s="89">
        <f t="shared" si="54"/>
        <v>0</v>
      </c>
      <c r="AJ71" s="89">
        <f t="shared" si="55"/>
        <v>0</v>
      </c>
      <c r="AK71" s="89">
        <f t="shared" si="56"/>
        <v>0</v>
      </c>
      <c r="AL71" s="89">
        <f t="shared" si="57"/>
        <v>0</v>
      </c>
      <c r="AM71" s="89">
        <f t="shared" si="58"/>
        <v>0</v>
      </c>
    </row>
    <row r="72" spans="1:39" s="88" customFormat="1" ht="40.5" customHeight="1">
      <c r="A72" s="84"/>
      <c r="B72" s="85">
        <f t="shared" si="43"/>
        <v>52</v>
      </c>
      <c r="C72" s="245"/>
      <c r="D72" s="245"/>
      <c r="E72" s="246"/>
      <c r="F72" s="246"/>
      <c r="G72" s="167" t="s">
        <v>189</v>
      </c>
      <c r="H72" s="167"/>
      <c r="I72" s="248" t="s">
        <v>190</v>
      </c>
      <c r="J72" s="249"/>
      <c r="K72" s="250"/>
      <c r="L72" s="183"/>
      <c r="M72" s="183"/>
      <c r="N72" s="183"/>
      <c r="O72" s="183"/>
      <c r="P72" s="183"/>
      <c r="Q72" s="183"/>
      <c r="R72" s="183"/>
      <c r="S72" s="183"/>
      <c r="T72" s="183"/>
      <c r="U72" s="251"/>
      <c r="V72" s="252"/>
      <c r="W72" s="252"/>
      <c r="X72" s="253"/>
      <c r="Y72" s="176" t="str">
        <f t="shared" ref="Y72" si="74">IF(COUNTA(C72:K72)=0,"",IF(COUNTA(L72:T72)=0,"未実施",IF(COUNTIF(L72:T72,"Y")=1,"終了","試験中")))</f>
        <v>未実施</v>
      </c>
      <c r="Z72" s="177" t="str">
        <f t="shared" ref="Z72" si="75">IF(COUNTA(C72:K72)=0,"",IF(L72&lt;&gt;"",$L$10,IF(M72&lt;&gt;"",$M$10,IF(N72&lt;&gt;"",$N$10,IF(O72&lt;&gt;"",$O$10,IF(P72&lt;&gt;"",$P$10,IF(T72&lt;&gt;"",$T$10,"")))))))</f>
        <v/>
      </c>
      <c r="AA72" s="178" t="str">
        <f t="shared" ref="AA72" si="76">IF(COUNTA(C72:K72)=0,"",IF(L72="Y",$L$10,IF(M72="Y",$M$10,IF(N72="Y",$N$10,IF(O72="Y",$O$10,IF(P72="Y",$P$10,IF(T72="Y",$T$10,"")))))))</f>
        <v/>
      </c>
      <c r="AB72" s="87">
        <f t="shared" ref="AB72" si="77">IF(OR(L72 &lt;&gt; "",M72 &lt;&gt;"",N72 &lt;&gt; "",O72 &lt;&gt;"",P72 &lt;&gt; "",Q72 &lt;&gt;"",R72 &lt;&gt; "",S72 &lt;&gt;"",T72 &lt;&gt; ""),1,0)</f>
        <v>0</v>
      </c>
      <c r="AC72" s="87">
        <f t="shared" ref="AC72" si="78">IF(OR(L72 = "H",M72 = "H",N72 = "H",O72 = "H",P72 = "H",Q72 = "H",R72 = "H",S72 = "H",T72 = "H",L72 = "M",M72 = "M",N72 = "M",O72 = "M",P72 = "M",Q72 = "M",R72 = "M",S72 = "M",T72 = "M",L72 = "L",M72 = "L",N72 = "L",O72 = "L",P72 = "L",Q72 = "L",R72 = "L",S72 = "L",T72 = "L"),1,0)</f>
        <v>0</v>
      </c>
      <c r="AD72" s="88">
        <f t="shared" si="49"/>
        <v>0</v>
      </c>
      <c r="AE72" s="89">
        <f t="shared" si="50"/>
        <v>0</v>
      </c>
      <c r="AF72" s="89">
        <f t="shared" si="51"/>
        <v>0</v>
      </c>
      <c r="AG72" s="89">
        <f t="shared" si="52"/>
        <v>0</v>
      </c>
      <c r="AH72" s="89">
        <f t="shared" si="53"/>
        <v>0</v>
      </c>
      <c r="AI72" s="89">
        <f t="shared" si="54"/>
        <v>0</v>
      </c>
      <c r="AJ72" s="89">
        <f t="shared" si="55"/>
        <v>0</v>
      </c>
      <c r="AK72" s="89">
        <f t="shared" si="56"/>
        <v>0</v>
      </c>
      <c r="AL72" s="89">
        <f t="shared" si="57"/>
        <v>0</v>
      </c>
      <c r="AM72" s="89">
        <f t="shared" si="58"/>
        <v>0</v>
      </c>
    </row>
    <row r="73" spans="1:39" s="88" customFormat="1" ht="40.5" customHeight="1">
      <c r="A73" s="84"/>
      <c r="B73" s="85">
        <f t="shared" si="43"/>
        <v>53</v>
      </c>
      <c r="C73" s="245"/>
      <c r="D73" s="245"/>
      <c r="E73" s="246"/>
      <c r="F73" s="246"/>
      <c r="G73" s="180" t="s">
        <v>167</v>
      </c>
      <c r="H73" s="167" t="s">
        <v>145</v>
      </c>
      <c r="I73" s="248" t="s">
        <v>271</v>
      </c>
      <c r="J73" s="249"/>
      <c r="K73" s="250"/>
      <c r="L73" s="183"/>
      <c r="M73" s="183"/>
      <c r="N73" s="183"/>
      <c r="O73" s="183"/>
      <c r="P73" s="183"/>
      <c r="Q73" s="183"/>
      <c r="R73" s="183"/>
      <c r="S73" s="183"/>
      <c r="T73" s="183"/>
      <c r="U73" s="251"/>
      <c r="V73" s="252"/>
      <c r="W73" s="252"/>
      <c r="X73" s="253"/>
      <c r="Y73" s="176" t="str">
        <f t="shared" ref="Y73:Y74" si="79">IF(COUNTA(C73:K73)=0,"",IF(COUNTA(L73:T73)=0,"未実施",IF(COUNTIF(L73:T73,"Y")=1,"終了","試験中")))</f>
        <v>未実施</v>
      </c>
      <c r="Z73" s="177" t="str">
        <f t="shared" ref="Z73:Z74" si="80">IF(COUNTA(C73:K73)=0,"",IF(L73&lt;&gt;"",$L$10,IF(M73&lt;&gt;"",$M$10,IF(N73&lt;&gt;"",$N$10,IF(O73&lt;&gt;"",$O$10,IF(P73&lt;&gt;"",$P$10,IF(T73&lt;&gt;"",$T$10,"")))))))</f>
        <v/>
      </c>
      <c r="AA73" s="178" t="str">
        <f t="shared" ref="AA73:AA74" si="81">IF(COUNTA(C73:K73)=0,"",IF(L73="Y",$L$10,IF(M73="Y",$M$10,IF(N73="Y",$N$10,IF(O73="Y",$O$10,IF(P73="Y",$P$10,IF(T73="Y",$T$10,"")))))))</f>
        <v/>
      </c>
      <c r="AB73" s="87">
        <f t="shared" ref="AB73:AB74" si="82">IF(OR(L73 &lt;&gt; "",M73 &lt;&gt;"",N73 &lt;&gt; "",O73 &lt;&gt;"",P73 &lt;&gt; "",Q73 &lt;&gt;"",R73 &lt;&gt; "",S73 &lt;&gt;"",T73 &lt;&gt; ""),1,0)</f>
        <v>0</v>
      </c>
      <c r="AC73" s="87">
        <f t="shared" ref="AC73:AC74" si="83">IF(OR(L73 = "H",M73 = "H",N73 = "H",O73 = "H",P73 = "H",Q73 = "H",R73 = "H",S73 = "H",T73 = "H",L73 = "M",M73 = "M",N73 = "M",O73 = "M",P73 = "M",Q73 = "M",R73 = "M",S73 = "M",T73 = "M",L73 = "L",M73 = "L",N73 = "L",O73 = "L",P73 = "L",Q73 = "L",R73 = "L",S73 = "L",T73 = "L"),1,0)</f>
        <v>0</v>
      </c>
      <c r="AD73" s="88">
        <f t="shared" si="49"/>
        <v>0</v>
      </c>
      <c r="AE73" s="89">
        <f t="shared" si="50"/>
        <v>0</v>
      </c>
      <c r="AF73" s="89">
        <f t="shared" si="51"/>
        <v>0</v>
      </c>
      <c r="AG73" s="89">
        <f t="shared" si="52"/>
        <v>0</v>
      </c>
      <c r="AH73" s="89">
        <f t="shared" si="53"/>
        <v>0</v>
      </c>
      <c r="AI73" s="89">
        <f t="shared" si="54"/>
        <v>0</v>
      </c>
      <c r="AJ73" s="89">
        <f t="shared" si="55"/>
        <v>0</v>
      </c>
      <c r="AK73" s="89">
        <f t="shared" si="56"/>
        <v>0</v>
      </c>
      <c r="AL73" s="89">
        <f t="shared" si="57"/>
        <v>0</v>
      </c>
      <c r="AM73" s="89">
        <f t="shared" si="58"/>
        <v>0</v>
      </c>
    </row>
    <row r="74" spans="1:39" s="88" customFormat="1" ht="40.5" customHeight="1">
      <c r="A74" s="84"/>
      <c r="B74" s="85">
        <f t="shared" si="43"/>
        <v>54</v>
      </c>
      <c r="C74" s="245"/>
      <c r="D74" s="245"/>
      <c r="E74" s="246"/>
      <c r="F74" s="246"/>
      <c r="G74" s="181"/>
      <c r="H74" s="167" t="s">
        <v>180</v>
      </c>
      <c r="I74" s="248" t="s">
        <v>271</v>
      </c>
      <c r="J74" s="249"/>
      <c r="K74" s="250"/>
      <c r="L74" s="183"/>
      <c r="M74" s="183"/>
      <c r="N74" s="183"/>
      <c r="O74" s="183"/>
      <c r="P74" s="183"/>
      <c r="Q74" s="183"/>
      <c r="R74" s="183"/>
      <c r="S74" s="183"/>
      <c r="T74" s="183"/>
      <c r="U74" s="251"/>
      <c r="V74" s="252"/>
      <c r="W74" s="252"/>
      <c r="X74" s="253"/>
      <c r="Y74" s="176" t="str">
        <f t="shared" si="79"/>
        <v>未実施</v>
      </c>
      <c r="Z74" s="177" t="str">
        <f t="shared" si="80"/>
        <v/>
      </c>
      <c r="AA74" s="178" t="str">
        <f t="shared" si="81"/>
        <v/>
      </c>
      <c r="AB74" s="87">
        <f t="shared" si="82"/>
        <v>0</v>
      </c>
      <c r="AC74" s="87">
        <f t="shared" si="83"/>
        <v>0</v>
      </c>
      <c r="AD74" s="88">
        <f t="shared" si="49"/>
        <v>0</v>
      </c>
      <c r="AE74" s="89">
        <f t="shared" si="50"/>
        <v>0</v>
      </c>
      <c r="AF74" s="89">
        <f t="shared" si="51"/>
        <v>0</v>
      </c>
      <c r="AG74" s="89">
        <f t="shared" si="52"/>
        <v>0</v>
      </c>
      <c r="AH74" s="89">
        <f t="shared" si="53"/>
        <v>0</v>
      </c>
      <c r="AI74" s="89">
        <f t="shared" si="54"/>
        <v>0</v>
      </c>
      <c r="AJ74" s="89">
        <f t="shared" si="55"/>
        <v>0</v>
      </c>
      <c r="AK74" s="89">
        <f t="shared" si="56"/>
        <v>0</v>
      </c>
      <c r="AL74" s="89">
        <f t="shared" si="57"/>
        <v>0</v>
      </c>
      <c r="AM74" s="89">
        <f t="shared" si="58"/>
        <v>0</v>
      </c>
    </row>
    <row r="75" spans="1:39" s="88" customFormat="1" ht="40.5" customHeight="1">
      <c r="A75" s="84"/>
      <c r="B75" s="85">
        <f t="shared" si="43"/>
        <v>55</v>
      </c>
      <c r="C75" s="245"/>
      <c r="D75" s="245"/>
      <c r="E75" s="246"/>
      <c r="F75" s="246"/>
      <c r="G75" s="181"/>
      <c r="H75" s="167" t="s">
        <v>179</v>
      </c>
      <c r="I75" s="248" t="s">
        <v>263</v>
      </c>
      <c r="J75" s="249"/>
      <c r="K75" s="250"/>
      <c r="L75" s="183"/>
      <c r="M75" s="183"/>
      <c r="N75" s="183"/>
      <c r="O75" s="183"/>
      <c r="P75" s="183"/>
      <c r="Q75" s="183"/>
      <c r="R75" s="183"/>
      <c r="S75" s="183"/>
      <c r="T75" s="183"/>
      <c r="U75" s="251"/>
      <c r="V75" s="252"/>
      <c r="W75" s="252"/>
      <c r="X75" s="253"/>
      <c r="Y75" s="176" t="str">
        <f t="shared" ref="Y75" si="84">IF(COUNTA(C75:K75)=0,"",IF(COUNTA(L75:T75)=0,"未実施",IF(COUNTIF(L75:T75,"Y")=1,"終了","試験中")))</f>
        <v>未実施</v>
      </c>
      <c r="Z75" s="177" t="str">
        <f t="shared" ref="Z75" si="85">IF(COUNTA(C75:K75)=0,"",IF(L75&lt;&gt;"",$L$10,IF(M75&lt;&gt;"",$M$10,IF(N75&lt;&gt;"",$N$10,IF(O75&lt;&gt;"",$O$10,IF(P75&lt;&gt;"",$P$10,IF(T75&lt;&gt;"",$T$10,"")))))))</f>
        <v/>
      </c>
      <c r="AA75" s="178" t="str">
        <f t="shared" ref="AA75" si="86">IF(COUNTA(C75:K75)=0,"",IF(L75="Y",$L$10,IF(M75="Y",$M$10,IF(N75="Y",$N$10,IF(O75="Y",$O$10,IF(P75="Y",$P$10,IF(T75="Y",$T$10,"")))))))</f>
        <v/>
      </c>
      <c r="AB75" s="87">
        <f t="shared" ref="AB75" si="87">IF(OR(L75 &lt;&gt; "",M75 &lt;&gt;"",N75 &lt;&gt; "",O75 &lt;&gt;"",P75 &lt;&gt; "",Q75 &lt;&gt;"",R75 &lt;&gt; "",S75 &lt;&gt;"",T75 &lt;&gt; ""),1,0)</f>
        <v>0</v>
      </c>
      <c r="AC75" s="87">
        <f t="shared" ref="AC75" si="88">IF(OR(L75 = "H",M75 = "H",N75 = "H",O75 = "H",P75 = "H",Q75 = "H",R75 = "H",S75 = "H",T75 = "H",L75 = "M",M75 = "M",N75 = "M",O75 = "M",P75 = "M",Q75 = "M",R75 = "M",S75 = "M",T75 = "M",L75 = "L",M75 = "L",N75 = "L",O75 = "L",P75 = "L",Q75 = "L",R75 = "L",S75 = "L",T75 = "L"),1,0)</f>
        <v>0</v>
      </c>
      <c r="AD75" s="88">
        <f t="shared" si="49"/>
        <v>0</v>
      </c>
      <c r="AE75" s="89">
        <f t="shared" si="50"/>
        <v>0</v>
      </c>
      <c r="AF75" s="89">
        <f t="shared" si="51"/>
        <v>0</v>
      </c>
      <c r="AG75" s="89">
        <f t="shared" si="52"/>
        <v>0</v>
      </c>
      <c r="AH75" s="89">
        <f t="shared" si="53"/>
        <v>0</v>
      </c>
      <c r="AI75" s="89">
        <f t="shared" si="54"/>
        <v>0</v>
      </c>
      <c r="AJ75" s="89">
        <f t="shared" si="55"/>
        <v>0</v>
      </c>
      <c r="AK75" s="89">
        <f t="shared" si="56"/>
        <v>0</v>
      </c>
      <c r="AL75" s="89">
        <f t="shared" si="57"/>
        <v>0</v>
      </c>
      <c r="AM75" s="89">
        <f t="shared" si="58"/>
        <v>0</v>
      </c>
    </row>
    <row r="76" spans="1:39" s="88" customFormat="1" ht="40.5" customHeight="1">
      <c r="A76" s="84"/>
      <c r="B76" s="85">
        <f t="shared" si="43"/>
        <v>56</v>
      </c>
      <c r="C76" s="245"/>
      <c r="D76" s="245"/>
      <c r="E76" s="246"/>
      <c r="F76" s="246"/>
      <c r="G76" s="181"/>
      <c r="H76" s="167" t="s">
        <v>181</v>
      </c>
      <c r="I76" s="248" t="s">
        <v>271</v>
      </c>
      <c r="J76" s="249"/>
      <c r="K76" s="250"/>
      <c r="L76" s="183"/>
      <c r="M76" s="183"/>
      <c r="N76" s="183"/>
      <c r="O76" s="183"/>
      <c r="P76" s="183"/>
      <c r="Q76" s="183"/>
      <c r="R76" s="183"/>
      <c r="S76" s="183"/>
      <c r="T76" s="183"/>
      <c r="U76" s="251"/>
      <c r="V76" s="252"/>
      <c r="W76" s="252"/>
      <c r="X76" s="253"/>
      <c r="Y76" s="176" t="str">
        <f t="shared" ref="Y76:Y80" si="89">IF(COUNTA(C76:K76)=0,"",IF(COUNTA(L76:T76)=0,"未実施",IF(COUNTIF(L76:T76,"Y")=1,"終了","試験中")))</f>
        <v>未実施</v>
      </c>
      <c r="Z76" s="177" t="str">
        <f t="shared" ref="Z76:Z80" si="90">IF(COUNTA(C76:K76)=0,"",IF(L76&lt;&gt;"",$L$10,IF(M76&lt;&gt;"",$M$10,IF(N76&lt;&gt;"",$N$10,IF(O76&lt;&gt;"",$O$10,IF(P76&lt;&gt;"",$P$10,IF(T76&lt;&gt;"",$T$10,"")))))))</f>
        <v/>
      </c>
      <c r="AA76" s="178" t="str">
        <f t="shared" ref="AA76:AA80" si="91">IF(COUNTA(C76:K76)=0,"",IF(L76="Y",$L$10,IF(M76="Y",$M$10,IF(N76="Y",$N$10,IF(O76="Y",$O$10,IF(P76="Y",$P$10,IF(T76="Y",$T$10,"")))))))</f>
        <v/>
      </c>
      <c r="AB76" s="87">
        <f t="shared" ref="AB76:AB80" si="92">IF(OR(L76 &lt;&gt; "",M76 &lt;&gt;"",N76 &lt;&gt; "",O76 &lt;&gt;"",P76 &lt;&gt; "",Q76 &lt;&gt;"",R76 &lt;&gt; "",S76 &lt;&gt;"",T76 &lt;&gt; ""),1,0)</f>
        <v>0</v>
      </c>
      <c r="AC76" s="87">
        <f t="shared" ref="AC76:AC80" si="93">IF(OR(L76 = "H",M76 = "H",N76 = "H",O76 = "H",P76 = "H",Q76 = "H",R76 = "H",S76 = "H",T76 = "H",L76 = "M",M76 = "M",N76 = "M",O76 = "M",P76 = "M",Q76 = "M",R76 = "M",S76 = "M",T76 = "M",L76 = "L",M76 = "L",N76 = "L",O76 = "L",P76 = "L",Q76 = "L",R76 = "L",S76 = "L",T76 = "L"),1,0)</f>
        <v>0</v>
      </c>
      <c r="AD76" s="88">
        <f t="shared" si="49"/>
        <v>0</v>
      </c>
      <c r="AE76" s="89">
        <f t="shared" si="50"/>
        <v>0</v>
      </c>
      <c r="AF76" s="89">
        <f t="shared" si="51"/>
        <v>0</v>
      </c>
      <c r="AG76" s="89">
        <f t="shared" si="52"/>
        <v>0</v>
      </c>
      <c r="AH76" s="89">
        <f t="shared" si="53"/>
        <v>0</v>
      </c>
      <c r="AI76" s="89">
        <f t="shared" si="54"/>
        <v>0</v>
      </c>
      <c r="AJ76" s="89">
        <f t="shared" si="55"/>
        <v>0</v>
      </c>
      <c r="AK76" s="89">
        <f t="shared" si="56"/>
        <v>0</v>
      </c>
      <c r="AL76" s="89">
        <f t="shared" si="57"/>
        <v>0</v>
      </c>
      <c r="AM76" s="89">
        <f t="shared" si="58"/>
        <v>0</v>
      </c>
    </row>
    <row r="77" spans="1:39" s="88" customFormat="1" ht="40.5" customHeight="1">
      <c r="A77" s="84"/>
      <c r="B77" s="85">
        <f t="shared" si="43"/>
        <v>57</v>
      </c>
      <c r="C77" s="245"/>
      <c r="D77" s="245"/>
      <c r="E77" s="246"/>
      <c r="F77" s="246"/>
      <c r="G77" s="181"/>
      <c r="H77" s="167" t="s">
        <v>182</v>
      </c>
      <c r="I77" s="248" t="s">
        <v>271</v>
      </c>
      <c r="J77" s="249"/>
      <c r="K77" s="250"/>
      <c r="L77" s="183"/>
      <c r="M77" s="183"/>
      <c r="N77" s="183"/>
      <c r="O77" s="183"/>
      <c r="P77" s="183"/>
      <c r="Q77" s="183"/>
      <c r="R77" s="183"/>
      <c r="S77" s="183"/>
      <c r="T77" s="183"/>
      <c r="U77" s="251"/>
      <c r="V77" s="252"/>
      <c r="W77" s="252"/>
      <c r="X77" s="253"/>
      <c r="Y77" s="176" t="str">
        <f t="shared" si="89"/>
        <v>未実施</v>
      </c>
      <c r="Z77" s="177" t="str">
        <f t="shared" si="90"/>
        <v/>
      </c>
      <c r="AA77" s="178" t="str">
        <f t="shared" si="91"/>
        <v/>
      </c>
      <c r="AB77" s="87">
        <f t="shared" si="92"/>
        <v>0</v>
      </c>
      <c r="AC77" s="87">
        <f t="shared" si="93"/>
        <v>0</v>
      </c>
      <c r="AD77" s="88">
        <f t="shared" si="49"/>
        <v>0</v>
      </c>
      <c r="AE77" s="89">
        <f t="shared" si="50"/>
        <v>0</v>
      </c>
      <c r="AF77" s="89">
        <f t="shared" si="51"/>
        <v>0</v>
      </c>
      <c r="AG77" s="89">
        <f t="shared" si="52"/>
        <v>0</v>
      </c>
      <c r="AH77" s="89">
        <f t="shared" si="53"/>
        <v>0</v>
      </c>
      <c r="AI77" s="89">
        <f t="shared" si="54"/>
        <v>0</v>
      </c>
      <c r="AJ77" s="89">
        <f t="shared" si="55"/>
        <v>0</v>
      </c>
      <c r="AK77" s="89">
        <f t="shared" si="56"/>
        <v>0</v>
      </c>
      <c r="AL77" s="89">
        <f t="shared" si="57"/>
        <v>0</v>
      </c>
      <c r="AM77" s="89">
        <f t="shared" si="58"/>
        <v>0</v>
      </c>
    </row>
    <row r="78" spans="1:39" s="88" customFormat="1" ht="66" customHeight="1">
      <c r="A78" s="84"/>
      <c r="B78" s="85">
        <f t="shared" si="43"/>
        <v>58</v>
      </c>
      <c r="C78" s="245"/>
      <c r="D78" s="245"/>
      <c r="E78" s="246"/>
      <c r="F78" s="246"/>
      <c r="G78" s="181"/>
      <c r="H78" s="167" t="s">
        <v>268</v>
      </c>
      <c r="I78" s="248" t="s">
        <v>271</v>
      </c>
      <c r="J78" s="249"/>
      <c r="K78" s="250"/>
      <c r="L78" s="86"/>
      <c r="M78" s="86"/>
      <c r="N78" s="86"/>
      <c r="O78" s="86"/>
      <c r="P78" s="86"/>
      <c r="Q78" s="86"/>
      <c r="R78" s="86"/>
      <c r="S78" s="86"/>
      <c r="T78" s="86"/>
      <c r="U78" s="251"/>
      <c r="V78" s="252"/>
      <c r="W78" s="252"/>
      <c r="X78" s="253"/>
      <c r="Y78" s="176" t="str">
        <f t="shared" ref="Y78" si="94">IF(COUNTA(C78:K78)=0,"",IF(COUNTA(L78:T78)=0,"未実施",IF(COUNTIF(L78:T78,"Y")=1,"終了","試験中")))</f>
        <v>未実施</v>
      </c>
      <c r="Z78" s="177" t="str">
        <f t="shared" ref="Z78" si="95">IF(COUNTA(C78:K78)=0,"",IF(L78&lt;&gt;"",$L$10,IF(M78&lt;&gt;"",$M$10,IF(N78&lt;&gt;"",$N$10,IF(O78&lt;&gt;"",$O$10,IF(P78&lt;&gt;"",$P$10,IF(T78&lt;&gt;"",$T$10,"")))))))</f>
        <v/>
      </c>
      <c r="AA78" s="178" t="str">
        <f t="shared" ref="AA78" si="96">IF(COUNTA(C78:K78)=0,"",IF(L78="Y",$L$10,IF(M78="Y",$M$10,IF(N78="Y",$N$10,IF(O78="Y",$O$10,IF(P78="Y",$P$10,IF(T78="Y",$T$10,"")))))))</f>
        <v/>
      </c>
      <c r="AB78" s="87">
        <f t="shared" ref="AB78" si="97">IF(OR(L78 &lt;&gt; "",M78 &lt;&gt;"",N78 &lt;&gt; "",O78 &lt;&gt;"",P78 &lt;&gt; "",Q78 &lt;&gt;"",R78 &lt;&gt; "",S78 &lt;&gt;"",T78 &lt;&gt; ""),1,0)</f>
        <v>0</v>
      </c>
      <c r="AC78" s="87">
        <f t="shared" ref="AC78" si="98">IF(OR(L78 = "H",M78 = "H",N78 = "H",O78 = "H",P78 = "H",Q78 = "H",R78 = "H",S78 = "H",T78 = "H",L78 = "M",M78 = "M",N78 = "M",O78 = "M",P78 = "M",Q78 = "M",R78 = "M",S78 = "M",T78 = "M",L78 = "L",M78 = "L",N78 = "L",O78 = "L",P78 = "L",Q78 = "L",R78 = "L",S78 = "L",T78 = "L"),1,0)</f>
        <v>0</v>
      </c>
      <c r="AD78" s="88">
        <f t="shared" si="49"/>
        <v>0</v>
      </c>
      <c r="AE78" s="89">
        <f t="shared" si="50"/>
        <v>0</v>
      </c>
      <c r="AF78" s="89">
        <f t="shared" si="51"/>
        <v>0</v>
      </c>
      <c r="AG78" s="89">
        <f t="shared" si="52"/>
        <v>0</v>
      </c>
      <c r="AH78" s="89">
        <f t="shared" si="53"/>
        <v>0</v>
      </c>
      <c r="AI78" s="89">
        <f t="shared" si="54"/>
        <v>0</v>
      </c>
      <c r="AJ78" s="89">
        <f t="shared" si="55"/>
        <v>0</v>
      </c>
      <c r="AK78" s="89">
        <f t="shared" si="56"/>
        <v>0</v>
      </c>
      <c r="AL78" s="89">
        <f t="shared" si="57"/>
        <v>0</v>
      </c>
      <c r="AM78" s="89">
        <f t="shared" si="58"/>
        <v>0</v>
      </c>
    </row>
    <row r="79" spans="1:39" s="88" customFormat="1" ht="66" customHeight="1">
      <c r="A79" s="84"/>
      <c r="B79" s="85">
        <f t="shared" si="43"/>
        <v>59</v>
      </c>
      <c r="C79" s="245"/>
      <c r="D79" s="245"/>
      <c r="E79" s="246"/>
      <c r="F79" s="246"/>
      <c r="G79" s="181"/>
      <c r="H79" s="167" t="s">
        <v>135</v>
      </c>
      <c r="I79" s="248" t="s">
        <v>283</v>
      </c>
      <c r="J79" s="249"/>
      <c r="K79" s="250"/>
      <c r="L79" s="86"/>
      <c r="M79" s="86"/>
      <c r="N79" s="86"/>
      <c r="O79" s="86"/>
      <c r="P79" s="86"/>
      <c r="Q79" s="86"/>
      <c r="R79" s="86"/>
      <c r="S79" s="86"/>
      <c r="T79" s="86"/>
      <c r="U79" s="251"/>
      <c r="V79" s="252"/>
      <c r="W79" s="252"/>
      <c r="X79" s="253"/>
      <c r="Y79" s="176" t="str">
        <f t="shared" si="89"/>
        <v>未実施</v>
      </c>
      <c r="Z79" s="177" t="str">
        <f t="shared" si="90"/>
        <v/>
      </c>
      <c r="AA79" s="178" t="str">
        <f t="shared" si="91"/>
        <v/>
      </c>
      <c r="AB79" s="87">
        <f t="shared" si="92"/>
        <v>0</v>
      </c>
      <c r="AC79" s="87">
        <f t="shared" si="93"/>
        <v>0</v>
      </c>
      <c r="AD79" s="88">
        <f t="shared" si="49"/>
        <v>0</v>
      </c>
      <c r="AE79" s="89">
        <f t="shared" si="50"/>
        <v>0</v>
      </c>
      <c r="AF79" s="89">
        <f t="shared" si="51"/>
        <v>0</v>
      </c>
      <c r="AG79" s="89">
        <f t="shared" si="52"/>
        <v>0</v>
      </c>
      <c r="AH79" s="89">
        <f t="shared" si="53"/>
        <v>0</v>
      </c>
      <c r="AI79" s="89">
        <f t="shared" si="54"/>
        <v>0</v>
      </c>
      <c r="AJ79" s="89">
        <f t="shared" si="55"/>
        <v>0</v>
      </c>
      <c r="AK79" s="89">
        <f t="shared" si="56"/>
        <v>0</v>
      </c>
      <c r="AL79" s="89">
        <f t="shared" si="57"/>
        <v>0</v>
      </c>
      <c r="AM79" s="89">
        <f t="shared" si="58"/>
        <v>0</v>
      </c>
    </row>
    <row r="80" spans="1:39" s="88" customFormat="1" ht="70.5" customHeight="1">
      <c r="A80" s="84"/>
      <c r="B80" s="85">
        <f t="shared" si="43"/>
        <v>60</v>
      </c>
      <c r="C80" s="245"/>
      <c r="D80" s="245"/>
      <c r="E80" s="246"/>
      <c r="F80" s="246"/>
      <c r="G80" s="181"/>
      <c r="H80" s="167" t="s">
        <v>265</v>
      </c>
      <c r="I80" s="248" t="s">
        <v>282</v>
      </c>
      <c r="J80" s="249"/>
      <c r="K80" s="250"/>
      <c r="L80" s="86"/>
      <c r="M80" s="86"/>
      <c r="N80" s="86"/>
      <c r="O80" s="86"/>
      <c r="P80" s="86"/>
      <c r="Q80" s="86"/>
      <c r="R80" s="86"/>
      <c r="S80" s="86"/>
      <c r="T80" s="86"/>
      <c r="U80" s="251"/>
      <c r="V80" s="252"/>
      <c r="W80" s="252"/>
      <c r="X80" s="253"/>
      <c r="Y80" s="176" t="str">
        <f t="shared" si="89"/>
        <v>未実施</v>
      </c>
      <c r="Z80" s="177" t="str">
        <f t="shared" si="90"/>
        <v/>
      </c>
      <c r="AA80" s="178" t="str">
        <f t="shared" si="91"/>
        <v/>
      </c>
      <c r="AB80" s="87">
        <f t="shared" si="92"/>
        <v>0</v>
      </c>
      <c r="AC80" s="87">
        <f t="shared" si="93"/>
        <v>0</v>
      </c>
      <c r="AD80" s="88">
        <f t="shared" si="49"/>
        <v>0</v>
      </c>
      <c r="AE80" s="89">
        <f t="shared" si="50"/>
        <v>0</v>
      </c>
      <c r="AF80" s="89">
        <f t="shared" si="51"/>
        <v>0</v>
      </c>
      <c r="AG80" s="89">
        <f t="shared" si="52"/>
        <v>0</v>
      </c>
      <c r="AH80" s="89">
        <f t="shared" si="53"/>
        <v>0</v>
      </c>
      <c r="AI80" s="89">
        <f t="shared" si="54"/>
        <v>0</v>
      </c>
      <c r="AJ80" s="89">
        <f t="shared" si="55"/>
        <v>0</v>
      </c>
      <c r="AK80" s="89">
        <f t="shared" si="56"/>
        <v>0</v>
      </c>
      <c r="AL80" s="89">
        <f t="shared" si="57"/>
        <v>0</v>
      </c>
      <c r="AM80" s="89">
        <f t="shared" si="58"/>
        <v>0</v>
      </c>
    </row>
    <row r="81" spans="1:39" s="88" customFormat="1" ht="79.5" customHeight="1">
      <c r="A81" s="84"/>
      <c r="B81" s="85">
        <f t="shared" si="43"/>
        <v>61</v>
      </c>
      <c r="C81" s="245"/>
      <c r="D81" s="245"/>
      <c r="E81" s="246"/>
      <c r="F81" s="246"/>
      <c r="G81" s="181"/>
      <c r="H81" s="167" t="s">
        <v>184</v>
      </c>
      <c r="I81" s="248" t="s">
        <v>275</v>
      </c>
      <c r="J81" s="249"/>
      <c r="K81" s="250"/>
      <c r="L81" s="183"/>
      <c r="M81" s="183"/>
      <c r="N81" s="183"/>
      <c r="O81" s="183"/>
      <c r="P81" s="183"/>
      <c r="Q81" s="183"/>
      <c r="R81" s="183"/>
      <c r="S81" s="183"/>
      <c r="T81" s="183"/>
      <c r="U81" s="251"/>
      <c r="V81" s="252"/>
      <c r="W81" s="252"/>
      <c r="X81" s="253"/>
      <c r="Y81" s="176" t="str">
        <f t="shared" ref="Y81" si="99">IF(COUNTA(C81:K81)=0,"",IF(COUNTA(L81:T81)=0,"未実施",IF(COUNTIF(L81:T81,"Y")=1,"終了","試験中")))</f>
        <v>未実施</v>
      </c>
      <c r="Z81" s="177" t="str">
        <f t="shared" ref="Z81" si="100">IF(COUNTA(C81:K81)=0,"",IF(L81&lt;&gt;"",$L$10,IF(M81&lt;&gt;"",$M$10,IF(N81&lt;&gt;"",$N$10,IF(O81&lt;&gt;"",$O$10,IF(P81&lt;&gt;"",$P$10,IF(T81&lt;&gt;"",$T$10,"")))))))</f>
        <v/>
      </c>
      <c r="AA81" s="178" t="str">
        <f t="shared" ref="AA81" si="101">IF(COUNTA(C81:K81)=0,"",IF(L81="Y",$L$10,IF(M81="Y",$M$10,IF(N81="Y",$N$10,IF(O81="Y",$O$10,IF(P81="Y",$P$10,IF(T81="Y",$T$10,"")))))))</f>
        <v/>
      </c>
      <c r="AB81" s="87">
        <f t="shared" ref="AB81" si="102">IF(OR(L81 &lt;&gt; "",M81 &lt;&gt;"",N81 &lt;&gt; "",O81 &lt;&gt;"",P81 &lt;&gt; "",Q81 &lt;&gt;"",R81 &lt;&gt; "",S81 &lt;&gt;"",T81 &lt;&gt; ""),1,0)</f>
        <v>0</v>
      </c>
      <c r="AC81" s="87">
        <f t="shared" ref="AC81" si="103">IF(OR(L81 = "H",M81 = "H",N81 = "H",O81 = "H",P81 = "H",Q81 = "H",R81 = "H",S81 = "H",T81 = "H",L81 = "M",M81 = "M",N81 = "M",O81 = "M",P81 = "M",Q81 = "M",R81 = "M",S81 = "M",T81 = "M",L81 = "L",M81 = "L",N81 = "L",O81 = "L",P81 = "L",Q81 = "L",R81 = "L",S81 = "L",T81 = "L"),1,0)</f>
        <v>0</v>
      </c>
      <c r="AD81" s="88">
        <f t="shared" si="49"/>
        <v>0</v>
      </c>
      <c r="AE81" s="89">
        <f t="shared" si="50"/>
        <v>0</v>
      </c>
      <c r="AF81" s="89">
        <f t="shared" si="51"/>
        <v>0</v>
      </c>
      <c r="AG81" s="89">
        <f t="shared" si="52"/>
        <v>0</v>
      </c>
      <c r="AH81" s="89">
        <f t="shared" si="53"/>
        <v>0</v>
      </c>
      <c r="AI81" s="89">
        <f t="shared" si="54"/>
        <v>0</v>
      </c>
      <c r="AJ81" s="89">
        <f t="shared" si="55"/>
        <v>0</v>
      </c>
      <c r="AK81" s="89">
        <f t="shared" si="56"/>
        <v>0</v>
      </c>
      <c r="AL81" s="89">
        <f t="shared" si="57"/>
        <v>0</v>
      </c>
      <c r="AM81" s="89">
        <f t="shared" si="58"/>
        <v>0</v>
      </c>
    </row>
    <row r="82" spans="1:39" s="88" customFormat="1" ht="61.5" customHeight="1">
      <c r="A82" s="84"/>
      <c r="B82" s="85">
        <f t="shared" si="43"/>
        <v>62</v>
      </c>
      <c r="C82" s="245"/>
      <c r="D82" s="245"/>
      <c r="E82" s="246"/>
      <c r="F82" s="246"/>
      <c r="G82" s="181"/>
      <c r="H82" s="167" t="s">
        <v>191</v>
      </c>
      <c r="I82" s="248" t="s">
        <v>274</v>
      </c>
      <c r="J82" s="249"/>
      <c r="K82" s="250"/>
      <c r="L82" s="183"/>
      <c r="M82" s="183"/>
      <c r="N82" s="183"/>
      <c r="O82" s="183"/>
      <c r="P82" s="183"/>
      <c r="Q82" s="183"/>
      <c r="R82" s="183"/>
      <c r="S82" s="183"/>
      <c r="T82" s="183"/>
      <c r="U82" s="251"/>
      <c r="V82" s="252"/>
      <c r="W82" s="252"/>
      <c r="X82" s="253"/>
      <c r="Y82" s="176" t="str">
        <f t="shared" ref="Y82" si="104">IF(COUNTA(C82:K82)=0,"",IF(COUNTA(L82:T82)=0,"未実施",IF(COUNTIF(L82:T82,"Y")=1,"終了","試験中")))</f>
        <v>未実施</v>
      </c>
      <c r="Z82" s="177" t="str">
        <f t="shared" ref="Z82" si="105">IF(COUNTA(C82:K82)=0,"",IF(L82&lt;&gt;"",$L$10,IF(M82&lt;&gt;"",$M$10,IF(N82&lt;&gt;"",$N$10,IF(O82&lt;&gt;"",$O$10,IF(P82&lt;&gt;"",$P$10,IF(T82&lt;&gt;"",$T$10,"")))))))</f>
        <v/>
      </c>
      <c r="AA82" s="178" t="str">
        <f t="shared" ref="AA82" si="106">IF(COUNTA(C82:K82)=0,"",IF(L82="Y",$L$10,IF(M82="Y",$M$10,IF(N82="Y",$N$10,IF(O82="Y",$O$10,IF(P82="Y",$P$10,IF(T82="Y",$T$10,"")))))))</f>
        <v/>
      </c>
      <c r="AB82" s="87">
        <f t="shared" ref="AB82" si="107">IF(OR(L82 &lt;&gt; "",M82 &lt;&gt;"",N82 &lt;&gt; "",O82 &lt;&gt;"",P82 &lt;&gt; "",Q82 &lt;&gt;"",R82 &lt;&gt; "",S82 &lt;&gt;"",T82 &lt;&gt; ""),1,0)</f>
        <v>0</v>
      </c>
      <c r="AC82" s="87">
        <f t="shared" ref="AC82" si="108">IF(OR(L82 = "H",M82 = "H",N82 = "H",O82 = "H",P82 = "H",Q82 = "H",R82 = "H",S82 = "H",T82 = "H",L82 = "M",M82 = "M",N82 = "M",O82 = "M",P82 = "M",Q82 = "M",R82 = "M",S82 = "M",T82 = "M",L82 = "L",M82 = "L",N82 = "L",O82 = "L",P82 = "L",Q82 = "L",R82 = "L",S82 = "L",T82 = "L"),1,0)</f>
        <v>0</v>
      </c>
      <c r="AD82" s="88">
        <f t="shared" si="49"/>
        <v>0</v>
      </c>
      <c r="AE82" s="89">
        <f t="shared" si="50"/>
        <v>0</v>
      </c>
      <c r="AF82" s="89">
        <f t="shared" si="51"/>
        <v>0</v>
      </c>
      <c r="AG82" s="89">
        <f t="shared" si="52"/>
        <v>0</v>
      </c>
      <c r="AH82" s="89">
        <f t="shared" si="53"/>
        <v>0</v>
      </c>
      <c r="AI82" s="89">
        <f t="shared" si="54"/>
        <v>0</v>
      </c>
      <c r="AJ82" s="89">
        <f t="shared" si="55"/>
        <v>0</v>
      </c>
      <c r="AK82" s="89">
        <f t="shared" si="56"/>
        <v>0</v>
      </c>
      <c r="AL82" s="89">
        <f t="shared" si="57"/>
        <v>0</v>
      </c>
      <c r="AM82" s="89">
        <f t="shared" si="58"/>
        <v>0</v>
      </c>
    </row>
    <row r="83" spans="1:39" s="88" customFormat="1" ht="68.25" customHeight="1">
      <c r="A83" s="84"/>
      <c r="B83" s="85">
        <f t="shared" si="43"/>
        <v>63</v>
      </c>
      <c r="C83" s="245"/>
      <c r="D83" s="245"/>
      <c r="E83" s="246"/>
      <c r="F83" s="246"/>
      <c r="G83" s="181"/>
      <c r="H83" s="167" t="s">
        <v>194</v>
      </c>
      <c r="I83" s="248" t="s">
        <v>196</v>
      </c>
      <c r="J83" s="249"/>
      <c r="K83" s="250"/>
      <c r="L83" s="183"/>
      <c r="M83" s="183"/>
      <c r="N83" s="183"/>
      <c r="O83" s="183"/>
      <c r="P83" s="183"/>
      <c r="Q83" s="183"/>
      <c r="R83" s="183"/>
      <c r="S83" s="183"/>
      <c r="T83" s="183"/>
      <c r="U83" s="251"/>
      <c r="V83" s="252"/>
      <c r="W83" s="252"/>
      <c r="X83" s="253"/>
      <c r="Y83" s="176" t="str">
        <f t="shared" ref="Y83" si="109">IF(COUNTA(C83:K83)=0,"",IF(COUNTA(L83:T83)=0,"未実施",IF(COUNTIF(L83:T83,"Y")=1,"終了","試験中")))</f>
        <v>未実施</v>
      </c>
      <c r="Z83" s="177" t="str">
        <f t="shared" ref="Z83" si="110">IF(COUNTA(C83:K83)=0,"",IF(L83&lt;&gt;"",$L$10,IF(M83&lt;&gt;"",$M$10,IF(N83&lt;&gt;"",$N$10,IF(O83&lt;&gt;"",$O$10,IF(P83&lt;&gt;"",$P$10,IF(T83&lt;&gt;"",$T$10,"")))))))</f>
        <v/>
      </c>
      <c r="AA83" s="178" t="str">
        <f t="shared" ref="AA83" si="111">IF(COUNTA(C83:K83)=0,"",IF(L83="Y",$L$10,IF(M83="Y",$M$10,IF(N83="Y",$N$10,IF(O83="Y",$O$10,IF(P83="Y",$P$10,IF(T83="Y",$T$10,"")))))))</f>
        <v/>
      </c>
      <c r="AB83" s="87">
        <f t="shared" ref="AB83" si="112">IF(OR(L83 &lt;&gt; "",M83 &lt;&gt;"",N83 &lt;&gt; "",O83 &lt;&gt;"",P83 &lt;&gt; "",Q83 &lt;&gt;"",R83 &lt;&gt; "",S83 &lt;&gt;"",T83 &lt;&gt; ""),1,0)</f>
        <v>0</v>
      </c>
      <c r="AC83" s="87">
        <f t="shared" ref="AC83" si="113">IF(OR(L83 = "H",M83 = "H",N83 = "H",O83 = "H",P83 = "H",Q83 = "H",R83 = "H",S83 = "H",T83 = "H",L83 = "M",M83 = "M",N83 = "M",O83 = "M",P83 = "M",Q83 = "M",R83 = "M",S83 = "M",T83 = "M",L83 = "L",M83 = "L",N83 = "L",O83 = "L",P83 = "L",Q83 = "L",R83 = "L",S83 = "L",T83 = "L"),1,0)</f>
        <v>0</v>
      </c>
      <c r="AD83" s="88">
        <f t="shared" si="49"/>
        <v>0</v>
      </c>
      <c r="AE83" s="89">
        <f t="shared" si="50"/>
        <v>0</v>
      </c>
      <c r="AF83" s="89">
        <f t="shared" si="51"/>
        <v>0</v>
      </c>
      <c r="AG83" s="89">
        <f t="shared" si="52"/>
        <v>0</v>
      </c>
      <c r="AH83" s="89">
        <f t="shared" si="53"/>
        <v>0</v>
      </c>
      <c r="AI83" s="89">
        <f t="shared" si="54"/>
        <v>0</v>
      </c>
      <c r="AJ83" s="89">
        <f t="shared" si="55"/>
        <v>0</v>
      </c>
      <c r="AK83" s="89">
        <f t="shared" si="56"/>
        <v>0</v>
      </c>
      <c r="AL83" s="89">
        <f t="shared" si="57"/>
        <v>0</v>
      </c>
      <c r="AM83" s="89">
        <f t="shared" si="58"/>
        <v>0</v>
      </c>
    </row>
    <row r="84" spans="1:39" s="88" customFormat="1" ht="68.25" customHeight="1">
      <c r="A84" s="84"/>
      <c r="B84" s="85">
        <f t="shared" si="43"/>
        <v>64</v>
      </c>
      <c r="C84" s="245"/>
      <c r="D84" s="245"/>
      <c r="E84" s="246"/>
      <c r="F84" s="246"/>
      <c r="G84" s="313" t="s">
        <v>259</v>
      </c>
      <c r="H84" s="167" t="s">
        <v>193</v>
      </c>
      <c r="I84" s="248" t="s">
        <v>276</v>
      </c>
      <c r="J84" s="249"/>
      <c r="K84" s="250"/>
      <c r="L84" s="183"/>
      <c r="M84" s="183"/>
      <c r="N84" s="183"/>
      <c r="O84" s="183"/>
      <c r="P84" s="183"/>
      <c r="Q84" s="183"/>
      <c r="R84" s="183"/>
      <c r="S84" s="183"/>
      <c r="T84" s="183"/>
      <c r="U84" s="251"/>
      <c r="V84" s="252"/>
      <c r="W84" s="252"/>
      <c r="X84" s="253"/>
      <c r="Y84" s="176" t="str">
        <f t="shared" ref="Y84" si="114">IF(COUNTA(C84:K84)=0,"",IF(COUNTA(L84:T84)=0,"未実施",IF(COUNTIF(L84:T84,"Y")=1,"終了","試験中")))</f>
        <v>未実施</v>
      </c>
      <c r="Z84" s="177" t="str">
        <f t="shared" ref="Z84" si="115">IF(COUNTA(C84:K84)=0,"",IF(L84&lt;&gt;"",$L$10,IF(M84&lt;&gt;"",$M$10,IF(N84&lt;&gt;"",$N$10,IF(O84&lt;&gt;"",$O$10,IF(P84&lt;&gt;"",$P$10,IF(T84&lt;&gt;"",$T$10,"")))))))</f>
        <v/>
      </c>
      <c r="AA84" s="178" t="str">
        <f t="shared" ref="AA84" si="116">IF(COUNTA(C84:K84)=0,"",IF(L84="Y",$L$10,IF(M84="Y",$M$10,IF(N84="Y",$N$10,IF(O84="Y",$O$10,IF(P84="Y",$P$10,IF(T84="Y",$T$10,"")))))))</f>
        <v/>
      </c>
      <c r="AB84" s="87">
        <f t="shared" ref="AB84" si="117">IF(OR(L84 &lt;&gt; "",M84 &lt;&gt;"",N84 &lt;&gt; "",O84 &lt;&gt;"",P84 &lt;&gt; "",Q84 &lt;&gt;"",R84 &lt;&gt; "",S84 &lt;&gt;"",T84 &lt;&gt; ""),1,0)</f>
        <v>0</v>
      </c>
      <c r="AC84" s="87">
        <f t="shared" ref="AC84" si="118">IF(OR(L84 = "H",M84 = "H",N84 = "H",O84 = "H",P84 = "H",Q84 = "H",R84 = "H",S84 = "H",T84 = "H",L84 = "M",M84 = "M",N84 = "M",O84 = "M",P84 = "M",Q84 = "M",R84 = "M",S84 = "M",T84 = "M",L84 = "L",M84 = "L",N84 = "L",O84 = "L",P84 = "L",Q84 = "L",R84 = "L",S84 = "L",T84 = "L"),1,0)</f>
        <v>0</v>
      </c>
      <c r="AD84" s="88">
        <f t="shared" si="49"/>
        <v>0</v>
      </c>
      <c r="AE84" s="89">
        <f t="shared" si="50"/>
        <v>0</v>
      </c>
      <c r="AF84" s="89">
        <f t="shared" si="51"/>
        <v>0</v>
      </c>
      <c r="AG84" s="89">
        <f t="shared" si="52"/>
        <v>0</v>
      </c>
      <c r="AH84" s="89">
        <f t="shared" si="53"/>
        <v>0</v>
      </c>
      <c r="AI84" s="89">
        <f t="shared" si="54"/>
        <v>0</v>
      </c>
      <c r="AJ84" s="89">
        <f t="shared" si="55"/>
        <v>0</v>
      </c>
      <c r="AK84" s="89">
        <f t="shared" si="56"/>
        <v>0</v>
      </c>
      <c r="AL84" s="89">
        <f t="shared" si="57"/>
        <v>0</v>
      </c>
      <c r="AM84" s="89">
        <f t="shared" si="58"/>
        <v>0</v>
      </c>
    </row>
    <row r="85" spans="1:39" s="88" customFormat="1" ht="68.25" customHeight="1">
      <c r="A85" s="84"/>
      <c r="B85" s="85">
        <f t="shared" si="43"/>
        <v>65</v>
      </c>
      <c r="C85" s="245"/>
      <c r="D85" s="245"/>
      <c r="E85" s="246"/>
      <c r="F85" s="246"/>
      <c r="G85" s="315" t="s">
        <v>261</v>
      </c>
      <c r="H85" s="167" t="s">
        <v>192</v>
      </c>
      <c r="I85" s="248" t="s">
        <v>227</v>
      </c>
      <c r="J85" s="249"/>
      <c r="K85" s="250"/>
      <c r="L85" s="183"/>
      <c r="M85" s="183"/>
      <c r="N85" s="183"/>
      <c r="O85" s="183"/>
      <c r="P85" s="183"/>
      <c r="Q85" s="183"/>
      <c r="R85" s="183"/>
      <c r="S85" s="183"/>
      <c r="T85" s="183"/>
      <c r="U85" s="251"/>
      <c r="V85" s="252"/>
      <c r="W85" s="252"/>
      <c r="X85" s="253"/>
      <c r="Y85" s="176" t="str">
        <f t="shared" ref="Y85:Y89" si="119">IF(COUNTA(C85:K85)=0,"",IF(COUNTA(L85:T85)=0,"未実施",IF(COUNTIF(L85:T85,"Y")=1,"終了","試験中")))</f>
        <v>未実施</v>
      </c>
      <c r="Z85" s="177" t="str">
        <f t="shared" ref="Z85:Z89" si="120">IF(COUNTA(C85:K85)=0,"",IF(L85&lt;&gt;"",$L$10,IF(M85&lt;&gt;"",$M$10,IF(N85&lt;&gt;"",$N$10,IF(O85&lt;&gt;"",$O$10,IF(P85&lt;&gt;"",$P$10,IF(T85&lt;&gt;"",$T$10,"")))))))</f>
        <v/>
      </c>
      <c r="AA85" s="178" t="str">
        <f t="shared" ref="AA85:AA89" si="121">IF(COUNTA(C85:K85)=0,"",IF(L85="Y",$L$10,IF(M85="Y",$M$10,IF(N85="Y",$N$10,IF(O85="Y",$O$10,IF(P85="Y",$P$10,IF(T85="Y",$T$10,"")))))))</f>
        <v/>
      </c>
      <c r="AB85" s="87">
        <f t="shared" ref="AB85:AB89" si="122">IF(OR(L85 &lt;&gt; "",M85 &lt;&gt;"",N85 &lt;&gt; "",O85 &lt;&gt;"",P85 &lt;&gt; "",Q85 &lt;&gt;"",R85 &lt;&gt; "",S85 &lt;&gt;"",T85 &lt;&gt; ""),1,0)</f>
        <v>0</v>
      </c>
      <c r="AC85" s="87">
        <f t="shared" ref="AC85:AC89" si="123">IF(OR(L85 = "H",M85 = "H",N85 = "H",O85 = "H",P85 = "H",Q85 = "H",R85 = "H",S85 = "H",T85 = "H",L85 = "M",M85 = "M",N85 = "M",O85 = "M",P85 = "M",Q85 = "M",R85 = "M",S85 = "M",T85 = "M",L85 = "L",M85 = "L",N85 = "L",O85 = "L",P85 = "L",Q85 = "L",R85 = "L",S85 = "L",T85 = "L"),1,0)</f>
        <v>0</v>
      </c>
      <c r="AD85" s="88">
        <f t="shared" si="49"/>
        <v>0</v>
      </c>
      <c r="AE85" s="89">
        <f t="shared" si="50"/>
        <v>0</v>
      </c>
      <c r="AF85" s="89">
        <f t="shared" si="51"/>
        <v>0</v>
      </c>
      <c r="AG85" s="89">
        <f t="shared" si="52"/>
        <v>0</v>
      </c>
      <c r="AH85" s="89">
        <f t="shared" si="53"/>
        <v>0</v>
      </c>
      <c r="AI85" s="89">
        <f t="shared" si="54"/>
        <v>0</v>
      </c>
      <c r="AJ85" s="89">
        <f t="shared" si="55"/>
        <v>0</v>
      </c>
      <c r="AK85" s="89">
        <f t="shared" si="56"/>
        <v>0</v>
      </c>
      <c r="AL85" s="89">
        <f t="shared" si="57"/>
        <v>0</v>
      </c>
      <c r="AM85" s="89">
        <f t="shared" si="58"/>
        <v>0</v>
      </c>
    </row>
    <row r="86" spans="1:39" s="88" customFormat="1" ht="68.25" customHeight="1">
      <c r="A86" s="84"/>
      <c r="B86" s="85">
        <f t="shared" si="43"/>
        <v>66</v>
      </c>
      <c r="C86" s="245"/>
      <c r="D86" s="245"/>
      <c r="E86" s="246"/>
      <c r="F86" s="246"/>
      <c r="G86" s="312"/>
      <c r="H86" s="167" t="s">
        <v>195</v>
      </c>
      <c r="I86" s="248" t="s">
        <v>199</v>
      </c>
      <c r="J86" s="249"/>
      <c r="K86" s="250"/>
      <c r="L86" s="183"/>
      <c r="M86" s="183"/>
      <c r="N86" s="183"/>
      <c r="O86" s="183"/>
      <c r="P86" s="183"/>
      <c r="Q86" s="183"/>
      <c r="R86" s="183"/>
      <c r="S86" s="183"/>
      <c r="T86" s="183"/>
      <c r="U86" s="251"/>
      <c r="V86" s="252"/>
      <c r="W86" s="252"/>
      <c r="X86" s="253"/>
      <c r="Y86" s="176" t="str">
        <f t="shared" si="119"/>
        <v>未実施</v>
      </c>
      <c r="Z86" s="177" t="str">
        <f t="shared" si="120"/>
        <v/>
      </c>
      <c r="AA86" s="178" t="str">
        <f t="shared" si="121"/>
        <v/>
      </c>
      <c r="AB86" s="87">
        <f t="shared" si="122"/>
        <v>0</v>
      </c>
      <c r="AC86" s="87">
        <f t="shared" si="123"/>
        <v>0</v>
      </c>
      <c r="AD86" s="88">
        <f t="shared" si="49"/>
        <v>0</v>
      </c>
      <c r="AE86" s="89">
        <f t="shared" si="50"/>
        <v>0</v>
      </c>
      <c r="AF86" s="89">
        <f t="shared" si="51"/>
        <v>0</v>
      </c>
      <c r="AG86" s="89">
        <f t="shared" si="52"/>
        <v>0</v>
      </c>
      <c r="AH86" s="89">
        <f t="shared" si="53"/>
        <v>0</v>
      </c>
      <c r="AI86" s="89">
        <f t="shared" si="54"/>
        <v>0</v>
      </c>
      <c r="AJ86" s="89">
        <f t="shared" si="55"/>
        <v>0</v>
      </c>
      <c r="AK86" s="89">
        <f t="shared" si="56"/>
        <v>0</v>
      </c>
      <c r="AL86" s="89">
        <f t="shared" si="57"/>
        <v>0</v>
      </c>
      <c r="AM86" s="89">
        <f t="shared" si="58"/>
        <v>0</v>
      </c>
    </row>
    <row r="87" spans="1:39" s="88" customFormat="1" ht="68.25" customHeight="1">
      <c r="A87" s="84"/>
      <c r="B87" s="85">
        <f t="shared" si="43"/>
        <v>67</v>
      </c>
      <c r="C87" s="245"/>
      <c r="D87" s="245"/>
      <c r="E87" s="246"/>
      <c r="F87" s="246"/>
      <c r="G87" s="313" t="s">
        <v>260</v>
      </c>
      <c r="H87" s="167" t="s">
        <v>198</v>
      </c>
      <c r="I87" s="248" t="s">
        <v>277</v>
      </c>
      <c r="J87" s="249"/>
      <c r="K87" s="250"/>
      <c r="L87" s="183"/>
      <c r="M87" s="183"/>
      <c r="N87" s="183"/>
      <c r="O87" s="183"/>
      <c r="P87" s="183"/>
      <c r="Q87" s="183"/>
      <c r="R87" s="183"/>
      <c r="S87" s="183"/>
      <c r="T87" s="183"/>
      <c r="U87" s="251"/>
      <c r="V87" s="252"/>
      <c r="W87" s="252"/>
      <c r="X87" s="253"/>
      <c r="Y87" s="176" t="str">
        <f t="shared" si="119"/>
        <v>未実施</v>
      </c>
      <c r="Z87" s="177" t="str">
        <f t="shared" si="120"/>
        <v/>
      </c>
      <c r="AA87" s="178" t="str">
        <f t="shared" si="121"/>
        <v/>
      </c>
      <c r="AB87" s="87">
        <f t="shared" si="122"/>
        <v>0</v>
      </c>
      <c r="AC87" s="87">
        <f t="shared" si="123"/>
        <v>0</v>
      </c>
      <c r="AD87" s="88">
        <f t="shared" si="49"/>
        <v>0</v>
      </c>
      <c r="AE87" s="89">
        <f t="shared" si="50"/>
        <v>0</v>
      </c>
      <c r="AF87" s="89">
        <f t="shared" si="51"/>
        <v>0</v>
      </c>
      <c r="AG87" s="89">
        <f t="shared" si="52"/>
        <v>0</v>
      </c>
      <c r="AH87" s="89">
        <f t="shared" si="53"/>
        <v>0</v>
      </c>
      <c r="AI87" s="89">
        <f t="shared" si="54"/>
        <v>0</v>
      </c>
      <c r="AJ87" s="89">
        <f t="shared" si="55"/>
        <v>0</v>
      </c>
      <c r="AK87" s="89">
        <f t="shared" si="56"/>
        <v>0</v>
      </c>
      <c r="AL87" s="89">
        <f t="shared" si="57"/>
        <v>0</v>
      </c>
      <c r="AM87" s="89">
        <f t="shared" si="58"/>
        <v>0</v>
      </c>
    </row>
    <row r="88" spans="1:39" s="88" customFormat="1" ht="68.25" customHeight="1">
      <c r="A88" s="84"/>
      <c r="B88" s="85">
        <f t="shared" si="43"/>
        <v>68</v>
      </c>
      <c r="C88" s="245"/>
      <c r="D88" s="245"/>
      <c r="E88" s="246"/>
      <c r="F88" s="246"/>
      <c r="G88" s="314" t="s">
        <v>262</v>
      </c>
      <c r="H88" s="167" t="s">
        <v>197</v>
      </c>
      <c r="I88" s="248" t="s">
        <v>278</v>
      </c>
      <c r="J88" s="249"/>
      <c r="K88" s="250"/>
      <c r="L88" s="183"/>
      <c r="M88" s="183"/>
      <c r="N88" s="183"/>
      <c r="O88" s="183"/>
      <c r="P88" s="183"/>
      <c r="Q88" s="183"/>
      <c r="R88" s="183"/>
      <c r="S88" s="183"/>
      <c r="T88" s="183"/>
      <c r="U88" s="251"/>
      <c r="V88" s="252"/>
      <c r="W88" s="252"/>
      <c r="X88" s="253"/>
      <c r="Y88" s="176" t="str">
        <f t="shared" si="119"/>
        <v>未実施</v>
      </c>
      <c r="Z88" s="177" t="str">
        <f t="shared" si="120"/>
        <v/>
      </c>
      <c r="AA88" s="178" t="str">
        <f t="shared" si="121"/>
        <v/>
      </c>
      <c r="AB88" s="87">
        <f t="shared" si="122"/>
        <v>0</v>
      </c>
      <c r="AC88" s="87">
        <f t="shared" si="123"/>
        <v>0</v>
      </c>
      <c r="AD88" s="88">
        <f t="shared" si="49"/>
        <v>0</v>
      </c>
      <c r="AE88" s="89">
        <f t="shared" si="50"/>
        <v>0</v>
      </c>
      <c r="AF88" s="89">
        <f t="shared" si="51"/>
        <v>0</v>
      </c>
      <c r="AG88" s="89">
        <f t="shared" si="52"/>
        <v>0</v>
      </c>
      <c r="AH88" s="89">
        <f t="shared" si="53"/>
        <v>0</v>
      </c>
      <c r="AI88" s="89">
        <f t="shared" si="54"/>
        <v>0</v>
      </c>
      <c r="AJ88" s="89">
        <f t="shared" si="55"/>
        <v>0</v>
      </c>
      <c r="AK88" s="89">
        <f t="shared" si="56"/>
        <v>0</v>
      </c>
      <c r="AL88" s="89">
        <f t="shared" si="57"/>
        <v>0</v>
      </c>
      <c r="AM88" s="89">
        <f t="shared" si="58"/>
        <v>0</v>
      </c>
    </row>
    <row r="89" spans="1:39" s="88" customFormat="1" ht="68.25" customHeight="1">
      <c r="A89" s="84"/>
      <c r="B89" s="85">
        <f t="shared" si="43"/>
        <v>69</v>
      </c>
      <c r="C89" s="245"/>
      <c r="D89" s="245"/>
      <c r="E89" s="246"/>
      <c r="F89" s="246"/>
      <c r="G89" s="314" t="s">
        <v>262</v>
      </c>
      <c r="H89" s="167" t="s">
        <v>200</v>
      </c>
      <c r="I89" s="248" t="s">
        <v>201</v>
      </c>
      <c r="J89" s="249"/>
      <c r="K89" s="250"/>
      <c r="L89" s="183"/>
      <c r="M89" s="183"/>
      <c r="N89" s="183"/>
      <c r="O89" s="183"/>
      <c r="P89" s="183"/>
      <c r="Q89" s="183"/>
      <c r="R89" s="183"/>
      <c r="S89" s="183"/>
      <c r="T89" s="183"/>
      <c r="U89" s="251"/>
      <c r="V89" s="252"/>
      <c r="W89" s="252"/>
      <c r="X89" s="253"/>
      <c r="Y89" s="176" t="str">
        <f t="shared" si="119"/>
        <v>未実施</v>
      </c>
      <c r="Z89" s="177" t="str">
        <f t="shared" si="120"/>
        <v/>
      </c>
      <c r="AA89" s="178" t="str">
        <f t="shared" si="121"/>
        <v/>
      </c>
      <c r="AB89" s="87">
        <f t="shared" si="122"/>
        <v>0</v>
      </c>
      <c r="AC89" s="87">
        <f t="shared" si="123"/>
        <v>0</v>
      </c>
      <c r="AD89" s="88">
        <f t="shared" si="49"/>
        <v>0</v>
      </c>
      <c r="AE89" s="89">
        <f t="shared" si="50"/>
        <v>0</v>
      </c>
      <c r="AF89" s="89">
        <f t="shared" si="51"/>
        <v>0</v>
      </c>
      <c r="AG89" s="89">
        <f t="shared" si="52"/>
        <v>0</v>
      </c>
      <c r="AH89" s="89">
        <f t="shared" si="53"/>
        <v>0</v>
      </c>
      <c r="AI89" s="89">
        <f t="shared" si="54"/>
        <v>0</v>
      </c>
      <c r="AJ89" s="89">
        <f t="shared" si="55"/>
        <v>0</v>
      </c>
      <c r="AK89" s="89">
        <f t="shared" si="56"/>
        <v>0</v>
      </c>
      <c r="AL89" s="89">
        <f t="shared" si="57"/>
        <v>0</v>
      </c>
      <c r="AM89" s="89">
        <f t="shared" si="58"/>
        <v>0</v>
      </c>
    </row>
    <row r="90" spans="1:39" s="88" customFormat="1" ht="148.5" customHeight="1">
      <c r="A90" s="84"/>
      <c r="B90" s="85">
        <f t="shared" si="43"/>
        <v>70</v>
      </c>
      <c r="C90" s="245"/>
      <c r="D90" s="245"/>
      <c r="E90" s="246"/>
      <c r="F90" s="246"/>
      <c r="G90" s="314" t="s">
        <v>262</v>
      </c>
      <c r="H90" s="338" t="s">
        <v>266</v>
      </c>
      <c r="I90" s="339" t="s">
        <v>273</v>
      </c>
      <c r="J90" s="340"/>
      <c r="K90" s="341"/>
      <c r="L90" s="183"/>
      <c r="M90" s="183"/>
      <c r="N90" s="183"/>
      <c r="O90" s="183"/>
      <c r="P90" s="183"/>
      <c r="Q90" s="183"/>
      <c r="R90" s="183"/>
      <c r="S90" s="183"/>
      <c r="T90" s="183"/>
      <c r="U90" s="251"/>
      <c r="V90" s="252"/>
      <c r="W90" s="252"/>
      <c r="X90" s="253"/>
      <c r="Y90" s="176" t="str">
        <f t="shared" ref="Y90" si="124">IF(COUNTA(C90:K90)=0,"",IF(COUNTA(L90:T90)=0,"未実施",IF(COUNTIF(L90:T90,"Y")=1,"終了","試験中")))</f>
        <v>未実施</v>
      </c>
      <c r="Z90" s="177" t="str">
        <f t="shared" ref="Z90" si="125">IF(COUNTA(C90:K90)=0,"",IF(L90&lt;&gt;"",$L$10,IF(M90&lt;&gt;"",$M$10,IF(N90&lt;&gt;"",$N$10,IF(O90&lt;&gt;"",$O$10,IF(P90&lt;&gt;"",$P$10,IF(T90&lt;&gt;"",$T$10,"")))))))</f>
        <v/>
      </c>
      <c r="AA90" s="178" t="str">
        <f t="shared" ref="AA90" si="126">IF(COUNTA(C90:K90)=0,"",IF(L90="Y",$L$10,IF(M90="Y",$M$10,IF(N90="Y",$N$10,IF(O90="Y",$O$10,IF(P90="Y",$P$10,IF(T90="Y",$T$10,"")))))))</f>
        <v/>
      </c>
      <c r="AB90" s="87">
        <f t="shared" ref="AB90" si="127">IF(OR(L90 &lt;&gt; "",M90 &lt;&gt;"",N90 &lt;&gt; "",O90 &lt;&gt;"",P90 &lt;&gt; "",Q90 &lt;&gt;"",R90 &lt;&gt; "",S90 &lt;&gt;"",T90 &lt;&gt; ""),1,0)</f>
        <v>0</v>
      </c>
      <c r="AC90" s="87">
        <f t="shared" ref="AC90" si="128">IF(OR(L90 = "H",M90 = "H",N90 = "H",O90 = "H",P90 = "H",Q90 = "H",R90 = "H",S90 = "H",T90 = "H",L90 = "M",M90 = "M",N90 = "M",O90 = "M",P90 = "M",Q90 = "M",R90 = "M",S90 = "M",T90 = "M",L90 = "L",M90 = "L",N90 = "L",O90 = "L",P90 = "L",Q90 = "L",R90 = "L",S90 = "L",T90 = "L"),1,0)</f>
        <v>0</v>
      </c>
      <c r="AD90" s="88">
        <f t="shared" si="49"/>
        <v>0</v>
      </c>
      <c r="AE90" s="89">
        <f t="shared" si="50"/>
        <v>0</v>
      </c>
      <c r="AF90" s="89">
        <f t="shared" si="51"/>
        <v>0</v>
      </c>
      <c r="AG90" s="89">
        <f t="shared" si="52"/>
        <v>0</v>
      </c>
      <c r="AH90" s="89">
        <f t="shared" si="53"/>
        <v>0</v>
      </c>
      <c r="AI90" s="89">
        <f t="shared" si="54"/>
        <v>0</v>
      </c>
      <c r="AJ90" s="89">
        <f t="shared" si="55"/>
        <v>0</v>
      </c>
      <c r="AK90" s="89">
        <f t="shared" si="56"/>
        <v>0</v>
      </c>
      <c r="AL90" s="89">
        <f t="shared" si="57"/>
        <v>0</v>
      </c>
      <c r="AM90" s="89">
        <f t="shared" si="58"/>
        <v>0</v>
      </c>
    </row>
    <row r="91" spans="1:39" s="88" customFormat="1" ht="68.25" customHeight="1">
      <c r="A91" s="84"/>
      <c r="B91" s="85">
        <f t="shared" si="43"/>
        <v>71</v>
      </c>
      <c r="C91" s="245"/>
      <c r="D91" s="245"/>
      <c r="E91" s="246"/>
      <c r="F91" s="246"/>
      <c r="G91" s="314" t="s">
        <v>262</v>
      </c>
      <c r="H91" s="167" t="s">
        <v>202</v>
      </c>
      <c r="I91" s="248" t="s">
        <v>203</v>
      </c>
      <c r="J91" s="249"/>
      <c r="K91" s="250"/>
      <c r="L91" s="183"/>
      <c r="M91" s="183"/>
      <c r="N91" s="183"/>
      <c r="O91" s="183"/>
      <c r="P91" s="183"/>
      <c r="Q91" s="183"/>
      <c r="R91" s="183"/>
      <c r="S91" s="183"/>
      <c r="T91" s="183"/>
      <c r="U91" s="251"/>
      <c r="V91" s="252"/>
      <c r="W91" s="252"/>
      <c r="X91" s="253"/>
      <c r="Y91" s="176" t="str">
        <f t="shared" ref="Y91" si="129">IF(COUNTA(C91:K91)=0,"",IF(COUNTA(L91:T91)=0,"未実施",IF(COUNTIF(L91:T91,"Y")=1,"終了","試験中")))</f>
        <v>未実施</v>
      </c>
      <c r="Z91" s="177" t="str">
        <f t="shared" ref="Z91" si="130">IF(COUNTA(C91:K91)=0,"",IF(L91&lt;&gt;"",$L$10,IF(M91&lt;&gt;"",$M$10,IF(N91&lt;&gt;"",$N$10,IF(O91&lt;&gt;"",$O$10,IF(P91&lt;&gt;"",$P$10,IF(T91&lt;&gt;"",$T$10,"")))))))</f>
        <v/>
      </c>
      <c r="AA91" s="178" t="str">
        <f t="shared" ref="AA91" si="131">IF(COUNTA(C91:K91)=0,"",IF(L91="Y",$L$10,IF(M91="Y",$M$10,IF(N91="Y",$N$10,IF(O91="Y",$O$10,IF(P91="Y",$P$10,IF(T91="Y",$T$10,"")))))))</f>
        <v/>
      </c>
      <c r="AB91" s="87">
        <f t="shared" ref="AB91" si="132">IF(OR(L91 &lt;&gt; "",M91 &lt;&gt;"",N91 &lt;&gt; "",O91 &lt;&gt;"",P91 &lt;&gt; "",Q91 &lt;&gt;"",R91 &lt;&gt; "",S91 &lt;&gt;"",T91 &lt;&gt; ""),1,0)</f>
        <v>0</v>
      </c>
      <c r="AC91" s="87">
        <f t="shared" ref="AC91" si="133">IF(OR(L91 = "H",M91 = "H",N91 = "H",O91 = "H",P91 = "H",Q91 = "H",R91 = "H",S91 = "H",T91 = "H",L91 = "M",M91 = "M",N91 = "M",O91 = "M",P91 = "M",Q91 = "M",R91 = "M",S91 = "M",T91 = "M",L91 = "L",M91 = "L",N91 = "L",O91 = "L",P91 = "L",Q91 = "L",R91 = "L",S91 = "L",T91 = "L"),1,0)</f>
        <v>0</v>
      </c>
      <c r="AD91" s="88">
        <f t="shared" si="49"/>
        <v>0</v>
      </c>
      <c r="AE91" s="89">
        <f t="shared" si="50"/>
        <v>0</v>
      </c>
      <c r="AF91" s="89">
        <f t="shared" si="51"/>
        <v>0</v>
      </c>
      <c r="AG91" s="89">
        <f t="shared" si="52"/>
        <v>0</v>
      </c>
      <c r="AH91" s="89">
        <f t="shared" si="53"/>
        <v>0</v>
      </c>
      <c r="AI91" s="89">
        <f t="shared" si="54"/>
        <v>0</v>
      </c>
      <c r="AJ91" s="89">
        <f t="shared" si="55"/>
        <v>0</v>
      </c>
      <c r="AK91" s="89">
        <f t="shared" si="56"/>
        <v>0</v>
      </c>
      <c r="AL91" s="89">
        <f t="shared" si="57"/>
        <v>0</v>
      </c>
      <c r="AM91" s="89">
        <f t="shared" si="58"/>
        <v>0</v>
      </c>
    </row>
    <row r="92" spans="1:39" s="88" customFormat="1" ht="68.25" customHeight="1">
      <c r="A92" s="84"/>
      <c r="B92" s="85">
        <f t="shared" si="43"/>
        <v>72</v>
      </c>
      <c r="C92" s="245"/>
      <c r="D92" s="245"/>
      <c r="E92" s="246"/>
      <c r="F92" s="246"/>
      <c r="G92" s="314" t="s">
        <v>262</v>
      </c>
      <c r="H92" s="167" t="s">
        <v>204</v>
      </c>
      <c r="I92" s="248" t="s">
        <v>207</v>
      </c>
      <c r="J92" s="249"/>
      <c r="K92" s="250"/>
      <c r="L92" s="183"/>
      <c r="M92" s="183"/>
      <c r="N92" s="183"/>
      <c r="O92" s="183"/>
      <c r="P92" s="183"/>
      <c r="Q92" s="183"/>
      <c r="R92" s="183"/>
      <c r="S92" s="183"/>
      <c r="T92" s="183"/>
      <c r="U92" s="251"/>
      <c r="V92" s="252"/>
      <c r="W92" s="252"/>
      <c r="X92" s="253"/>
      <c r="Y92" s="176" t="str">
        <f t="shared" ref="Y92:Y93" si="134">IF(COUNTA(C92:K92)=0,"",IF(COUNTA(L92:T92)=0,"未実施",IF(COUNTIF(L92:T92,"Y")=1,"終了","試験中")))</f>
        <v>未実施</v>
      </c>
      <c r="Z92" s="177" t="str">
        <f t="shared" ref="Z92:Z93" si="135">IF(COUNTA(C92:K92)=0,"",IF(L92&lt;&gt;"",$L$10,IF(M92&lt;&gt;"",$M$10,IF(N92&lt;&gt;"",$N$10,IF(O92&lt;&gt;"",$O$10,IF(P92&lt;&gt;"",$P$10,IF(T92&lt;&gt;"",$T$10,"")))))))</f>
        <v/>
      </c>
      <c r="AA92" s="178" t="str">
        <f t="shared" ref="AA92:AA93" si="136">IF(COUNTA(C92:K92)=0,"",IF(L92="Y",$L$10,IF(M92="Y",$M$10,IF(N92="Y",$N$10,IF(O92="Y",$O$10,IF(P92="Y",$P$10,IF(T92="Y",$T$10,"")))))))</f>
        <v/>
      </c>
      <c r="AB92" s="87">
        <f t="shared" ref="AB92:AB93" si="137">IF(OR(L92 &lt;&gt; "",M92 &lt;&gt;"",N92 &lt;&gt; "",O92 &lt;&gt;"",P92 &lt;&gt; "",Q92 &lt;&gt;"",R92 &lt;&gt; "",S92 &lt;&gt;"",T92 &lt;&gt; ""),1,0)</f>
        <v>0</v>
      </c>
      <c r="AC92" s="87">
        <f t="shared" ref="AC92:AC93" si="138">IF(OR(L92 = "H",M92 = "H",N92 = "H",O92 = "H",P92 = "H",Q92 = "H",R92 = "H",S92 = "H",T92 = "H",L92 = "M",M92 = "M",N92 = "M",O92 = "M",P92 = "M",Q92 = "M",R92 = "M",S92 = "M",T92 = "M",L92 = "L",M92 = "L",N92 = "L",O92 = "L",P92 = "L",Q92 = "L",R92 = "L",S92 = "L",T92 = "L"),1,0)</f>
        <v>0</v>
      </c>
      <c r="AD92" s="88">
        <f t="shared" si="49"/>
        <v>0</v>
      </c>
      <c r="AE92" s="89">
        <f t="shared" si="50"/>
        <v>0</v>
      </c>
      <c r="AF92" s="89">
        <f t="shared" si="51"/>
        <v>0</v>
      </c>
      <c r="AG92" s="89">
        <f t="shared" si="52"/>
        <v>0</v>
      </c>
      <c r="AH92" s="89">
        <f t="shared" si="53"/>
        <v>0</v>
      </c>
      <c r="AI92" s="89">
        <f t="shared" si="54"/>
        <v>0</v>
      </c>
      <c r="AJ92" s="89">
        <f t="shared" si="55"/>
        <v>0</v>
      </c>
      <c r="AK92" s="89">
        <f t="shared" si="56"/>
        <v>0</v>
      </c>
      <c r="AL92" s="89">
        <f t="shared" si="57"/>
        <v>0</v>
      </c>
      <c r="AM92" s="89">
        <f t="shared" si="58"/>
        <v>0</v>
      </c>
    </row>
    <row r="93" spans="1:39" s="88" customFormat="1" ht="68.25" customHeight="1">
      <c r="A93" s="84"/>
      <c r="B93" s="85">
        <f t="shared" si="43"/>
        <v>73</v>
      </c>
      <c r="C93" s="245"/>
      <c r="D93" s="245"/>
      <c r="E93" s="246"/>
      <c r="F93" s="246"/>
      <c r="G93" s="314" t="s">
        <v>262</v>
      </c>
      <c r="H93" s="167" t="s">
        <v>205</v>
      </c>
      <c r="I93" s="248" t="s">
        <v>206</v>
      </c>
      <c r="J93" s="249"/>
      <c r="K93" s="250"/>
      <c r="L93" s="183"/>
      <c r="M93" s="183"/>
      <c r="N93" s="183"/>
      <c r="O93" s="183"/>
      <c r="P93" s="183"/>
      <c r="Q93" s="183"/>
      <c r="R93" s="183"/>
      <c r="S93" s="183"/>
      <c r="T93" s="183"/>
      <c r="U93" s="251"/>
      <c r="V93" s="252"/>
      <c r="W93" s="252"/>
      <c r="X93" s="253"/>
      <c r="Y93" s="176" t="str">
        <f t="shared" si="134"/>
        <v>未実施</v>
      </c>
      <c r="Z93" s="177" t="str">
        <f t="shared" si="135"/>
        <v/>
      </c>
      <c r="AA93" s="178" t="str">
        <f t="shared" si="136"/>
        <v/>
      </c>
      <c r="AB93" s="87">
        <f t="shared" si="137"/>
        <v>0</v>
      </c>
      <c r="AC93" s="87">
        <f t="shared" si="138"/>
        <v>0</v>
      </c>
      <c r="AD93" s="88">
        <f t="shared" si="49"/>
        <v>0</v>
      </c>
      <c r="AE93" s="89">
        <f t="shared" si="50"/>
        <v>0</v>
      </c>
      <c r="AF93" s="89">
        <f t="shared" si="51"/>
        <v>0</v>
      </c>
      <c r="AG93" s="89">
        <f t="shared" si="52"/>
        <v>0</v>
      </c>
      <c r="AH93" s="89">
        <f t="shared" si="53"/>
        <v>0</v>
      </c>
      <c r="AI93" s="89">
        <f t="shared" si="54"/>
        <v>0</v>
      </c>
      <c r="AJ93" s="89">
        <f t="shared" si="55"/>
        <v>0</v>
      </c>
      <c r="AK93" s="89">
        <f t="shared" si="56"/>
        <v>0</v>
      </c>
      <c r="AL93" s="89">
        <f t="shared" si="57"/>
        <v>0</v>
      </c>
      <c r="AM93" s="89">
        <f t="shared" si="58"/>
        <v>0</v>
      </c>
    </row>
    <row r="94" spans="1:39" s="88" customFormat="1" ht="68.25" customHeight="1">
      <c r="A94" s="84"/>
      <c r="B94" s="85">
        <f t="shared" si="43"/>
        <v>74</v>
      </c>
      <c r="C94" s="245"/>
      <c r="D94" s="245"/>
      <c r="E94" s="246"/>
      <c r="F94" s="246"/>
      <c r="G94" s="314" t="s">
        <v>262</v>
      </c>
      <c r="H94" s="167" t="s">
        <v>209</v>
      </c>
      <c r="I94" s="248" t="s">
        <v>208</v>
      </c>
      <c r="J94" s="249"/>
      <c r="K94" s="250"/>
      <c r="L94" s="183"/>
      <c r="M94" s="183"/>
      <c r="N94" s="183"/>
      <c r="O94" s="183"/>
      <c r="P94" s="183"/>
      <c r="Q94" s="183"/>
      <c r="R94" s="183"/>
      <c r="S94" s="183"/>
      <c r="T94" s="183"/>
      <c r="U94" s="251"/>
      <c r="V94" s="252"/>
      <c r="W94" s="252"/>
      <c r="X94" s="253"/>
      <c r="Y94" s="176" t="str">
        <f t="shared" ref="Y94" si="139">IF(COUNTA(C94:K94)=0,"",IF(COUNTA(L94:T94)=0,"未実施",IF(COUNTIF(L94:T94,"Y")=1,"終了","試験中")))</f>
        <v>未実施</v>
      </c>
      <c r="Z94" s="177" t="str">
        <f t="shared" ref="Z94" si="140">IF(COUNTA(C94:K94)=0,"",IF(L94&lt;&gt;"",$L$10,IF(M94&lt;&gt;"",$M$10,IF(N94&lt;&gt;"",$N$10,IF(O94&lt;&gt;"",$O$10,IF(P94&lt;&gt;"",$P$10,IF(T94&lt;&gt;"",$T$10,"")))))))</f>
        <v/>
      </c>
      <c r="AA94" s="178" t="str">
        <f t="shared" ref="AA94" si="141">IF(COUNTA(C94:K94)=0,"",IF(L94="Y",$L$10,IF(M94="Y",$M$10,IF(N94="Y",$N$10,IF(O94="Y",$O$10,IF(P94="Y",$P$10,IF(T94="Y",$T$10,"")))))))</f>
        <v/>
      </c>
      <c r="AB94" s="87">
        <f t="shared" ref="AB94" si="142">IF(OR(L94 &lt;&gt; "",M94 &lt;&gt;"",N94 &lt;&gt; "",O94 &lt;&gt;"",P94 &lt;&gt; "",Q94 &lt;&gt;"",R94 &lt;&gt; "",S94 &lt;&gt;"",T94 &lt;&gt; ""),1,0)</f>
        <v>0</v>
      </c>
      <c r="AC94" s="87">
        <f t="shared" ref="AC94" si="143">IF(OR(L94 = "H",M94 = "H",N94 = "H",O94 = "H",P94 = "H",Q94 = "H",R94 = "H",S94 = "H",T94 = "H",L94 = "M",M94 = "M",N94 = "M",O94 = "M",P94 = "M",Q94 = "M",R94 = "M",S94 = "M",T94 = "M",L94 = "L",M94 = "L",N94 = "L",O94 = "L",P94 = "L",Q94 = "L",R94 = "L",S94 = "L",T94 = "L"),1,0)</f>
        <v>0</v>
      </c>
      <c r="AD94" s="88">
        <f t="shared" si="49"/>
        <v>0</v>
      </c>
      <c r="AE94" s="89">
        <f t="shared" si="50"/>
        <v>0</v>
      </c>
      <c r="AF94" s="89">
        <f t="shared" si="51"/>
        <v>0</v>
      </c>
      <c r="AG94" s="89">
        <f t="shared" si="52"/>
        <v>0</v>
      </c>
      <c r="AH94" s="89">
        <f t="shared" si="53"/>
        <v>0</v>
      </c>
      <c r="AI94" s="89">
        <f t="shared" si="54"/>
        <v>0</v>
      </c>
      <c r="AJ94" s="89">
        <f t="shared" si="55"/>
        <v>0</v>
      </c>
      <c r="AK94" s="89">
        <f t="shared" si="56"/>
        <v>0</v>
      </c>
      <c r="AL94" s="89">
        <f t="shared" si="57"/>
        <v>0</v>
      </c>
      <c r="AM94" s="89">
        <f t="shared" si="58"/>
        <v>0</v>
      </c>
    </row>
    <row r="95" spans="1:39" s="88" customFormat="1" ht="68.25" customHeight="1">
      <c r="A95" s="84"/>
      <c r="B95" s="85">
        <f t="shared" si="43"/>
        <v>75</v>
      </c>
      <c r="C95" s="245"/>
      <c r="D95" s="245"/>
      <c r="E95" s="246"/>
      <c r="F95" s="246"/>
      <c r="G95" s="314" t="s">
        <v>262</v>
      </c>
      <c r="H95" s="167" t="s">
        <v>210</v>
      </c>
      <c r="I95" s="248" t="s">
        <v>211</v>
      </c>
      <c r="J95" s="249"/>
      <c r="K95" s="250"/>
      <c r="L95" s="183"/>
      <c r="M95" s="183"/>
      <c r="N95" s="183"/>
      <c r="O95" s="183"/>
      <c r="P95" s="183"/>
      <c r="Q95" s="183"/>
      <c r="R95" s="183"/>
      <c r="S95" s="183"/>
      <c r="T95" s="183"/>
      <c r="U95" s="251"/>
      <c r="V95" s="252"/>
      <c r="W95" s="252"/>
      <c r="X95" s="253"/>
      <c r="Y95" s="176" t="str">
        <f t="shared" ref="Y95" si="144">IF(COUNTA(C95:K95)=0,"",IF(COUNTA(L95:T95)=0,"未実施",IF(COUNTIF(L95:T95,"Y")=1,"終了","試験中")))</f>
        <v>未実施</v>
      </c>
      <c r="Z95" s="177" t="str">
        <f t="shared" ref="Z95" si="145">IF(COUNTA(C95:K95)=0,"",IF(L95&lt;&gt;"",$L$10,IF(M95&lt;&gt;"",$M$10,IF(N95&lt;&gt;"",$N$10,IF(O95&lt;&gt;"",$O$10,IF(P95&lt;&gt;"",$P$10,IF(T95&lt;&gt;"",$T$10,"")))))))</f>
        <v/>
      </c>
      <c r="AA95" s="178" t="str">
        <f t="shared" ref="AA95" si="146">IF(COUNTA(C95:K95)=0,"",IF(L95="Y",$L$10,IF(M95="Y",$M$10,IF(N95="Y",$N$10,IF(O95="Y",$O$10,IF(P95="Y",$P$10,IF(T95="Y",$T$10,"")))))))</f>
        <v/>
      </c>
      <c r="AB95" s="87">
        <f t="shared" ref="AB95" si="147">IF(OR(L95 &lt;&gt; "",M95 &lt;&gt;"",N95 &lt;&gt; "",O95 &lt;&gt;"",P95 &lt;&gt; "",Q95 &lt;&gt;"",R95 &lt;&gt; "",S95 &lt;&gt;"",T95 &lt;&gt; ""),1,0)</f>
        <v>0</v>
      </c>
      <c r="AC95" s="87">
        <f t="shared" ref="AC95" si="148">IF(OR(L95 = "H",M95 = "H",N95 = "H",O95 = "H",P95 = "H",Q95 = "H",R95 = "H",S95 = "H",T95 = "H",L95 = "M",M95 = "M",N95 = "M",O95 = "M",P95 = "M",Q95 = "M",R95 = "M",S95 = "M",T95 = "M",L95 = "L",M95 = "L",N95 = "L",O95 = "L",P95 = "L",Q95 = "L",R95 = "L",S95 = "L",T95 = "L"),1,0)</f>
        <v>0</v>
      </c>
      <c r="AD95" s="88">
        <f t="shared" si="49"/>
        <v>0</v>
      </c>
      <c r="AE95" s="89">
        <f t="shared" si="50"/>
        <v>0</v>
      </c>
      <c r="AF95" s="89">
        <f t="shared" si="51"/>
        <v>0</v>
      </c>
      <c r="AG95" s="89">
        <f t="shared" si="52"/>
        <v>0</v>
      </c>
      <c r="AH95" s="89">
        <f t="shared" si="53"/>
        <v>0</v>
      </c>
      <c r="AI95" s="89">
        <f t="shared" si="54"/>
        <v>0</v>
      </c>
      <c r="AJ95" s="89">
        <f t="shared" si="55"/>
        <v>0</v>
      </c>
      <c r="AK95" s="89">
        <f t="shared" si="56"/>
        <v>0</v>
      </c>
      <c r="AL95" s="89">
        <f t="shared" si="57"/>
        <v>0</v>
      </c>
      <c r="AM95" s="89">
        <f t="shared" si="58"/>
        <v>0</v>
      </c>
    </row>
    <row r="96" spans="1:39" s="88" customFormat="1" ht="61.5" customHeight="1">
      <c r="A96" s="84"/>
      <c r="B96" s="85">
        <f t="shared" si="43"/>
        <v>76</v>
      </c>
      <c r="C96" s="245"/>
      <c r="D96" s="245"/>
      <c r="E96" s="246"/>
      <c r="F96" s="246"/>
      <c r="G96" s="314" t="s">
        <v>262</v>
      </c>
      <c r="H96" s="167" t="s">
        <v>214</v>
      </c>
      <c r="I96" s="248" t="s">
        <v>212</v>
      </c>
      <c r="J96" s="249"/>
      <c r="K96" s="250"/>
      <c r="L96" s="86"/>
      <c r="M96" s="86"/>
      <c r="N96" s="86"/>
      <c r="O96" s="86"/>
      <c r="P96" s="86"/>
      <c r="Q96" s="86"/>
      <c r="R96" s="86"/>
      <c r="S96" s="86"/>
      <c r="T96" s="86"/>
      <c r="U96" s="251"/>
      <c r="V96" s="252"/>
      <c r="W96" s="252"/>
      <c r="X96" s="253"/>
      <c r="Y96" s="176" t="str">
        <f t="shared" si="44"/>
        <v>未実施</v>
      </c>
      <c r="Z96" s="177" t="str">
        <f t="shared" si="45"/>
        <v/>
      </c>
      <c r="AA96" s="178" t="str">
        <f t="shared" si="46"/>
        <v/>
      </c>
      <c r="AB96" s="87">
        <f t="shared" si="47"/>
        <v>0</v>
      </c>
      <c r="AC96" s="87">
        <f t="shared" si="48"/>
        <v>0</v>
      </c>
      <c r="AD96" s="88">
        <f t="shared" si="49"/>
        <v>0</v>
      </c>
      <c r="AE96" s="89">
        <f t="shared" si="50"/>
        <v>0</v>
      </c>
      <c r="AF96" s="89">
        <f t="shared" si="51"/>
        <v>0</v>
      </c>
      <c r="AG96" s="89">
        <f t="shared" si="52"/>
        <v>0</v>
      </c>
      <c r="AH96" s="89">
        <f t="shared" si="53"/>
        <v>0</v>
      </c>
      <c r="AI96" s="89">
        <f t="shared" si="54"/>
        <v>0</v>
      </c>
      <c r="AJ96" s="89">
        <f t="shared" si="55"/>
        <v>0</v>
      </c>
      <c r="AK96" s="89">
        <f t="shared" si="56"/>
        <v>0</v>
      </c>
      <c r="AL96" s="89">
        <f t="shared" si="57"/>
        <v>0</v>
      </c>
      <c r="AM96" s="89">
        <f t="shared" si="58"/>
        <v>0</v>
      </c>
    </row>
    <row r="97" spans="1:39" s="88" customFormat="1" ht="61.5" customHeight="1">
      <c r="A97" s="84"/>
      <c r="B97" s="85">
        <f t="shared" si="43"/>
        <v>77</v>
      </c>
      <c r="C97" s="245"/>
      <c r="D97" s="245"/>
      <c r="E97" s="246"/>
      <c r="F97" s="246"/>
      <c r="G97" s="314" t="s">
        <v>262</v>
      </c>
      <c r="H97" s="167" t="s">
        <v>213</v>
      </c>
      <c r="I97" s="248" t="s">
        <v>215</v>
      </c>
      <c r="J97" s="249"/>
      <c r="K97" s="250"/>
      <c r="L97" s="86"/>
      <c r="M97" s="86"/>
      <c r="N97" s="86"/>
      <c r="O97" s="86"/>
      <c r="P97" s="86"/>
      <c r="Q97" s="86"/>
      <c r="R97" s="86"/>
      <c r="S97" s="86"/>
      <c r="T97" s="86"/>
      <c r="U97" s="251"/>
      <c r="V97" s="252"/>
      <c r="W97" s="252"/>
      <c r="X97" s="253"/>
      <c r="Y97" s="176" t="str">
        <f t="shared" ref="Y97:Y100" si="149">IF(COUNTA(C97:K97)=0,"",IF(COUNTA(L97:T97)=0,"未実施",IF(COUNTIF(L97:T97,"Y")=1,"終了","試験中")))</f>
        <v>未実施</v>
      </c>
      <c r="Z97" s="177" t="str">
        <f t="shared" ref="Z97:Z100" si="150">IF(COUNTA(C97:K97)=0,"",IF(L97&lt;&gt;"",$L$10,IF(M97&lt;&gt;"",$M$10,IF(N97&lt;&gt;"",$N$10,IF(O97&lt;&gt;"",$O$10,IF(P97&lt;&gt;"",$P$10,IF(T97&lt;&gt;"",$T$10,"")))))))</f>
        <v/>
      </c>
      <c r="AA97" s="178" t="str">
        <f t="shared" ref="AA97:AA100" si="151">IF(COUNTA(C97:K97)=0,"",IF(L97="Y",$L$10,IF(M97="Y",$M$10,IF(N97="Y",$N$10,IF(O97="Y",$O$10,IF(P97="Y",$P$10,IF(T97="Y",$T$10,"")))))))</f>
        <v/>
      </c>
      <c r="AB97" s="87">
        <f t="shared" ref="AB97:AB100" si="152">IF(OR(L97 &lt;&gt; "",M97 &lt;&gt;"",N97 &lt;&gt; "",O97 &lt;&gt;"",P97 &lt;&gt; "",Q97 &lt;&gt;"",R97 &lt;&gt; "",S97 &lt;&gt;"",T97 &lt;&gt; ""),1,0)</f>
        <v>0</v>
      </c>
      <c r="AC97" s="87">
        <f t="shared" ref="AC97:AC100" si="153">IF(OR(L97 = "H",M97 = "H",N97 = "H",O97 = "H",P97 = "H",Q97 = "H",R97 = "H",S97 = "H",T97 = "H",L97 = "M",M97 = "M",N97 = "M",O97 = "M",P97 = "M",Q97 = "M",R97 = "M",S97 = "M",T97 = "M",L97 = "L",M97 = "L",N97 = "L",O97 = "L",P97 = "L",Q97 = "L",R97 = "L",S97 = "L",T97 = "L"),1,0)</f>
        <v>0</v>
      </c>
      <c r="AD97" s="88">
        <f t="shared" si="49"/>
        <v>0</v>
      </c>
      <c r="AE97" s="89">
        <f t="shared" si="50"/>
        <v>0</v>
      </c>
      <c r="AF97" s="89">
        <f t="shared" si="51"/>
        <v>0</v>
      </c>
      <c r="AG97" s="89">
        <f t="shared" si="52"/>
        <v>0</v>
      </c>
      <c r="AH97" s="89">
        <f t="shared" si="53"/>
        <v>0</v>
      </c>
      <c r="AI97" s="89">
        <f t="shared" si="54"/>
        <v>0</v>
      </c>
      <c r="AJ97" s="89">
        <f t="shared" si="55"/>
        <v>0</v>
      </c>
      <c r="AK97" s="89">
        <f t="shared" si="56"/>
        <v>0</v>
      </c>
      <c r="AL97" s="89">
        <f t="shared" si="57"/>
        <v>0</v>
      </c>
      <c r="AM97" s="89">
        <f t="shared" si="58"/>
        <v>0</v>
      </c>
    </row>
    <row r="98" spans="1:39" s="88" customFormat="1" ht="61.5" customHeight="1">
      <c r="A98" s="84"/>
      <c r="B98" s="85">
        <f t="shared" si="43"/>
        <v>78</v>
      </c>
      <c r="C98" s="245"/>
      <c r="D98" s="245"/>
      <c r="E98" s="246"/>
      <c r="F98" s="246"/>
      <c r="G98" s="314" t="s">
        <v>262</v>
      </c>
      <c r="H98" s="167" t="s">
        <v>223</v>
      </c>
      <c r="I98" s="248" t="s">
        <v>220</v>
      </c>
      <c r="J98" s="249"/>
      <c r="K98" s="250"/>
      <c r="L98" s="86"/>
      <c r="M98" s="86"/>
      <c r="N98" s="86"/>
      <c r="O98" s="86"/>
      <c r="P98" s="86"/>
      <c r="Q98" s="86"/>
      <c r="R98" s="86"/>
      <c r="S98" s="86"/>
      <c r="T98" s="86"/>
      <c r="U98" s="251"/>
      <c r="V98" s="252"/>
      <c r="W98" s="252"/>
      <c r="X98" s="253"/>
      <c r="Y98" s="176" t="str">
        <f t="shared" ref="Y98" si="154">IF(COUNTA(C98:K98)=0,"",IF(COUNTA(L98:T98)=0,"未実施",IF(COUNTIF(L98:T98,"Y")=1,"終了","試験中")))</f>
        <v>未実施</v>
      </c>
      <c r="Z98" s="177" t="str">
        <f t="shared" ref="Z98" si="155">IF(COUNTA(C98:K98)=0,"",IF(L98&lt;&gt;"",$L$10,IF(M98&lt;&gt;"",$M$10,IF(N98&lt;&gt;"",$N$10,IF(O98&lt;&gt;"",$O$10,IF(P98&lt;&gt;"",$P$10,IF(T98&lt;&gt;"",$T$10,"")))))))</f>
        <v/>
      </c>
      <c r="AA98" s="178" t="str">
        <f t="shared" ref="AA98" si="156">IF(COUNTA(C98:K98)=0,"",IF(L98="Y",$L$10,IF(M98="Y",$M$10,IF(N98="Y",$N$10,IF(O98="Y",$O$10,IF(P98="Y",$P$10,IF(T98="Y",$T$10,"")))))))</f>
        <v/>
      </c>
      <c r="AB98" s="87">
        <f t="shared" ref="AB98" si="157">IF(OR(L98 &lt;&gt; "",M98 &lt;&gt;"",N98 &lt;&gt; "",O98 &lt;&gt;"",P98 &lt;&gt; "",Q98 &lt;&gt;"",R98 &lt;&gt; "",S98 &lt;&gt;"",T98 &lt;&gt; ""),1,0)</f>
        <v>0</v>
      </c>
      <c r="AC98" s="87">
        <f t="shared" ref="AC98" si="158">IF(OR(L98 = "H",M98 = "H",N98 = "H",O98 = "H",P98 = "H",Q98 = "H",R98 = "H",S98 = "H",T98 = "H",L98 = "M",M98 = "M",N98 = "M",O98 = "M",P98 = "M",Q98 = "M",R98 = "M",S98 = "M",T98 = "M",L98 = "L",M98 = "L",N98 = "L",O98 = "L",P98 = "L",Q98 = "L",R98 = "L",S98 = "L",T98 = "L"),1,0)</f>
        <v>0</v>
      </c>
      <c r="AD98" s="88">
        <f>IF(AND(ISNUMBER($B98)=TRUE,$B98  &lt;&gt; "",$C98 &lt;&gt; "",$G98 &lt;&gt;""),1,0)</f>
        <v>0</v>
      </c>
      <c r="AE98" s="89">
        <f>IF($L98&lt;&gt;"",1,0)</f>
        <v>0</v>
      </c>
      <c r="AF98" s="89">
        <f>IF(AND($L98="",$M98&lt;&gt;""),1,0)</f>
        <v>0</v>
      </c>
      <c r="AG98" s="89">
        <f>IF(AND($L98="",$M98="",$N98&lt;&gt;""),1,0)</f>
        <v>0</v>
      </c>
      <c r="AH98" s="89">
        <f>IF(AND($L98="",$M98="",$N98="",$O98&lt;&gt;""),1,0)</f>
        <v>0</v>
      </c>
      <c r="AI98" s="89">
        <f>IF(AND($L98="",$M98="",$N98="",$O98="",$P98&lt;&gt;""),1,0)</f>
        <v>0</v>
      </c>
      <c r="AJ98" s="89">
        <f>IF(AND($L98="",$M98="",$N98="",$O98="",$P98="",$Q98&lt;&gt;""),1,0)</f>
        <v>0</v>
      </c>
      <c r="AK98" s="89">
        <f>IF(AND($L98="",$M98="",$N98="",$O98="",$P98="",$Q98="",$R98&lt;&gt;""),1,0)</f>
        <v>0</v>
      </c>
      <c r="AL98" s="89">
        <f>IF(AND($L98="",$M98="",$N98="",$O98="",$P98="",$Q98="",$R98="",$S98&lt;&gt;""),1,0)</f>
        <v>0</v>
      </c>
      <c r="AM98" s="89">
        <f>IF(AND($L98="",$M98="",$N98="",$O98="",$P98="",$Q98="",$R98="",$S98="",$T98&lt;&gt;""),1,0)</f>
        <v>0</v>
      </c>
    </row>
    <row r="99" spans="1:39" s="88" customFormat="1" ht="61.5" customHeight="1">
      <c r="A99" s="84"/>
      <c r="B99" s="85">
        <f t="shared" si="43"/>
        <v>79</v>
      </c>
      <c r="C99" s="245"/>
      <c r="D99" s="245"/>
      <c r="E99" s="246"/>
      <c r="F99" s="246"/>
      <c r="G99" s="314" t="s">
        <v>262</v>
      </c>
      <c r="H99" s="167" t="s">
        <v>216</v>
      </c>
      <c r="I99" s="248" t="s">
        <v>219</v>
      </c>
      <c r="J99" s="249"/>
      <c r="K99" s="250"/>
      <c r="L99" s="86"/>
      <c r="M99" s="86"/>
      <c r="N99" s="86"/>
      <c r="O99" s="86"/>
      <c r="P99" s="86"/>
      <c r="Q99" s="86"/>
      <c r="R99" s="86"/>
      <c r="S99" s="86"/>
      <c r="T99" s="86"/>
      <c r="U99" s="251"/>
      <c r="V99" s="252"/>
      <c r="W99" s="252"/>
      <c r="X99" s="253"/>
      <c r="Y99" s="176" t="str">
        <f t="shared" si="149"/>
        <v>未実施</v>
      </c>
      <c r="Z99" s="177" t="str">
        <f t="shared" si="150"/>
        <v/>
      </c>
      <c r="AA99" s="178" t="str">
        <f t="shared" si="151"/>
        <v/>
      </c>
      <c r="AB99" s="87">
        <f t="shared" si="152"/>
        <v>0</v>
      </c>
      <c r="AC99" s="87">
        <f t="shared" si="153"/>
        <v>0</v>
      </c>
      <c r="AD99" s="88">
        <f t="shared" si="49"/>
        <v>0</v>
      </c>
      <c r="AE99" s="89">
        <f t="shared" si="50"/>
        <v>0</v>
      </c>
      <c r="AF99" s="89">
        <f t="shared" si="51"/>
        <v>0</v>
      </c>
      <c r="AG99" s="89">
        <f t="shared" si="52"/>
        <v>0</v>
      </c>
      <c r="AH99" s="89">
        <f t="shared" si="53"/>
        <v>0</v>
      </c>
      <c r="AI99" s="89">
        <f t="shared" si="54"/>
        <v>0</v>
      </c>
      <c r="AJ99" s="89">
        <f t="shared" si="55"/>
        <v>0</v>
      </c>
      <c r="AK99" s="89">
        <f t="shared" si="56"/>
        <v>0</v>
      </c>
      <c r="AL99" s="89">
        <f t="shared" si="57"/>
        <v>0</v>
      </c>
      <c r="AM99" s="89">
        <f t="shared" si="58"/>
        <v>0</v>
      </c>
    </row>
    <row r="100" spans="1:39" s="88" customFormat="1" ht="61.5" customHeight="1">
      <c r="A100" s="84"/>
      <c r="B100" s="85">
        <f t="shared" si="43"/>
        <v>80</v>
      </c>
      <c r="C100" s="245"/>
      <c r="D100" s="245"/>
      <c r="E100" s="246"/>
      <c r="F100" s="246"/>
      <c r="G100" s="314" t="s">
        <v>262</v>
      </c>
      <c r="H100" s="167" t="s">
        <v>222</v>
      </c>
      <c r="I100" s="248" t="s">
        <v>221</v>
      </c>
      <c r="J100" s="249"/>
      <c r="K100" s="250"/>
      <c r="L100" s="86"/>
      <c r="M100" s="86"/>
      <c r="N100" s="86"/>
      <c r="O100" s="86"/>
      <c r="P100" s="86"/>
      <c r="Q100" s="86"/>
      <c r="R100" s="86"/>
      <c r="S100" s="86"/>
      <c r="T100" s="86"/>
      <c r="U100" s="251"/>
      <c r="V100" s="252"/>
      <c r="W100" s="252"/>
      <c r="X100" s="253"/>
      <c r="Y100" s="176" t="str">
        <f t="shared" si="149"/>
        <v>未実施</v>
      </c>
      <c r="Z100" s="177" t="str">
        <f t="shared" si="150"/>
        <v/>
      </c>
      <c r="AA100" s="178" t="str">
        <f t="shared" si="151"/>
        <v/>
      </c>
      <c r="AB100" s="87">
        <f t="shared" si="152"/>
        <v>0</v>
      </c>
      <c r="AC100" s="87">
        <f t="shared" si="153"/>
        <v>0</v>
      </c>
      <c r="AD100" s="88">
        <f>IF(AND(ISNUMBER($B100)=TRUE,$B100  &lt;&gt; "",$C100 &lt;&gt; "",$G100 &lt;&gt;""),1,0)</f>
        <v>0</v>
      </c>
      <c r="AE100" s="89">
        <f>IF($L100&lt;&gt;"",1,0)</f>
        <v>0</v>
      </c>
      <c r="AF100" s="89">
        <f>IF(AND($L100="",$M100&lt;&gt;""),1,0)</f>
        <v>0</v>
      </c>
      <c r="AG100" s="89">
        <f>IF(AND($L100="",$M100="",$N100&lt;&gt;""),1,0)</f>
        <v>0</v>
      </c>
      <c r="AH100" s="89">
        <f>IF(AND($L100="",$M100="",$N100="",$O100&lt;&gt;""),1,0)</f>
        <v>0</v>
      </c>
      <c r="AI100" s="89">
        <f>IF(AND($L100="",$M100="",$N100="",$O100="",$P100&lt;&gt;""),1,0)</f>
        <v>0</v>
      </c>
      <c r="AJ100" s="89">
        <f>IF(AND($L100="",$M100="",$N100="",$O100="",$P100="",$Q100&lt;&gt;""),1,0)</f>
        <v>0</v>
      </c>
      <c r="AK100" s="89">
        <f>IF(AND($L100="",$M100="",$N100="",$O100="",$P100="",$Q100="",$R100&lt;&gt;""),1,0)</f>
        <v>0</v>
      </c>
      <c r="AL100" s="89">
        <f>IF(AND($L100="",$M100="",$N100="",$O100="",$P100="",$Q100="",$R100="",$S100&lt;&gt;""),1,0)</f>
        <v>0</v>
      </c>
      <c r="AM100" s="89">
        <f>IF(AND($L100="",$M100="",$N100="",$O100="",$P100="",$Q100="",$R100="",$S100="",$T100&lt;&gt;""),1,0)</f>
        <v>0</v>
      </c>
    </row>
    <row r="101" spans="1:39" s="88" customFormat="1" ht="61.5" customHeight="1">
      <c r="A101" s="84"/>
      <c r="B101" s="85">
        <f t="shared" si="43"/>
        <v>81</v>
      </c>
      <c r="C101" s="245"/>
      <c r="D101" s="245"/>
      <c r="E101" s="246"/>
      <c r="F101" s="246"/>
      <c r="G101" s="314" t="s">
        <v>262</v>
      </c>
      <c r="H101" s="167" t="s">
        <v>217</v>
      </c>
      <c r="I101" s="248" t="s">
        <v>218</v>
      </c>
      <c r="J101" s="249"/>
      <c r="K101" s="250"/>
      <c r="L101" s="86"/>
      <c r="M101" s="86"/>
      <c r="N101" s="86"/>
      <c r="O101" s="86"/>
      <c r="P101" s="86"/>
      <c r="Q101" s="86"/>
      <c r="R101" s="86"/>
      <c r="S101" s="86"/>
      <c r="T101" s="86"/>
      <c r="U101" s="251"/>
      <c r="V101" s="252"/>
      <c r="W101" s="252"/>
      <c r="X101" s="253"/>
      <c r="Y101" s="176" t="str">
        <f t="shared" ref="Y101:Y102" si="159">IF(COUNTA(C101:K101)=0,"",IF(COUNTA(L101:T101)=0,"未実施",IF(COUNTIF(L101:T101,"Y")=1,"終了","試験中")))</f>
        <v>未実施</v>
      </c>
      <c r="Z101" s="177" t="str">
        <f t="shared" ref="Z101:Z102" si="160">IF(COUNTA(C101:K101)=0,"",IF(L101&lt;&gt;"",$L$10,IF(M101&lt;&gt;"",$M$10,IF(N101&lt;&gt;"",$N$10,IF(O101&lt;&gt;"",$O$10,IF(P101&lt;&gt;"",$P$10,IF(T101&lt;&gt;"",$T$10,"")))))))</f>
        <v/>
      </c>
      <c r="AA101" s="178" t="str">
        <f t="shared" ref="AA101:AA102" si="161">IF(COUNTA(C101:K101)=0,"",IF(L101="Y",$L$10,IF(M101="Y",$M$10,IF(N101="Y",$N$10,IF(O101="Y",$O$10,IF(P101="Y",$P$10,IF(T101="Y",$T$10,"")))))))</f>
        <v/>
      </c>
      <c r="AB101" s="87">
        <f t="shared" ref="AB101:AB102" si="162">IF(OR(L101 &lt;&gt; "",M101 &lt;&gt;"",N101 &lt;&gt; "",O101 &lt;&gt;"",P101 &lt;&gt; "",Q101 &lt;&gt;"",R101 &lt;&gt; "",S101 &lt;&gt;"",T101 &lt;&gt; ""),1,0)</f>
        <v>0</v>
      </c>
      <c r="AC101" s="87">
        <f t="shared" ref="AC101:AC102" si="163">IF(OR(L101 = "H",M101 = "H",N101 = "H",O101 = "H",P101 = "H",Q101 = "H",R101 = "H",S101 = "H",T101 = "H",L101 = "M",M101 = "M",N101 = "M",O101 = "M",P101 = "M",Q101 = "M",R101 = "M",S101 = "M",T101 = "M",L101 = "L",M101 = "L",N101 = "L",O101 = "L",P101 = "L",Q101 = "L",R101 = "L",S101 = "L",T101 = "L"),1,0)</f>
        <v>0</v>
      </c>
      <c r="AD101" s="88">
        <f t="shared" si="49"/>
        <v>0</v>
      </c>
      <c r="AE101" s="89">
        <f t="shared" si="50"/>
        <v>0</v>
      </c>
      <c r="AF101" s="89">
        <f t="shared" si="51"/>
        <v>0</v>
      </c>
      <c r="AG101" s="89">
        <f t="shared" si="52"/>
        <v>0</v>
      </c>
      <c r="AH101" s="89">
        <f t="shared" si="53"/>
        <v>0</v>
      </c>
      <c r="AI101" s="89">
        <f t="shared" si="54"/>
        <v>0</v>
      </c>
      <c r="AJ101" s="89">
        <f t="shared" si="55"/>
        <v>0</v>
      </c>
      <c r="AK101" s="89">
        <f t="shared" si="56"/>
        <v>0</v>
      </c>
      <c r="AL101" s="89">
        <f t="shared" si="57"/>
        <v>0</v>
      </c>
      <c r="AM101" s="89">
        <f t="shared" si="58"/>
        <v>0</v>
      </c>
    </row>
    <row r="102" spans="1:39" s="88" customFormat="1" ht="61.5" customHeight="1">
      <c r="A102" s="84"/>
      <c r="B102" s="85">
        <f t="shared" si="43"/>
        <v>82</v>
      </c>
      <c r="C102" s="245"/>
      <c r="D102" s="245"/>
      <c r="E102" s="246"/>
      <c r="F102" s="246"/>
      <c r="G102" s="314" t="s">
        <v>262</v>
      </c>
      <c r="H102" s="167" t="s">
        <v>224</v>
      </c>
      <c r="I102" s="248" t="s">
        <v>225</v>
      </c>
      <c r="J102" s="249"/>
      <c r="K102" s="250"/>
      <c r="L102" s="86"/>
      <c r="M102" s="86"/>
      <c r="N102" s="86"/>
      <c r="O102" s="86"/>
      <c r="P102" s="86"/>
      <c r="Q102" s="86"/>
      <c r="R102" s="86"/>
      <c r="S102" s="86"/>
      <c r="T102" s="86"/>
      <c r="U102" s="251"/>
      <c r="V102" s="252"/>
      <c r="W102" s="252"/>
      <c r="X102" s="253"/>
      <c r="Y102" s="176" t="str">
        <f t="shared" si="159"/>
        <v>未実施</v>
      </c>
      <c r="Z102" s="177" t="str">
        <f t="shared" si="160"/>
        <v/>
      </c>
      <c r="AA102" s="178" t="str">
        <f t="shared" si="161"/>
        <v/>
      </c>
      <c r="AB102" s="87">
        <f t="shared" si="162"/>
        <v>0</v>
      </c>
      <c r="AC102" s="87">
        <f t="shared" si="163"/>
        <v>0</v>
      </c>
      <c r="AD102" s="88">
        <f>IF(AND(ISNUMBER($B102)=TRUE,$B102  &lt;&gt; "",$C102 &lt;&gt; "",$G102 &lt;&gt;""),1,0)</f>
        <v>0</v>
      </c>
      <c r="AE102" s="89">
        <f>IF($L102&lt;&gt;"",1,0)</f>
        <v>0</v>
      </c>
      <c r="AF102" s="89">
        <f>IF(AND($L102="",$M102&lt;&gt;""),1,0)</f>
        <v>0</v>
      </c>
      <c r="AG102" s="89">
        <f>IF(AND($L102="",$M102="",$N102&lt;&gt;""),1,0)</f>
        <v>0</v>
      </c>
      <c r="AH102" s="89">
        <f>IF(AND($L102="",$M102="",$N102="",$O102&lt;&gt;""),1,0)</f>
        <v>0</v>
      </c>
      <c r="AI102" s="89">
        <f>IF(AND($L102="",$M102="",$N102="",$O102="",$P102&lt;&gt;""),1,0)</f>
        <v>0</v>
      </c>
      <c r="AJ102" s="89">
        <f>IF(AND($L102="",$M102="",$N102="",$O102="",$P102="",$Q102&lt;&gt;""),1,0)</f>
        <v>0</v>
      </c>
      <c r="AK102" s="89">
        <f>IF(AND($L102="",$M102="",$N102="",$O102="",$P102="",$Q102="",$R102&lt;&gt;""),1,0)</f>
        <v>0</v>
      </c>
      <c r="AL102" s="89">
        <f>IF(AND($L102="",$M102="",$N102="",$O102="",$P102="",$Q102="",$R102="",$S102&lt;&gt;""),1,0)</f>
        <v>0</v>
      </c>
      <c r="AM102" s="89">
        <f>IF(AND($L102="",$M102="",$N102="",$O102="",$P102="",$Q102="",$R102="",$S102="",$T102&lt;&gt;""),1,0)</f>
        <v>0</v>
      </c>
    </row>
    <row r="103" spans="1:39" s="88" customFormat="1" ht="61.5" customHeight="1">
      <c r="A103" s="84"/>
      <c r="B103" s="85">
        <f t="shared" si="43"/>
        <v>83</v>
      </c>
      <c r="C103" s="245"/>
      <c r="D103" s="245"/>
      <c r="E103" s="246"/>
      <c r="F103" s="246"/>
      <c r="G103" s="314" t="s">
        <v>262</v>
      </c>
      <c r="H103" s="167" t="s">
        <v>295</v>
      </c>
      <c r="I103" s="248" t="s">
        <v>298</v>
      </c>
      <c r="J103" s="249"/>
      <c r="K103" s="250"/>
      <c r="L103" s="86"/>
      <c r="M103" s="86"/>
      <c r="N103" s="86"/>
      <c r="O103" s="86"/>
      <c r="P103" s="86"/>
      <c r="Q103" s="86"/>
      <c r="R103" s="86"/>
      <c r="S103" s="86"/>
      <c r="T103" s="86"/>
      <c r="U103" s="251"/>
      <c r="V103" s="252"/>
      <c r="W103" s="252"/>
      <c r="X103" s="253"/>
      <c r="Y103" s="176" t="str">
        <f t="shared" ref="Y103:Y104" si="164">IF(COUNTA(C103:K103)=0,"",IF(COUNTA(L103:T103)=0,"未実施",IF(COUNTIF(L103:T103,"Y")=1,"終了","試験中")))</f>
        <v>未実施</v>
      </c>
      <c r="Z103" s="177" t="str">
        <f t="shared" ref="Z103:Z104" si="165">IF(COUNTA(C103:K103)=0,"",IF(L103&lt;&gt;"",$L$10,IF(M103&lt;&gt;"",$M$10,IF(N103&lt;&gt;"",$N$10,IF(O103&lt;&gt;"",$O$10,IF(P103&lt;&gt;"",$P$10,IF(T103&lt;&gt;"",$T$10,"")))))))</f>
        <v/>
      </c>
      <c r="AA103" s="178" t="str">
        <f t="shared" ref="AA103:AA104" si="166">IF(COUNTA(C103:K103)=0,"",IF(L103="Y",$L$10,IF(M103="Y",$M$10,IF(N103="Y",$N$10,IF(O103="Y",$O$10,IF(P103="Y",$P$10,IF(T103="Y",$T$10,"")))))))</f>
        <v/>
      </c>
      <c r="AB103" s="87">
        <f t="shared" ref="AB103:AB104" si="167">IF(OR(L103 &lt;&gt; "",M103 &lt;&gt;"",N103 &lt;&gt; "",O103 &lt;&gt;"",P103 &lt;&gt; "",Q103 &lt;&gt;"",R103 &lt;&gt; "",S103 &lt;&gt;"",T103 &lt;&gt; ""),1,0)</f>
        <v>0</v>
      </c>
      <c r="AC103" s="87">
        <f t="shared" ref="AC103:AC104" si="168">IF(OR(L103 = "H",M103 = "H",N103 = "H",O103 = "H",P103 = "H",Q103 = "H",R103 = "H",S103 = "H",T103 = "H",L103 = "M",M103 = "M",N103 = "M",O103 = "M",P103 = "M",Q103 = "M",R103 = "M",S103 = "M",T103 = "M",L103 = "L",M103 = "L",N103 = "L",O103 = "L",P103 = "L",Q103 = "L",R103 = "L",S103 = "L",T103 = "L"),1,0)</f>
        <v>0</v>
      </c>
      <c r="AD103" s="88">
        <f t="shared" si="49"/>
        <v>0</v>
      </c>
      <c r="AE103" s="89">
        <f t="shared" si="50"/>
        <v>0</v>
      </c>
      <c r="AF103" s="89">
        <f t="shared" si="51"/>
        <v>0</v>
      </c>
      <c r="AG103" s="89">
        <f t="shared" si="52"/>
        <v>0</v>
      </c>
      <c r="AH103" s="89">
        <f t="shared" si="53"/>
        <v>0</v>
      </c>
      <c r="AI103" s="89">
        <f t="shared" si="54"/>
        <v>0</v>
      </c>
      <c r="AJ103" s="89">
        <f t="shared" si="55"/>
        <v>0</v>
      </c>
      <c r="AK103" s="89">
        <f t="shared" si="56"/>
        <v>0</v>
      </c>
      <c r="AL103" s="89">
        <f t="shared" si="57"/>
        <v>0</v>
      </c>
      <c r="AM103" s="89">
        <f t="shared" si="58"/>
        <v>0</v>
      </c>
    </row>
    <row r="104" spans="1:39" s="88" customFormat="1" ht="61.5" customHeight="1">
      <c r="A104" s="84"/>
      <c r="B104" s="85">
        <f t="shared" si="43"/>
        <v>84</v>
      </c>
      <c r="C104" s="245"/>
      <c r="D104" s="245"/>
      <c r="E104" s="246"/>
      <c r="F104" s="246"/>
      <c r="G104" s="314" t="s">
        <v>262</v>
      </c>
      <c r="H104" s="167" t="s">
        <v>296</v>
      </c>
      <c r="I104" s="248" t="s">
        <v>297</v>
      </c>
      <c r="J104" s="249"/>
      <c r="K104" s="250"/>
      <c r="L104" s="86"/>
      <c r="M104" s="86"/>
      <c r="N104" s="86"/>
      <c r="O104" s="86"/>
      <c r="P104" s="86"/>
      <c r="Q104" s="86"/>
      <c r="R104" s="86"/>
      <c r="S104" s="86"/>
      <c r="T104" s="86"/>
      <c r="U104" s="251"/>
      <c r="V104" s="252"/>
      <c r="W104" s="252"/>
      <c r="X104" s="253"/>
      <c r="Y104" s="176" t="str">
        <f t="shared" si="164"/>
        <v>未実施</v>
      </c>
      <c r="Z104" s="177" t="str">
        <f t="shared" si="165"/>
        <v/>
      </c>
      <c r="AA104" s="178" t="str">
        <f t="shared" si="166"/>
        <v/>
      </c>
      <c r="AB104" s="87">
        <f t="shared" si="167"/>
        <v>0</v>
      </c>
      <c r="AC104" s="87">
        <f t="shared" si="168"/>
        <v>0</v>
      </c>
      <c r="AD104" s="88">
        <f>IF(AND(ISNUMBER($B104)=TRUE,$B104  &lt;&gt; "",$C104 &lt;&gt; "",$G104 &lt;&gt;""),1,0)</f>
        <v>0</v>
      </c>
      <c r="AE104" s="89">
        <f>IF($L104&lt;&gt;"",1,0)</f>
        <v>0</v>
      </c>
      <c r="AF104" s="89">
        <f>IF(AND($L104="",$M104&lt;&gt;""),1,0)</f>
        <v>0</v>
      </c>
      <c r="AG104" s="89">
        <f>IF(AND($L104="",$M104="",$N104&lt;&gt;""),1,0)</f>
        <v>0</v>
      </c>
      <c r="AH104" s="89">
        <f>IF(AND($L104="",$M104="",$N104="",$O104&lt;&gt;""),1,0)</f>
        <v>0</v>
      </c>
      <c r="AI104" s="89">
        <f>IF(AND($L104="",$M104="",$N104="",$O104="",$P104&lt;&gt;""),1,0)</f>
        <v>0</v>
      </c>
      <c r="AJ104" s="89">
        <f>IF(AND($L104="",$M104="",$N104="",$O104="",$P104="",$Q104&lt;&gt;""),1,0)</f>
        <v>0</v>
      </c>
      <c r="AK104" s="89">
        <f>IF(AND($L104="",$M104="",$N104="",$O104="",$P104="",$Q104="",$R104&lt;&gt;""),1,0)</f>
        <v>0</v>
      </c>
      <c r="AL104" s="89">
        <f>IF(AND($L104="",$M104="",$N104="",$O104="",$P104="",$Q104="",$R104="",$S104&lt;&gt;""),1,0)</f>
        <v>0</v>
      </c>
      <c r="AM104" s="89">
        <f>IF(AND($L104="",$M104="",$N104="",$O104="",$P104="",$Q104="",$R104="",$S104="",$T104&lt;&gt;""),1,0)</f>
        <v>0</v>
      </c>
    </row>
    <row r="105" spans="1:39" s="88" customFormat="1" ht="49.5" customHeight="1">
      <c r="A105" s="84"/>
      <c r="B105" s="85">
        <f t="shared" si="43"/>
        <v>85</v>
      </c>
      <c r="C105" s="245"/>
      <c r="D105" s="245"/>
      <c r="E105" s="254" t="s">
        <v>226</v>
      </c>
      <c r="F105" s="255"/>
      <c r="G105" s="167" t="s">
        <v>228</v>
      </c>
      <c r="H105" s="167"/>
      <c r="I105" s="248" t="s">
        <v>284</v>
      </c>
      <c r="J105" s="249"/>
      <c r="K105" s="250"/>
      <c r="L105" s="86"/>
      <c r="M105" s="86"/>
      <c r="N105" s="86"/>
      <c r="O105" s="86"/>
      <c r="P105" s="86"/>
      <c r="Q105" s="86"/>
      <c r="R105" s="86"/>
      <c r="S105" s="86"/>
      <c r="T105" s="86"/>
      <c r="U105" s="251"/>
      <c r="V105" s="252"/>
      <c r="W105" s="252"/>
      <c r="X105" s="253"/>
      <c r="Y105" s="176" t="str">
        <f t="shared" ref="Y105:Y168" si="169">IF(COUNTA(C105:K105)=0,"",IF(COUNTA(L105:T105)=0,"未実施",IF(COUNTIF(L105:T105,"Y")=1,"終了","試験中")))</f>
        <v>未実施</v>
      </c>
      <c r="Z105" s="177" t="str">
        <f t="shared" ref="Z105:Z168" si="170">IF(COUNTA(C105:K105)=0,"",IF(L105&lt;&gt;"",$L$10,IF(M105&lt;&gt;"",$M$10,IF(N105&lt;&gt;"",$N$10,IF(O105&lt;&gt;"",$O$10,IF(P105&lt;&gt;"",$P$10,IF(T105&lt;&gt;"",$T$10,"")))))))</f>
        <v/>
      </c>
      <c r="AA105" s="178" t="str">
        <f t="shared" ref="AA105:AA168" si="171">IF(COUNTA(C105:K105)=0,"",IF(L105="Y",$L$10,IF(M105="Y",$M$10,IF(N105="Y",$N$10,IF(O105="Y",$O$10,IF(P105="Y",$P$10,IF(T105="Y",$T$10,"")))))))</f>
        <v/>
      </c>
      <c r="AB105" s="87">
        <f t="shared" si="47"/>
        <v>0</v>
      </c>
      <c r="AC105" s="87">
        <f t="shared" si="48"/>
        <v>0</v>
      </c>
      <c r="AD105" s="88">
        <f t="shared" si="49"/>
        <v>0</v>
      </c>
      <c r="AE105" s="89">
        <f t="shared" si="50"/>
        <v>0</v>
      </c>
      <c r="AF105" s="89">
        <f t="shared" si="51"/>
        <v>0</v>
      </c>
      <c r="AG105" s="89">
        <f t="shared" si="52"/>
        <v>0</v>
      </c>
      <c r="AH105" s="89">
        <f t="shared" si="53"/>
        <v>0</v>
      </c>
      <c r="AI105" s="89">
        <f t="shared" si="54"/>
        <v>0</v>
      </c>
      <c r="AJ105" s="89">
        <f t="shared" si="55"/>
        <v>0</v>
      </c>
      <c r="AK105" s="89">
        <f t="shared" si="56"/>
        <v>0</v>
      </c>
      <c r="AL105" s="89">
        <f t="shared" si="57"/>
        <v>0</v>
      </c>
      <c r="AM105" s="89">
        <f t="shared" si="58"/>
        <v>0</v>
      </c>
    </row>
    <row r="106" spans="1:39" s="88" customFormat="1" ht="80.099999999999994" customHeight="1">
      <c r="A106" s="84"/>
      <c r="B106" s="85">
        <f t="shared" si="43"/>
        <v>86</v>
      </c>
      <c r="C106" s="245"/>
      <c r="D106" s="245"/>
      <c r="E106" s="246"/>
      <c r="F106" s="246"/>
      <c r="G106" s="167" t="s">
        <v>287</v>
      </c>
      <c r="H106" s="167"/>
      <c r="I106" s="248" t="s">
        <v>290</v>
      </c>
      <c r="J106" s="249"/>
      <c r="K106" s="250"/>
      <c r="L106" s="86"/>
      <c r="M106" s="86"/>
      <c r="N106" s="86"/>
      <c r="O106" s="86"/>
      <c r="P106" s="86"/>
      <c r="Q106" s="86"/>
      <c r="R106" s="86"/>
      <c r="S106" s="86"/>
      <c r="T106" s="86"/>
      <c r="U106" s="251"/>
      <c r="V106" s="252"/>
      <c r="W106" s="252"/>
      <c r="X106" s="253"/>
      <c r="Y106" s="176" t="str">
        <f t="shared" ref="Y106" si="172">IF(COUNTA(C106:K106)=0,"",IF(COUNTA(L106:T106)=0,"未実施",IF(COUNTIF(L106:T106,"Y")=1,"終了","試験中")))</f>
        <v>未実施</v>
      </c>
      <c r="Z106" s="177" t="str">
        <f t="shared" ref="Z106" si="173">IF(COUNTA(C106:K106)=0,"",IF(L106&lt;&gt;"",$L$10,IF(M106&lt;&gt;"",$M$10,IF(N106&lt;&gt;"",$N$10,IF(O106&lt;&gt;"",$O$10,IF(P106&lt;&gt;"",$P$10,IF(T106&lt;&gt;"",$T$10,"")))))))</f>
        <v/>
      </c>
      <c r="AA106" s="178" t="str">
        <f t="shared" ref="AA106" si="174">IF(COUNTA(C106:K106)=0,"",IF(L106="Y",$L$10,IF(M106="Y",$M$10,IF(N106="Y",$N$10,IF(O106="Y",$O$10,IF(P106="Y",$P$10,IF(T106="Y",$T$10,"")))))))</f>
        <v/>
      </c>
      <c r="AB106" s="87">
        <f t="shared" ref="AB106" si="175">IF(OR(L106 &lt;&gt; "",M106 &lt;&gt;"",N106 &lt;&gt; "",O106 &lt;&gt;"",P106 &lt;&gt; "",Q106 &lt;&gt;"",R106 &lt;&gt; "",S106 &lt;&gt;"",T106 &lt;&gt; ""),1,0)</f>
        <v>0</v>
      </c>
      <c r="AC106" s="87">
        <f t="shared" ref="AC106" si="176">IF(OR(L106 = "H",M106 = "H",N106 = "H",O106 = "H",P106 = "H",Q106 = "H",R106 = "H",S106 = "H",T106 = "H",L106 = "M",M106 = "M",N106 = "M",O106 = "M",P106 = "M",Q106 = "M",R106 = "M",S106 = "M",T106 = "M",L106 = "L",M106 = "L",N106 = "L",O106 = "L",P106 = "L",Q106 = "L",R106 = "L",S106 = "L",T106 = "L"),1,0)</f>
        <v>0</v>
      </c>
      <c r="AD106" s="88">
        <f t="shared" si="49"/>
        <v>0</v>
      </c>
      <c r="AE106" s="89">
        <f t="shared" si="50"/>
        <v>0</v>
      </c>
      <c r="AF106" s="89">
        <f t="shared" si="51"/>
        <v>0</v>
      </c>
      <c r="AG106" s="89">
        <f t="shared" si="52"/>
        <v>0</v>
      </c>
      <c r="AH106" s="89">
        <f t="shared" si="53"/>
        <v>0</v>
      </c>
      <c r="AI106" s="89">
        <f t="shared" si="54"/>
        <v>0</v>
      </c>
      <c r="AJ106" s="89">
        <f t="shared" si="55"/>
        <v>0</v>
      </c>
      <c r="AK106" s="89">
        <f t="shared" si="56"/>
        <v>0</v>
      </c>
      <c r="AL106" s="89">
        <f t="shared" si="57"/>
        <v>0</v>
      </c>
      <c r="AM106" s="89">
        <f t="shared" si="58"/>
        <v>0</v>
      </c>
    </row>
    <row r="107" spans="1:39" s="88" customFormat="1" ht="80.099999999999994" customHeight="1">
      <c r="A107" s="84"/>
      <c r="B107" s="85">
        <f t="shared" si="43"/>
        <v>87</v>
      </c>
      <c r="C107" s="245"/>
      <c r="D107" s="245"/>
      <c r="E107" s="247"/>
      <c r="F107" s="247"/>
      <c r="G107" s="167" t="s">
        <v>288</v>
      </c>
      <c r="H107" s="167"/>
      <c r="I107" s="248" t="s">
        <v>289</v>
      </c>
      <c r="J107" s="249"/>
      <c r="K107" s="250"/>
      <c r="L107" s="86"/>
      <c r="M107" s="86"/>
      <c r="N107" s="86"/>
      <c r="O107" s="86"/>
      <c r="P107" s="86"/>
      <c r="Q107" s="86"/>
      <c r="R107" s="86"/>
      <c r="S107" s="86"/>
      <c r="T107" s="86"/>
      <c r="U107" s="251"/>
      <c r="V107" s="252"/>
      <c r="W107" s="252"/>
      <c r="X107" s="253"/>
      <c r="Y107" s="176" t="str">
        <f t="shared" ref="Y107" si="177">IF(COUNTA(C107:K107)=0,"",IF(COUNTA(L107:T107)=0,"未実施",IF(COUNTIF(L107:T107,"Y")=1,"終了","試験中")))</f>
        <v>未実施</v>
      </c>
      <c r="Z107" s="177" t="str">
        <f t="shared" ref="Z107" si="178">IF(COUNTA(C107:K107)=0,"",IF(L107&lt;&gt;"",$L$10,IF(M107&lt;&gt;"",$M$10,IF(N107&lt;&gt;"",$N$10,IF(O107&lt;&gt;"",$O$10,IF(P107&lt;&gt;"",$P$10,IF(T107&lt;&gt;"",$T$10,"")))))))</f>
        <v/>
      </c>
      <c r="AA107" s="178" t="str">
        <f t="shared" ref="AA107" si="179">IF(COUNTA(C107:K107)=0,"",IF(L107="Y",$L$10,IF(M107="Y",$M$10,IF(N107="Y",$N$10,IF(O107="Y",$O$10,IF(P107="Y",$P$10,IF(T107="Y",$T$10,"")))))))</f>
        <v/>
      </c>
      <c r="AB107" s="87">
        <f t="shared" ref="AB107" si="180">IF(OR(L107 &lt;&gt; "",M107 &lt;&gt;"",N107 &lt;&gt; "",O107 &lt;&gt;"",P107 &lt;&gt; "",Q107 &lt;&gt;"",R107 &lt;&gt; "",S107 &lt;&gt;"",T107 &lt;&gt; ""),1,0)</f>
        <v>0</v>
      </c>
      <c r="AC107" s="87">
        <f t="shared" ref="AC107" si="181">IF(OR(L107 = "H",M107 = "H",N107 = "H",O107 = "H",P107 = "H",Q107 = "H",R107 = "H",S107 = "H",T107 = "H",L107 = "M",M107 = "M",N107 = "M",O107 = "M",P107 = "M",Q107 = "M",R107 = "M",S107 = "M",T107 = "M",L107 = "L",M107 = "L",N107 = "L",O107 = "L",P107 = "L",Q107 = "L",R107 = "L",S107 = "L",T107 = "L"),1,0)</f>
        <v>0</v>
      </c>
      <c r="AD107" s="88">
        <f t="shared" si="49"/>
        <v>0</v>
      </c>
      <c r="AE107" s="89">
        <f t="shared" si="50"/>
        <v>0</v>
      </c>
      <c r="AF107" s="89">
        <f t="shared" si="51"/>
        <v>0</v>
      </c>
      <c r="AG107" s="89">
        <f t="shared" si="52"/>
        <v>0</v>
      </c>
      <c r="AH107" s="89">
        <f t="shared" si="53"/>
        <v>0</v>
      </c>
      <c r="AI107" s="89">
        <f t="shared" si="54"/>
        <v>0</v>
      </c>
      <c r="AJ107" s="89">
        <f t="shared" si="55"/>
        <v>0</v>
      </c>
      <c r="AK107" s="89">
        <f t="shared" si="56"/>
        <v>0</v>
      </c>
      <c r="AL107" s="89">
        <f t="shared" si="57"/>
        <v>0</v>
      </c>
      <c r="AM107" s="89">
        <f t="shared" si="58"/>
        <v>0</v>
      </c>
    </row>
    <row r="108" spans="1:39" s="88" customFormat="1" ht="37.5" customHeight="1">
      <c r="A108" s="84"/>
      <c r="B108" s="85">
        <f t="shared" si="43"/>
        <v>88</v>
      </c>
      <c r="C108" s="245"/>
      <c r="D108" s="245"/>
      <c r="E108" s="254" t="s">
        <v>229</v>
      </c>
      <c r="F108" s="255"/>
      <c r="G108" s="167" t="s">
        <v>231</v>
      </c>
      <c r="H108" s="167"/>
      <c r="I108" s="248" t="s">
        <v>272</v>
      </c>
      <c r="J108" s="249"/>
      <c r="K108" s="250"/>
      <c r="L108" s="86"/>
      <c r="M108" s="86"/>
      <c r="N108" s="86"/>
      <c r="O108" s="86"/>
      <c r="P108" s="86"/>
      <c r="Q108" s="86"/>
      <c r="R108" s="86"/>
      <c r="S108" s="86"/>
      <c r="T108" s="86"/>
      <c r="U108" s="251"/>
      <c r="V108" s="252"/>
      <c r="W108" s="252"/>
      <c r="X108" s="253"/>
      <c r="Y108" s="176" t="str">
        <f t="shared" si="169"/>
        <v>未実施</v>
      </c>
      <c r="Z108" s="177" t="str">
        <f t="shared" si="170"/>
        <v/>
      </c>
      <c r="AA108" s="178" t="str">
        <f t="shared" si="171"/>
        <v/>
      </c>
      <c r="AB108" s="87">
        <f t="shared" si="47"/>
        <v>0</v>
      </c>
      <c r="AC108" s="87">
        <f t="shared" si="48"/>
        <v>0</v>
      </c>
      <c r="AD108" s="88">
        <f t="shared" si="49"/>
        <v>0</v>
      </c>
      <c r="AE108" s="89">
        <f t="shared" si="50"/>
        <v>0</v>
      </c>
      <c r="AF108" s="89">
        <f t="shared" si="51"/>
        <v>0</v>
      </c>
      <c r="AG108" s="89">
        <f t="shared" si="52"/>
        <v>0</v>
      </c>
      <c r="AH108" s="89">
        <f t="shared" si="53"/>
        <v>0</v>
      </c>
      <c r="AI108" s="89">
        <f t="shared" si="54"/>
        <v>0</v>
      </c>
      <c r="AJ108" s="89">
        <f t="shared" si="55"/>
        <v>0</v>
      </c>
      <c r="AK108" s="89">
        <f t="shared" si="56"/>
        <v>0</v>
      </c>
      <c r="AL108" s="89">
        <f t="shared" si="57"/>
        <v>0</v>
      </c>
      <c r="AM108" s="89">
        <f t="shared" si="58"/>
        <v>0</v>
      </c>
    </row>
    <row r="109" spans="1:39" s="88" customFormat="1" ht="80.099999999999994" customHeight="1">
      <c r="A109" s="84"/>
      <c r="B109" s="85">
        <f t="shared" si="43"/>
        <v>89</v>
      </c>
      <c r="C109" s="245"/>
      <c r="D109" s="245"/>
      <c r="E109" s="247"/>
      <c r="F109" s="247"/>
      <c r="G109" s="167" t="s">
        <v>230</v>
      </c>
      <c r="H109" s="167"/>
      <c r="I109" s="248" t="s">
        <v>232</v>
      </c>
      <c r="J109" s="249"/>
      <c r="K109" s="250"/>
      <c r="L109" s="86"/>
      <c r="M109" s="86"/>
      <c r="N109" s="86"/>
      <c r="O109" s="86"/>
      <c r="P109" s="86"/>
      <c r="Q109" s="86"/>
      <c r="R109" s="86"/>
      <c r="S109" s="86"/>
      <c r="T109" s="86"/>
      <c r="U109" s="251"/>
      <c r="V109" s="252"/>
      <c r="W109" s="252"/>
      <c r="X109" s="253"/>
      <c r="Y109" s="176" t="str">
        <f t="shared" si="169"/>
        <v>未実施</v>
      </c>
      <c r="Z109" s="177" t="str">
        <f t="shared" si="170"/>
        <v/>
      </c>
      <c r="AA109" s="178" t="str">
        <f t="shared" si="171"/>
        <v/>
      </c>
      <c r="AB109" s="87">
        <f t="shared" si="47"/>
        <v>0</v>
      </c>
      <c r="AC109" s="87">
        <f t="shared" si="48"/>
        <v>0</v>
      </c>
      <c r="AD109" s="88">
        <f t="shared" si="49"/>
        <v>0</v>
      </c>
      <c r="AE109" s="89">
        <f t="shared" si="50"/>
        <v>0</v>
      </c>
      <c r="AF109" s="89">
        <f t="shared" si="51"/>
        <v>0</v>
      </c>
      <c r="AG109" s="89">
        <f t="shared" si="52"/>
        <v>0</v>
      </c>
      <c r="AH109" s="89">
        <f t="shared" si="53"/>
        <v>0</v>
      </c>
      <c r="AI109" s="89">
        <f t="shared" si="54"/>
        <v>0</v>
      </c>
      <c r="AJ109" s="89">
        <f t="shared" si="55"/>
        <v>0</v>
      </c>
      <c r="AK109" s="89">
        <f t="shared" si="56"/>
        <v>0</v>
      </c>
      <c r="AL109" s="89">
        <f t="shared" si="57"/>
        <v>0</v>
      </c>
      <c r="AM109" s="89">
        <f t="shared" si="58"/>
        <v>0</v>
      </c>
    </row>
    <row r="110" spans="1:39" s="88" customFormat="1" ht="161.25" customHeight="1">
      <c r="A110" s="84"/>
      <c r="B110" s="85">
        <f t="shared" si="43"/>
        <v>90</v>
      </c>
      <c r="C110" s="245"/>
      <c r="D110" s="245"/>
      <c r="E110" s="254" t="s">
        <v>233</v>
      </c>
      <c r="F110" s="255"/>
      <c r="G110" s="180" t="s">
        <v>172</v>
      </c>
      <c r="H110" s="167" t="s">
        <v>135</v>
      </c>
      <c r="I110" s="248" t="s">
        <v>291</v>
      </c>
      <c r="J110" s="249"/>
      <c r="K110" s="250"/>
      <c r="L110" s="86"/>
      <c r="M110" s="86"/>
      <c r="N110" s="86"/>
      <c r="O110" s="86"/>
      <c r="P110" s="86"/>
      <c r="Q110" s="86"/>
      <c r="R110" s="86"/>
      <c r="S110" s="86"/>
      <c r="T110" s="86"/>
      <c r="U110" s="251"/>
      <c r="V110" s="252"/>
      <c r="W110" s="252"/>
      <c r="X110" s="253"/>
      <c r="Y110" s="176" t="str">
        <f t="shared" ref="Y110:Y126" si="182">IF(COUNTA(C110:K110)=0,"",IF(COUNTA(L110:T110)=0,"未実施",IF(COUNTIF(L110:T110,"Y")=1,"終了","試験中")))</f>
        <v>未実施</v>
      </c>
      <c r="Z110" s="177" t="str">
        <f t="shared" ref="Z110:Z126" si="183">IF(COUNTA(C110:K110)=0,"",IF(L110&lt;&gt;"",$L$10,IF(M110&lt;&gt;"",$M$10,IF(N110&lt;&gt;"",$N$10,IF(O110&lt;&gt;"",$O$10,IF(P110&lt;&gt;"",$P$10,IF(T110&lt;&gt;"",$T$10,"")))))))</f>
        <v/>
      </c>
      <c r="AA110" s="178" t="str">
        <f t="shared" ref="AA110:AA126" si="184">IF(COUNTA(C110:K110)=0,"",IF(L110="Y",$L$10,IF(M110="Y",$M$10,IF(N110="Y",$N$10,IF(O110="Y",$O$10,IF(P110="Y",$P$10,IF(T110="Y",$T$10,"")))))))</f>
        <v/>
      </c>
      <c r="AB110" s="87">
        <f t="shared" ref="AB110:AB112" si="185">IF(OR(L110 &lt;&gt; "",M110 &lt;&gt;"",N110 &lt;&gt; "",O110 &lt;&gt;"",P110 &lt;&gt; "",Q110 &lt;&gt;"",R110 &lt;&gt; "",S110 &lt;&gt;"",T110 &lt;&gt; ""),1,0)</f>
        <v>0</v>
      </c>
      <c r="AC110" s="87">
        <f t="shared" ref="AC110:AC112" si="186">IF(OR(L110 = "H",M110 = "H",N110 = "H",O110 = "H",P110 = "H",Q110 = "H",R110 = "H",S110 = "H",T110 = "H",L110 = "M",M110 = "M",N110 = "M",O110 = "M",P110 = "M",Q110 = "M",R110 = "M",S110 = "M",T110 = "M",L110 = "L",M110 = "L",N110 = "L",O110 = "L",P110 = "L",Q110 = "L",R110 = "L",S110 = "L",T110 = "L"),1,0)</f>
        <v>0</v>
      </c>
      <c r="AD110" s="88">
        <f t="shared" si="49"/>
        <v>0</v>
      </c>
      <c r="AE110" s="89">
        <f t="shared" si="50"/>
        <v>0</v>
      </c>
      <c r="AF110" s="89">
        <f t="shared" si="51"/>
        <v>0</v>
      </c>
      <c r="AG110" s="89">
        <f t="shared" si="52"/>
        <v>0</v>
      </c>
      <c r="AH110" s="89">
        <f t="shared" si="53"/>
        <v>0</v>
      </c>
      <c r="AI110" s="89">
        <f t="shared" si="54"/>
        <v>0</v>
      </c>
      <c r="AJ110" s="89">
        <f t="shared" si="55"/>
        <v>0</v>
      </c>
      <c r="AK110" s="89">
        <f t="shared" si="56"/>
        <v>0</v>
      </c>
      <c r="AL110" s="89">
        <f t="shared" si="57"/>
        <v>0</v>
      </c>
      <c r="AM110" s="89">
        <f t="shared" si="58"/>
        <v>0</v>
      </c>
    </row>
    <row r="111" spans="1:39" s="88" customFormat="1" ht="80.099999999999994" customHeight="1">
      <c r="A111" s="84"/>
      <c r="B111" s="85">
        <f t="shared" si="43"/>
        <v>91</v>
      </c>
      <c r="C111" s="245"/>
      <c r="D111" s="245"/>
      <c r="E111" s="246"/>
      <c r="F111" s="246"/>
      <c r="G111" s="181"/>
      <c r="H111" s="167" t="s">
        <v>265</v>
      </c>
      <c r="I111" s="248" t="s">
        <v>292</v>
      </c>
      <c r="J111" s="249"/>
      <c r="K111" s="250"/>
      <c r="L111" s="86"/>
      <c r="M111" s="86"/>
      <c r="N111" s="86"/>
      <c r="O111" s="86"/>
      <c r="P111" s="86"/>
      <c r="Q111" s="86"/>
      <c r="R111" s="86"/>
      <c r="S111" s="86"/>
      <c r="T111" s="86"/>
      <c r="U111" s="251"/>
      <c r="V111" s="252"/>
      <c r="W111" s="252"/>
      <c r="X111" s="253"/>
      <c r="Y111" s="176" t="str">
        <f t="shared" si="182"/>
        <v>未実施</v>
      </c>
      <c r="Z111" s="177" t="str">
        <f t="shared" si="183"/>
        <v/>
      </c>
      <c r="AA111" s="178" t="str">
        <f t="shared" si="184"/>
        <v/>
      </c>
      <c r="AB111" s="87">
        <f t="shared" si="185"/>
        <v>0</v>
      </c>
      <c r="AC111" s="87">
        <f t="shared" si="186"/>
        <v>0</v>
      </c>
      <c r="AD111" s="88">
        <f t="shared" si="49"/>
        <v>0</v>
      </c>
      <c r="AE111" s="89">
        <f t="shared" si="50"/>
        <v>0</v>
      </c>
      <c r="AF111" s="89">
        <f t="shared" si="51"/>
        <v>0</v>
      </c>
      <c r="AG111" s="89">
        <f t="shared" si="52"/>
        <v>0</v>
      </c>
      <c r="AH111" s="89">
        <f t="shared" si="53"/>
        <v>0</v>
      </c>
      <c r="AI111" s="89">
        <f t="shared" si="54"/>
        <v>0</v>
      </c>
      <c r="AJ111" s="89">
        <f t="shared" si="55"/>
        <v>0</v>
      </c>
      <c r="AK111" s="89">
        <f t="shared" si="56"/>
        <v>0</v>
      </c>
      <c r="AL111" s="89">
        <f t="shared" si="57"/>
        <v>0</v>
      </c>
      <c r="AM111" s="89">
        <f t="shared" si="58"/>
        <v>0</v>
      </c>
    </row>
    <row r="112" spans="1:39" s="88" customFormat="1" ht="81.75" customHeight="1">
      <c r="A112" s="84"/>
      <c r="B112" s="85">
        <f t="shared" si="43"/>
        <v>92</v>
      </c>
      <c r="C112" s="245"/>
      <c r="D112" s="245"/>
      <c r="E112" s="246"/>
      <c r="F112" s="246"/>
      <c r="G112" s="314"/>
      <c r="H112" s="167" t="s">
        <v>192</v>
      </c>
      <c r="I112" s="248" t="s">
        <v>293</v>
      </c>
      <c r="J112" s="249"/>
      <c r="K112" s="250"/>
      <c r="L112" s="183"/>
      <c r="M112" s="183"/>
      <c r="N112" s="183"/>
      <c r="O112" s="183"/>
      <c r="P112" s="183"/>
      <c r="Q112" s="183"/>
      <c r="R112" s="183"/>
      <c r="S112" s="183"/>
      <c r="T112" s="183"/>
      <c r="U112" s="251"/>
      <c r="V112" s="252"/>
      <c r="W112" s="252"/>
      <c r="X112" s="253"/>
      <c r="Y112" s="176" t="str">
        <f t="shared" si="182"/>
        <v>未実施</v>
      </c>
      <c r="Z112" s="177" t="str">
        <f t="shared" si="183"/>
        <v/>
      </c>
      <c r="AA112" s="178" t="str">
        <f t="shared" si="184"/>
        <v/>
      </c>
      <c r="AB112" s="87">
        <f t="shared" si="185"/>
        <v>0</v>
      </c>
      <c r="AC112" s="87">
        <f t="shared" si="186"/>
        <v>0</v>
      </c>
      <c r="AD112" s="88">
        <f t="shared" si="49"/>
        <v>0</v>
      </c>
      <c r="AE112" s="89">
        <f t="shared" si="50"/>
        <v>0</v>
      </c>
      <c r="AF112" s="89">
        <f t="shared" si="51"/>
        <v>0</v>
      </c>
      <c r="AG112" s="89">
        <f t="shared" si="52"/>
        <v>0</v>
      </c>
      <c r="AH112" s="89">
        <f t="shared" si="53"/>
        <v>0</v>
      </c>
      <c r="AI112" s="89">
        <f t="shared" si="54"/>
        <v>0</v>
      </c>
      <c r="AJ112" s="89">
        <f t="shared" si="55"/>
        <v>0</v>
      </c>
      <c r="AK112" s="89">
        <f t="shared" si="56"/>
        <v>0</v>
      </c>
      <c r="AL112" s="89">
        <f t="shared" si="57"/>
        <v>0</v>
      </c>
      <c r="AM112" s="89">
        <f t="shared" si="58"/>
        <v>0</v>
      </c>
    </row>
    <row r="113" spans="1:39" s="88" customFormat="1" ht="81.75" customHeight="1">
      <c r="A113" s="84"/>
      <c r="B113" s="85">
        <f t="shared" si="43"/>
        <v>93</v>
      </c>
      <c r="C113" s="245"/>
      <c r="D113" s="245"/>
      <c r="E113" s="246"/>
      <c r="F113" s="246"/>
      <c r="G113" s="314"/>
      <c r="H113" s="167" t="s">
        <v>200</v>
      </c>
      <c r="I113" s="248" t="s">
        <v>294</v>
      </c>
      <c r="J113" s="249"/>
      <c r="K113" s="250"/>
      <c r="L113" s="183"/>
      <c r="M113" s="183"/>
      <c r="N113" s="183"/>
      <c r="O113" s="183"/>
      <c r="P113" s="183"/>
      <c r="Q113" s="183"/>
      <c r="R113" s="183"/>
      <c r="S113" s="183"/>
      <c r="T113" s="183"/>
      <c r="U113" s="251"/>
      <c r="V113" s="252"/>
      <c r="W113" s="252"/>
      <c r="X113" s="253"/>
      <c r="Y113" s="176" t="str">
        <f t="shared" ref="Y113:Y120" si="187">IF(COUNTA(C113:K113)=0,"",IF(COUNTA(L113:T113)=0,"未実施",IF(COUNTIF(L113:T113,"Y")=1,"終了","試験中")))</f>
        <v>未実施</v>
      </c>
      <c r="Z113" s="177" t="str">
        <f t="shared" ref="Z113:Z120" si="188">IF(COUNTA(C113:K113)=0,"",IF(L113&lt;&gt;"",$L$10,IF(M113&lt;&gt;"",$M$10,IF(N113&lt;&gt;"",$N$10,IF(O113&lt;&gt;"",$O$10,IF(P113&lt;&gt;"",$P$10,IF(T113&lt;&gt;"",$T$10,"")))))))</f>
        <v/>
      </c>
      <c r="AA113" s="178" t="str">
        <f t="shared" ref="AA113:AA120" si="189">IF(COUNTA(C113:K113)=0,"",IF(L113="Y",$L$10,IF(M113="Y",$M$10,IF(N113="Y",$N$10,IF(O113="Y",$O$10,IF(P113="Y",$P$10,IF(T113="Y",$T$10,"")))))))</f>
        <v/>
      </c>
      <c r="AB113" s="87">
        <f t="shared" ref="AB113:AB120" si="190">IF(OR(L113 &lt;&gt; "",M113 &lt;&gt;"",N113 &lt;&gt; "",O113 &lt;&gt;"",P113 &lt;&gt; "",Q113 &lt;&gt;"",R113 &lt;&gt; "",S113 &lt;&gt;"",T113 &lt;&gt; ""),1,0)</f>
        <v>0</v>
      </c>
      <c r="AC113" s="87">
        <f t="shared" ref="AC113:AC120" si="191">IF(OR(L113 = "H",M113 = "H",N113 = "H",O113 = "H",P113 = "H",Q113 = "H",R113 = "H",S113 = "H",T113 = "H",L113 = "M",M113 = "M",N113 = "M",O113 = "M",P113 = "M",Q113 = "M",R113 = "M",S113 = "M",T113 = "M",L113 = "L",M113 = "L",N113 = "L",O113 = "L",P113 = "L",Q113 = "L",R113 = "L",S113 = "L",T113 = "L"),1,0)</f>
        <v>0</v>
      </c>
      <c r="AD113" s="88">
        <f t="shared" si="49"/>
        <v>0</v>
      </c>
      <c r="AE113" s="89">
        <f t="shared" si="50"/>
        <v>0</v>
      </c>
      <c r="AF113" s="89">
        <f t="shared" si="51"/>
        <v>0</v>
      </c>
      <c r="AG113" s="89">
        <f t="shared" si="52"/>
        <v>0</v>
      </c>
      <c r="AH113" s="89">
        <f t="shared" si="53"/>
        <v>0</v>
      </c>
      <c r="AI113" s="89">
        <f t="shared" si="54"/>
        <v>0</v>
      </c>
      <c r="AJ113" s="89">
        <f t="shared" si="55"/>
        <v>0</v>
      </c>
      <c r="AK113" s="89">
        <f t="shared" si="56"/>
        <v>0</v>
      </c>
      <c r="AL113" s="89">
        <f t="shared" si="57"/>
        <v>0</v>
      </c>
      <c r="AM113" s="89">
        <f t="shared" si="58"/>
        <v>0</v>
      </c>
    </row>
    <row r="114" spans="1:39" s="88" customFormat="1" ht="68.25" customHeight="1">
      <c r="A114" s="84"/>
      <c r="B114" s="85">
        <f t="shared" si="43"/>
        <v>94</v>
      </c>
      <c r="C114" s="245"/>
      <c r="D114" s="245"/>
      <c r="E114" s="246"/>
      <c r="F114" s="246"/>
      <c r="G114" s="314"/>
      <c r="H114" s="167" t="s">
        <v>302</v>
      </c>
      <c r="I114" s="248" t="s">
        <v>300</v>
      </c>
      <c r="J114" s="249"/>
      <c r="K114" s="250"/>
      <c r="L114" s="183"/>
      <c r="M114" s="183"/>
      <c r="N114" s="183"/>
      <c r="O114" s="183"/>
      <c r="P114" s="183"/>
      <c r="Q114" s="183"/>
      <c r="R114" s="183"/>
      <c r="S114" s="183"/>
      <c r="T114" s="183"/>
      <c r="U114" s="251"/>
      <c r="V114" s="252"/>
      <c r="W114" s="252"/>
      <c r="X114" s="253"/>
      <c r="Y114" s="176" t="str">
        <f t="shared" si="187"/>
        <v>未実施</v>
      </c>
      <c r="Z114" s="177" t="str">
        <f t="shared" si="188"/>
        <v/>
      </c>
      <c r="AA114" s="178" t="str">
        <f t="shared" si="189"/>
        <v/>
      </c>
      <c r="AB114" s="87">
        <f t="shared" si="190"/>
        <v>0</v>
      </c>
      <c r="AC114" s="87">
        <f t="shared" si="191"/>
        <v>0</v>
      </c>
      <c r="AD114" s="88">
        <f t="shared" si="49"/>
        <v>0</v>
      </c>
      <c r="AE114" s="89">
        <f t="shared" si="50"/>
        <v>0</v>
      </c>
      <c r="AF114" s="89">
        <f t="shared" si="51"/>
        <v>0</v>
      </c>
      <c r="AG114" s="89">
        <f t="shared" si="52"/>
        <v>0</v>
      </c>
      <c r="AH114" s="89">
        <f t="shared" si="53"/>
        <v>0</v>
      </c>
      <c r="AI114" s="89">
        <f t="shared" si="54"/>
        <v>0</v>
      </c>
      <c r="AJ114" s="89">
        <f t="shared" si="55"/>
        <v>0</v>
      </c>
      <c r="AK114" s="89">
        <f t="shared" si="56"/>
        <v>0</v>
      </c>
      <c r="AL114" s="89">
        <f t="shared" si="57"/>
        <v>0</v>
      </c>
      <c r="AM114" s="89">
        <f t="shared" si="58"/>
        <v>0</v>
      </c>
    </row>
    <row r="115" spans="1:39" s="88" customFormat="1" ht="68.25" customHeight="1">
      <c r="A115" s="84"/>
      <c r="B115" s="85">
        <f t="shared" si="43"/>
        <v>95</v>
      </c>
      <c r="C115" s="245"/>
      <c r="D115" s="245"/>
      <c r="E115" s="246"/>
      <c r="F115" s="246"/>
      <c r="G115" s="314"/>
      <c r="H115" s="167" t="s">
        <v>301</v>
      </c>
      <c r="I115" s="248" t="s">
        <v>300</v>
      </c>
      <c r="J115" s="249"/>
      <c r="K115" s="250"/>
      <c r="L115" s="183"/>
      <c r="M115" s="183"/>
      <c r="N115" s="183"/>
      <c r="O115" s="183"/>
      <c r="P115" s="183"/>
      <c r="Q115" s="183"/>
      <c r="R115" s="183"/>
      <c r="S115" s="183"/>
      <c r="T115" s="183"/>
      <c r="U115" s="251"/>
      <c r="V115" s="252"/>
      <c r="W115" s="252"/>
      <c r="X115" s="253"/>
      <c r="Y115" s="176" t="str">
        <f t="shared" si="187"/>
        <v>未実施</v>
      </c>
      <c r="Z115" s="177" t="str">
        <f t="shared" si="188"/>
        <v/>
      </c>
      <c r="AA115" s="178" t="str">
        <f t="shared" si="189"/>
        <v/>
      </c>
      <c r="AB115" s="87">
        <f t="shared" si="190"/>
        <v>0</v>
      </c>
      <c r="AC115" s="87">
        <f t="shared" si="191"/>
        <v>0</v>
      </c>
      <c r="AD115" s="88">
        <f t="shared" si="49"/>
        <v>0</v>
      </c>
      <c r="AE115" s="89">
        <f t="shared" si="50"/>
        <v>0</v>
      </c>
      <c r="AF115" s="89">
        <f t="shared" si="51"/>
        <v>0</v>
      </c>
      <c r="AG115" s="89">
        <f t="shared" si="52"/>
        <v>0</v>
      </c>
      <c r="AH115" s="89">
        <f t="shared" si="53"/>
        <v>0</v>
      </c>
      <c r="AI115" s="89">
        <f t="shared" si="54"/>
        <v>0</v>
      </c>
      <c r="AJ115" s="89">
        <f t="shared" si="55"/>
        <v>0</v>
      </c>
      <c r="AK115" s="89">
        <f t="shared" si="56"/>
        <v>0</v>
      </c>
      <c r="AL115" s="89">
        <f t="shared" si="57"/>
        <v>0</v>
      </c>
      <c r="AM115" s="89">
        <f t="shared" si="58"/>
        <v>0</v>
      </c>
    </row>
    <row r="116" spans="1:39" s="88" customFormat="1" ht="68.25" customHeight="1">
      <c r="A116" s="84"/>
      <c r="B116" s="85">
        <f t="shared" si="43"/>
        <v>96</v>
      </c>
      <c r="C116" s="245"/>
      <c r="D116" s="245"/>
      <c r="E116" s="246"/>
      <c r="F116" s="246"/>
      <c r="G116" s="314"/>
      <c r="H116" s="167" t="s">
        <v>299</v>
      </c>
      <c r="I116" s="248" t="s">
        <v>300</v>
      </c>
      <c r="J116" s="249"/>
      <c r="K116" s="250"/>
      <c r="L116" s="183"/>
      <c r="M116" s="183"/>
      <c r="N116" s="183"/>
      <c r="O116" s="183"/>
      <c r="P116" s="183"/>
      <c r="Q116" s="183"/>
      <c r="R116" s="183"/>
      <c r="S116" s="183"/>
      <c r="T116" s="183"/>
      <c r="U116" s="251"/>
      <c r="V116" s="252"/>
      <c r="W116" s="252"/>
      <c r="X116" s="253"/>
      <c r="Y116" s="176" t="str">
        <f t="shared" si="187"/>
        <v>未実施</v>
      </c>
      <c r="Z116" s="177" t="str">
        <f t="shared" si="188"/>
        <v/>
      </c>
      <c r="AA116" s="178" t="str">
        <f t="shared" si="189"/>
        <v/>
      </c>
      <c r="AB116" s="87">
        <f t="shared" si="190"/>
        <v>0</v>
      </c>
      <c r="AC116" s="87">
        <f t="shared" si="191"/>
        <v>0</v>
      </c>
      <c r="AD116" s="88">
        <f t="shared" si="49"/>
        <v>0</v>
      </c>
      <c r="AE116" s="89">
        <f t="shared" si="50"/>
        <v>0</v>
      </c>
      <c r="AF116" s="89">
        <f t="shared" si="51"/>
        <v>0</v>
      </c>
      <c r="AG116" s="89">
        <f t="shared" si="52"/>
        <v>0</v>
      </c>
      <c r="AH116" s="89">
        <f t="shared" si="53"/>
        <v>0</v>
      </c>
      <c r="AI116" s="89">
        <f t="shared" si="54"/>
        <v>0</v>
      </c>
      <c r="AJ116" s="89">
        <f t="shared" si="55"/>
        <v>0</v>
      </c>
      <c r="AK116" s="89">
        <f t="shared" si="56"/>
        <v>0</v>
      </c>
      <c r="AL116" s="89">
        <f t="shared" si="57"/>
        <v>0</v>
      </c>
      <c r="AM116" s="89">
        <f t="shared" si="58"/>
        <v>0</v>
      </c>
    </row>
    <row r="117" spans="1:39" s="88" customFormat="1" ht="61.5" customHeight="1">
      <c r="A117" s="84"/>
      <c r="B117" s="85">
        <f t="shared" si="43"/>
        <v>97</v>
      </c>
      <c r="C117" s="245"/>
      <c r="D117" s="245"/>
      <c r="E117" s="246"/>
      <c r="F117" s="246"/>
      <c r="G117" s="314"/>
      <c r="H117" s="167" t="s">
        <v>214</v>
      </c>
      <c r="I117" s="248" t="s">
        <v>293</v>
      </c>
      <c r="J117" s="249"/>
      <c r="K117" s="250"/>
      <c r="L117" s="86"/>
      <c r="M117" s="86"/>
      <c r="N117" s="86"/>
      <c r="O117" s="86"/>
      <c r="P117" s="86"/>
      <c r="Q117" s="86"/>
      <c r="R117" s="86"/>
      <c r="S117" s="86"/>
      <c r="T117" s="86"/>
      <c r="U117" s="251"/>
      <c r="V117" s="252"/>
      <c r="W117" s="252"/>
      <c r="X117" s="253"/>
      <c r="Y117" s="176" t="str">
        <f t="shared" si="187"/>
        <v>未実施</v>
      </c>
      <c r="Z117" s="177" t="str">
        <f t="shared" si="188"/>
        <v/>
      </c>
      <c r="AA117" s="178" t="str">
        <f t="shared" si="189"/>
        <v/>
      </c>
      <c r="AB117" s="87">
        <f t="shared" si="190"/>
        <v>0</v>
      </c>
      <c r="AC117" s="87">
        <f t="shared" si="191"/>
        <v>0</v>
      </c>
      <c r="AD117" s="88">
        <f t="shared" si="49"/>
        <v>0</v>
      </c>
      <c r="AE117" s="89">
        <f t="shared" si="50"/>
        <v>0</v>
      </c>
      <c r="AF117" s="89">
        <f t="shared" si="51"/>
        <v>0</v>
      </c>
      <c r="AG117" s="89">
        <f t="shared" si="52"/>
        <v>0</v>
      </c>
      <c r="AH117" s="89">
        <f t="shared" si="53"/>
        <v>0</v>
      </c>
      <c r="AI117" s="89">
        <f t="shared" si="54"/>
        <v>0</v>
      </c>
      <c r="AJ117" s="89">
        <f t="shared" si="55"/>
        <v>0</v>
      </c>
      <c r="AK117" s="89">
        <f t="shared" si="56"/>
        <v>0</v>
      </c>
      <c r="AL117" s="89">
        <f t="shared" si="57"/>
        <v>0</v>
      </c>
      <c r="AM117" s="89">
        <f t="shared" si="58"/>
        <v>0</v>
      </c>
    </row>
    <row r="118" spans="1:39" s="88" customFormat="1" ht="61.5" customHeight="1">
      <c r="A118" s="84"/>
      <c r="B118" s="85">
        <f t="shared" si="43"/>
        <v>98</v>
      </c>
      <c r="C118" s="245"/>
      <c r="D118" s="245"/>
      <c r="E118" s="246"/>
      <c r="F118" s="246"/>
      <c r="G118" s="314"/>
      <c r="H118" s="167" t="s">
        <v>213</v>
      </c>
      <c r="I118" s="248" t="s">
        <v>293</v>
      </c>
      <c r="J118" s="249"/>
      <c r="K118" s="250"/>
      <c r="L118" s="86"/>
      <c r="M118" s="86"/>
      <c r="N118" s="86"/>
      <c r="O118" s="86"/>
      <c r="P118" s="86"/>
      <c r="Q118" s="86"/>
      <c r="R118" s="86"/>
      <c r="S118" s="86"/>
      <c r="T118" s="86"/>
      <c r="U118" s="251"/>
      <c r="V118" s="252"/>
      <c r="W118" s="252"/>
      <c r="X118" s="253"/>
      <c r="Y118" s="176" t="str">
        <f t="shared" si="187"/>
        <v>未実施</v>
      </c>
      <c r="Z118" s="177" t="str">
        <f t="shared" si="188"/>
        <v/>
      </c>
      <c r="AA118" s="178" t="str">
        <f t="shared" si="189"/>
        <v/>
      </c>
      <c r="AB118" s="87">
        <f t="shared" si="190"/>
        <v>0</v>
      </c>
      <c r="AC118" s="87">
        <f t="shared" si="191"/>
        <v>0</v>
      </c>
      <c r="AD118" s="88">
        <f t="shared" si="49"/>
        <v>0</v>
      </c>
      <c r="AE118" s="89">
        <f t="shared" si="50"/>
        <v>0</v>
      </c>
      <c r="AF118" s="89">
        <f t="shared" si="51"/>
        <v>0</v>
      </c>
      <c r="AG118" s="89">
        <f t="shared" si="52"/>
        <v>0</v>
      </c>
      <c r="AH118" s="89">
        <f t="shared" si="53"/>
        <v>0</v>
      </c>
      <c r="AI118" s="89">
        <f t="shared" si="54"/>
        <v>0</v>
      </c>
      <c r="AJ118" s="89">
        <f t="shared" si="55"/>
        <v>0</v>
      </c>
      <c r="AK118" s="89">
        <f t="shared" si="56"/>
        <v>0</v>
      </c>
      <c r="AL118" s="89">
        <f t="shared" si="57"/>
        <v>0</v>
      </c>
      <c r="AM118" s="89">
        <f t="shared" si="58"/>
        <v>0</v>
      </c>
    </row>
    <row r="119" spans="1:39" s="88" customFormat="1" ht="61.5" customHeight="1">
      <c r="A119" s="84"/>
      <c r="B119" s="85">
        <f t="shared" si="43"/>
        <v>99</v>
      </c>
      <c r="C119" s="245"/>
      <c r="D119" s="245"/>
      <c r="E119" s="246"/>
      <c r="F119" s="246"/>
      <c r="G119" s="314"/>
      <c r="H119" s="167" t="s">
        <v>216</v>
      </c>
      <c r="I119" s="248" t="s">
        <v>293</v>
      </c>
      <c r="J119" s="249"/>
      <c r="K119" s="250"/>
      <c r="L119" s="86"/>
      <c r="M119" s="86"/>
      <c r="N119" s="86"/>
      <c r="O119" s="86"/>
      <c r="P119" s="86"/>
      <c r="Q119" s="86"/>
      <c r="R119" s="86"/>
      <c r="S119" s="86"/>
      <c r="T119" s="86"/>
      <c r="U119" s="251"/>
      <c r="V119" s="252"/>
      <c r="W119" s="252"/>
      <c r="X119" s="253"/>
      <c r="Y119" s="176" t="str">
        <f t="shared" si="187"/>
        <v>未実施</v>
      </c>
      <c r="Z119" s="177" t="str">
        <f t="shared" si="188"/>
        <v/>
      </c>
      <c r="AA119" s="178" t="str">
        <f t="shared" si="189"/>
        <v/>
      </c>
      <c r="AB119" s="87">
        <f t="shared" si="190"/>
        <v>0</v>
      </c>
      <c r="AC119" s="87">
        <f t="shared" si="191"/>
        <v>0</v>
      </c>
      <c r="AD119" s="88">
        <f t="shared" si="49"/>
        <v>0</v>
      </c>
      <c r="AE119" s="89">
        <f t="shared" si="50"/>
        <v>0</v>
      </c>
      <c r="AF119" s="89">
        <f t="shared" si="51"/>
        <v>0</v>
      </c>
      <c r="AG119" s="89">
        <f t="shared" si="52"/>
        <v>0</v>
      </c>
      <c r="AH119" s="89">
        <f t="shared" si="53"/>
        <v>0</v>
      </c>
      <c r="AI119" s="89">
        <f t="shared" si="54"/>
        <v>0</v>
      </c>
      <c r="AJ119" s="89">
        <f t="shared" si="55"/>
        <v>0</v>
      </c>
      <c r="AK119" s="89">
        <f t="shared" si="56"/>
        <v>0</v>
      </c>
      <c r="AL119" s="89">
        <f t="shared" si="57"/>
        <v>0</v>
      </c>
      <c r="AM119" s="89">
        <f t="shared" si="58"/>
        <v>0</v>
      </c>
    </row>
    <row r="120" spans="1:39" s="88" customFormat="1" ht="61.5" customHeight="1">
      <c r="A120" s="84"/>
      <c r="B120" s="85">
        <f t="shared" si="43"/>
        <v>100</v>
      </c>
      <c r="C120" s="245"/>
      <c r="D120" s="245"/>
      <c r="E120" s="246"/>
      <c r="F120" s="246"/>
      <c r="G120" s="314"/>
      <c r="H120" s="167" t="s">
        <v>217</v>
      </c>
      <c r="I120" s="248" t="s">
        <v>293</v>
      </c>
      <c r="J120" s="249"/>
      <c r="K120" s="250"/>
      <c r="L120" s="86"/>
      <c r="M120" s="86"/>
      <c r="N120" s="86"/>
      <c r="O120" s="86"/>
      <c r="P120" s="86"/>
      <c r="Q120" s="86"/>
      <c r="R120" s="86"/>
      <c r="S120" s="86"/>
      <c r="T120" s="86"/>
      <c r="U120" s="251"/>
      <c r="V120" s="252"/>
      <c r="W120" s="252"/>
      <c r="X120" s="253"/>
      <c r="Y120" s="176" t="str">
        <f t="shared" si="187"/>
        <v>未実施</v>
      </c>
      <c r="Z120" s="177" t="str">
        <f t="shared" si="188"/>
        <v/>
      </c>
      <c r="AA120" s="178" t="str">
        <f t="shared" si="189"/>
        <v/>
      </c>
      <c r="AB120" s="87">
        <f t="shared" si="190"/>
        <v>0</v>
      </c>
      <c r="AC120" s="87">
        <f t="shared" si="191"/>
        <v>0</v>
      </c>
      <c r="AD120" s="88">
        <f t="shared" si="49"/>
        <v>0</v>
      </c>
      <c r="AE120" s="89">
        <f t="shared" si="50"/>
        <v>0</v>
      </c>
      <c r="AF120" s="89">
        <f t="shared" si="51"/>
        <v>0</v>
      </c>
      <c r="AG120" s="89">
        <f t="shared" si="52"/>
        <v>0</v>
      </c>
      <c r="AH120" s="89">
        <f t="shared" si="53"/>
        <v>0</v>
      </c>
      <c r="AI120" s="89">
        <f t="shared" si="54"/>
        <v>0</v>
      </c>
      <c r="AJ120" s="89">
        <f t="shared" si="55"/>
        <v>0</v>
      </c>
      <c r="AK120" s="89">
        <f t="shared" si="56"/>
        <v>0</v>
      </c>
      <c r="AL120" s="89">
        <f t="shared" si="57"/>
        <v>0</v>
      </c>
      <c r="AM120" s="89">
        <f t="shared" si="58"/>
        <v>0</v>
      </c>
    </row>
    <row r="121" spans="1:39" s="88" customFormat="1" ht="84.75" customHeight="1">
      <c r="A121" s="84"/>
      <c r="B121" s="85">
        <f t="shared" si="43"/>
        <v>101</v>
      </c>
      <c r="C121" s="245"/>
      <c r="D121" s="245"/>
      <c r="E121" s="246"/>
      <c r="F121" s="246"/>
      <c r="G121" s="314"/>
      <c r="H121" s="167" t="s">
        <v>295</v>
      </c>
      <c r="I121" s="248" t="s">
        <v>293</v>
      </c>
      <c r="J121" s="249"/>
      <c r="K121" s="250"/>
      <c r="L121" s="86"/>
      <c r="M121" s="86"/>
      <c r="N121" s="86"/>
      <c r="O121" s="86"/>
      <c r="P121" s="86"/>
      <c r="Q121" s="86"/>
      <c r="R121" s="86"/>
      <c r="S121" s="86"/>
      <c r="T121" s="86"/>
      <c r="U121" s="251"/>
      <c r="V121" s="252"/>
      <c r="W121" s="252"/>
      <c r="X121" s="253"/>
      <c r="Y121" s="176" t="str">
        <f t="shared" ref="Y121" si="192">IF(COUNTA(C121:K121)=0,"",IF(COUNTA(L121:T121)=0,"未実施",IF(COUNTIF(L121:T121,"Y")=1,"終了","試験中")))</f>
        <v>未実施</v>
      </c>
      <c r="Z121" s="177" t="str">
        <f t="shared" ref="Z121" si="193">IF(COUNTA(C121:K121)=0,"",IF(L121&lt;&gt;"",$L$10,IF(M121&lt;&gt;"",$M$10,IF(N121&lt;&gt;"",$N$10,IF(O121&lt;&gt;"",$O$10,IF(P121&lt;&gt;"",$P$10,IF(T121&lt;&gt;"",$T$10,"")))))))</f>
        <v/>
      </c>
      <c r="AA121" s="178" t="str">
        <f t="shared" ref="AA121" si="194">IF(COUNTA(C121:K121)=0,"",IF(L121="Y",$L$10,IF(M121="Y",$M$10,IF(N121="Y",$N$10,IF(O121="Y",$O$10,IF(P121="Y",$P$10,IF(T121="Y",$T$10,"")))))))</f>
        <v/>
      </c>
      <c r="AB121" s="87">
        <f t="shared" ref="AB121" si="195">IF(OR(L121 &lt;&gt; "",M121 &lt;&gt;"",N121 &lt;&gt; "",O121 &lt;&gt;"",P121 &lt;&gt; "",Q121 &lt;&gt;"",R121 &lt;&gt; "",S121 &lt;&gt;"",T121 &lt;&gt; ""),1,0)</f>
        <v>0</v>
      </c>
      <c r="AC121" s="87">
        <f t="shared" ref="AC121" si="196">IF(OR(L121 = "H",M121 = "H",N121 = "H",O121 = "H",P121 = "H",Q121 = "H",R121 = "H",S121 = "H",T121 = "H",L121 = "M",M121 = "M",N121 = "M",O121 = "M",P121 = "M",Q121 = "M",R121 = "M",S121 = "M",T121 = "M",L121 = "L",M121 = "L",N121 = "L",O121 = "L",P121 = "L",Q121 = "L",R121 = "L",S121 = "L",T121 = "L"),1,0)</f>
        <v>0</v>
      </c>
      <c r="AD121" s="88">
        <f t="shared" si="49"/>
        <v>0</v>
      </c>
      <c r="AE121" s="89">
        <f t="shared" si="50"/>
        <v>0</v>
      </c>
      <c r="AF121" s="89">
        <f t="shared" si="51"/>
        <v>0</v>
      </c>
      <c r="AG121" s="89">
        <f t="shared" si="52"/>
        <v>0</v>
      </c>
      <c r="AH121" s="89">
        <f t="shared" si="53"/>
        <v>0</v>
      </c>
      <c r="AI121" s="89">
        <f t="shared" si="54"/>
        <v>0</v>
      </c>
      <c r="AJ121" s="89">
        <f t="shared" si="55"/>
        <v>0</v>
      </c>
      <c r="AK121" s="89">
        <f t="shared" si="56"/>
        <v>0</v>
      </c>
      <c r="AL121" s="89">
        <f t="shared" si="57"/>
        <v>0</v>
      </c>
      <c r="AM121" s="89">
        <f t="shared" si="58"/>
        <v>0</v>
      </c>
    </row>
    <row r="122" spans="1:39" s="88" customFormat="1" ht="102.75" customHeight="1">
      <c r="A122" s="84"/>
      <c r="B122" s="85">
        <f t="shared" si="43"/>
        <v>102</v>
      </c>
      <c r="C122" s="245"/>
      <c r="D122" s="245"/>
      <c r="E122" s="246"/>
      <c r="F122" s="246"/>
      <c r="G122" s="167" t="s">
        <v>173</v>
      </c>
      <c r="H122" s="167"/>
      <c r="I122" s="248" t="s">
        <v>304</v>
      </c>
      <c r="J122" s="249"/>
      <c r="K122" s="250"/>
      <c r="L122" s="86"/>
      <c r="M122" s="86"/>
      <c r="N122" s="86"/>
      <c r="O122" s="86"/>
      <c r="P122" s="86"/>
      <c r="Q122" s="86"/>
      <c r="R122" s="86"/>
      <c r="S122" s="86"/>
      <c r="T122" s="86"/>
      <c r="U122" s="251"/>
      <c r="V122" s="252"/>
      <c r="W122" s="252"/>
      <c r="X122" s="253"/>
      <c r="Y122" s="176" t="str">
        <f t="shared" si="182"/>
        <v>未実施</v>
      </c>
      <c r="Z122" s="177" t="str">
        <f t="shared" si="183"/>
        <v/>
      </c>
      <c r="AA122" s="178" t="str">
        <f t="shared" si="184"/>
        <v/>
      </c>
      <c r="AB122" s="87">
        <f>IF(OR(L122 &lt;&gt; "",M122 &lt;&gt;"",N122 &lt;&gt; "",O122 &lt;&gt;"",P122 &lt;&gt; "",Q122 &lt;&gt;"",R122 &lt;&gt; "",S122 &lt;&gt;"",T122 &lt;&gt; ""),1,0)</f>
        <v>0</v>
      </c>
      <c r="AC122" s="87">
        <f>IF(OR(L122 = "H",M122 = "H",N122 = "H",O122 = "H",P122 = "H",Q122 = "H",R122 = "H",S122 = "H",T122 = "H",L122 = "M",M122 = "M",N122 = "M",O122 = "M",P122 = "M",Q122 = "M",R122 = "M",S122 = "M",T122 = "M",L122 = "L",M122 = "L",N122 = "L",O122 = "L",P122 = "L",Q122 = "L",R122 = "L",S122 = "L",T122 = "L"),1,0)</f>
        <v>0</v>
      </c>
      <c r="AD122" s="88">
        <f t="shared" si="49"/>
        <v>0</v>
      </c>
      <c r="AE122" s="89">
        <f t="shared" si="50"/>
        <v>0</v>
      </c>
      <c r="AF122" s="89">
        <f t="shared" si="51"/>
        <v>0</v>
      </c>
      <c r="AG122" s="89">
        <f t="shared" si="52"/>
        <v>0</v>
      </c>
      <c r="AH122" s="89">
        <f t="shared" si="53"/>
        <v>0</v>
      </c>
      <c r="AI122" s="89">
        <f t="shared" si="54"/>
        <v>0</v>
      </c>
      <c r="AJ122" s="89">
        <f t="shared" si="55"/>
        <v>0</v>
      </c>
      <c r="AK122" s="89">
        <f t="shared" si="56"/>
        <v>0</v>
      </c>
      <c r="AL122" s="89">
        <f t="shared" si="57"/>
        <v>0</v>
      </c>
      <c r="AM122" s="89">
        <f t="shared" si="58"/>
        <v>0</v>
      </c>
    </row>
    <row r="123" spans="1:39" s="88" customFormat="1" ht="44.25" customHeight="1">
      <c r="A123" s="84"/>
      <c r="B123" s="85">
        <f t="shared" si="43"/>
        <v>103</v>
      </c>
      <c r="C123" s="245"/>
      <c r="D123" s="245"/>
      <c r="E123" s="246"/>
      <c r="F123" s="246"/>
      <c r="G123" s="167" t="s">
        <v>177</v>
      </c>
      <c r="H123" s="167"/>
      <c r="I123" s="248" t="s">
        <v>246</v>
      </c>
      <c r="J123" s="249"/>
      <c r="K123" s="250"/>
      <c r="L123" s="86"/>
      <c r="M123" s="86"/>
      <c r="N123" s="86"/>
      <c r="O123" s="86"/>
      <c r="P123" s="86"/>
      <c r="Q123" s="86"/>
      <c r="R123" s="86"/>
      <c r="S123" s="86"/>
      <c r="T123" s="86"/>
      <c r="U123" s="251"/>
      <c r="V123" s="252"/>
      <c r="W123" s="252"/>
      <c r="X123" s="253"/>
      <c r="Y123" s="176" t="str">
        <f t="shared" si="182"/>
        <v>未実施</v>
      </c>
      <c r="Z123" s="177" t="str">
        <f t="shared" si="183"/>
        <v/>
      </c>
      <c r="AA123" s="178" t="str">
        <f t="shared" si="184"/>
        <v/>
      </c>
      <c r="AB123" s="87">
        <f>IF(OR(L123 &lt;&gt; "",M123 &lt;&gt;"",N123 &lt;&gt; "",O123 &lt;&gt;"",P123 &lt;&gt; "",Q123 &lt;&gt;"",R123 &lt;&gt; "",S123 &lt;&gt;"",T123 &lt;&gt; ""),1,0)</f>
        <v>0</v>
      </c>
      <c r="AC123" s="87">
        <f>IF(OR(L123 = "H",M123 = "H",N123 = "H",O123 = "H",P123 = "H",Q123 = "H",R123 = "H",S123 = "H",T123 = "H",L123 = "M",M123 = "M",N123 = "M",O123 = "M",P123 = "M",Q123 = "M",R123 = "M",S123 = "M",T123 = "M",L123 = "L",M123 = "L",N123 = "L",O123 = "L",P123 = "L",Q123 = "L",R123 = "L",S123 = "L",T123 = "L"),1,0)</f>
        <v>0</v>
      </c>
      <c r="AD123" s="88">
        <f t="shared" si="49"/>
        <v>0</v>
      </c>
      <c r="AE123" s="89">
        <f t="shared" si="50"/>
        <v>0</v>
      </c>
      <c r="AF123" s="89">
        <f t="shared" si="51"/>
        <v>0</v>
      </c>
      <c r="AG123" s="89">
        <f t="shared" si="52"/>
        <v>0</v>
      </c>
      <c r="AH123" s="89">
        <f t="shared" si="53"/>
        <v>0</v>
      </c>
      <c r="AI123" s="89">
        <f t="shared" si="54"/>
        <v>0</v>
      </c>
      <c r="AJ123" s="89">
        <f t="shared" si="55"/>
        <v>0</v>
      </c>
      <c r="AK123" s="89">
        <f t="shared" si="56"/>
        <v>0</v>
      </c>
      <c r="AL123" s="89">
        <f t="shared" si="57"/>
        <v>0</v>
      </c>
      <c r="AM123" s="89">
        <f t="shared" si="58"/>
        <v>0</v>
      </c>
    </row>
    <row r="124" spans="1:39" s="88" customFormat="1" ht="88.5" customHeight="1">
      <c r="A124" s="84"/>
      <c r="B124" s="85">
        <f t="shared" si="43"/>
        <v>104</v>
      </c>
      <c r="C124" s="245"/>
      <c r="D124" s="245"/>
      <c r="E124" s="316" t="s">
        <v>314</v>
      </c>
      <c r="F124" s="317"/>
      <c r="G124" s="167" t="s">
        <v>303</v>
      </c>
      <c r="H124" s="167"/>
      <c r="I124" s="248" t="s">
        <v>305</v>
      </c>
      <c r="J124" s="249"/>
      <c r="K124" s="250"/>
      <c r="L124" s="86"/>
      <c r="M124" s="86"/>
      <c r="N124" s="86"/>
      <c r="O124" s="86"/>
      <c r="P124" s="86"/>
      <c r="Q124" s="86"/>
      <c r="R124" s="86"/>
      <c r="S124" s="86"/>
      <c r="T124" s="86"/>
      <c r="U124" s="251"/>
      <c r="V124" s="252"/>
      <c r="W124" s="252"/>
      <c r="X124" s="253"/>
      <c r="Y124" s="176" t="str">
        <f t="shared" si="182"/>
        <v>未実施</v>
      </c>
      <c r="Z124" s="177" t="str">
        <f t="shared" si="183"/>
        <v/>
      </c>
      <c r="AA124" s="178" t="str">
        <f t="shared" si="184"/>
        <v/>
      </c>
      <c r="AB124" s="87">
        <f>IF(OR(L124 &lt;&gt; "",M124 &lt;&gt;"",N124 &lt;&gt; "",O124 &lt;&gt;"",P124 &lt;&gt; "",Q124 &lt;&gt;"",R124 &lt;&gt; "",S124 &lt;&gt;"",T124 &lt;&gt; ""),1,0)</f>
        <v>0</v>
      </c>
      <c r="AC124" s="87">
        <f>IF(OR(L124 = "H",M124 = "H",N124 = "H",O124 = "H",P124 = "H",Q124 = "H",R124 = "H",S124 = "H",T124 = "H",L124 = "M",M124 = "M",N124 = "M",O124 = "M",P124 = "M",Q124 = "M",R124 = "M",S124 = "M",T124 = "M",L124 = "L",M124 = "L",N124 = "L",O124 = "L",P124 = "L",Q124 = "L",R124 = "L",S124 = "L",T124 = "L"),1,0)</f>
        <v>0</v>
      </c>
      <c r="AD124" s="88">
        <f t="shared" si="49"/>
        <v>0</v>
      </c>
      <c r="AE124" s="89">
        <f t="shared" si="50"/>
        <v>0</v>
      </c>
      <c r="AF124" s="89">
        <f t="shared" si="51"/>
        <v>0</v>
      </c>
      <c r="AG124" s="89">
        <f t="shared" si="52"/>
        <v>0</v>
      </c>
      <c r="AH124" s="89">
        <f t="shared" si="53"/>
        <v>0</v>
      </c>
      <c r="AI124" s="89">
        <f t="shared" si="54"/>
        <v>0</v>
      </c>
      <c r="AJ124" s="89">
        <f t="shared" si="55"/>
        <v>0</v>
      </c>
      <c r="AK124" s="89">
        <f t="shared" si="56"/>
        <v>0</v>
      </c>
      <c r="AL124" s="89">
        <f t="shared" si="57"/>
        <v>0</v>
      </c>
      <c r="AM124" s="89">
        <f t="shared" si="58"/>
        <v>0</v>
      </c>
    </row>
    <row r="125" spans="1:39" s="88" customFormat="1" ht="42.75" customHeight="1">
      <c r="A125" s="84"/>
      <c r="B125" s="85">
        <f t="shared" si="43"/>
        <v>105</v>
      </c>
      <c r="C125" s="245"/>
      <c r="D125" s="245"/>
      <c r="E125" s="246"/>
      <c r="F125" s="246"/>
      <c r="G125" s="167" t="s">
        <v>243</v>
      </c>
      <c r="H125" s="167"/>
      <c r="I125" s="248" t="s">
        <v>158</v>
      </c>
      <c r="J125" s="249"/>
      <c r="K125" s="250"/>
      <c r="L125" s="86"/>
      <c r="M125" s="86"/>
      <c r="N125" s="86"/>
      <c r="O125" s="86"/>
      <c r="P125" s="86"/>
      <c r="Q125" s="86"/>
      <c r="R125" s="86"/>
      <c r="S125" s="86"/>
      <c r="T125" s="86"/>
      <c r="U125" s="251"/>
      <c r="V125" s="252"/>
      <c r="W125" s="252"/>
      <c r="X125" s="253"/>
      <c r="Y125" s="176" t="str">
        <f t="shared" si="182"/>
        <v>未実施</v>
      </c>
      <c r="Z125" s="177" t="str">
        <f t="shared" si="183"/>
        <v/>
      </c>
      <c r="AA125" s="178" t="str">
        <f t="shared" si="184"/>
        <v/>
      </c>
      <c r="AB125" s="87">
        <f>IF(OR(L125 &lt;&gt; "",M125 &lt;&gt;"",N125 &lt;&gt; "",O125 &lt;&gt;"",P125 &lt;&gt; "",Q125 &lt;&gt;"",R125 &lt;&gt; "",S125 &lt;&gt;"",T125 &lt;&gt; ""),1,0)</f>
        <v>0</v>
      </c>
      <c r="AC125" s="87">
        <f>IF(OR(L125 = "H",M125 = "H",N125 = "H",O125 = "H",P125 = "H",Q125 = "H",R125 = "H",S125 = "H",T125 = "H",L125 = "M",M125 = "M",N125 = "M",O125 = "M",P125 = "M",Q125 = "M",R125 = "M",S125 = "M",T125 = "M",L125 = "L",M125 = "L",N125 = "L",O125 = "L",P125 = "L",Q125 = "L",R125 = "L",S125 = "L",T125 = "L"),1,0)</f>
        <v>0</v>
      </c>
      <c r="AD125" s="88">
        <f t="shared" si="49"/>
        <v>0</v>
      </c>
      <c r="AE125" s="89">
        <f t="shared" si="50"/>
        <v>0</v>
      </c>
      <c r="AF125" s="89">
        <f t="shared" si="51"/>
        <v>0</v>
      </c>
      <c r="AG125" s="89">
        <f t="shared" si="52"/>
        <v>0</v>
      </c>
      <c r="AH125" s="89">
        <f t="shared" si="53"/>
        <v>0</v>
      </c>
      <c r="AI125" s="89">
        <f t="shared" si="54"/>
        <v>0</v>
      </c>
      <c r="AJ125" s="89">
        <f t="shared" si="55"/>
        <v>0</v>
      </c>
      <c r="AK125" s="89">
        <f t="shared" si="56"/>
        <v>0</v>
      </c>
      <c r="AL125" s="89">
        <f t="shared" si="57"/>
        <v>0</v>
      </c>
      <c r="AM125" s="89">
        <f t="shared" si="58"/>
        <v>0</v>
      </c>
    </row>
    <row r="126" spans="1:39" s="88" customFormat="1" ht="49.5" customHeight="1">
      <c r="A126" s="84"/>
      <c r="B126" s="85">
        <f t="shared" si="43"/>
        <v>106</v>
      </c>
      <c r="C126" s="245"/>
      <c r="D126" s="245"/>
      <c r="E126" s="246"/>
      <c r="F126" s="246"/>
      <c r="G126" s="167" t="s">
        <v>244</v>
      </c>
      <c r="H126" s="167"/>
      <c r="I126" s="248" t="s">
        <v>245</v>
      </c>
      <c r="J126" s="249"/>
      <c r="K126" s="250"/>
      <c r="L126" s="86"/>
      <c r="M126" s="86"/>
      <c r="N126" s="86"/>
      <c r="O126" s="86"/>
      <c r="P126" s="86"/>
      <c r="Q126" s="86"/>
      <c r="R126" s="86"/>
      <c r="S126" s="86"/>
      <c r="T126" s="86"/>
      <c r="U126" s="251"/>
      <c r="V126" s="252"/>
      <c r="W126" s="252"/>
      <c r="X126" s="253"/>
      <c r="Y126" s="176" t="str">
        <f t="shared" si="182"/>
        <v>未実施</v>
      </c>
      <c r="Z126" s="177" t="str">
        <f t="shared" si="183"/>
        <v/>
      </c>
      <c r="AA126" s="178" t="str">
        <f t="shared" si="184"/>
        <v/>
      </c>
      <c r="AB126" s="87">
        <f t="shared" ref="AB126" si="197">IF(OR(L126 &lt;&gt; "",M126 &lt;&gt;"",N126 &lt;&gt; "",O126 &lt;&gt;"",P126 &lt;&gt; "",Q126 &lt;&gt;"",R126 &lt;&gt; "",S126 &lt;&gt;"",T126 &lt;&gt; ""),1,0)</f>
        <v>0</v>
      </c>
      <c r="AC126" s="87">
        <f t="shared" ref="AC126" si="198">IF(OR(L126 = "H",M126 = "H",N126 = "H",O126 = "H",P126 = "H",Q126 = "H",R126 = "H",S126 = "H",T126 = "H",L126 = "M",M126 = "M",N126 = "M",O126 = "M",P126 = "M",Q126 = "M",R126 = "M",S126 = "M",T126 = "M",L126 = "L",M126 = "L",N126 = "L",O126 = "L",P126 = "L",Q126 = "L",R126 = "L",S126 = "L",T126 = "L"),1,0)</f>
        <v>0</v>
      </c>
      <c r="AD126" s="88">
        <f t="shared" si="49"/>
        <v>0</v>
      </c>
      <c r="AE126" s="89">
        <f t="shared" si="50"/>
        <v>0</v>
      </c>
      <c r="AF126" s="89">
        <f t="shared" si="51"/>
        <v>0</v>
      </c>
      <c r="AG126" s="89">
        <f t="shared" si="52"/>
        <v>0</v>
      </c>
      <c r="AH126" s="89">
        <f t="shared" si="53"/>
        <v>0</v>
      </c>
      <c r="AI126" s="89">
        <f t="shared" si="54"/>
        <v>0</v>
      </c>
      <c r="AJ126" s="89">
        <f t="shared" si="55"/>
        <v>0</v>
      </c>
      <c r="AK126" s="89">
        <f t="shared" si="56"/>
        <v>0</v>
      </c>
      <c r="AL126" s="89">
        <f t="shared" si="57"/>
        <v>0</v>
      </c>
      <c r="AM126" s="89">
        <f t="shared" si="58"/>
        <v>0</v>
      </c>
    </row>
    <row r="127" spans="1:39" s="88" customFormat="1" ht="123" customHeight="1">
      <c r="A127" s="84"/>
      <c r="B127" s="85">
        <f t="shared" si="43"/>
        <v>107</v>
      </c>
      <c r="C127" s="245"/>
      <c r="D127" s="245"/>
      <c r="E127" s="316" t="s">
        <v>315</v>
      </c>
      <c r="F127" s="317"/>
      <c r="G127" s="167" t="s">
        <v>309</v>
      </c>
      <c r="H127" s="167"/>
      <c r="I127" s="248" t="s">
        <v>313</v>
      </c>
      <c r="J127" s="249"/>
      <c r="K127" s="250"/>
      <c r="L127" s="86"/>
      <c r="M127" s="86"/>
      <c r="N127" s="86"/>
      <c r="O127" s="86"/>
      <c r="P127" s="86"/>
      <c r="Q127" s="86"/>
      <c r="R127" s="86"/>
      <c r="S127" s="86"/>
      <c r="T127" s="86"/>
      <c r="U127" s="251"/>
      <c r="V127" s="252"/>
      <c r="W127" s="252"/>
      <c r="X127" s="253"/>
      <c r="Y127" s="176" t="str">
        <f t="shared" ref="Y127:Y131" si="199">IF(COUNTA(C127:K127)=0,"",IF(COUNTA(L127:T127)=0,"未実施",IF(COUNTIF(L127:T127,"Y")=1,"終了","試験中")))</f>
        <v>未実施</v>
      </c>
      <c r="Z127" s="177" t="str">
        <f t="shared" ref="Z127:Z131" si="200">IF(COUNTA(C127:K127)=0,"",IF(L127&lt;&gt;"",$L$10,IF(M127&lt;&gt;"",$M$10,IF(N127&lt;&gt;"",$N$10,IF(O127&lt;&gt;"",$O$10,IF(P127&lt;&gt;"",$P$10,IF(T127&lt;&gt;"",$T$10,"")))))))</f>
        <v/>
      </c>
      <c r="AA127" s="178" t="str">
        <f t="shared" ref="AA127:AA131" si="201">IF(COUNTA(C127:K127)=0,"",IF(L127="Y",$L$10,IF(M127="Y",$M$10,IF(N127="Y",$N$10,IF(O127="Y",$O$10,IF(P127="Y",$P$10,IF(T127="Y",$T$10,"")))))))</f>
        <v/>
      </c>
      <c r="AB127" s="87">
        <f>IF(OR(L127 &lt;&gt; "",M127 &lt;&gt;"",N127 &lt;&gt; "",O127 &lt;&gt;"",P127 &lt;&gt; "",Q127 &lt;&gt;"",R127 &lt;&gt; "",S127 &lt;&gt;"",T127 &lt;&gt; ""),1,0)</f>
        <v>0</v>
      </c>
      <c r="AC127" s="87">
        <f>IF(OR(L127 = "H",M127 = "H",N127 = "H",O127 = "H",P127 = "H",Q127 = "H",R127 = "H",S127 = "H",T127 = "H",L127 = "M",M127 = "M",N127 = "M",O127 = "M",P127 = "M",Q127 = "M",R127 = "M",S127 = "M",T127 = "M",L127 = "L",M127 = "L",N127 = "L",O127 = "L",P127 = "L",Q127 = "L",R127 = "L",S127 = "L",T127 = "L"),1,0)</f>
        <v>0</v>
      </c>
      <c r="AD127" s="88">
        <f t="shared" si="49"/>
        <v>0</v>
      </c>
      <c r="AE127" s="89">
        <f t="shared" si="50"/>
        <v>0</v>
      </c>
      <c r="AF127" s="89">
        <f t="shared" si="51"/>
        <v>0</v>
      </c>
      <c r="AG127" s="89">
        <f t="shared" si="52"/>
        <v>0</v>
      </c>
      <c r="AH127" s="89">
        <f t="shared" si="53"/>
        <v>0</v>
      </c>
      <c r="AI127" s="89">
        <f t="shared" si="54"/>
        <v>0</v>
      </c>
      <c r="AJ127" s="89">
        <f t="shared" si="55"/>
        <v>0</v>
      </c>
      <c r="AK127" s="89">
        <f t="shared" si="56"/>
        <v>0</v>
      </c>
      <c r="AL127" s="89">
        <f t="shared" si="57"/>
        <v>0</v>
      </c>
      <c r="AM127" s="89">
        <f t="shared" si="58"/>
        <v>0</v>
      </c>
    </row>
    <row r="128" spans="1:39" s="88" customFormat="1" ht="42.75" customHeight="1">
      <c r="A128" s="84"/>
      <c r="B128" s="85">
        <f t="shared" si="43"/>
        <v>108</v>
      </c>
      <c r="C128" s="245"/>
      <c r="D128" s="245"/>
      <c r="E128" s="246"/>
      <c r="F128" s="246"/>
      <c r="G128" s="167" t="s">
        <v>311</v>
      </c>
      <c r="H128" s="167"/>
      <c r="I128" s="248" t="s">
        <v>312</v>
      </c>
      <c r="J128" s="249"/>
      <c r="K128" s="250"/>
      <c r="L128" s="86"/>
      <c r="M128" s="86"/>
      <c r="N128" s="86"/>
      <c r="O128" s="86"/>
      <c r="P128" s="86"/>
      <c r="Q128" s="86"/>
      <c r="R128" s="86"/>
      <c r="S128" s="86"/>
      <c r="T128" s="86"/>
      <c r="U128" s="251"/>
      <c r="V128" s="252"/>
      <c r="W128" s="252"/>
      <c r="X128" s="253"/>
      <c r="Y128" s="176" t="str">
        <f t="shared" ref="Y128" si="202">IF(COUNTA(C128:K128)=0,"",IF(COUNTA(L128:T128)=0,"未実施",IF(COUNTIF(L128:T128,"Y")=1,"終了","試験中")))</f>
        <v>未実施</v>
      </c>
      <c r="Z128" s="177" t="str">
        <f t="shared" ref="Z128" si="203">IF(COUNTA(C128:K128)=0,"",IF(L128&lt;&gt;"",$L$10,IF(M128&lt;&gt;"",$M$10,IF(N128&lt;&gt;"",$N$10,IF(O128&lt;&gt;"",$O$10,IF(P128&lt;&gt;"",$P$10,IF(T128&lt;&gt;"",$T$10,"")))))))</f>
        <v/>
      </c>
      <c r="AA128" s="178" t="str">
        <f t="shared" ref="AA128" si="204">IF(COUNTA(C128:K128)=0,"",IF(L128="Y",$L$10,IF(M128="Y",$M$10,IF(N128="Y",$N$10,IF(O128="Y",$O$10,IF(P128="Y",$P$10,IF(T128="Y",$T$10,"")))))))</f>
        <v/>
      </c>
      <c r="AB128" s="87">
        <f>IF(OR(L128 &lt;&gt; "",M128 &lt;&gt;"",N128 &lt;&gt; "",O128 &lt;&gt;"",P128 &lt;&gt; "",Q128 &lt;&gt;"",R128 &lt;&gt; "",S128 &lt;&gt;"",T128 &lt;&gt; ""),1,0)</f>
        <v>0</v>
      </c>
      <c r="AC128" s="87">
        <f>IF(OR(L128 = "H",M128 = "H",N128 = "H",O128 = "H",P128 = "H",Q128 = "H",R128 = "H",S128 = "H",T128 = "H",L128 = "M",M128 = "M",N128 = "M",O128 = "M",P128 = "M",Q128 = "M",R128 = "M",S128 = "M",T128 = "M",L128 = "L",M128 = "L",N128 = "L",O128 = "L",P128 = "L",Q128 = "L",R128 = "L",S128 = "L",T128 = "L"),1,0)</f>
        <v>0</v>
      </c>
      <c r="AD128" s="88">
        <f t="shared" si="49"/>
        <v>0</v>
      </c>
      <c r="AE128" s="89">
        <f t="shared" si="50"/>
        <v>0</v>
      </c>
      <c r="AF128" s="89">
        <f t="shared" si="51"/>
        <v>0</v>
      </c>
      <c r="AG128" s="89">
        <f t="shared" si="52"/>
        <v>0</v>
      </c>
      <c r="AH128" s="89">
        <f t="shared" si="53"/>
        <v>0</v>
      </c>
      <c r="AI128" s="89">
        <f t="shared" si="54"/>
        <v>0</v>
      </c>
      <c r="AJ128" s="89">
        <f t="shared" si="55"/>
        <v>0</v>
      </c>
      <c r="AK128" s="89">
        <f t="shared" si="56"/>
        <v>0</v>
      </c>
      <c r="AL128" s="89">
        <f t="shared" si="57"/>
        <v>0</v>
      </c>
      <c r="AM128" s="89">
        <f t="shared" si="58"/>
        <v>0</v>
      </c>
    </row>
    <row r="129" spans="1:39" s="88" customFormat="1" ht="140.25" customHeight="1">
      <c r="A129" s="84"/>
      <c r="B129" s="85">
        <f t="shared" si="43"/>
        <v>109</v>
      </c>
      <c r="C129" s="245"/>
      <c r="D129" s="245"/>
      <c r="E129" s="246"/>
      <c r="F129" s="246"/>
      <c r="G129" s="167" t="s">
        <v>308</v>
      </c>
      <c r="H129" s="167"/>
      <c r="I129" s="248" t="s">
        <v>310</v>
      </c>
      <c r="J129" s="249"/>
      <c r="K129" s="250"/>
      <c r="L129" s="86"/>
      <c r="M129" s="86"/>
      <c r="N129" s="86"/>
      <c r="O129" s="86"/>
      <c r="P129" s="86"/>
      <c r="Q129" s="86"/>
      <c r="R129" s="86"/>
      <c r="S129" s="86"/>
      <c r="T129" s="86"/>
      <c r="U129" s="251"/>
      <c r="V129" s="252"/>
      <c r="W129" s="252"/>
      <c r="X129" s="253"/>
      <c r="Y129" s="176" t="str">
        <f t="shared" ref="Y129" si="205">IF(COUNTA(C129:K129)=0,"",IF(COUNTA(L129:T129)=0,"未実施",IF(COUNTIF(L129:T129,"Y")=1,"終了","試験中")))</f>
        <v>未実施</v>
      </c>
      <c r="Z129" s="177" t="str">
        <f t="shared" ref="Z129" si="206">IF(COUNTA(C129:K129)=0,"",IF(L129&lt;&gt;"",$L$10,IF(M129&lt;&gt;"",$M$10,IF(N129&lt;&gt;"",$N$10,IF(O129&lt;&gt;"",$O$10,IF(P129&lt;&gt;"",$P$10,IF(T129&lt;&gt;"",$T$10,"")))))))</f>
        <v/>
      </c>
      <c r="AA129" s="178" t="str">
        <f t="shared" ref="AA129" si="207">IF(COUNTA(C129:K129)=0,"",IF(L129="Y",$L$10,IF(M129="Y",$M$10,IF(N129="Y",$N$10,IF(O129="Y",$O$10,IF(P129="Y",$P$10,IF(T129="Y",$T$10,"")))))))</f>
        <v/>
      </c>
      <c r="AB129" s="87">
        <f>IF(OR(L129 &lt;&gt; "",M129 &lt;&gt;"",N129 &lt;&gt; "",O129 &lt;&gt;"",P129 &lt;&gt; "",Q129 &lt;&gt;"",R129 &lt;&gt; "",S129 &lt;&gt;"",T129 &lt;&gt; ""),1,0)</f>
        <v>0</v>
      </c>
      <c r="AC129" s="87">
        <f>IF(OR(L129 = "H",M129 = "H",N129 = "H",O129 = "H",P129 = "H",Q129 = "H",R129 = "H",S129 = "H",T129 = "H",L129 = "M",M129 = "M",N129 = "M",O129 = "M",P129 = "M",Q129 = "M",R129 = "M",S129 = "M",T129 = "M",L129 = "L",M129 = "L",N129 = "L",O129 = "L",P129 = "L",Q129 = "L",R129 = "L",S129 = "L",T129 = "L"),1,0)</f>
        <v>0</v>
      </c>
      <c r="AD129" s="88">
        <f t="shared" si="49"/>
        <v>0</v>
      </c>
      <c r="AE129" s="89">
        <f t="shared" si="50"/>
        <v>0</v>
      </c>
      <c r="AF129" s="89">
        <f t="shared" si="51"/>
        <v>0</v>
      </c>
      <c r="AG129" s="89">
        <f t="shared" si="52"/>
        <v>0</v>
      </c>
      <c r="AH129" s="89">
        <f t="shared" si="53"/>
        <v>0</v>
      </c>
      <c r="AI129" s="89">
        <f t="shared" si="54"/>
        <v>0</v>
      </c>
      <c r="AJ129" s="89">
        <f t="shared" si="55"/>
        <v>0</v>
      </c>
      <c r="AK129" s="89">
        <f t="shared" si="56"/>
        <v>0</v>
      </c>
      <c r="AL129" s="89">
        <f t="shared" si="57"/>
        <v>0</v>
      </c>
      <c r="AM129" s="89">
        <f t="shared" si="58"/>
        <v>0</v>
      </c>
    </row>
    <row r="130" spans="1:39" s="88" customFormat="1" ht="42.75" customHeight="1">
      <c r="A130" s="84"/>
      <c r="B130" s="85">
        <f t="shared" si="43"/>
        <v>110</v>
      </c>
      <c r="C130" s="245"/>
      <c r="D130" s="245"/>
      <c r="E130" s="246"/>
      <c r="F130" s="246"/>
      <c r="G130" s="167" t="s">
        <v>174</v>
      </c>
      <c r="H130" s="167"/>
      <c r="I130" s="248" t="s">
        <v>158</v>
      </c>
      <c r="J130" s="249"/>
      <c r="K130" s="250"/>
      <c r="L130" s="86"/>
      <c r="M130" s="86"/>
      <c r="N130" s="86"/>
      <c r="O130" s="86"/>
      <c r="P130" s="86"/>
      <c r="Q130" s="86"/>
      <c r="R130" s="86"/>
      <c r="S130" s="86"/>
      <c r="T130" s="86"/>
      <c r="U130" s="251"/>
      <c r="V130" s="252"/>
      <c r="W130" s="252"/>
      <c r="X130" s="253"/>
      <c r="Y130" s="176" t="str">
        <f t="shared" si="199"/>
        <v>未実施</v>
      </c>
      <c r="Z130" s="177" t="str">
        <f t="shared" si="200"/>
        <v/>
      </c>
      <c r="AA130" s="178" t="str">
        <f t="shared" si="201"/>
        <v/>
      </c>
      <c r="AB130" s="87">
        <f>IF(OR(L130 &lt;&gt; "",M130 &lt;&gt;"",N130 &lt;&gt; "",O130 &lt;&gt;"",P130 &lt;&gt; "",Q130 &lt;&gt;"",R130 &lt;&gt; "",S130 &lt;&gt;"",T130 &lt;&gt; ""),1,0)</f>
        <v>0</v>
      </c>
      <c r="AC130" s="87">
        <f>IF(OR(L130 = "H",M130 = "H",N130 = "H",O130 = "H",P130 = "H",Q130 = "H",R130 = "H",S130 = "H",T130 = "H",L130 = "M",M130 = "M",N130 = "M",O130 = "M",P130 = "M",Q130 = "M",R130 = "M",S130 = "M",T130 = "M",L130 = "L",M130 = "L",N130 = "L",O130 = "L",P130 = "L",Q130 = "L",R130 = "L",S130 = "L",T130 = "L"),1,0)</f>
        <v>0</v>
      </c>
      <c r="AD130" s="88">
        <f t="shared" si="49"/>
        <v>0</v>
      </c>
      <c r="AE130" s="89">
        <f t="shared" si="50"/>
        <v>0</v>
      </c>
      <c r="AF130" s="89">
        <f t="shared" si="51"/>
        <v>0</v>
      </c>
      <c r="AG130" s="89">
        <f t="shared" si="52"/>
        <v>0</v>
      </c>
      <c r="AH130" s="89">
        <f t="shared" si="53"/>
        <v>0</v>
      </c>
      <c r="AI130" s="89">
        <f t="shared" si="54"/>
        <v>0</v>
      </c>
      <c r="AJ130" s="89">
        <f t="shared" si="55"/>
        <v>0</v>
      </c>
      <c r="AK130" s="89">
        <f t="shared" si="56"/>
        <v>0</v>
      </c>
      <c r="AL130" s="89">
        <f t="shared" si="57"/>
        <v>0</v>
      </c>
      <c r="AM130" s="89">
        <f t="shared" si="58"/>
        <v>0</v>
      </c>
    </row>
    <row r="131" spans="1:39" s="88" customFormat="1" ht="49.5" customHeight="1">
      <c r="A131" s="84"/>
      <c r="B131" s="85">
        <f t="shared" si="43"/>
        <v>111</v>
      </c>
      <c r="C131" s="245"/>
      <c r="D131" s="245"/>
      <c r="E131" s="247"/>
      <c r="F131" s="247"/>
      <c r="G131" s="167" t="s">
        <v>244</v>
      </c>
      <c r="H131" s="167"/>
      <c r="I131" s="248" t="s">
        <v>245</v>
      </c>
      <c r="J131" s="249"/>
      <c r="K131" s="250"/>
      <c r="L131" s="86"/>
      <c r="M131" s="86"/>
      <c r="N131" s="86"/>
      <c r="O131" s="86"/>
      <c r="P131" s="86"/>
      <c r="Q131" s="86"/>
      <c r="R131" s="86"/>
      <c r="S131" s="86"/>
      <c r="T131" s="86"/>
      <c r="U131" s="251"/>
      <c r="V131" s="252"/>
      <c r="W131" s="252"/>
      <c r="X131" s="253"/>
      <c r="Y131" s="176" t="str">
        <f t="shared" si="199"/>
        <v>未実施</v>
      </c>
      <c r="Z131" s="177" t="str">
        <f t="shared" si="200"/>
        <v/>
      </c>
      <c r="AA131" s="178" t="str">
        <f t="shared" si="201"/>
        <v/>
      </c>
      <c r="AB131" s="87">
        <f t="shared" ref="AB131" si="208">IF(OR(L131 &lt;&gt; "",M131 &lt;&gt;"",N131 &lt;&gt; "",O131 &lt;&gt;"",P131 &lt;&gt; "",Q131 &lt;&gt;"",R131 &lt;&gt; "",S131 &lt;&gt;"",T131 &lt;&gt; ""),1,0)</f>
        <v>0</v>
      </c>
      <c r="AC131" s="87">
        <f t="shared" ref="AC131" si="209">IF(OR(L131 = "H",M131 = "H",N131 = "H",O131 = "H",P131 = "H",Q131 = "H",R131 = "H",S131 = "H",T131 = "H",L131 = "M",M131 = "M",N131 = "M",O131 = "M",P131 = "M",Q131 = "M",R131 = "M",S131 = "M",T131 = "M",L131 = "L",M131 = "L",N131 = "L",O131 = "L",P131 = "L",Q131 = "L",R131 = "L",S131 = "L",T131 = "L"),1,0)</f>
        <v>0</v>
      </c>
      <c r="AD131" s="88">
        <f t="shared" si="49"/>
        <v>0</v>
      </c>
      <c r="AE131" s="89">
        <f t="shared" si="50"/>
        <v>0</v>
      </c>
      <c r="AF131" s="89">
        <f t="shared" si="51"/>
        <v>0</v>
      </c>
      <c r="AG131" s="89">
        <f t="shared" si="52"/>
        <v>0</v>
      </c>
      <c r="AH131" s="89">
        <f t="shared" si="53"/>
        <v>0</v>
      </c>
      <c r="AI131" s="89">
        <f t="shared" si="54"/>
        <v>0</v>
      </c>
      <c r="AJ131" s="89">
        <f t="shared" si="55"/>
        <v>0</v>
      </c>
      <c r="AK131" s="89">
        <f t="shared" si="56"/>
        <v>0</v>
      </c>
      <c r="AL131" s="89">
        <f t="shared" si="57"/>
        <v>0</v>
      </c>
      <c r="AM131" s="89">
        <f t="shared" si="58"/>
        <v>0</v>
      </c>
    </row>
    <row r="132" spans="1:39" s="88" customFormat="1" ht="165" customHeight="1">
      <c r="A132" s="84"/>
      <c r="B132" s="85">
        <f t="shared" si="43"/>
        <v>112</v>
      </c>
      <c r="C132" s="245"/>
      <c r="D132" s="245"/>
      <c r="E132" s="254" t="s">
        <v>234</v>
      </c>
      <c r="F132" s="255"/>
      <c r="G132" s="181" t="s">
        <v>235</v>
      </c>
      <c r="H132" s="167" t="s">
        <v>236</v>
      </c>
      <c r="I132" s="248" t="s">
        <v>316</v>
      </c>
      <c r="J132" s="249"/>
      <c r="K132" s="250"/>
      <c r="L132" s="86"/>
      <c r="M132" s="86"/>
      <c r="N132" s="86"/>
      <c r="O132" s="86"/>
      <c r="P132" s="86"/>
      <c r="Q132" s="86"/>
      <c r="R132" s="86"/>
      <c r="S132" s="86"/>
      <c r="T132" s="86"/>
      <c r="U132" s="251"/>
      <c r="V132" s="252"/>
      <c r="W132" s="252"/>
      <c r="X132" s="253"/>
      <c r="Y132" s="176" t="str">
        <f t="shared" si="169"/>
        <v>未実施</v>
      </c>
      <c r="Z132" s="177" t="str">
        <f t="shared" si="170"/>
        <v/>
      </c>
      <c r="AA132" s="178" t="str">
        <f t="shared" si="171"/>
        <v/>
      </c>
      <c r="AB132" s="87">
        <f t="shared" si="47"/>
        <v>0</v>
      </c>
      <c r="AC132" s="87">
        <f t="shared" si="48"/>
        <v>0</v>
      </c>
      <c r="AD132" s="88">
        <f t="shared" si="49"/>
        <v>0</v>
      </c>
      <c r="AE132" s="89">
        <f t="shared" si="50"/>
        <v>0</v>
      </c>
      <c r="AF132" s="89">
        <f t="shared" si="51"/>
        <v>0</v>
      </c>
      <c r="AG132" s="89">
        <f t="shared" si="52"/>
        <v>0</v>
      </c>
      <c r="AH132" s="89">
        <f t="shared" si="53"/>
        <v>0</v>
      </c>
      <c r="AI132" s="89">
        <f t="shared" si="54"/>
        <v>0</v>
      </c>
      <c r="AJ132" s="89">
        <f t="shared" si="55"/>
        <v>0</v>
      </c>
      <c r="AK132" s="89">
        <f t="shared" si="56"/>
        <v>0</v>
      </c>
      <c r="AL132" s="89">
        <f t="shared" si="57"/>
        <v>0</v>
      </c>
      <c r="AM132" s="89">
        <f t="shared" si="58"/>
        <v>0</v>
      </c>
    </row>
    <row r="133" spans="1:39" s="88" customFormat="1" ht="45.75" customHeight="1">
      <c r="A133" s="84"/>
      <c r="B133" s="85">
        <f t="shared" si="43"/>
        <v>113</v>
      </c>
      <c r="C133" s="245"/>
      <c r="D133" s="245"/>
      <c r="E133" s="247"/>
      <c r="F133" s="247"/>
      <c r="G133" s="167" t="s">
        <v>237</v>
      </c>
      <c r="H133" s="167" t="s">
        <v>238</v>
      </c>
      <c r="I133" s="248" t="s">
        <v>307</v>
      </c>
      <c r="J133" s="249"/>
      <c r="K133" s="250"/>
      <c r="L133" s="86"/>
      <c r="M133" s="86"/>
      <c r="N133" s="86"/>
      <c r="O133" s="86"/>
      <c r="P133" s="86"/>
      <c r="Q133" s="86"/>
      <c r="R133" s="86"/>
      <c r="S133" s="86"/>
      <c r="T133" s="86"/>
      <c r="U133" s="251"/>
      <c r="V133" s="252"/>
      <c r="W133" s="252"/>
      <c r="X133" s="253"/>
      <c r="Y133" s="176" t="str">
        <f t="shared" si="169"/>
        <v>未実施</v>
      </c>
      <c r="Z133" s="177" t="str">
        <f t="shared" si="170"/>
        <v/>
      </c>
      <c r="AA133" s="178" t="str">
        <f t="shared" si="171"/>
        <v/>
      </c>
      <c r="AB133" s="87">
        <f t="shared" si="47"/>
        <v>0</v>
      </c>
      <c r="AC133" s="87">
        <f t="shared" si="48"/>
        <v>0</v>
      </c>
      <c r="AD133" s="88">
        <f t="shared" si="49"/>
        <v>0</v>
      </c>
      <c r="AE133" s="89">
        <f t="shared" si="50"/>
        <v>0</v>
      </c>
      <c r="AF133" s="89">
        <f t="shared" si="51"/>
        <v>0</v>
      </c>
      <c r="AG133" s="89">
        <f t="shared" si="52"/>
        <v>0</v>
      </c>
      <c r="AH133" s="89">
        <f t="shared" si="53"/>
        <v>0</v>
      </c>
      <c r="AI133" s="89">
        <f t="shared" si="54"/>
        <v>0</v>
      </c>
      <c r="AJ133" s="89">
        <f t="shared" si="55"/>
        <v>0</v>
      </c>
      <c r="AK133" s="89">
        <f t="shared" si="56"/>
        <v>0</v>
      </c>
      <c r="AL133" s="89">
        <f t="shared" si="57"/>
        <v>0</v>
      </c>
      <c r="AM133" s="89">
        <f t="shared" si="58"/>
        <v>0</v>
      </c>
    </row>
    <row r="134" spans="1:39" s="88" customFormat="1" ht="57.75" customHeight="1">
      <c r="A134" s="84"/>
      <c r="B134" s="85">
        <f t="shared" si="43"/>
        <v>114</v>
      </c>
      <c r="C134" s="245"/>
      <c r="D134" s="245"/>
      <c r="E134" s="254" t="s">
        <v>240</v>
      </c>
      <c r="F134" s="255"/>
      <c r="G134" s="167" t="s">
        <v>241</v>
      </c>
      <c r="H134" s="167"/>
      <c r="I134" s="248" t="s">
        <v>306</v>
      </c>
      <c r="J134" s="249"/>
      <c r="K134" s="250"/>
      <c r="L134" s="86"/>
      <c r="M134" s="86"/>
      <c r="N134" s="86"/>
      <c r="O134" s="86"/>
      <c r="P134" s="86"/>
      <c r="Q134" s="86"/>
      <c r="R134" s="86"/>
      <c r="S134" s="86"/>
      <c r="T134" s="86"/>
      <c r="U134" s="251"/>
      <c r="V134" s="252"/>
      <c r="W134" s="252"/>
      <c r="X134" s="253"/>
      <c r="Y134" s="176" t="str">
        <f t="shared" si="169"/>
        <v>未実施</v>
      </c>
      <c r="Z134" s="177" t="str">
        <f t="shared" si="170"/>
        <v/>
      </c>
      <c r="AA134" s="178" t="str">
        <f t="shared" si="171"/>
        <v/>
      </c>
      <c r="AB134" s="87">
        <f t="shared" si="47"/>
        <v>0</v>
      </c>
      <c r="AC134" s="87">
        <f t="shared" si="48"/>
        <v>0</v>
      </c>
      <c r="AD134" s="88">
        <f t="shared" si="49"/>
        <v>0</v>
      </c>
      <c r="AE134" s="89">
        <f t="shared" si="50"/>
        <v>0</v>
      </c>
      <c r="AF134" s="89">
        <f t="shared" si="51"/>
        <v>0</v>
      </c>
      <c r="AG134" s="89">
        <f t="shared" si="52"/>
        <v>0</v>
      </c>
      <c r="AH134" s="89">
        <f t="shared" si="53"/>
        <v>0</v>
      </c>
      <c r="AI134" s="89">
        <f t="shared" si="54"/>
        <v>0</v>
      </c>
      <c r="AJ134" s="89">
        <f t="shared" si="55"/>
        <v>0</v>
      </c>
      <c r="AK134" s="89">
        <f t="shared" si="56"/>
        <v>0</v>
      </c>
      <c r="AL134" s="89">
        <f t="shared" si="57"/>
        <v>0</v>
      </c>
      <c r="AM134" s="89">
        <f t="shared" si="58"/>
        <v>0</v>
      </c>
    </row>
    <row r="135" spans="1:39" s="88" customFormat="1" ht="62.25" customHeight="1">
      <c r="A135" s="84"/>
      <c r="B135" s="85">
        <f t="shared" si="43"/>
        <v>115</v>
      </c>
      <c r="C135" s="245"/>
      <c r="D135" s="245"/>
      <c r="E135" s="254" t="s">
        <v>239</v>
      </c>
      <c r="F135" s="255"/>
      <c r="G135" s="167" t="s">
        <v>241</v>
      </c>
      <c r="H135" s="167"/>
      <c r="I135" s="248" t="s">
        <v>279</v>
      </c>
      <c r="J135" s="249"/>
      <c r="K135" s="250"/>
      <c r="L135" s="86"/>
      <c r="M135" s="86"/>
      <c r="N135" s="86"/>
      <c r="O135" s="86"/>
      <c r="P135" s="86"/>
      <c r="Q135" s="86"/>
      <c r="R135" s="86"/>
      <c r="S135" s="86"/>
      <c r="T135" s="86"/>
      <c r="U135" s="251"/>
      <c r="V135" s="252"/>
      <c r="W135" s="252"/>
      <c r="X135" s="253"/>
      <c r="Y135" s="176" t="str">
        <f t="shared" ref="Y135" si="210">IF(COUNTA(C135:K135)=0,"",IF(COUNTA(L135:T135)=0,"未実施",IF(COUNTIF(L135:T135,"Y")=1,"終了","試験中")))</f>
        <v>未実施</v>
      </c>
      <c r="Z135" s="177" t="str">
        <f t="shared" ref="Z135" si="211">IF(COUNTA(C135:K135)=0,"",IF(L135&lt;&gt;"",$L$10,IF(M135&lt;&gt;"",$M$10,IF(N135&lt;&gt;"",$N$10,IF(O135&lt;&gt;"",$O$10,IF(P135&lt;&gt;"",$P$10,IF(T135&lt;&gt;"",$T$10,"")))))))</f>
        <v/>
      </c>
      <c r="AA135" s="178" t="str">
        <f t="shared" ref="AA135" si="212">IF(COUNTA(C135:K135)=0,"",IF(L135="Y",$L$10,IF(M135="Y",$M$10,IF(N135="Y",$N$10,IF(O135="Y",$O$10,IF(P135="Y",$P$10,IF(T135="Y",$T$10,"")))))))</f>
        <v/>
      </c>
      <c r="AB135" s="87">
        <f t="shared" ref="AB135" si="213">IF(OR(L135 &lt;&gt; "",M135 &lt;&gt;"",N135 &lt;&gt; "",O135 &lt;&gt;"",P135 &lt;&gt; "",Q135 &lt;&gt;"",R135 &lt;&gt; "",S135 &lt;&gt;"",T135 &lt;&gt; ""),1,0)</f>
        <v>0</v>
      </c>
      <c r="AC135" s="87">
        <f t="shared" ref="AC135" si="214">IF(OR(L135 = "H",M135 = "H",N135 = "H",O135 = "H",P135 = "H",Q135 = "H",R135 = "H",S135 = "H",T135 = "H",L135 = "M",M135 = "M",N135 = "M",O135 = "M",P135 = "M",Q135 = "M",R135 = "M",S135 = "M",T135 = "M",L135 = "L",M135 = "L",N135 = "L",O135 = "L",P135 = "L",Q135 = "L",R135 = "L",S135 = "L",T135 = "L"),1,0)</f>
        <v>0</v>
      </c>
      <c r="AD135" s="88">
        <f t="shared" si="49"/>
        <v>0</v>
      </c>
      <c r="AE135" s="89">
        <f t="shared" si="50"/>
        <v>0</v>
      </c>
      <c r="AF135" s="89">
        <f t="shared" si="51"/>
        <v>0</v>
      </c>
      <c r="AG135" s="89">
        <f t="shared" si="52"/>
        <v>0</v>
      </c>
      <c r="AH135" s="89">
        <f t="shared" si="53"/>
        <v>0</v>
      </c>
      <c r="AI135" s="89">
        <f t="shared" si="54"/>
        <v>0</v>
      </c>
      <c r="AJ135" s="89">
        <f t="shared" si="55"/>
        <v>0</v>
      </c>
      <c r="AK135" s="89">
        <f t="shared" si="56"/>
        <v>0</v>
      </c>
      <c r="AL135" s="89">
        <f t="shared" si="57"/>
        <v>0</v>
      </c>
      <c r="AM135" s="89">
        <f t="shared" si="58"/>
        <v>0</v>
      </c>
    </row>
    <row r="136" spans="1:39" s="88" customFormat="1" ht="53.25" customHeight="1">
      <c r="A136" s="84"/>
      <c r="B136" s="85">
        <f t="shared" si="43"/>
        <v>116</v>
      </c>
      <c r="C136" s="245"/>
      <c r="D136" s="245"/>
      <c r="E136" s="254" t="s">
        <v>242</v>
      </c>
      <c r="F136" s="255"/>
      <c r="G136" s="180" t="s">
        <v>241</v>
      </c>
      <c r="H136" s="167"/>
      <c r="I136" s="248" t="s">
        <v>264</v>
      </c>
      <c r="J136" s="249"/>
      <c r="K136" s="250"/>
      <c r="L136" s="86"/>
      <c r="M136" s="86"/>
      <c r="N136" s="86"/>
      <c r="O136" s="86"/>
      <c r="P136" s="86"/>
      <c r="Q136" s="86"/>
      <c r="R136" s="86"/>
      <c r="S136" s="86"/>
      <c r="T136" s="86"/>
      <c r="U136" s="251"/>
      <c r="V136" s="252"/>
      <c r="W136" s="252"/>
      <c r="X136" s="253"/>
      <c r="Y136" s="176" t="str">
        <f t="shared" ref="Y136:Y165" si="215">IF(COUNTA(C136:K136)=0,"",IF(COUNTA(L136:T136)=0,"未実施",IF(COUNTIF(L136:T136,"Y")=1,"終了","試験中")))</f>
        <v>未実施</v>
      </c>
      <c r="Z136" s="177" t="str">
        <f t="shared" ref="Z136:Z165" si="216">IF(COUNTA(C136:K136)=0,"",IF(L136&lt;&gt;"",$L$10,IF(M136&lt;&gt;"",$M$10,IF(N136&lt;&gt;"",$N$10,IF(O136&lt;&gt;"",$O$10,IF(P136&lt;&gt;"",$P$10,IF(T136&lt;&gt;"",$T$10,"")))))))</f>
        <v/>
      </c>
      <c r="AA136" s="178" t="str">
        <f t="shared" ref="AA136:AA165" si="217">IF(COUNTA(C136:K136)=0,"",IF(L136="Y",$L$10,IF(M136="Y",$M$10,IF(N136="Y",$N$10,IF(O136="Y",$O$10,IF(P136="Y",$P$10,IF(T136="Y",$T$10,"")))))))</f>
        <v/>
      </c>
      <c r="AB136" s="87">
        <f t="shared" ref="AB136:AB152" si="218">IF(OR(L136 &lt;&gt; "",M136 &lt;&gt;"",N136 &lt;&gt; "",O136 &lt;&gt;"",P136 &lt;&gt; "",Q136 &lt;&gt;"",R136 &lt;&gt; "",S136 &lt;&gt;"",T136 &lt;&gt; ""),1,0)</f>
        <v>0</v>
      </c>
      <c r="AC136" s="87">
        <f t="shared" ref="AC136:AC152" si="219">IF(OR(L136 = "H",M136 = "H",N136 = "H",O136 = "H",P136 = "H",Q136 = "H",R136 = "H",S136 = "H",T136 = "H",L136 = "M",M136 = "M",N136 = "M",O136 = "M",P136 = "M",Q136 = "M",R136 = "M",S136 = "M",T136 = "M",L136 = "L",M136 = "L",N136 = "L",O136 = "L",P136 = "L",Q136 = "L",R136 = "L",S136 = "L",T136 = "L"),1,0)</f>
        <v>0</v>
      </c>
      <c r="AD136" s="88">
        <f t="shared" si="49"/>
        <v>0</v>
      </c>
      <c r="AE136" s="89">
        <f t="shared" si="50"/>
        <v>0</v>
      </c>
      <c r="AF136" s="89">
        <f t="shared" si="51"/>
        <v>0</v>
      </c>
      <c r="AG136" s="89">
        <f t="shared" si="52"/>
        <v>0</v>
      </c>
      <c r="AH136" s="89">
        <f t="shared" si="53"/>
        <v>0</v>
      </c>
      <c r="AI136" s="89">
        <f t="shared" si="54"/>
        <v>0</v>
      </c>
      <c r="AJ136" s="89">
        <f t="shared" si="55"/>
        <v>0</v>
      </c>
      <c r="AK136" s="89">
        <f t="shared" si="56"/>
        <v>0</v>
      </c>
      <c r="AL136" s="89">
        <f t="shared" si="57"/>
        <v>0</v>
      </c>
      <c r="AM136" s="89">
        <f t="shared" si="58"/>
        <v>0</v>
      </c>
    </row>
    <row r="137" spans="1:39" s="319" customFormat="1" ht="70.5" customHeight="1">
      <c r="B137" s="320">
        <f t="shared" si="43"/>
        <v>117</v>
      </c>
      <c r="C137" s="321" t="s">
        <v>317</v>
      </c>
      <c r="D137" s="321"/>
      <c r="E137" s="322" t="s">
        <v>166</v>
      </c>
      <c r="F137" s="323"/>
      <c r="G137" s="311" t="s">
        <v>167</v>
      </c>
      <c r="H137" s="308" t="s">
        <v>145</v>
      </c>
      <c r="I137" s="248" t="s">
        <v>318</v>
      </c>
      <c r="J137" s="249"/>
      <c r="K137" s="250"/>
      <c r="L137" s="324"/>
      <c r="M137" s="324"/>
      <c r="N137" s="324"/>
      <c r="O137" s="324"/>
      <c r="P137" s="324"/>
      <c r="Q137" s="324"/>
      <c r="R137" s="324"/>
      <c r="S137" s="324"/>
      <c r="T137" s="324"/>
      <c r="U137" s="325"/>
      <c r="V137" s="326"/>
      <c r="W137" s="326"/>
      <c r="X137" s="327"/>
      <c r="Y137" s="328" t="str">
        <f t="shared" si="215"/>
        <v>未実施</v>
      </c>
      <c r="Z137" s="329" t="str">
        <f t="shared" si="216"/>
        <v/>
      </c>
      <c r="AA137" s="330" t="str">
        <f t="shared" si="217"/>
        <v/>
      </c>
      <c r="AB137" s="331">
        <f t="shared" si="218"/>
        <v>0</v>
      </c>
      <c r="AC137" s="331">
        <f t="shared" si="219"/>
        <v>0</v>
      </c>
      <c r="AD137" s="319">
        <f t="shared" si="49"/>
        <v>1</v>
      </c>
      <c r="AE137" s="89">
        <f t="shared" si="50"/>
        <v>0</v>
      </c>
      <c r="AF137" s="89">
        <f t="shared" si="51"/>
        <v>0</v>
      </c>
      <c r="AG137" s="89">
        <f t="shared" si="52"/>
        <v>0</v>
      </c>
      <c r="AH137" s="89">
        <f t="shared" si="53"/>
        <v>0</v>
      </c>
      <c r="AI137" s="89">
        <f t="shared" si="54"/>
        <v>0</v>
      </c>
      <c r="AJ137" s="89">
        <f t="shared" si="55"/>
        <v>0</v>
      </c>
      <c r="AK137" s="89">
        <f t="shared" si="56"/>
        <v>0</v>
      </c>
      <c r="AL137" s="89">
        <f t="shared" si="57"/>
        <v>0</v>
      </c>
      <c r="AM137" s="89">
        <f t="shared" si="58"/>
        <v>0</v>
      </c>
    </row>
    <row r="138" spans="1:39" s="319" customFormat="1" ht="40.5" customHeight="1">
      <c r="B138" s="320">
        <f t="shared" si="43"/>
        <v>118</v>
      </c>
      <c r="C138" s="332"/>
      <c r="D138" s="332"/>
      <c r="E138" s="333"/>
      <c r="F138" s="333"/>
      <c r="G138" s="309"/>
      <c r="H138" s="308" t="s">
        <v>319</v>
      </c>
      <c r="I138" s="248" t="s">
        <v>320</v>
      </c>
      <c r="J138" s="249"/>
      <c r="K138" s="250"/>
      <c r="L138" s="116"/>
      <c r="M138" s="116"/>
      <c r="N138" s="116"/>
      <c r="O138" s="116"/>
      <c r="P138" s="116"/>
      <c r="Q138" s="116"/>
      <c r="R138" s="116"/>
      <c r="S138" s="116"/>
      <c r="T138" s="116"/>
      <c r="U138" s="325"/>
      <c r="V138" s="326"/>
      <c r="W138" s="326"/>
      <c r="X138" s="327"/>
      <c r="Y138" s="328" t="str">
        <f t="shared" ref="Y138:Y139" si="220">IF(COUNTA(C138:K138)=0,"",IF(COUNTA(L138:T138)=0,"未実施",IF(COUNTIF(L138:T138,"Y")=1,"終了","試験中")))</f>
        <v>未実施</v>
      </c>
      <c r="Z138" s="329" t="str">
        <f t="shared" ref="Z138:Z139" si="221">IF(COUNTA(C138:K138)=0,"",IF(L138&lt;&gt;"",$L$10,IF(M138&lt;&gt;"",$M$10,IF(N138&lt;&gt;"",$N$10,IF(O138&lt;&gt;"",$O$10,IF(P138&lt;&gt;"",$P$10,IF(T138&lt;&gt;"",$T$10,"")))))))</f>
        <v/>
      </c>
      <c r="AA138" s="330" t="str">
        <f t="shared" ref="AA138:AA139" si="222">IF(COUNTA(C138:K138)=0,"",IF(L138="Y",$L$10,IF(M138="Y",$M$10,IF(N138="Y",$N$10,IF(O138="Y",$O$10,IF(P138="Y",$P$10,IF(T138="Y",$T$10,"")))))))</f>
        <v/>
      </c>
      <c r="AB138" s="331">
        <f t="shared" ref="AB138:AB139" si="223">IF(OR(L138 &lt;&gt; "",M138 &lt;&gt;"",N138 &lt;&gt; "",O138 &lt;&gt;"",P138 &lt;&gt; "",Q138 &lt;&gt;"",R138 &lt;&gt; "",S138 &lt;&gt;"",T138 &lt;&gt; ""),1,0)</f>
        <v>0</v>
      </c>
      <c r="AC138" s="331">
        <f t="shared" ref="AC138:AC139" si="224">IF(OR(L138 = "H",M138 = "H",N138 = "H",O138 = "H",P138 = "H",Q138 = "H",R138 = "H",S138 = "H",T138 = "H",L138 = "M",M138 = "M",N138 = "M",O138 = "M",P138 = "M",Q138 = "M",R138 = "M",S138 = "M",T138 = "M",L138 = "L",M138 = "L",N138 = "L",O138 = "L",P138 = "L",Q138 = "L",R138 = "L",S138 = "L",T138 = "L"),1,0)</f>
        <v>0</v>
      </c>
      <c r="AD138" s="319">
        <f t="shared" si="49"/>
        <v>0</v>
      </c>
      <c r="AE138" s="89">
        <f t="shared" si="50"/>
        <v>0</v>
      </c>
      <c r="AF138" s="89">
        <f t="shared" si="51"/>
        <v>0</v>
      </c>
      <c r="AG138" s="89">
        <f t="shared" si="52"/>
        <v>0</v>
      </c>
      <c r="AH138" s="89">
        <f t="shared" si="53"/>
        <v>0</v>
      </c>
      <c r="AI138" s="89">
        <f t="shared" si="54"/>
        <v>0</v>
      </c>
      <c r="AJ138" s="89">
        <f t="shared" si="55"/>
        <v>0</v>
      </c>
      <c r="AK138" s="89">
        <f t="shared" si="56"/>
        <v>0</v>
      </c>
      <c r="AL138" s="89">
        <f t="shared" si="57"/>
        <v>0</v>
      </c>
      <c r="AM138" s="89">
        <f t="shared" si="58"/>
        <v>0</v>
      </c>
    </row>
    <row r="139" spans="1:39" s="319" customFormat="1" ht="66.75" customHeight="1">
      <c r="B139" s="320">
        <f t="shared" si="43"/>
        <v>119</v>
      </c>
      <c r="C139" s="332"/>
      <c r="D139" s="332"/>
      <c r="E139" s="333"/>
      <c r="F139" s="333"/>
      <c r="G139" s="309"/>
      <c r="H139" s="308" t="s">
        <v>321</v>
      </c>
      <c r="I139" s="248" t="s">
        <v>322</v>
      </c>
      <c r="J139" s="249"/>
      <c r="K139" s="250"/>
      <c r="L139" s="324"/>
      <c r="M139" s="324"/>
      <c r="N139" s="324"/>
      <c r="O139" s="324"/>
      <c r="P139" s="324"/>
      <c r="Q139" s="324"/>
      <c r="R139" s="324"/>
      <c r="S139" s="324"/>
      <c r="T139" s="324"/>
      <c r="U139" s="325"/>
      <c r="V139" s="326"/>
      <c r="W139" s="326"/>
      <c r="X139" s="327"/>
      <c r="Y139" s="328" t="str">
        <f t="shared" si="220"/>
        <v>未実施</v>
      </c>
      <c r="Z139" s="329" t="str">
        <f t="shared" si="221"/>
        <v/>
      </c>
      <c r="AA139" s="330" t="str">
        <f t="shared" si="222"/>
        <v/>
      </c>
      <c r="AB139" s="331">
        <f t="shared" si="223"/>
        <v>0</v>
      </c>
      <c r="AC139" s="331">
        <f t="shared" si="224"/>
        <v>0</v>
      </c>
      <c r="AD139" s="319">
        <f t="shared" si="49"/>
        <v>0</v>
      </c>
      <c r="AE139" s="89">
        <f t="shared" si="50"/>
        <v>0</v>
      </c>
      <c r="AF139" s="89">
        <f t="shared" si="51"/>
        <v>0</v>
      </c>
      <c r="AG139" s="89">
        <f t="shared" si="52"/>
        <v>0</v>
      </c>
      <c r="AH139" s="89">
        <f t="shared" si="53"/>
        <v>0</v>
      </c>
      <c r="AI139" s="89">
        <f t="shared" si="54"/>
        <v>0</v>
      </c>
      <c r="AJ139" s="89">
        <f t="shared" si="55"/>
        <v>0</v>
      </c>
      <c r="AK139" s="89">
        <f t="shared" si="56"/>
        <v>0</v>
      </c>
      <c r="AL139" s="89">
        <f t="shared" si="57"/>
        <v>0</v>
      </c>
      <c r="AM139" s="89">
        <f t="shared" si="58"/>
        <v>0</v>
      </c>
    </row>
    <row r="140" spans="1:39" s="319" customFormat="1" ht="55.5" customHeight="1">
      <c r="B140" s="320">
        <f t="shared" si="43"/>
        <v>120</v>
      </c>
      <c r="C140" s="332"/>
      <c r="D140" s="332"/>
      <c r="E140" s="333"/>
      <c r="F140" s="333"/>
      <c r="G140" s="309"/>
      <c r="H140" s="308" t="s">
        <v>323</v>
      </c>
      <c r="I140" s="248" t="s">
        <v>326</v>
      </c>
      <c r="J140" s="249"/>
      <c r="K140" s="250"/>
      <c r="L140" s="116"/>
      <c r="M140" s="116"/>
      <c r="N140" s="116"/>
      <c r="O140" s="116"/>
      <c r="P140" s="116"/>
      <c r="Q140" s="116"/>
      <c r="R140" s="116"/>
      <c r="S140" s="116"/>
      <c r="T140" s="116"/>
      <c r="U140" s="325"/>
      <c r="V140" s="326"/>
      <c r="W140" s="326"/>
      <c r="X140" s="327"/>
      <c r="Y140" s="328" t="str">
        <f t="shared" si="215"/>
        <v>未実施</v>
      </c>
      <c r="Z140" s="329" t="str">
        <f t="shared" si="216"/>
        <v/>
      </c>
      <c r="AA140" s="330" t="str">
        <f t="shared" si="217"/>
        <v/>
      </c>
      <c r="AB140" s="331">
        <f t="shared" si="218"/>
        <v>0</v>
      </c>
      <c r="AC140" s="331">
        <f t="shared" si="219"/>
        <v>0</v>
      </c>
      <c r="AD140" s="319">
        <f t="shared" si="49"/>
        <v>0</v>
      </c>
      <c r="AE140" s="89">
        <f t="shared" si="50"/>
        <v>0</v>
      </c>
      <c r="AF140" s="89">
        <f t="shared" si="51"/>
        <v>0</v>
      </c>
      <c r="AG140" s="89">
        <f t="shared" si="52"/>
        <v>0</v>
      </c>
      <c r="AH140" s="89">
        <f t="shared" si="53"/>
        <v>0</v>
      </c>
      <c r="AI140" s="89">
        <f t="shared" si="54"/>
        <v>0</v>
      </c>
      <c r="AJ140" s="89">
        <f t="shared" si="55"/>
        <v>0</v>
      </c>
      <c r="AK140" s="89">
        <f t="shared" si="56"/>
        <v>0</v>
      </c>
      <c r="AL140" s="89">
        <f t="shared" si="57"/>
        <v>0</v>
      </c>
      <c r="AM140" s="89">
        <f t="shared" si="58"/>
        <v>0</v>
      </c>
    </row>
    <row r="141" spans="1:39" s="319" customFormat="1" ht="55.5" customHeight="1">
      <c r="B141" s="320">
        <f t="shared" si="43"/>
        <v>121</v>
      </c>
      <c r="C141" s="332"/>
      <c r="D141" s="332"/>
      <c r="E141" s="333"/>
      <c r="F141" s="333"/>
      <c r="G141" s="309"/>
      <c r="H141" s="308" t="s">
        <v>327</v>
      </c>
      <c r="I141" s="248" t="s">
        <v>325</v>
      </c>
      <c r="J141" s="249"/>
      <c r="K141" s="250"/>
      <c r="L141" s="116"/>
      <c r="M141" s="116"/>
      <c r="N141" s="116"/>
      <c r="O141" s="116"/>
      <c r="P141" s="116"/>
      <c r="Q141" s="116"/>
      <c r="R141" s="116"/>
      <c r="S141" s="116"/>
      <c r="T141" s="116"/>
      <c r="U141" s="325"/>
      <c r="V141" s="326"/>
      <c r="W141" s="326"/>
      <c r="X141" s="327"/>
      <c r="Y141" s="328" t="str">
        <f t="shared" ref="Y141" si="225">IF(COUNTA(C141:K141)=0,"",IF(COUNTA(L141:T141)=0,"未実施",IF(COUNTIF(L141:T141,"Y")=1,"終了","試験中")))</f>
        <v>未実施</v>
      </c>
      <c r="Z141" s="329" t="str">
        <f t="shared" ref="Z141" si="226">IF(COUNTA(C141:K141)=0,"",IF(L141&lt;&gt;"",$L$10,IF(M141&lt;&gt;"",$M$10,IF(N141&lt;&gt;"",$N$10,IF(O141&lt;&gt;"",$O$10,IF(P141&lt;&gt;"",$P$10,IF(T141&lt;&gt;"",$T$10,"")))))))</f>
        <v/>
      </c>
      <c r="AA141" s="330" t="str">
        <f t="shared" ref="AA141" si="227">IF(COUNTA(C141:K141)=0,"",IF(L141="Y",$L$10,IF(M141="Y",$M$10,IF(N141="Y",$N$10,IF(O141="Y",$O$10,IF(P141="Y",$P$10,IF(T141="Y",$T$10,"")))))))</f>
        <v/>
      </c>
      <c r="AB141" s="331">
        <f t="shared" ref="AB141" si="228">IF(OR(L141 &lt;&gt; "",M141 &lt;&gt;"",N141 &lt;&gt; "",O141 &lt;&gt;"",P141 &lt;&gt; "",Q141 &lt;&gt;"",R141 &lt;&gt; "",S141 &lt;&gt;"",T141 &lt;&gt; ""),1,0)</f>
        <v>0</v>
      </c>
      <c r="AC141" s="331">
        <f t="shared" ref="AC141" si="229">IF(OR(L141 = "H",M141 = "H",N141 = "H",O141 = "H",P141 = "H",Q141 = "H",R141 = "H",S141 = "H",T141 = "H",L141 = "M",M141 = "M",N141 = "M",O141 = "M",P141 = "M",Q141 = "M",R141 = "M",S141 = "M",T141 = "M",L141 = "L",M141 = "L",N141 = "L",O141 = "L",P141 = "L",Q141 = "L",R141 = "L",S141 = "L",T141 = "L"),1,0)</f>
        <v>0</v>
      </c>
      <c r="AD141" s="319">
        <f t="shared" si="49"/>
        <v>0</v>
      </c>
      <c r="AE141" s="89">
        <f t="shared" si="50"/>
        <v>0</v>
      </c>
      <c r="AF141" s="89">
        <f t="shared" si="51"/>
        <v>0</v>
      </c>
      <c r="AG141" s="89">
        <f t="shared" si="52"/>
        <v>0</v>
      </c>
      <c r="AH141" s="89">
        <f t="shared" si="53"/>
        <v>0</v>
      </c>
      <c r="AI141" s="89">
        <f t="shared" si="54"/>
        <v>0</v>
      </c>
      <c r="AJ141" s="89">
        <f t="shared" si="55"/>
        <v>0</v>
      </c>
      <c r="AK141" s="89">
        <f t="shared" si="56"/>
        <v>0</v>
      </c>
      <c r="AL141" s="89">
        <f t="shared" si="57"/>
        <v>0</v>
      </c>
      <c r="AM141" s="89">
        <f t="shared" si="58"/>
        <v>0</v>
      </c>
    </row>
    <row r="142" spans="1:39" s="319" customFormat="1" ht="32.25" customHeight="1">
      <c r="B142" s="320">
        <f t="shared" si="43"/>
        <v>122</v>
      </c>
      <c r="C142" s="332"/>
      <c r="D142" s="332"/>
      <c r="E142" s="334"/>
      <c r="F142" s="334"/>
      <c r="G142" s="310"/>
      <c r="H142" s="311" t="s">
        <v>169</v>
      </c>
      <c r="I142" s="248" t="s">
        <v>170</v>
      </c>
      <c r="J142" s="249"/>
      <c r="K142" s="250"/>
      <c r="L142" s="324"/>
      <c r="M142" s="324"/>
      <c r="N142" s="324"/>
      <c r="O142" s="324"/>
      <c r="P142" s="324"/>
      <c r="Q142" s="324"/>
      <c r="R142" s="324"/>
      <c r="S142" s="324"/>
      <c r="T142" s="324"/>
      <c r="U142" s="325"/>
      <c r="V142" s="326"/>
      <c r="W142" s="326"/>
      <c r="X142" s="327"/>
      <c r="Y142" s="328" t="str">
        <f t="shared" si="215"/>
        <v>未実施</v>
      </c>
      <c r="Z142" s="329" t="str">
        <f t="shared" si="216"/>
        <v/>
      </c>
      <c r="AA142" s="330" t="str">
        <f t="shared" si="217"/>
        <v/>
      </c>
      <c r="AB142" s="331">
        <f t="shared" si="218"/>
        <v>0</v>
      </c>
      <c r="AC142" s="331">
        <f t="shared" si="219"/>
        <v>0</v>
      </c>
      <c r="AD142" s="319">
        <f t="shared" si="49"/>
        <v>0</v>
      </c>
      <c r="AE142" s="89">
        <f t="shared" si="50"/>
        <v>0</v>
      </c>
      <c r="AF142" s="89">
        <f t="shared" si="51"/>
        <v>0</v>
      </c>
      <c r="AG142" s="89">
        <f t="shared" si="52"/>
        <v>0</v>
      </c>
      <c r="AH142" s="89">
        <f t="shared" si="53"/>
        <v>0</v>
      </c>
      <c r="AI142" s="89">
        <f t="shared" si="54"/>
        <v>0</v>
      </c>
      <c r="AJ142" s="89">
        <f t="shared" si="55"/>
        <v>0</v>
      </c>
      <c r="AK142" s="89">
        <f t="shared" si="56"/>
        <v>0</v>
      </c>
      <c r="AL142" s="89">
        <f t="shared" si="57"/>
        <v>0</v>
      </c>
      <c r="AM142" s="89">
        <f t="shared" si="58"/>
        <v>0</v>
      </c>
    </row>
    <row r="143" spans="1:39" s="319" customFormat="1" ht="80.099999999999994" customHeight="1">
      <c r="B143" s="320">
        <f t="shared" si="43"/>
        <v>123</v>
      </c>
      <c r="C143" s="332"/>
      <c r="D143" s="332"/>
      <c r="E143" s="335" t="s">
        <v>324</v>
      </c>
      <c r="F143" s="336"/>
      <c r="G143" s="308" t="s">
        <v>171</v>
      </c>
      <c r="H143" s="308"/>
      <c r="I143" s="248" t="s">
        <v>331</v>
      </c>
      <c r="J143" s="249"/>
      <c r="K143" s="250"/>
      <c r="L143" s="324"/>
      <c r="M143" s="324"/>
      <c r="N143" s="324"/>
      <c r="O143" s="324"/>
      <c r="P143" s="324"/>
      <c r="Q143" s="324"/>
      <c r="R143" s="324"/>
      <c r="S143" s="324"/>
      <c r="T143" s="324"/>
      <c r="U143" s="325"/>
      <c r="V143" s="326"/>
      <c r="W143" s="326"/>
      <c r="X143" s="327"/>
      <c r="Y143" s="328" t="str">
        <f t="shared" si="215"/>
        <v>未実施</v>
      </c>
      <c r="Z143" s="329" t="str">
        <f t="shared" si="216"/>
        <v/>
      </c>
      <c r="AA143" s="330" t="str">
        <f t="shared" si="217"/>
        <v/>
      </c>
      <c r="AB143" s="331">
        <f t="shared" si="218"/>
        <v>0</v>
      </c>
      <c r="AC143" s="331">
        <f t="shared" si="219"/>
        <v>0</v>
      </c>
      <c r="AD143" s="319">
        <f t="shared" si="49"/>
        <v>0</v>
      </c>
      <c r="AE143" s="89">
        <f t="shared" si="50"/>
        <v>0</v>
      </c>
      <c r="AF143" s="89">
        <f t="shared" si="51"/>
        <v>0</v>
      </c>
      <c r="AG143" s="89">
        <f t="shared" si="52"/>
        <v>0</v>
      </c>
      <c r="AH143" s="89">
        <f t="shared" si="53"/>
        <v>0</v>
      </c>
      <c r="AI143" s="89">
        <f t="shared" si="54"/>
        <v>0</v>
      </c>
      <c r="AJ143" s="89">
        <f t="shared" si="55"/>
        <v>0</v>
      </c>
      <c r="AK143" s="89">
        <f t="shared" si="56"/>
        <v>0</v>
      </c>
      <c r="AL143" s="89">
        <f t="shared" si="57"/>
        <v>0</v>
      </c>
      <c r="AM143" s="89">
        <f t="shared" si="58"/>
        <v>0</v>
      </c>
    </row>
    <row r="144" spans="1:39" s="319" customFormat="1" ht="80.099999999999994" customHeight="1">
      <c r="B144" s="320">
        <f t="shared" si="43"/>
        <v>124</v>
      </c>
      <c r="C144" s="332"/>
      <c r="D144" s="332"/>
      <c r="E144" s="335" t="s">
        <v>329</v>
      </c>
      <c r="F144" s="336"/>
      <c r="G144" s="308"/>
      <c r="H144" s="308"/>
      <c r="I144" s="248" t="s">
        <v>330</v>
      </c>
      <c r="J144" s="249"/>
      <c r="K144" s="250"/>
      <c r="L144" s="324"/>
      <c r="M144" s="324"/>
      <c r="N144" s="324"/>
      <c r="O144" s="324"/>
      <c r="P144" s="324"/>
      <c r="Q144" s="324"/>
      <c r="R144" s="324"/>
      <c r="S144" s="324"/>
      <c r="T144" s="324"/>
      <c r="U144" s="325"/>
      <c r="V144" s="326"/>
      <c r="W144" s="326"/>
      <c r="X144" s="327"/>
      <c r="Y144" s="328" t="str">
        <f t="shared" ref="Y144" si="230">IF(COUNTA(C144:K144)=0,"",IF(COUNTA(L144:T144)=0,"未実施",IF(COUNTIF(L144:T144,"Y")=1,"終了","試験中")))</f>
        <v>未実施</v>
      </c>
      <c r="Z144" s="329" t="str">
        <f t="shared" ref="Z144" si="231">IF(COUNTA(C144:K144)=0,"",IF(L144&lt;&gt;"",$L$10,IF(M144&lt;&gt;"",$M$10,IF(N144&lt;&gt;"",$N$10,IF(O144&lt;&gt;"",$O$10,IF(P144&lt;&gt;"",$P$10,IF(T144&lt;&gt;"",$T$10,"")))))))</f>
        <v/>
      </c>
      <c r="AA144" s="330" t="str">
        <f t="shared" ref="AA144" si="232">IF(COUNTA(C144:K144)=0,"",IF(L144="Y",$L$10,IF(M144="Y",$M$10,IF(N144="Y",$N$10,IF(O144="Y",$O$10,IF(P144="Y",$P$10,IF(T144="Y",$T$10,"")))))))</f>
        <v/>
      </c>
      <c r="AB144" s="331">
        <f t="shared" ref="AB144" si="233">IF(OR(L144 &lt;&gt; "",M144 &lt;&gt;"",N144 &lt;&gt; "",O144 &lt;&gt;"",P144 &lt;&gt; "",Q144 &lt;&gt;"",R144 &lt;&gt; "",S144 &lt;&gt;"",T144 &lt;&gt; ""),1,0)</f>
        <v>0</v>
      </c>
      <c r="AC144" s="331">
        <f t="shared" ref="AC144" si="234">IF(OR(L144 = "H",M144 = "H",N144 = "H",O144 = "H",P144 = "H",Q144 = "H",R144 = "H",S144 = "H",T144 = "H",L144 = "M",M144 = "M",N144 = "M",O144 = "M",P144 = "M",Q144 = "M",R144 = "M",S144 = "M",T144 = "M",L144 = "L",M144 = "L",N144 = "L",O144 = "L",P144 = "L",Q144 = "L",R144 = "L",S144 = "L",T144 = "L"),1,0)</f>
        <v>0</v>
      </c>
      <c r="AD144" s="319">
        <f t="shared" si="49"/>
        <v>0</v>
      </c>
      <c r="AE144" s="89">
        <f t="shared" si="50"/>
        <v>0</v>
      </c>
      <c r="AF144" s="89">
        <f t="shared" si="51"/>
        <v>0</v>
      </c>
      <c r="AG144" s="89">
        <f t="shared" si="52"/>
        <v>0</v>
      </c>
      <c r="AH144" s="89">
        <f t="shared" si="53"/>
        <v>0</v>
      </c>
      <c r="AI144" s="89">
        <f t="shared" si="54"/>
        <v>0</v>
      </c>
      <c r="AJ144" s="89">
        <f t="shared" si="55"/>
        <v>0</v>
      </c>
      <c r="AK144" s="89">
        <f t="shared" si="56"/>
        <v>0</v>
      </c>
      <c r="AL144" s="89">
        <f t="shared" si="57"/>
        <v>0</v>
      </c>
      <c r="AM144" s="89">
        <f t="shared" si="58"/>
        <v>0</v>
      </c>
    </row>
    <row r="145" spans="2:39" s="319" customFormat="1" ht="45.75" customHeight="1">
      <c r="B145" s="320">
        <f t="shared" si="43"/>
        <v>125</v>
      </c>
      <c r="C145" s="332"/>
      <c r="D145" s="332"/>
      <c r="E145" s="322" t="s">
        <v>328</v>
      </c>
      <c r="F145" s="323"/>
      <c r="G145" s="311" t="s">
        <v>172</v>
      </c>
      <c r="H145" s="308" t="s">
        <v>332</v>
      </c>
      <c r="I145" s="248" t="s">
        <v>364</v>
      </c>
      <c r="J145" s="249"/>
      <c r="K145" s="250"/>
      <c r="L145" s="324"/>
      <c r="M145" s="324"/>
      <c r="N145" s="324"/>
      <c r="O145" s="324"/>
      <c r="P145" s="324"/>
      <c r="Q145" s="324"/>
      <c r="R145" s="324"/>
      <c r="S145" s="324"/>
      <c r="T145" s="324"/>
      <c r="U145" s="325"/>
      <c r="V145" s="326"/>
      <c r="W145" s="326"/>
      <c r="X145" s="327"/>
      <c r="Y145" s="328" t="str">
        <f t="shared" si="215"/>
        <v>未実施</v>
      </c>
      <c r="Z145" s="329" t="str">
        <f t="shared" si="216"/>
        <v/>
      </c>
      <c r="AA145" s="330" t="str">
        <f t="shared" si="217"/>
        <v/>
      </c>
      <c r="AB145" s="331">
        <f t="shared" si="218"/>
        <v>0</v>
      </c>
      <c r="AC145" s="331">
        <f t="shared" si="219"/>
        <v>0</v>
      </c>
      <c r="AD145" s="319">
        <f t="shared" si="49"/>
        <v>0</v>
      </c>
      <c r="AE145" s="89">
        <f t="shared" si="50"/>
        <v>0</v>
      </c>
      <c r="AF145" s="89">
        <f t="shared" si="51"/>
        <v>0</v>
      </c>
      <c r="AG145" s="89">
        <f t="shared" si="52"/>
        <v>0</v>
      </c>
      <c r="AH145" s="89">
        <f t="shared" si="53"/>
        <v>0</v>
      </c>
      <c r="AI145" s="89">
        <f t="shared" si="54"/>
        <v>0</v>
      </c>
      <c r="AJ145" s="89">
        <f t="shared" si="55"/>
        <v>0</v>
      </c>
      <c r="AK145" s="89">
        <f t="shared" si="56"/>
        <v>0</v>
      </c>
      <c r="AL145" s="89">
        <f t="shared" si="57"/>
        <v>0</v>
      </c>
      <c r="AM145" s="89">
        <f t="shared" si="58"/>
        <v>0</v>
      </c>
    </row>
    <row r="146" spans="2:39" s="319" customFormat="1" ht="109.5" customHeight="1">
      <c r="B146" s="320">
        <f t="shared" si="43"/>
        <v>126</v>
      </c>
      <c r="C146" s="332"/>
      <c r="D146" s="332"/>
      <c r="E146" s="333"/>
      <c r="F146" s="333"/>
      <c r="G146" s="311" t="s">
        <v>363</v>
      </c>
      <c r="H146" s="308" t="s">
        <v>135</v>
      </c>
      <c r="I146" s="248" t="s">
        <v>367</v>
      </c>
      <c r="J146" s="249"/>
      <c r="K146" s="250"/>
      <c r="L146" s="324"/>
      <c r="M146" s="324"/>
      <c r="N146" s="324"/>
      <c r="O146" s="324"/>
      <c r="P146" s="324"/>
      <c r="Q146" s="324"/>
      <c r="R146" s="324"/>
      <c r="S146" s="324"/>
      <c r="T146" s="324"/>
      <c r="U146" s="325"/>
      <c r="V146" s="326"/>
      <c r="W146" s="326"/>
      <c r="X146" s="327"/>
      <c r="Y146" s="328" t="str">
        <f t="shared" ref="Y146" si="235">IF(COUNTA(C146:K146)=0,"",IF(COUNTA(L146:T146)=0,"未実施",IF(COUNTIF(L146:T146,"Y")=1,"終了","試験中")))</f>
        <v>未実施</v>
      </c>
      <c r="Z146" s="329" t="str">
        <f t="shared" ref="Z146" si="236">IF(COUNTA(C146:K146)=0,"",IF(L146&lt;&gt;"",$L$10,IF(M146&lt;&gt;"",$M$10,IF(N146&lt;&gt;"",$N$10,IF(O146&lt;&gt;"",$O$10,IF(P146&lt;&gt;"",$P$10,IF(T146&lt;&gt;"",$T$10,"")))))))</f>
        <v/>
      </c>
      <c r="AA146" s="330" t="str">
        <f t="shared" ref="AA146" si="237">IF(COUNTA(C146:K146)=0,"",IF(L146="Y",$L$10,IF(M146="Y",$M$10,IF(N146="Y",$N$10,IF(O146="Y",$O$10,IF(P146="Y",$P$10,IF(T146="Y",$T$10,"")))))))</f>
        <v/>
      </c>
      <c r="AB146" s="331">
        <f t="shared" ref="AB146" si="238">IF(OR(L146 &lt;&gt; "",M146 &lt;&gt;"",N146 &lt;&gt; "",O146 &lt;&gt;"",P146 &lt;&gt; "",Q146 &lt;&gt;"",R146 &lt;&gt; "",S146 &lt;&gt;"",T146 &lt;&gt; ""),1,0)</f>
        <v>0</v>
      </c>
      <c r="AC146" s="331">
        <f t="shared" ref="AC146" si="239">IF(OR(L146 = "H",M146 = "H",N146 = "H",O146 = "H",P146 = "H",Q146 = "H",R146 = "H",S146 = "H",T146 = "H",L146 = "M",M146 = "M",N146 = "M",O146 = "M",P146 = "M",Q146 = "M",R146 = "M",S146 = "M",T146 = "M",L146 = "L",M146 = "L",N146 = "L",O146 = "L",P146 = "L",Q146 = "L",R146 = "L",S146 = "L",T146 = "L"),1,0)</f>
        <v>0</v>
      </c>
      <c r="AD146" s="319">
        <f t="shared" si="49"/>
        <v>0</v>
      </c>
      <c r="AE146" s="89">
        <f t="shared" si="50"/>
        <v>0</v>
      </c>
      <c r="AF146" s="89">
        <f t="shared" si="51"/>
        <v>0</v>
      </c>
      <c r="AG146" s="89">
        <f t="shared" si="52"/>
        <v>0</v>
      </c>
      <c r="AH146" s="89">
        <f t="shared" si="53"/>
        <v>0</v>
      </c>
      <c r="AI146" s="89">
        <f t="shared" si="54"/>
        <v>0</v>
      </c>
      <c r="AJ146" s="89">
        <f t="shared" si="55"/>
        <v>0</v>
      </c>
      <c r="AK146" s="89">
        <f t="shared" si="56"/>
        <v>0</v>
      </c>
      <c r="AL146" s="89">
        <f t="shared" si="57"/>
        <v>0</v>
      </c>
      <c r="AM146" s="89">
        <f t="shared" si="58"/>
        <v>0</v>
      </c>
    </row>
    <row r="147" spans="2:39" s="319" customFormat="1" ht="109.5" customHeight="1">
      <c r="B147" s="320">
        <f t="shared" si="43"/>
        <v>127</v>
      </c>
      <c r="C147" s="332"/>
      <c r="D147" s="332"/>
      <c r="E147" s="333"/>
      <c r="F147" s="333"/>
      <c r="G147" s="309"/>
      <c r="H147" s="308" t="s">
        <v>265</v>
      </c>
      <c r="I147" s="248" t="s">
        <v>368</v>
      </c>
      <c r="J147" s="249"/>
      <c r="K147" s="250"/>
      <c r="L147" s="324"/>
      <c r="M147" s="324"/>
      <c r="N147" s="324"/>
      <c r="O147" s="324"/>
      <c r="P147" s="324"/>
      <c r="Q147" s="324"/>
      <c r="R147" s="324"/>
      <c r="S147" s="324"/>
      <c r="T147" s="324"/>
      <c r="U147" s="325"/>
      <c r="V147" s="326"/>
      <c r="W147" s="326"/>
      <c r="X147" s="327"/>
      <c r="Y147" s="328" t="str">
        <f t="shared" si="215"/>
        <v>未実施</v>
      </c>
      <c r="Z147" s="329" t="str">
        <f t="shared" si="216"/>
        <v/>
      </c>
      <c r="AA147" s="330" t="str">
        <f t="shared" si="217"/>
        <v/>
      </c>
      <c r="AB147" s="331">
        <f t="shared" si="218"/>
        <v>0</v>
      </c>
      <c r="AC147" s="331">
        <f t="shared" si="219"/>
        <v>0</v>
      </c>
      <c r="AD147" s="319">
        <f t="shared" si="49"/>
        <v>0</v>
      </c>
      <c r="AE147" s="89">
        <f t="shared" si="50"/>
        <v>0</v>
      </c>
      <c r="AF147" s="89">
        <f t="shared" si="51"/>
        <v>0</v>
      </c>
      <c r="AG147" s="89">
        <f t="shared" si="52"/>
        <v>0</v>
      </c>
      <c r="AH147" s="89">
        <f t="shared" si="53"/>
        <v>0</v>
      </c>
      <c r="AI147" s="89">
        <f t="shared" si="54"/>
        <v>0</v>
      </c>
      <c r="AJ147" s="89">
        <f t="shared" si="55"/>
        <v>0</v>
      </c>
      <c r="AK147" s="89">
        <f t="shared" si="56"/>
        <v>0</v>
      </c>
      <c r="AL147" s="89">
        <f t="shared" si="57"/>
        <v>0</v>
      </c>
      <c r="AM147" s="89">
        <f t="shared" si="58"/>
        <v>0</v>
      </c>
    </row>
    <row r="148" spans="2:39" s="319" customFormat="1" ht="143.25" customHeight="1">
      <c r="B148" s="320">
        <f t="shared" si="43"/>
        <v>128</v>
      </c>
      <c r="C148" s="332"/>
      <c r="D148" s="332"/>
      <c r="E148" s="333"/>
      <c r="F148" s="333"/>
      <c r="G148" s="309"/>
      <c r="H148" s="308" t="s">
        <v>333</v>
      </c>
      <c r="I148" s="248" t="s">
        <v>334</v>
      </c>
      <c r="J148" s="249"/>
      <c r="K148" s="250"/>
      <c r="L148" s="324"/>
      <c r="M148" s="324"/>
      <c r="N148" s="324"/>
      <c r="O148" s="324"/>
      <c r="P148" s="324"/>
      <c r="Q148" s="324"/>
      <c r="R148" s="324"/>
      <c r="S148" s="324"/>
      <c r="T148" s="324"/>
      <c r="U148" s="325"/>
      <c r="V148" s="326"/>
      <c r="W148" s="326"/>
      <c r="X148" s="327"/>
      <c r="Y148" s="328" t="str">
        <f t="shared" ref="Y148" si="240">IF(COUNTA(C148:K148)=0,"",IF(COUNTA(L148:T148)=0,"未実施",IF(COUNTIF(L148:T148,"Y")=1,"終了","試験中")))</f>
        <v>未実施</v>
      </c>
      <c r="Z148" s="329" t="str">
        <f t="shared" ref="Z148" si="241">IF(COUNTA(C148:K148)=0,"",IF(L148&lt;&gt;"",$L$10,IF(M148&lt;&gt;"",$M$10,IF(N148&lt;&gt;"",$N$10,IF(O148&lt;&gt;"",$O$10,IF(P148&lt;&gt;"",$P$10,IF(T148&lt;&gt;"",$T$10,"")))))))</f>
        <v/>
      </c>
      <c r="AA148" s="330" t="str">
        <f t="shared" ref="AA148" si="242">IF(COUNTA(C148:K148)=0,"",IF(L148="Y",$L$10,IF(M148="Y",$M$10,IF(N148="Y",$N$10,IF(O148="Y",$O$10,IF(P148="Y",$P$10,IF(T148="Y",$T$10,"")))))))</f>
        <v/>
      </c>
      <c r="AB148" s="331">
        <f t="shared" ref="AB148" si="243">IF(OR(L148 &lt;&gt; "",M148 &lt;&gt;"",N148 &lt;&gt; "",O148 &lt;&gt;"",P148 &lt;&gt; "",Q148 &lt;&gt;"",R148 &lt;&gt; "",S148 &lt;&gt;"",T148 &lt;&gt; ""),1,0)</f>
        <v>0</v>
      </c>
      <c r="AC148" s="331">
        <f t="shared" ref="AC148" si="244">IF(OR(L148 = "H",M148 = "H",N148 = "H",O148 = "H",P148 = "H",Q148 = "H",R148 = "H",S148 = "H",T148 = "H",L148 = "M",M148 = "M",N148 = "M",O148 = "M",P148 = "M",Q148 = "M",R148 = "M",S148 = "M",T148 = "M",L148 = "L",M148 = "L",N148 = "L",O148 = "L",P148 = "L",Q148 = "L",R148 = "L",S148 = "L",T148 = "L"),1,0)</f>
        <v>0</v>
      </c>
      <c r="AD148" s="319">
        <f t="shared" si="49"/>
        <v>0</v>
      </c>
      <c r="AE148" s="89">
        <f t="shared" si="50"/>
        <v>0</v>
      </c>
      <c r="AF148" s="89">
        <f t="shared" si="51"/>
        <v>0</v>
      </c>
      <c r="AG148" s="89">
        <f t="shared" si="52"/>
        <v>0</v>
      </c>
      <c r="AH148" s="89">
        <f t="shared" si="53"/>
        <v>0</v>
      </c>
      <c r="AI148" s="89">
        <f t="shared" si="54"/>
        <v>0</v>
      </c>
      <c r="AJ148" s="89">
        <f t="shared" si="55"/>
        <v>0</v>
      </c>
      <c r="AK148" s="89">
        <f t="shared" si="56"/>
        <v>0</v>
      </c>
      <c r="AL148" s="89">
        <f t="shared" si="57"/>
        <v>0</v>
      </c>
      <c r="AM148" s="89">
        <f t="shared" si="58"/>
        <v>0</v>
      </c>
    </row>
    <row r="149" spans="2:39" s="319" customFormat="1" ht="87" customHeight="1">
      <c r="B149" s="320">
        <f t="shared" si="43"/>
        <v>129</v>
      </c>
      <c r="C149" s="332"/>
      <c r="D149" s="332"/>
      <c r="E149" s="333"/>
      <c r="F149" s="333"/>
      <c r="G149" s="309"/>
      <c r="H149" s="308" t="s">
        <v>335</v>
      </c>
      <c r="I149" s="248" t="s">
        <v>337</v>
      </c>
      <c r="J149" s="249"/>
      <c r="K149" s="250"/>
      <c r="L149" s="324"/>
      <c r="M149" s="324"/>
      <c r="N149" s="324"/>
      <c r="O149" s="324"/>
      <c r="P149" s="324"/>
      <c r="Q149" s="324"/>
      <c r="R149" s="324"/>
      <c r="S149" s="324"/>
      <c r="T149" s="324"/>
      <c r="U149" s="325"/>
      <c r="V149" s="326"/>
      <c r="W149" s="326"/>
      <c r="X149" s="327"/>
      <c r="Y149" s="328" t="str">
        <f t="shared" si="215"/>
        <v>未実施</v>
      </c>
      <c r="Z149" s="329" t="str">
        <f t="shared" si="216"/>
        <v/>
      </c>
      <c r="AA149" s="330" t="str">
        <f t="shared" si="217"/>
        <v/>
      </c>
      <c r="AB149" s="331">
        <f t="shared" si="218"/>
        <v>0</v>
      </c>
      <c r="AC149" s="331">
        <f t="shared" si="219"/>
        <v>0</v>
      </c>
      <c r="AD149" s="319">
        <f t="shared" si="49"/>
        <v>0</v>
      </c>
      <c r="AE149" s="89">
        <f t="shared" si="50"/>
        <v>0</v>
      </c>
      <c r="AF149" s="89">
        <f t="shared" si="51"/>
        <v>0</v>
      </c>
      <c r="AG149" s="89">
        <f t="shared" si="52"/>
        <v>0</v>
      </c>
      <c r="AH149" s="89">
        <f t="shared" si="53"/>
        <v>0</v>
      </c>
      <c r="AI149" s="89">
        <f t="shared" si="54"/>
        <v>0</v>
      </c>
      <c r="AJ149" s="89">
        <f t="shared" si="55"/>
        <v>0</v>
      </c>
      <c r="AK149" s="89">
        <f t="shared" si="56"/>
        <v>0</v>
      </c>
      <c r="AL149" s="89">
        <f t="shared" si="57"/>
        <v>0</v>
      </c>
      <c r="AM149" s="89">
        <f t="shared" si="58"/>
        <v>0</v>
      </c>
    </row>
    <row r="150" spans="2:39" s="319" customFormat="1" ht="87.75" customHeight="1">
      <c r="B150" s="320">
        <f t="shared" si="43"/>
        <v>130</v>
      </c>
      <c r="C150" s="332"/>
      <c r="D150" s="332"/>
      <c r="E150" s="333"/>
      <c r="F150" s="333"/>
      <c r="G150" s="309"/>
      <c r="H150" s="308" t="s">
        <v>336</v>
      </c>
      <c r="I150" s="248" t="s">
        <v>356</v>
      </c>
      <c r="J150" s="249"/>
      <c r="K150" s="250"/>
      <c r="L150" s="324"/>
      <c r="M150" s="324"/>
      <c r="N150" s="324"/>
      <c r="O150" s="324"/>
      <c r="P150" s="324"/>
      <c r="Q150" s="324"/>
      <c r="R150" s="324"/>
      <c r="S150" s="324"/>
      <c r="T150" s="324"/>
      <c r="U150" s="325"/>
      <c r="V150" s="326"/>
      <c r="W150" s="326"/>
      <c r="X150" s="327"/>
      <c r="Y150" s="328" t="str">
        <f t="shared" si="215"/>
        <v>未実施</v>
      </c>
      <c r="Z150" s="329" t="str">
        <f t="shared" si="216"/>
        <v/>
      </c>
      <c r="AA150" s="330" t="str">
        <f t="shared" si="217"/>
        <v/>
      </c>
      <c r="AB150" s="331">
        <f t="shared" si="218"/>
        <v>0</v>
      </c>
      <c r="AC150" s="331">
        <f t="shared" si="219"/>
        <v>0</v>
      </c>
      <c r="AD150" s="319">
        <f t="shared" si="49"/>
        <v>0</v>
      </c>
      <c r="AE150" s="89">
        <f t="shared" si="50"/>
        <v>0</v>
      </c>
      <c r="AF150" s="89">
        <f t="shared" si="51"/>
        <v>0</v>
      </c>
      <c r="AG150" s="89">
        <f t="shared" si="52"/>
        <v>0</v>
      </c>
      <c r="AH150" s="89">
        <f t="shared" si="53"/>
        <v>0</v>
      </c>
      <c r="AI150" s="89">
        <f t="shared" si="54"/>
        <v>0</v>
      </c>
      <c r="AJ150" s="89">
        <f t="shared" si="55"/>
        <v>0</v>
      </c>
      <c r="AK150" s="89">
        <f t="shared" si="56"/>
        <v>0</v>
      </c>
      <c r="AL150" s="89">
        <f t="shared" si="57"/>
        <v>0</v>
      </c>
      <c r="AM150" s="89">
        <f t="shared" si="58"/>
        <v>0</v>
      </c>
    </row>
    <row r="151" spans="2:39" s="319" customFormat="1" ht="116.25" customHeight="1">
      <c r="B151" s="320">
        <f t="shared" si="43"/>
        <v>131</v>
      </c>
      <c r="C151" s="332"/>
      <c r="D151" s="332"/>
      <c r="E151" s="333"/>
      <c r="F151" s="333"/>
      <c r="G151" s="309"/>
      <c r="H151" s="308" t="s">
        <v>339</v>
      </c>
      <c r="I151" s="248" t="s">
        <v>357</v>
      </c>
      <c r="J151" s="249"/>
      <c r="K151" s="250"/>
      <c r="L151" s="324"/>
      <c r="M151" s="324"/>
      <c r="N151" s="324"/>
      <c r="O151" s="324"/>
      <c r="P151" s="324"/>
      <c r="Q151" s="324"/>
      <c r="R151" s="324"/>
      <c r="S151" s="324"/>
      <c r="T151" s="324"/>
      <c r="U151" s="325"/>
      <c r="V151" s="326"/>
      <c r="W151" s="326"/>
      <c r="X151" s="327"/>
      <c r="Y151" s="328" t="str">
        <f t="shared" ref="Y151" si="245">IF(COUNTA(C151:K151)=0,"",IF(COUNTA(L151:T151)=0,"未実施",IF(COUNTIF(L151:T151,"Y")=1,"終了","試験中")))</f>
        <v>未実施</v>
      </c>
      <c r="Z151" s="329" t="str">
        <f t="shared" ref="Z151" si="246">IF(COUNTA(C151:K151)=0,"",IF(L151&lt;&gt;"",$L$10,IF(M151&lt;&gt;"",$M$10,IF(N151&lt;&gt;"",$N$10,IF(O151&lt;&gt;"",$O$10,IF(P151&lt;&gt;"",$P$10,IF(T151&lt;&gt;"",$T$10,"")))))))</f>
        <v/>
      </c>
      <c r="AA151" s="330" t="str">
        <f t="shared" ref="AA151" si="247">IF(COUNTA(C151:K151)=0,"",IF(L151="Y",$L$10,IF(M151="Y",$M$10,IF(N151="Y",$N$10,IF(O151="Y",$O$10,IF(P151="Y",$P$10,IF(T151="Y",$T$10,"")))))))</f>
        <v/>
      </c>
      <c r="AB151" s="331">
        <f t="shared" ref="AB151" si="248">IF(OR(L151 &lt;&gt; "",M151 &lt;&gt;"",N151 &lt;&gt; "",O151 &lt;&gt;"",P151 &lt;&gt; "",Q151 &lt;&gt;"",R151 &lt;&gt; "",S151 &lt;&gt;"",T151 &lt;&gt; ""),1,0)</f>
        <v>0</v>
      </c>
      <c r="AC151" s="331">
        <f t="shared" ref="AC151" si="249">IF(OR(L151 = "H",M151 = "H",N151 = "H",O151 = "H",P151 = "H",Q151 = "H",R151 = "H",S151 = "H",T151 = "H",L151 = "M",M151 = "M",N151 = "M",O151 = "M",P151 = "M",Q151 = "M",R151 = "M",S151 = "M",T151 = "M",L151 = "L",M151 = "L",N151 = "L",O151 = "L",P151 = "L",Q151 = "L",R151 = "L",S151 = "L",T151 = "L"),1,0)</f>
        <v>0</v>
      </c>
      <c r="AD151" s="319">
        <f t="shared" si="49"/>
        <v>0</v>
      </c>
      <c r="AE151" s="89">
        <f t="shared" si="50"/>
        <v>0</v>
      </c>
      <c r="AF151" s="89">
        <f t="shared" si="51"/>
        <v>0</v>
      </c>
      <c r="AG151" s="89">
        <f t="shared" si="52"/>
        <v>0</v>
      </c>
      <c r="AH151" s="89">
        <f t="shared" si="53"/>
        <v>0</v>
      </c>
      <c r="AI151" s="89">
        <f t="shared" si="54"/>
        <v>0</v>
      </c>
      <c r="AJ151" s="89">
        <f t="shared" si="55"/>
        <v>0</v>
      </c>
      <c r="AK151" s="89">
        <f t="shared" si="56"/>
        <v>0</v>
      </c>
      <c r="AL151" s="89">
        <f t="shared" si="57"/>
        <v>0</v>
      </c>
      <c r="AM151" s="89">
        <f t="shared" si="58"/>
        <v>0</v>
      </c>
    </row>
    <row r="152" spans="2:39" s="319" customFormat="1" ht="116.25" customHeight="1">
      <c r="B152" s="320">
        <f t="shared" si="43"/>
        <v>132</v>
      </c>
      <c r="C152" s="332"/>
      <c r="D152" s="332"/>
      <c r="E152" s="333"/>
      <c r="F152" s="333"/>
      <c r="G152" s="309"/>
      <c r="H152" s="308" t="s">
        <v>338</v>
      </c>
      <c r="I152" s="248" t="s">
        <v>358</v>
      </c>
      <c r="J152" s="249"/>
      <c r="K152" s="250"/>
      <c r="L152" s="324"/>
      <c r="M152" s="324"/>
      <c r="N152" s="324"/>
      <c r="O152" s="324"/>
      <c r="P152" s="324"/>
      <c r="Q152" s="324"/>
      <c r="R152" s="324"/>
      <c r="S152" s="324"/>
      <c r="T152" s="324"/>
      <c r="U152" s="325"/>
      <c r="V152" s="326"/>
      <c r="W152" s="326"/>
      <c r="X152" s="327"/>
      <c r="Y152" s="328" t="str">
        <f t="shared" si="215"/>
        <v>未実施</v>
      </c>
      <c r="Z152" s="329" t="str">
        <f t="shared" si="216"/>
        <v/>
      </c>
      <c r="AA152" s="330" t="str">
        <f t="shared" si="217"/>
        <v/>
      </c>
      <c r="AB152" s="331">
        <f t="shared" si="218"/>
        <v>0</v>
      </c>
      <c r="AC152" s="331">
        <f t="shared" si="219"/>
        <v>0</v>
      </c>
      <c r="AD152" s="319">
        <f t="shared" si="49"/>
        <v>0</v>
      </c>
      <c r="AE152" s="89">
        <f t="shared" si="50"/>
        <v>0</v>
      </c>
      <c r="AF152" s="89">
        <f t="shared" si="51"/>
        <v>0</v>
      </c>
      <c r="AG152" s="89">
        <f t="shared" si="52"/>
        <v>0</v>
      </c>
      <c r="AH152" s="89">
        <f t="shared" si="53"/>
        <v>0</v>
      </c>
      <c r="AI152" s="89">
        <f t="shared" si="54"/>
        <v>0</v>
      </c>
      <c r="AJ152" s="89">
        <f t="shared" si="55"/>
        <v>0</v>
      </c>
      <c r="AK152" s="89">
        <f t="shared" si="56"/>
        <v>0</v>
      </c>
      <c r="AL152" s="89">
        <f t="shared" si="57"/>
        <v>0</v>
      </c>
      <c r="AM152" s="89">
        <f t="shared" si="58"/>
        <v>0</v>
      </c>
    </row>
    <row r="153" spans="2:39" s="319" customFormat="1" ht="109.5" customHeight="1">
      <c r="B153" s="320">
        <f t="shared" si="43"/>
        <v>133</v>
      </c>
      <c r="C153" s="332"/>
      <c r="D153" s="332"/>
      <c r="E153" s="333"/>
      <c r="F153" s="333"/>
      <c r="G153" s="309"/>
      <c r="H153" s="308" t="s">
        <v>340</v>
      </c>
      <c r="I153" s="248" t="s">
        <v>359</v>
      </c>
      <c r="J153" s="249"/>
      <c r="K153" s="250"/>
      <c r="L153" s="324"/>
      <c r="M153" s="324"/>
      <c r="N153" s="324"/>
      <c r="O153" s="324"/>
      <c r="P153" s="324"/>
      <c r="Q153" s="324"/>
      <c r="R153" s="324"/>
      <c r="S153" s="324"/>
      <c r="T153" s="324"/>
      <c r="U153" s="325"/>
      <c r="V153" s="326"/>
      <c r="W153" s="326"/>
      <c r="X153" s="327"/>
      <c r="Y153" s="328" t="str">
        <f t="shared" ref="Y153" si="250">IF(COUNTA(C153:K153)=0,"",IF(COUNTA(L153:T153)=0,"未実施",IF(COUNTIF(L153:T153,"Y")=1,"終了","試験中")))</f>
        <v>未実施</v>
      </c>
      <c r="Z153" s="329" t="str">
        <f t="shared" ref="Z153" si="251">IF(COUNTA(C153:K153)=0,"",IF(L153&lt;&gt;"",$L$10,IF(M153&lt;&gt;"",$M$10,IF(N153&lt;&gt;"",$N$10,IF(O153&lt;&gt;"",$O$10,IF(P153&lt;&gt;"",$P$10,IF(T153&lt;&gt;"",$T$10,"")))))))</f>
        <v/>
      </c>
      <c r="AA153" s="330" t="str">
        <f t="shared" ref="AA153" si="252">IF(COUNTA(C153:K153)=0,"",IF(L153="Y",$L$10,IF(M153="Y",$M$10,IF(N153="Y",$N$10,IF(O153="Y",$O$10,IF(P153="Y",$P$10,IF(T153="Y",$T$10,"")))))))</f>
        <v/>
      </c>
      <c r="AB153" s="331">
        <f t="shared" ref="AB153" si="253">IF(OR(L153 &lt;&gt; "",M153 &lt;&gt;"",N153 &lt;&gt; "",O153 &lt;&gt;"",P153 &lt;&gt; "",Q153 &lt;&gt;"",R153 &lt;&gt; "",S153 &lt;&gt;"",T153 &lt;&gt; ""),1,0)</f>
        <v>0</v>
      </c>
      <c r="AC153" s="331">
        <f t="shared" ref="AC153" si="254">IF(OR(L153 = "H",M153 = "H",N153 = "H",O153 = "H",P153 = "H",Q153 = "H",R153 = "H",S153 = "H",T153 = "H",L153 = "M",M153 = "M",N153 = "M",O153 = "M",P153 = "M",Q153 = "M",R153 = "M",S153 = "M",T153 = "M",L153 = "L",M153 = "L",N153 = "L",O153 = "L",P153 = "L",Q153 = "L",R153 = "L",S153 = "L",T153 = "L"),1,0)</f>
        <v>0</v>
      </c>
      <c r="AD153" s="319">
        <f t="shared" si="49"/>
        <v>0</v>
      </c>
      <c r="AE153" s="89">
        <f t="shared" si="50"/>
        <v>0</v>
      </c>
      <c r="AF153" s="89">
        <f t="shared" si="51"/>
        <v>0</v>
      </c>
      <c r="AG153" s="89">
        <f t="shared" si="52"/>
        <v>0</v>
      </c>
      <c r="AH153" s="89">
        <f t="shared" si="53"/>
        <v>0</v>
      </c>
      <c r="AI153" s="89">
        <f t="shared" si="54"/>
        <v>0</v>
      </c>
      <c r="AJ153" s="89">
        <f t="shared" si="55"/>
        <v>0</v>
      </c>
      <c r="AK153" s="89">
        <f t="shared" si="56"/>
        <v>0</v>
      </c>
      <c r="AL153" s="89">
        <f t="shared" si="57"/>
        <v>0</v>
      </c>
      <c r="AM153" s="89">
        <f t="shared" si="58"/>
        <v>0</v>
      </c>
    </row>
    <row r="154" spans="2:39" s="319" customFormat="1" ht="109.5" customHeight="1">
      <c r="B154" s="320">
        <f t="shared" si="43"/>
        <v>134</v>
      </c>
      <c r="C154" s="332"/>
      <c r="D154" s="332"/>
      <c r="E154" s="333"/>
      <c r="F154" s="333"/>
      <c r="G154" s="309"/>
      <c r="H154" s="308" t="s">
        <v>341</v>
      </c>
      <c r="I154" s="248" t="s">
        <v>360</v>
      </c>
      <c r="J154" s="249"/>
      <c r="K154" s="250"/>
      <c r="L154" s="324"/>
      <c r="M154" s="324"/>
      <c r="N154" s="324"/>
      <c r="O154" s="324"/>
      <c r="P154" s="324"/>
      <c r="Q154" s="324"/>
      <c r="R154" s="324"/>
      <c r="S154" s="324"/>
      <c r="T154" s="324"/>
      <c r="U154" s="325"/>
      <c r="V154" s="326"/>
      <c r="W154" s="326"/>
      <c r="X154" s="327"/>
      <c r="Y154" s="328" t="str">
        <f t="shared" ref="Y154" si="255">IF(COUNTA(C154:K154)=0,"",IF(COUNTA(L154:T154)=0,"未実施",IF(COUNTIF(L154:T154,"Y")=1,"終了","試験中")))</f>
        <v>未実施</v>
      </c>
      <c r="Z154" s="329" t="str">
        <f t="shared" ref="Z154" si="256">IF(COUNTA(C154:K154)=0,"",IF(L154&lt;&gt;"",$L$10,IF(M154&lt;&gt;"",$M$10,IF(N154&lt;&gt;"",$N$10,IF(O154&lt;&gt;"",$O$10,IF(P154&lt;&gt;"",$P$10,IF(T154&lt;&gt;"",$T$10,"")))))))</f>
        <v/>
      </c>
      <c r="AA154" s="330" t="str">
        <f t="shared" ref="AA154" si="257">IF(COUNTA(C154:K154)=0,"",IF(L154="Y",$L$10,IF(M154="Y",$M$10,IF(N154="Y",$N$10,IF(O154="Y",$O$10,IF(P154="Y",$P$10,IF(T154="Y",$T$10,"")))))))</f>
        <v/>
      </c>
      <c r="AB154" s="331">
        <f t="shared" ref="AB154" si="258">IF(OR(L154 &lt;&gt; "",M154 &lt;&gt;"",N154 &lt;&gt; "",O154 &lt;&gt;"",P154 &lt;&gt; "",Q154 &lt;&gt;"",R154 &lt;&gt; "",S154 &lt;&gt;"",T154 &lt;&gt; ""),1,0)</f>
        <v>0</v>
      </c>
      <c r="AC154" s="331">
        <f t="shared" ref="AC154" si="259">IF(OR(L154 = "H",M154 = "H",N154 = "H",O154 = "H",P154 = "H",Q154 = "H",R154 = "H",S154 = "H",T154 = "H",L154 = "M",M154 = "M",N154 = "M",O154 = "M",P154 = "M",Q154 = "M",R154 = "M",S154 = "M",T154 = "M",L154 = "L",M154 = "L",N154 = "L",O154 = "L",P154 = "L",Q154 = "L",R154 = "L",S154 = "L",T154 = "L"),1,0)</f>
        <v>0</v>
      </c>
      <c r="AD154" s="319">
        <f t="shared" si="49"/>
        <v>0</v>
      </c>
      <c r="AE154" s="89">
        <f t="shared" si="50"/>
        <v>0</v>
      </c>
      <c r="AF154" s="89">
        <f t="shared" si="51"/>
        <v>0</v>
      </c>
      <c r="AG154" s="89">
        <f t="shared" si="52"/>
        <v>0</v>
      </c>
      <c r="AH154" s="89">
        <f t="shared" si="53"/>
        <v>0</v>
      </c>
      <c r="AI154" s="89">
        <f t="shared" si="54"/>
        <v>0</v>
      </c>
      <c r="AJ154" s="89">
        <f t="shared" si="55"/>
        <v>0</v>
      </c>
      <c r="AK154" s="89">
        <f t="shared" si="56"/>
        <v>0</v>
      </c>
      <c r="AL154" s="89">
        <f t="shared" si="57"/>
        <v>0</v>
      </c>
      <c r="AM154" s="89">
        <f t="shared" si="58"/>
        <v>0</v>
      </c>
    </row>
    <row r="155" spans="2:39" s="319" customFormat="1" ht="109.5" customHeight="1">
      <c r="B155" s="320">
        <f t="shared" si="43"/>
        <v>135</v>
      </c>
      <c r="C155" s="332"/>
      <c r="D155" s="332"/>
      <c r="E155" s="333"/>
      <c r="F155" s="333"/>
      <c r="G155" s="309"/>
      <c r="H155" s="308" t="s">
        <v>342</v>
      </c>
      <c r="I155" s="248" t="s">
        <v>355</v>
      </c>
      <c r="J155" s="249"/>
      <c r="K155" s="250"/>
      <c r="L155" s="324"/>
      <c r="M155" s="324"/>
      <c r="N155" s="324"/>
      <c r="O155" s="324"/>
      <c r="P155" s="324"/>
      <c r="Q155" s="324"/>
      <c r="R155" s="324"/>
      <c r="S155" s="324"/>
      <c r="T155" s="324"/>
      <c r="U155" s="325"/>
      <c r="V155" s="326"/>
      <c r="W155" s="326"/>
      <c r="X155" s="327"/>
      <c r="Y155" s="328" t="str">
        <f t="shared" ref="Y155:Y156" si="260">IF(COUNTA(C155:K155)=0,"",IF(COUNTA(L155:T155)=0,"未実施",IF(COUNTIF(L155:T155,"Y")=1,"終了","試験中")))</f>
        <v>未実施</v>
      </c>
      <c r="Z155" s="329" t="str">
        <f t="shared" ref="Z155:Z156" si="261">IF(COUNTA(C155:K155)=0,"",IF(L155&lt;&gt;"",$L$10,IF(M155&lt;&gt;"",$M$10,IF(N155&lt;&gt;"",$N$10,IF(O155&lt;&gt;"",$O$10,IF(P155&lt;&gt;"",$P$10,IF(T155&lt;&gt;"",$T$10,"")))))))</f>
        <v/>
      </c>
      <c r="AA155" s="330" t="str">
        <f t="shared" ref="AA155:AA156" si="262">IF(COUNTA(C155:K155)=0,"",IF(L155="Y",$L$10,IF(M155="Y",$M$10,IF(N155="Y",$N$10,IF(O155="Y",$O$10,IF(P155="Y",$P$10,IF(T155="Y",$T$10,"")))))))</f>
        <v/>
      </c>
      <c r="AB155" s="331">
        <f t="shared" ref="AB155:AB156" si="263">IF(OR(L155 &lt;&gt; "",M155 &lt;&gt;"",N155 &lt;&gt; "",O155 &lt;&gt;"",P155 &lt;&gt; "",Q155 &lt;&gt;"",R155 &lt;&gt; "",S155 &lt;&gt;"",T155 &lt;&gt; ""),1,0)</f>
        <v>0</v>
      </c>
      <c r="AC155" s="331">
        <f t="shared" ref="AC155:AC156" si="264">IF(OR(L155 = "H",M155 = "H",N155 = "H",O155 = "H",P155 = "H",Q155 = "H",R155 = "H",S155 = "H",T155 = "H",L155 = "M",M155 = "M",N155 = "M",O155 = "M",P155 = "M",Q155 = "M",R155 = "M",S155 = "M",T155 = "M",L155 = "L",M155 = "L",N155 = "L",O155 = "L",P155 = "L",Q155 = "L",R155 = "L",S155 = "L",T155 = "L"),1,0)</f>
        <v>0</v>
      </c>
      <c r="AD155" s="319">
        <f t="shared" si="49"/>
        <v>0</v>
      </c>
      <c r="AE155" s="89">
        <f t="shared" si="50"/>
        <v>0</v>
      </c>
      <c r="AF155" s="89">
        <f t="shared" si="51"/>
        <v>0</v>
      </c>
      <c r="AG155" s="89">
        <f t="shared" si="52"/>
        <v>0</v>
      </c>
      <c r="AH155" s="89">
        <f t="shared" si="53"/>
        <v>0</v>
      </c>
      <c r="AI155" s="89">
        <f t="shared" si="54"/>
        <v>0</v>
      </c>
      <c r="AJ155" s="89">
        <f t="shared" si="55"/>
        <v>0</v>
      </c>
      <c r="AK155" s="89">
        <f t="shared" si="56"/>
        <v>0</v>
      </c>
      <c r="AL155" s="89">
        <f t="shared" si="57"/>
        <v>0</v>
      </c>
      <c r="AM155" s="89">
        <f t="shared" si="58"/>
        <v>0</v>
      </c>
    </row>
    <row r="156" spans="2:39" s="319" customFormat="1" ht="109.5" customHeight="1">
      <c r="B156" s="320">
        <f t="shared" si="43"/>
        <v>136</v>
      </c>
      <c r="C156" s="332"/>
      <c r="D156" s="332"/>
      <c r="E156" s="333"/>
      <c r="F156" s="333"/>
      <c r="G156" s="309"/>
      <c r="H156" s="308" t="s">
        <v>343</v>
      </c>
      <c r="I156" s="248" t="s">
        <v>352</v>
      </c>
      <c r="J156" s="249"/>
      <c r="K156" s="250"/>
      <c r="L156" s="324"/>
      <c r="M156" s="324"/>
      <c r="N156" s="324"/>
      <c r="O156" s="324"/>
      <c r="P156" s="324"/>
      <c r="Q156" s="324"/>
      <c r="R156" s="324"/>
      <c r="S156" s="324"/>
      <c r="T156" s="324"/>
      <c r="U156" s="325"/>
      <c r="V156" s="326"/>
      <c r="W156" s="326"/>
      <c r="X156" s="327"/>
      <c r="Y156" s="328" t="str">
        <f t="shared" si="260"/>
        <v>未実施</v>
      </c>
      <c r="Z156" s="329" t="str">
        <f t="shared" si="261"/>
        <v/>
      </c>
      <c r="AA156" s="330" t="str">
        <f t="shared" si="262"/>
        <v/>
      </c>
      <c r="AB156" s="331">
        <f t="shared" si="263"/>
        <v>0</v>
      </c>
      <c r="AC156" s="331">
        <f t="shared" si="264"/>
        <v>0</v>
      </c>
      <c r="AD156" s="319">
        <f t="shared" si="49"/>
        <v>0</v>
      </c>
      <c r="AE156" s="89">
        <f t="shared" si="50"/>
        <v>0</v>
      </c>
      <c r="AF156" s="89">
        <f t="shared" si="51"/>
        <v>0</v>
      </c>
      <c r="AG156" s="89">
        <f t="shared" si="52"/>
        <v>0</v>
      </c>
      <c r="AH156" s="89">
        <f t="shared" si="53"/>
        <v>0</v>
      </c>
      <c r="AI156" s="89">
        <f t="shared" si="54"/>
        <v>0</v>
      </c>
      <c r="AJ156" s="89">
        <f t="shared" si="55"/>
        <v>0</v>
      </c>
      <c r="AK156" s="89">
        <f t="shared" si="56"/>
        <v>0</v>
      </c>
      <c r="AL156" s="89">
        <f t="shared" si="57"/>
        <v>0</v>
      </c>
      <c r="AM156" s="89">
        <f t="shared" si="58"/>
        <v>0</v>
      </c>
    </row>
    <row r="157" spans="2:39" s="319" customFormat="1" ht="109.5" customHeight="1">
      <c r="B157" s="320">
        <f t="shared" si="43"/>
        <v>137</v>
      </c>
      <c r="C157" s="332"/>
      <c r="D157" s="332"/>
      <c r="E157" s="333"/>
      <c r="F157" s="333"/>
      <c r="G157" s="309"/>
      <c r="H157" s="308" t="s">
        <v>344</v>
      </c>
      <c r="I157" s="248" t="s">
        <v>353</v>
      </c>
      <c r="J157" s="249"/>
      <c r="K157" s="250"/>
      <c r="L157" s="324"/>
      <c r="M157" s="324"/>
      <c r="N157" s="324"/>
      <c r="O157" s="324"/>
      <c r="P157" s="324"/>
      <c r="Q157" s="324"/>
      <c r="R157" s="324"/>
      <c r="S157" s="324"/>
      <c r="T157" s="324"/>
      <c r="U157" s="325"/>
      <c r="V157" s="326"/>
      <c r="W157" s="326"/>
      <c r="X157" s="327"/>
      <c r="Y157" s="328" t="str">
        <f t="shared" ref="Y157" si="265">IF(COUNTA(C157:K157)=0,"",IF(COUNTA(L157:T157)=0,"未実施",IF(COUNTIF(L157:T157,"Y")=1,"終了","試験中")))</f>
        <v>未実施</v>
      </c>
      <c r="Z157" s="329" t="str">
        <f t="shared" ref="Z157" si="266">IF(COUNTA(C157:K157)=0,"",IF(L157&lt;&gt;"",$L$10,IF(M157&lt;&gt;"",$M$10,IF(N157&lt;&gt;"",$N$10,IF(O157&lt;&gt;"",$O$10,IF(P157&lt;&gt;"",$P$10,IF(T157&lt;&gt;"",$T$10,"")))))))</f>
        <v/>
      </c>
      <c r="AA157" s="330" t="str">
        <f t="shared" ref="AA157" si="267">IF(COUNTA(C157:K157)=0,"",IF(L157="Y",$L$10,IF(M157="Y",$M$10,IF(N157="Y",$N$10,IF(O157="Y",$O$10,IF(P157="Y",$P$10,IF(T157="Y",$T$10,"")))))))</f>
        <v/>
      </c>
      <c r="AB157" s="331">
        <f t="shared" ref="AB157" si="268">IF(OR(L157 &lt;&gt; "",M157 &lt;&gt;"",N157 &lt;&gt; "",O157 &lt;&gt;"",P157 &lt;&gt; "",Q157 &lt;&gt;"",R157 &lt;&gt; "",S157 &lt;&gt;"",T157 &lt;&gt; ""),1,0)</f>
        <v>0</v>
      </c>
      <c r="AC157" s="331">
        <f t="shared" ref="AC157" si="269">IF(OR(L157 = "H",M157 = "H",N157 = "H",O157 = "H",P157 = "H",Q157 = "H",R157 = "H",S157 = "H",T157 = "H",L157 = "M",M157 = "M",N157 = "M",O157 = "M",P157 = "M",Q157 = "M",R157 = "M",S157 = "M",T157 = "M",L157 = "L",M157 = "L",N157 = "L",O157 = "L",P157 = "L",Q157 = "L",R157 = "L",S157 = "L",T157 = "L"),1,0)</f>
        <v>0</v>
      </c>
      <c r="AD157" s="319">
        <f t="shared" si="49"/>
        <v>0</v>
      </c>
      <c r="AE157" s="89">
        <f t="shared" si="50"/>
        <v>0</v>
      </c>
      <c r="AF157" s="89">
        <f t="shared" si="51"/>
        <v>0</v>
      </c>
      <c r="AG157" s="89">
        <f t="shared" si="52"/>
        <v>0</v>
      </c>
      <c r="AH157" s="89">
        <f t="shared" si="53"/>
        <v>0</v>
      </c>
      <c r="AI157" s="89">
        <f t="shared" si="54"/>
        <v>0</v>
      </c>
      <c r="AJ157" s="89">
        <f t="shared" si="55"/>
        <v>0</v>
      </c>
      <c r="AK157" s="89">
        <f t="shared" si="56"/>
        <v>0</v>
      </c>
      <c r="AL157" s="89">
        <f t="shared" si="57"/>
        <v>0</v>
      </c>
      <c r="AM157" s="89">
        <f t="shared" si="58"/>
        <v>0</v>
      </c>
    </row>
    <row r="158" spans="2:39" s="319" customFormat="1" ht="109.5" customHeight="1">
      <c r="B158" s="320">
        <f t="shared" si="43"/>
        <v>138</v>
      </c>
      <c r="C158" s="332"/>
      <c r="D158" s="332"/>
      <c r="E158" s="333"/>
      <c r="F158" s="333"/>
      <c r="G158" s="309"/>
      <c r="H158" s="308" t="s">
        <v>345</v>
      </c>
      <c r="I158" s="248" t="s">
        <v>354</v>
      </c>
      <c r="J158" s="249"/>
      <c r="K158" s="250"/>
      <c r="L158" s="324"/>
      <c r="M158" s="324"/>
      <c r="N158" s="324"/>
      <c r="O158" s="324"/>
      <c r="P158" s="324"/>
      <c r="Q158" s="324"/>
      <c r="R158" s="324"/>
      <c r="S158" s="324"/>
      <c r="T158" s="324"/>
      <c r="U158" s="325"/>
      <c r="V158" s="326"/>
      <c r="W158" s="326"/>
      <c r="X158" s="327"/>
      <c r="Y158" s="328" t="str">
        <f t="shared" ref="Y158" si="270">IF(COUNTA(C158:K158)=0,"",IF(COUNTA(L158:T158)=0,"未実施",IF(COUNTIF(L158:T158,"Y")=1,"終了","試験中")))</f>
        <v>未実施</v>
      </c>
      <c r="Z158" s="329" t="str">
        <f t="shared" ref="Z158" si="271">IF(COUNTA(C158:K158)=0,"",IF(L158&lt;&gt;"",$L$10,IF(M158&lt;&gt;"",$M$10,IF(N158&lt;&gt;"",$N$10,IF(O158&lt;&gt;"",$O$10,IF(P158&lt;&gt;"",$P$10,IF(T158&lt;&gt;"",$T$10,"")))))))</f>
        <v/>
      </c>
      <c r="AA158" s="330" t="str">
        <f t="shared" ref="AA158" si="272">IF(COUNTA(C158:K158)=0,"",IF(L158="Y",$L$10,IF(M158="Y",$M$10,IF(N158="Y",$N$10,IF(O158="Y",$O$10,IF(P158="Y",$P$10,IF(T158="Y",$T$10,"")))))))</f>
        <v/>
      </c>
      <c r="AB158" s="331">
        <f t="shared" ref="AB158" si="273">IF(OR(L158 &lt;&gt; "",M158 &lt;&gt;"",N158 &lt;&gt; "",O158 &lt;&gt;"",P158 &lt;&gt; "",Q158 &lt;&gt;"",R158 &lt;&gt; "",S158 &lt;&gt;"",T158 &lt;&gt; ""),1,0)</f>
        <v>0</v>
      </c>
      <c r="AC158" s="331">
        <f t="shared" ref="AC158" si="274">IF(OR(L158 = "H",M158 = "H",N158 = "H",O158 = "H",P158 = "H",Q158 = "H",R158 = "H",S158 = "H",T158 = "H",L158 = "M",M158 = "M",N158 = "M",O158 = "M",P158 = "M",Q158 = "M",R158 = "M",S158 = "M",T158 = "M",L158 = "L",M158 = "L",N158 = "L",O158 = "L",P158 = "L",Q158 = "L",R158 = "L",S158 = "L",T158 = "L"),1,0)</f>
        <v>0</v>
      </c>
      <c r="AD158" s="319">
        <f t="shared" si="49"/>
        <v>0</v>
      </c>
      <c r="AE158" s="89">
        <f t="shared" si="50"/>
        <v>0</v>
      </c>
      <c r="AF158" s="89">
        <f t="shared" si="51"/>
        <v>0</v>
      </c>
      <c r="AG158" s="89">
        <f t="shared" si="52"/>
        <v>0</v>
      </c>
      <c r="AH158" s="89">
        <f t="shared" si="53"/>
        <v>0</v>
      </c>
      <c r="AI158" s="89">
        <f t="shared" si="54"/>
        <v>0</v>
      </c>
      <c r="AJ158" s="89">
        <f t="shared" si="55"/>
        <v>0</v>
      </c>
      <c r="AK158" s="89">
        <f t="shared" si="56"/>
        <v>0</v>
      </c>
      <c r="AL158" s="89">
        <f t="shared" si="57"/>
        <v>0</v>
      </c>
      <c r="AM158" s="89">
        <f t="shared" si="58"/>
        <v>0</v>
      </c>
    </row>
    <row r="159" spans="2:39" s="319" customFormat="1" ht="109.5" customHeight="1">
      <c r="B159" s="320">
        <f t="shared" si="43"/>
        <v>139</v>
      </c>
      <c r="C159" s="332"/>
      <c r="D159" s="332"/>
      <c r="E159" s="333"/>
      <c r="F159" s="333"/>
      <c r="G159" s="309"/>
      <c r="H159" s="308" t="s">
        <v>346</v>
      </c>
      <c r="I159" s="297" t="s">
        <v>349</v>
      </c>
      <c r="J159" s="298"/>
      <c r="K159" s="299"/>
      <c r="L159" s="324"/>
      <c r="M159" s="324"/>
      <c r="N159" s="324"/>
      <c r="O159" s="324"/>
      <c r="P159" s="324"/>
      <c r="Q159" s="324"/>
      <c r="R159" s="324"/>
      <c r="S159" s="324"/>
      <c r="T159" s="324"/>
      <c r="U159" s="325"/>
      <c r="V159" s="326"/>
      <c r="W159" s="326"/>
      <c r="X159" s="327"/>
      <c r="Y159" s="328" t="str">
        <f t="shared" ref="Y159" si="275">IF(COUNTA(C159:K159)=0,"",IF(COUNTA(L159:T159)=0,"未実施",IF(COUNTIF(L159:T159,"Y")=1,"終了","試験中")))</f>
        <v>未実施</v>
      </c>
      <c r="Z159" s="329" t="str">
        <f t="shared" ref="Z159" si="276">IF(COUNTA(C159:K159)=0,"",IF(L159&lt;&gt;"",$L$10,IF(M159&lt;&gt;"",$M$10,IF(N159&lt;&gt;"",$N$10,IF(O159&lt;&gt;"",$O$10,IF(P159&lt;&gt;"",$P$10,IF(T159&lt;&gt;"",$T$10,"")))))))</f>
        <v/>
      </c>
      <c r="AA159" s="330" t="str">
        <f t="shared" ref="AA159" si="277">IF(COUNTA(C159:K159)=0,"",IF(L159="Y",$L$10,IF(M159="Y",$M$10,IF(N159="Y",$N$10,IF(O159="Y",$O$10,IF(P159="Y",$P$10,IF(T159="Y",$T$10,"")))))))</f>
        <v/>
      </c>
      <c r="AB159" s="331">
        <f t="shared" ref="AB159" si="278">IF(OR(L159 &lt;&gt; "",M159 &lt;&gt;"",N159 &lt;&gt; "",O159 &lt;&gt;"",P159 &lt;&gt; "",Q159 &lt;&gt;"",R159 &lt;&gt; "",S159 &lt;&gt;"",T159 &lt;&gt; ""),1,0)</f>
        <v>0</v>
      </c>
      <c r="AC159" s="331">
        <f t="shared" ref="AC159" si="279">IF(OR(L159 = "H",M159 = "H",N159 = "H",O159 = "H",P159 = "H",Q159 = "H",R159 = "H",S159 = "H",T159 = "H",L159 = "M",M159 = "M",N159 = "M",O159 = "M",P159 = "M",Q159 = "M",R159 = "M",S159 = "M",T159 = "M",L159 = "L",M159 = "L",N159 = "L",O159 = "L",P159 = "L",Q159 = "L",R159 = "L",S159 = "L",T159 = "L"),1,0)</f>
        <v>0</v>
      </c>
      <c r="AD159" s="319">
        <f t="shared" si="49"/>
        <v>0</v>
      </c>
      <c r="AE159" s="89">
        <f t="shared" si="50"/>
        <v>0</v>
      </c>
      <c r="AF159" s="89">
        <f t="shared" si="51"/>
        <v>0</v>
      </c>
      <c r="AG159" s="89">
        <f t="shared" si="52"/>
        <v>0</v>
      </c>
      <c r="AH159" s="89">
        <f t="shared" si="53"/>
        <v>0</v>
      </c>
      <c r="AI159" s="89">
        <f t="shared" si="54"/>
        <v>0</v>
      </c>
      <c r="AJ159" s="89">
        <f t="shared" si="55"/>
        <v>0</v>
      </c>
      <c r="AK159" s="89">
        <f t="shared" si="56"/>
        <v>0</v>
      </c>
      <c r="AL159" s="89">
        <f t="shared" si="57"/>
        <v>0</v>
      </c>
      <c r="AM159" s="89">
        <f t="shared" si="58"/>
        <v>0</v>
      </c>
    </row>
    <row r="160" spans="2:39" s="319" customFormat="1" ht="109.5" customHeight="1">
      <c r="B160" s="320">
        <f t="shared" si="43"/>
        <v>140</v>
      </c>
      <c r="C160" s="332"/>
      <c r="D160" s="332"/>
      <c r="E160" s="333"/>
      <c r="F160" s="333"/>
      <c r="G160" s="309"/>
      <c r="H160" s="308" t="s">
        <v>347</v>
      </c>
      <c r="I160" s="297" t="s">
        <v>350</v>
      </c>
      <c r="J160" s="298"/>
      <c r="K160" s="299"/>
      <c r="L160" s="324"/>
      <c r="M160" s="324"/>
      <c r="N160" s="324"/>
      <c r="O160" s="324"/>
      <c r="P160" s="324"/>
      <c r="Q160" s="324"/>
      <c r="R160" s="324"/>
      <c r="S160" s="324"/>
      <c r="T160" s="324"/>
      <c r="U160" s="325"/>
      <c r="V160" s="326"/>
      <c r="W160" s="326"/>
      <c r="X160" s="327"/>
      <c r="Y160" s="328" t="str">
        <f t="shared" ref="Y160" si="280">IF(COUNTA(C160:K160)=0,"",IF(COUNTA(L160:T160)=0,"未実施",IF(COUNTIF(L160:T160,"Y")=1,"終了","試験中")))</f>
        <v>未実施</v>
      </c>
      <c r="Z160" s="329" t="str">
        <f t="shared" ref="Z160" si="281">IF(COUNTA(C160:K160)=0,"",IF(L160&lt;&gt;"",$L$10,IF(M160&lt;&gt;"",$M$10,IF(N160&lt;&gt;"",$N$10,IF(O160&lt;&gt;"",$O$10,IF(P160&lt;&gt;"",$P$10,IF(T160&lt;&gt;"",$T$10,"")))))))</f>
        <v/>
      </c>
      <c r="AA160" s="330" t="str">
        <f t="shared" ref="AA160" si="282">IF(COUNTA(C160:K160)=0,"",IF(L160="Y",$L$10,IF(M160="Y",$M$10,IF(N160="Y",$N$10,IF(O160="Y",$O$10,IF(P160="Y",$P$10,IF(T160="Y",$T$10,"")))))))</f>
        <v/>
      </c>
      <c r="AB160" s="331">
        <f t="shared" ref="AB160" si="283">IF(OR(L160 &lt;&gt; "",M160 &lt;&gt;"",N160 &lt;&gt; "",O160 &lt;&gt;"",P160 &lt;&gt; "",Q160 &lt;&gt;"",R160 &lt;&gt; "",S160 &lt;&gt;"",T160 &lt;&gt; ""),1,0)</f>
        <v>0</v>
      </c>
      <c r="AC160" s="331">
        <f t="shared" ref="AC160" si="284">IF(OR(L160 = "H",M160 = "H",N160 = "H",O160 = "H",P160 = "H",Q160 = "H",R160 = "H",S160 = "H",T160 = "H",L160 = "M",M160 = "M",N160 = "M",O160 = "M",P160 = "M",Q160 = "M",R160 = "M",S160 = "M",T160 = "M",L160 = "L",M160 = "L",N160 = "L",O160 = "L",P160 = "L",Q160 = "L",R160 = "L",S160 = "L",T160 = "L"),1,0)</f>
        <v>0</v>
      </c>
      <c r="AD160" s="319">
        <f t="shared" si="49"/>
        <v>0</v>
      </c>
      <c r="AE160" s="89">
        <f t="shared" si="50"/>
        <v>0</v>
      </c>
      <c r="AF160" s="89">
        <f t="shared" si="51"/>
        <v>0</v>
      </c>
      <c r="AG160" s="89">
        <f t="shared" si="52"/>
        <v>0</v>
      </c>
      <c r="AH160" s="89">
        <f t="shared" si="53"/>
        <v>0</v>
      </c>
      <c r="AI160" s="89">
        <f t="shared" si="54"/>
        <v>0</v>
      </c>
      <c r="AJ160" s="89">
        <f t="shared" si="55"/>
        <v>0</v>
      </c>
      <c r="AK160" s="89">
        <f t="shared" si="56"/>
        <v>0</v>
      </c>
      <c r="AL160" s="89">
        <f t="shared" si="57"/>
        <v>0</v>
      </c>
      <c r="AM160" s="89">
        <f t="shared" si="58"/>
        <v>0</v>
      </c>
    </row>
    <row r="161" spans="1:39" s="319" customFormat="1" ht="109.5" customHeight="1">
      <c r="B161" s="320">
        <f t="shared" si="43"/>
        <v>141</v>
      </c>
      <c r="C161" s="332"/>
      <c r="D161" s="332"/>
      <c r="E161" s="333"/>
      <c r="F161" s="333"/>
      <c r="G161" s="309"/>
      <c r="H161" s="308" t="s">
        <v>348</v>
      </c>
      <c r="I161" s="297" t="s">
        <v>351</v>
      </c>
      <c r="J161" s="298"/>
      <c r="K161" s="299"/>
      <c r="L161" s="324"/>
      <c r="M161" s="324"/>
      <c r="N161" s="324"/>
      <c r="O161" s="324"/>
      <c r="P161" s="324"/>
      <c r="Q161" s="324"/>
      <c r="R161" s="324"/>
      <c r="S161" s="324"/>
      <c r="T161" s="324"/>
      <c r="U161" s="325"/>
      <c r="V161" s="326"/>
      <c r="W161" s="326"/>
      <c r="X161" s="327"/>
      <c r="Y161" s="328" t="str">
        <f t="shared" ref="Y161" si="285">IF(COUNTA(C161:K161)=0,"",IF(COUNTA(L161:T161)=0,"未実施",IF(COUNTIF(L161:T161,"Y")=1,"終了","試験中")))</f>
        <v>未実施</v>
      </c>
      <c r="Z161" s="329" t="str">
        <f t="shared" ref="Z161" si="286">IF(COUNTA(C161:K161)=0,"",IF(L161&lt;&gt;"",$L$10,IF(M161&lt;&gt;"",$M$10,IF(N161&lt;&gt;"",$N$10,IF(O161&lt;&gt;"",$O$10,IF(P161&lt;&gt;"",$P$10,IF(T161&lt;&gt;"",$T$10,"")))))))</f>
        <v/>
      </c>
      <c r="AA161" s="330" t="str">
        <f t="shared" ref="AA161" si="287">IF(COUNTA(C161:K161)=0,"",IF(L161="Y",$L$10,IF(M161="Y",$M$10,IF(N161="Y",$N$10,IF(O161="Y",$O$10,IF(P161="Y",$P$10,IF(T161="Y",$T$10,"")))))))</f>
        <v/>
      </c>
      <c r="AB161" s="331">
        <f t="shared" ref="AB161" si="288">IF(OR(L161 &lt;&gt; "",M161 &lt;&gt;"",N161 &lt;&gt; "",O161 &lt;&gt;"",P161 &lt;&gt; "",Q161 &lt;&gt;"",R161 &lt;&gt; "",S161 &lt;&gt;"",T161 &lt;&gt; ""),1,0)</f>
        <v>0</v>
      </c>
      <c r="AC161" s="331">
        <f t="shared" ref="AC161" si="289">IF(OR(L161 = "H",M161 = "H",N161 = "H",O161 = "H",P161 = "H",Q161 = "H",R161 = "H",S161 = "H",T161 = "H",L161 = "M",M161 = "M",N161 = "M",O161 = "M",P161 = "M",Q161 = "M",R161 = "M",S161 = "M",T161 = "M",L161 = "L",M161 = "L",N161 = "L",O161 = "L",P161 = "L",Q161 = "L",R161 = "L",S161 = "L",T161 = "L"),1,0)</f>
        <v>0</v>
      </c>
      <c r="AD161" s="319">
        <f t="shared" si="49"/>
        <v>0</v>
      </c>
      <c r="AE161" s="89">
        <f t="shared" si="50"/>
        <v>0</v>
      </c>
      <c r="AF161" s="89">
        <f t="shared" si="51"/>
        <v>0</v>
      </c>
      <c r="AG161" s="89">
        <f t="shared" si="52"/>
        <v>0</v>
      </c>
      <c r="AH161" s="89">
        <f t="shared" si="53"/>
        <v>0</v>
      </c>
      <c r="AI161" s="89">
        <f t="shared" si="54"/>
        <v>0</v>
      </c>
      <c r="AJ161" s="89">
        <f t="shared" si="55"/>
        <v>0</v>
      </c>
      <c r="AK161" s="89">
        <f t="shared" si="56"/>
        <v>0</v>
      </c>
      <c r="AL161" s="89">
        <f t="shared" si="57"/>
        <v>0</v>
      </c>
      <c r="AM161" s="89">
        <f t="shared" si="58"/>
        <v>0</v>
      </c>
    </row>
    <row r="162" spans="1:39" s="319" customFormat="1" ht="231.75" customHeight="1">
      <c r="B162" s="320">
        <f t="shared" si="43"/>
        <v>142</v>
      </c>
      <c r="C162" s="332"/>
      <c r="D162" s="332"/>
      <c r="E162" s="333"/>
      <c r="F162" s="333"/>
      <c r="G162" s="309"/>
      <c r="H162" s="308" t="s">
        <v>361</v>
      </c>
      <c r="I162" s="248" t="s">
        <v>362</v>
      </c>
      <c r="J162" s="249"/>
      <c r="K162" s="250"/>
      <c r="L162" s="324"/>
      <c r="M162" s="324"/>
      <c r="N162" s="324"/>
      <c r="O162" s="324"/>
      <c r="P162" s="324"/>
      <c r="Q162" s="324"/>
      <c r="R162" s="324"/>
      <c r="S162" s="324"/>
      <c r="T162" s="324"/>
      <c r="U162" s="325"/>
      <c r="V162" s="326"/>
      <c r="W162" s="326"/>
      <c r="X162" s="327"/>
      <c r="Y162" s="328" t="str">
        <f t="shared" ref="Y162:Y164" si="290">IF(COUNTA(C162:K162)=0,"",IF(COUNTA(L162:T162)=0,"未実施",IF(COUNTIF(L162:T162,"Y")=1,"終了","試験中")))</f>
        <v>未実施</v>
      </c>
      <c r="Z162" s="329" t="str">
        <f t="shared" ref="Z162:Z164" si="291">IF(COUNTA(C162:K162)=0,"",IF(L162&lt;&gt;"",$L$10,IF(M162&lt;&gt;"",$M$10,IF(N162&lt;&gt;"",$N$10,IF(O162&lt;&gt;"",$O$10,IF(P162&lt;&gt;"",$P$10,IF(T162&lt;&gt;"",$T$10,"")))))))</f>
        <v/>
      </c>
      <c r="AA162" s="330" t="str">
        <f t="shared" ref="AA162:AA164" si="292">IF(COUNTA(C162:K162)=0,"",IF(L162="Y",$L$10,IF(M162="Y",$M$10,IF(N162="Y",$N$10,IF(O162="Y",$O$10,IF(P162="Y",$P$10,IF(T162="Y",$T$10,"")))))))</f>
        <v/>
      </c>
      <c r="AB162" s="331">
        <f t="shared" ref="AB162:AB164" si="293">IF(OR(L162 &lt;&gt; "",M162 &lt;&gt;"",N162 &lt;&gt; "",O162 &lt;&gt;"",P162 &lt;&gt; "",Q162 &lt;&gt;"",R162 &lt;&gt; "",S162 &lt;&gt;"",T162 &lt;&gt; ""),1,0)</f>
        <v>0</v>
      </c>
      <c r="AC162" s="331">
        <f t="shared" ref="AC162:AC164" si="294">IF(OR(L162 = "H",M162 = "H",N162 = "H",O162 = "H",P162 = "H",Q162 = "H",R162 = "H",S162 = "H",T162 = "H",L162 = "M",M162 = "M",N162 = "M",O162 = "M",P162 = "M",Q162 = "M",R162 = "M",S162 = "M",T162 = "M",L162 = "L",M162 = "L",N162 = "L",O162 = "L",P162 = "L",Q162 = "L",R162 = "L",S162 = "L",T162 = "L"),1,0)</f>
        <v>0</v>
      </c>
      <c r="AD162" s="319">
        <f t="shared" si="49"/>
        <v>0</v>
      </c>
      <c r="AE162" s="89">
        <f t="shared" si="50"/>
        <v>0</v>
      </c>
      <c r="AF162" s="89">
        <f t="shared" si="51"/>
        <v>0</v>
      </c>
      <c r="AG162" s="89">
        <f t="shared" si="52"/>
        <v>0</v>
      </c>
      <c r="AH162" s="89">
        <f t="shared" si="53"/>
        <v>0</v>
      </c>
      <c r="AI162" s="89">
        <f t="shared" si="54"/>
        <v>0</v>
      </c>
      <c r="AJ162" s="89">
        <f t="shared" si="55"/>
        <v>0</v>
      </c>
      <c r="AK162" s="89">
        <f t="shared" si="56"/>
        <v>0</v>
      </c>
      <c r="AL162" s="89">
        <f t="shared" si="57"/>
        <v>0</v>
      </c>
      <c r="AM162" s="89">
        <f t="shared" si="58"/>
        <v>0</v>
      </c>
    </row>
    <row r="163" spans="1:39" s="319" customFormat="1" ht="161.25" customHeight="1">
      <c r="B163" s="320">
        <f t="shared" si="43"/>
        <v>143</v>
      </c>
      <c r="C163" s="332"/>
      <c r="D163" s="332"/>
      <c r="E163" s="343"/>
      <c r="F163" s="333"/>
      <c r="G163" s="311" t="s">
        <v>366</v>
      </c>
      <c r="H163" s="308" t="s">
        <v>365</v>
      </c>
      <c r="I163" s="248" t="s">
        <v>369</v>
      </c>
      <c r="J163" s="249"/>
      <c r="K163" s="250"/>
      <c r="L163" s="324"/>
      <c r="M163" s="324"/>
      <c r="N163" s="324"/>
      <c r="O163" s="324"/>
      <c r="P163" s="324"/>
      <c r="Q163" s="324"/>
      <c r="R163" s="324"/>
      <c r="S163" s="324"/>
      <c r="T163" s="324"/>
      <c r="U163" s="325"/>
      <c r="V163" s="326"/>
      <c r="W163" s="326"/>
      <c r="X163" s="327"/>
      <c r="Y163" s="328" t="str">
        <f t="shared" si="290"/>
        <v>未実施</v>
      </c>
      <c r="Z163" s="329" t="str">
        <f t="shared" si="291"/>
        <v/>
      </c>
      <c r="AA163" s="330" t="str">
        <f t="shared" si="292"/>
        <v/>
      </c>
      <c r="AB163" s="331">
        <f t="shared" si="293"/>
        <v>0</v>
      </c>
      <c r="AC163" s="331">
        <f t="shared" si="294"/>
        <v>0</v>
      </c>
      <c r="AD163" s="319">
        <f t="shared" si="49"/>
        <v>0</v>
      </c>
      <c r="AE163" s="89">
        <f t="shared" si="50"/>
        <v>0</v>
      </c>
      <c r="AF163" s="89">
        <f t="shared" si="51"/>
        <v>0</v>
      </c>
      <c r="AG163" s="89">
        <f t="shared" si="52"/>
        <v>0</v>
      </c>
      <c r="AH163" s="89">
        <f t="shared" si="53"/>
        <v>0</v>
      </c>
      <c r="AI163" s="89">
        <f t="shared" si="54"/>
        <v>0</v>
      </c>
      <c r="AJ163" s="89">
        <f t="shared" si="55"/>
        <v>0</v>
      </c>
      <c r="AK163" s="89">
        <f t="shared" si="56"/>
        <v>0</v>
      </c>
      <c r="AL163" s="89">
        <f t="shared" si="57"/>
        <v>0</v>
      </c>
      <c r="AM163" s="89">
        <f t="shared" si="58"/>
        <v>0</v>
      </c>
    </row>
    <row r="164" spans="1:39" s="88" customFormat="1" ht="80.099999999999994" customHeight="1">
      <c r="A164" s="84"/>
      <c r="B164" s="85">
        <f t="shared" si="43"/>
        <v>144</v>
      </c>
      <c r="C164" s="245"/>
      <c r="D164" s="245"/>
      <c r="E164" s="246"/>
      <c r="F164" s="246"/>
      <c r="G164" s="167" t="s">
        <v>370</v>
      </c>
      <c r="H164" s="167" t="s">
        <v>371</v>
      </c>
      <c r="I164" s="248" t="s">
        <v>372</v>
      </c>
      <c r="J164" s="249"/>
      <c r="K164" s="250"/>
      <c r="L164" s="86"/>
      <c r="M164" s="86"/>
      <c r="N164" s="86"/>
      <c r="O164" s="86"/>
      <c r="P164" s="86"/>
      <c r="Q164" s="86"/>
      <c r="R164" s="86"/>
      <c r="S164" s="86"/>
      <c r="T164" s="86"/>
      <c r="U164" s="251"/>
      <c r="V164" s="252"/>
      <c r="W164" s="252"/>
      <c r="X164" s="253"/>
      <c r="Y164" s="176" t="str">
        <f t="shared" si="290"/>
        <v>未実施</v>
      </c>
      <c r="Z164" s="177" t="str">
        <f t="shared" si="291"/>
        <v/>
      </c>
      <c r="AA164" s="178" t="str">
        <f t="shared" si="292"/>
        <v/>
      </c>
      <c r="AB164" s="87">
        <f t="shared" si="293"/>
        <v>0</v>
      </c>
      <c r="AC164" s="87">
        <f t="shared" si="294"/>
        <v>0</v>
      </c>
      <c r="AD164" s="88">
        <f t="shared" si="49"/>
        <v>0</v>
      </c>
      <c r="AE164" s="89">
        <f t="shared" si="50"/>
        <v>0</v>
      </c>
      <c r="AF164" s="89">
        <f t="shared" si="51"/>
        <v>0</v>
      </c>
      <c r="AG164" s="89">
        <f t="shared" si="52"/>
        <v>0</v>
      </c>
      <c r="AH164" s="89">
        <f t="shared" si="53"/>
        <v>0</v>
      </c>
      <c r="AI164" s="89">
        <f t="shared" si="54"/>
        <v>0</v>
      </c>
      <c r="AJ164" s="89">
        <f t="shared" si="55"/>
        <v>0</v>
      </c>
      <c r="AK164" s="89">
        <f t="shared" si="56"/>
        <v>0</v>
      </c>
      <c r="AL164" s="89">
        <f t="shared" si="57"/>
        <v>0</v>
      </c>
      <c r="AM164" s="89">
        <f t="shared" si="58"/>
        <v>0</v>
      </c>
    </row>
    <row r="165" spans="1:39" s="319" customFormat="1" ht="122.25" customHeight="1">
      <c r="B165" s="320">
        <f t="shared" si="43"/>
        <v>145</v>
      </c>
      <c r="C165" s="337"/>
      <c r="D165" s="337"/>
      <c r="E165" s="322" t="s">
        <v>175</v>
      </c>
      <c r="F165" s="323"/>
      <c r="G165" s="308" t="s">
        <v>176</v>
      </c>
      <c r="H165" s="308"/>
      <c r="I165" s="248" t="s">
        <v>373</v>
      </c>
      <c r="J165" s="249"/>
      <c r="K165" s="250"/>
      <c r="L165" s="324"/>
      <c r="M165" s="324"/>
      <c r="N165" s="324"/>
      <c r="O165" s="324"/>
      <c r="P165" s="324"/>
      <c r="Q165" s="324"/>
      <c r="R165" s="324"/>
      <c r="S165" s="324"/>
      <c r="T165" s="324"/>
      <c r="U165" s="325"/>
      <c r="V165" s="326"/>
      <c r="W165" s="326"/>
      <c r="X165" s="327"/>
      <c r="Y165" s="328" t="str">
        <f t="shared" si="215"/>
        <v>未実施</v>
      </c>
      <c r="Z165" s="329" t="str">
        <f t="shared" si="216"/>
        <v/>
      </c>
      <c r="AA165" s="330" t="str">
        <f t="shared" si="217"/>
        <v/>
      </c>
      <c r="AB165" s="331">
        <f t="shared" ref="AB165" si="295">IF(OR(L165 &lt;&gt; "",M165 &lt;&gt;"",N165 &lt;&gt; "",O165 &lt;&gt;"",P165 &lt;&gt; "",Q165 &lt;&gt;"",R165 &lt;&gt; "",S165 &lt;&gt;"",T165 &lt;&gt; ""),1,0)</f>
        <v>0</v>
      </c>
      <c r="AC165" s="331">
        <f t="shared" ref="AC165" si="296">IF(OR(L165 = "H",M165 = "H",N165 = "H",O165 = "H",P165 = "H",Q165 = "H",R165 = "H",S165 = "H",T165 = "H",L165 = "M",M165 = "M",N165 = "M",O165 = "M",P165 = "M",Q165 = "M",R165 = "M",S165 = "M",T165 = "M",L165 = "L",M165 = "L",N165 = "L",O165 = "L",P165 = "L",Q165 = "L",R165 = "L",S165 = "L",T165 = "L"),1,0)</f>
        <v>0</v>
      </c>
      <c r="AD165" s="319">
        <f t="shared" si="49"/>
        <v>0</v>
      </c>
      <c r="AE165" s="89">
        <f t="shared" si="50"/>
        <v>0</v>
      </c>
      <c r="AF165" s="89">
        <f t="shared" si="51"/>
        <v>0</v>
      </c>
      <c r="AG165" s="89">
        <f t="shared" si="52"/>
        <v>0</v>
      </c>
      <c r="AH165" s="89">
        <f t="shared" si="53"/>
        <v>0</v>
      </c>
      <c r="AI165" s="89">
        <f t="shared" si="54"/>
        <v>0</v>
      </c>
      <c r="AJ165" s="89">
        <f t="shared" si="55"/>
        <v>0</v>
      </c>
      <c r="AK165" s="89">
        <f t="shared" si="56"/>
        <v>0</v>
      </c>
      <c r="AL165" s="89">
        <f t="shared" si="57"/>
        <v>0</v>
      </c>
      <c r="AM165" s="89">
        <f t="shared" si="58"/>
        <v>0</v>
      </c>
    </row>
    <row r="166" spans="1:39" s="88" customFormat="1" ht="72.75" customHeight="1">
      <c r="A166" s="84"/>
      <c r="B166" s="85">
        <f t="shared" si="43"/>
        <v>146</v>
      </c>
      <c r="C166" s="260"/>
      <c r="D166" s="260"/>
      <c r="E166" s="259"/>
      <c r="F166" s="259"/>
      <c r="G166" s="167"/>
      <c r="H166" s="167"/>
      <c r="I166" s="248"/>
      <c r="J166" s="249"/>
      <c r="K166" s="250"/>
      <c r="L166" s="86"/>
      <c r="M166" s="86"/>
      <c r="N166" s="86"/>
      <c r="O166" s="86"/>
      <c r="P166" s="86"/>
      <c r="Q166" s="86"/>
      <c r="R166" s="86"/>
      <c r="S166" s="86"/>
      <c r="T166" s="86"/>
      <c r="U166" s="251"/>
      <c r="V166" s="252"/>
      <c r="W166" s="252"/>
      <c r="X166" s="253"/>
      <c r="Y166" s="176" t="str">
        <f t="shared" si="169"/>
        <v/>
      </c>
      <c r="Z166" s="177" t="str">
        <f t="shared" si="170"/>
        <v/>
      </c>
      <c r="AA166" s="178" t="str">
        <f t="shared" si="171"/>
        <v/>
      </c>
      <c r="AB166" s="87">
        <f>IF(OR(L166 &lt;&gt; "",M166 &lt;&gt;"",N166 &lt;&gt; "",O166 &lt;&gt;"",P166 &lt;&gt; "",Q166 &lt;&gt;"",R166 &lt;&gt; "",S166 &lt;&gt;"",T166 &lt;&gt; ""),1,0)</f>
        <v>0</v>
      </c>
      <c r="AC166" s="87">
        <f>IF(OR(L166 = "H",M166 = "H",N166 = "H",O166 = "H",P166 = "H",Q166 = "H",R166 = "H",S166 = "H",T166 = "H",L166 = "M",M166 = "M",N166 = "M",O166 = "M",P166 = "M",Q166 = "M",R166 = "M",S166 = "M",T166 = "M",L166 = "L",M166 = "L",N166 = "L",O166 = "L",P166 = "L",Q166 = "L",R166 = "L",S166 = "L",T166 = "L"),1,0)</f>
        <v>0</v>
      </c>
      <c r="AD166" s="88">
        <f t="shared" si="49"/>
        <v>0</v>
      </c>
      <c r="AE166" s="89">
        <f t="shared" si="50"/>
        <v>0</v>
      </c>
      <c r="AF166" s="89">
        <f t="shared" si="51"/>
        <v>0</v>
      </c>
      <c r="AG166" s="89">
        <f t="shared" si="52"/>
        <v>0</v>
      </c>
      <c r="AH166" s="89">
        <f t="shared" si="53"/>
        <v>0</v>
      </c>
      <c r="AI166" s="89">
        <f t="shared" si="54"/>
        <v>0</v>
      </c>
      <c r="AJ166" s="89">
        <f t="shared" si="55"/>
        <v>0</v>
      </c>
      <c r="AK166" s="89">
        <f t="shared" si="56"/>
        <v>0</v>
      </c>
      <c r="AL166" s="89">
        <f t="shared" si="57"/>
        <v>0</v>
      </c>
      <c r="AM166" s="89">
        <f t="shared" si="58"/>
        <v>0</v>
      </c>
    </row>
    <row r="167" spans="1:39" s="88" customFormat="1" ht="72.75" customHeight="1">
      <c r="A167" s="84"/>
      <c r="B167" s="85">
        <f t="shared" si="43"/>
        <v>147</v>
      </c>
      <c r="C167" s="260"/>
      <c r="D167" s="260"/>
      <c r="E167" s="259"/>
      <c r="F167" s="259"/>
      <c r="G167" s="167"/>
      <c r="H167" s="167"/>
      <c r="I167" s="248"/>
      <c r="J167" s="249"/>
      <c r="K167" s="250"/>
      <c r="L167" s="86"/>
      <c r="M167" s="86"/>
      <c r="N167" s="86"/>
      <c r="O167" s="86"/>
      <c r="P167" s="86"/>
      <c r="Q167" s="86"/>
      <c r="R167" s="86"/>
      <c r="S167" s="86"/>
      <c r="T167" s="86"/>
      <c r="U167" s="251"/>
      <c r="V167" s="252"/>
      <c r="W167" s="252"/>
      <c r="X167" s="253"/>
      <c r="Y167" s="176" t="str">
        <f t="shared" si="169"/>
        <v/>
      </c>
      <c r="Z167" s="177" t="str">
        <f t="shared" si="170"/>
        <v/>
      </c>
      <c r="AA167" s="178" t="str">
        <f t="shared" si="171"/>
        <v/>
      </c>
      <c r="AB167" s="87">
        <f t="shared" ref="AB167:AB168" si="297">IF(OR(L167 &lt;&gt; "",M167 &lt;&gt;"",N167 &lt;&gt; "",O167 &lt;&gt;"",P167 &lt;&gt; "",Q167 &lt;&gt;"",R167 &lt;&gt; "",S167 &lt;&gt;"",T167 &lt;&gt; ""),1,0)</f>
        <v>0</v>
      </c>
      <c r="AC167" s="87">
        <f t="shared" ref="AC167:AC168" si="298">IF(OR(L167 = "H",M167 = "H",N167 = "H",O167 = "H",P167 = "H",Q167 = "H",R167 = "H",S167 = "H",T167 = "H",L167 = "M",M167 = "M",N167 = "M",O167 = "M",P167 = "M",Q167 = "M",R167 = "M",S167 = "M",T167 = "M",L167 = "L",M167 = "L",N167 = "L",O167 = "L",P167 = "L",Q167 = "L",R167 = "L",S167 = "L",T167 = "L"),1,0)</f>
        <v>0</v>
      </c>
      <c r="AD167" s="88">
        <f t="shared" si="49"/>
        <v>0</v>
      </c>
      <c r="AE167" s="89">
        <f t="shared" si="50"/>
        <v>0</v>
      </c>
      <c r="AF167" s="89">
        <f t="shared" si="51"/>
        <v>0</v>
      </c>
      <c r="AG167" s="89">
        <f t="shared" si="52"/>
        <v>0</v>
      </c>
      <c r="AH167" s="89">
        <f t="shared" si="53"/>
        <v>0</v>
      </c>
      <c r="AI167" s="89">
        <f t="shared" si="54"/>
        <v>0</v>
      </c>
      <c r="AJ167" s="89">
        <f t="shared" si="55"/>
        <v>0</v>
      </c>
      <c r="AK167" s="89">
        <f t="shared" si="56"/>
        <v>0</v>
      </c>
      <c r="AL167" s="89">
        <f t="shared" si="57"/>
        <v>0</v>
      </c>
      <c r="AM167" s="89">
        <f t="shared" si="58"/>
        <v>0</v>
      </c>
    </row>
    <row r="168" spans="1:39" s="88" customFormat="1" ht="122.25" customHeight="1">
      <c r="A168" s="84"/>
      <c r="B168" s="85">
        <f t="shared" si="43"/>
        <v>148</v>
      </c>
      <c r="C168" s="260"/>
      <c r="D168" s="260"/>
      <c r="E168" s="300"/>
      <c r="F168" s="259"/>
      <c r="G168" s="167"/>
      <c r="H168" s="167"/>
      <c r="I168" s="248"/>
      <c r="J168" s="249"/>
      <c r="K168" s="250"/>
      <c r="L168" s="86"/>
      <c r="M168" s="86"/>
      <c r="N168" s="86"/>
      <c r="O168" s="86"/>
      <c r="P168" s="86"/>
      <c r="Q168" s="86"/>
      <c r="R168" s="86"/>
      <c r="S168" s="86"/>
      <c r="T168" s="86"/>
      <c r="U168" s="251"/>
      <c r="V168" s="252"/>
      <c r="W168" s="252"/>
      <c r="X168" s="253"/>
      <c r="Y168" s="176" t="str">
        <f t="shared" si="169"/>
        <v/>
      </c>
      <c r="Z168" s="177" t="str">
        <f t="shared" si="170"/>
        <v/>
      </c>
      <c r="AA168" s="178" t="str">
        <f t="shared" si="171"/>
        <v/>
      </c>
      <c r="AB168" s="87">
        <f t="shared" si="297"/>
        <v>0</v>
      </c>
      <c r="AC168" s="87">
        <f t="shared" si="298"/>
        <v>0</v>
      </c>
      <c r="AD168" s="88">
        <f t="shared" si="49"/>
        <v>0</v>
      </c>
      <c r="AE168" s="89">
        <f t="shared" si="50"/>
        <v>0</v>
      </c>
      <c r="AF168" s="89">
        <f t="shared" si="51"/>
        <v>0</v>
      </c>
      <c r="AG168" s="89">
        <f t="shared" si="52"/>
        <v>0</v>
      </c>
      <c r="AH168" s="89">
        <f t="shared" si="53"/>
        <v>0</v>
      </c>
      <c r="AI168" s="89">
        <f t="shared" si="54"/>
        <v>0</v>
      </c>
      <c r="AJ168" s="89">
        <f t="shared" si="55"/>
        <v>0</v>
      </c>
      <c r="AK168" s="89">
        <f t="shared" si="56"/>
        <v>0</v>
      </c>
      <c r="AL168" s="89">
        <f t="shared" si="57"/>
        <v>0</v>
      </c>
      <c r="AM168" s="89">
        <f t="shared" si="58"/>
        <v>0</v>
      </c>
    </row>
    <row r="169" spans="1:39" s="88" customFormat="1" ht="80.099999999999994" customHeight="1">
      <c r="A169" s="84"/>
      <c r="B169" s="85">
        <f t="shared" si="43"/>
        <v>149</v>
      </c>
      <c r="C169" s="260"/>
      <c r="D169" s="260"/>
      <c r="E169" s="259"/>
      <c r="F169" s="259"/>
      <c r="G169" s="167"/>
      <c r="H169" s="167"/>
      <c r="I169" s="248"/>
      <c r="J169" s="249"/>
      <c r="K169" s="250"/>
      <c r="L169" s="86"/>
      <c r="M169" s="86"/>
      <c r="N169" s="86"/>
      <c r="O169" s="86"/>
      <c r="P169" s="86"/>
      <c r="Q169" s="86"/>
      <c r="R169" s="86"/>
      <c r="S169" s="86"/>
      <c r="T169" s="86"/>
      <c r="U169" s="251"/>
      <c r="V169" s="252"/>
      <c r="W169" s="252"/>
      <c r="X169" s="253"/>
      <c r="Y169" s="176" t="str">
        <f t="shared" si="44"/>
        <v/>
      </c>
      <c r="Z169" s="177" t="str">
        <f t="shared" si="45"/>
        <v/>
      </c>
      <c r="AA169" s="178" t="str">
        <f t="shared" si="46"/>
        <v/>
      </c>
      <c r="AB169" s="87">
        <f t="shared" si="47"/>
        <v>0</v>
      </c>
      <c r="AC169" s="87">
        <f t="shared" si="48"/>
        <v>0</v>
      </c>
      <c r="AD169" s="88">
        <f t="shared" si="49"/>
        <v>0</v>
      </c>
      <c r="AE169" s="89">
        <f t="shared" si="50"/>
        <v>0</v>
      </c>
      <c r="AF169" s="89">
        <f t="shared" si="51"/>
        <v>0</v>
      </c>
      <c r="AG169" s="89">
        <f t="shared" si="52"/>
        <v>0</v>
      </c>
      <c r="AH169" s="89">
        <f t="shared" si="53"/>
        <v>0</v>
      </c>
      <c r="AI169" s="89">
        <f t="shared" si="54"/>
        <v>0</v>
      </c>
      <c r="AJ169" s="89">
        <f t="shared" si="55"/>
        <v>0</v>
      </c>
      <c r="AK169" s="89">
        <f t="shared" si="56"/>
        <v>0</v>
      </c>
      <c r="AL169" s="89">
        <f t="shared" si="57"/>
        <v>0</v>
      </c>
      <c r="AM169" s="89">
        <f t="shared" si="58"/>
        <v>0</v>
      </c>
    </row>
    <row r="170" spans="1:39" s="88" customFormat="1" ht="80.099999999999994" customHeight="1">
      <c r="A170" s="84"/>
      <c r="B170" s="85">
        <f t="shared" si="43"/>
        <v>150</v>
      </c>
      <c r="C170" s="260"/>
      <c r="D170" s="260"/>
      <c r="E170" s="259"/>
      <c r="F170" s="259"/>
      <c r="G170" s="167"/>
      <c r="H170" s="167"/>
      <c r="I170" s="248"/>
      <c r="J170" s="249"/>
      <c r="K170" s="250"/>
      <c r="L170" s="86"/>
      <c r="M170" s="86"/>
      <c r="N170" s="86"/>
      <c r="O170" s="86"/>
      <c r="P170" s="86"/>
      <c r="Q170" s="86"/>
      <c r="R170" s="86"/>
      <c r="S170" s="86"/>
      <c r="T170" s="86"/>
      <c r="U170" s="251"/>
      <c r="V170" s="252"/>
      <c r="W170" s="252"/>
      <c r="X170" s="253"/>
      <c r="Y170" s="176" t="str">
        <f t="shared" si="44"/>
        <v/>
      </c>
      <c r="Z170" s="177" t="str">
        <f t="shared" si="45"/>
        <v/>
      </c>
      <c r="AA170" s="178" t="str">
        <f t="shared" si="46"/>
        <v/>
      </c>
      <c r="AB170" s="87">
        <f t="shared" si="47"/>
        <v>0</v>
      </c>
      <c r="AC170" s="87">
        <f t="shared" si="48"/>
        <v>0</v>
      </c>
      <c r="AD170" s="88">
        <f t="shared" si="49"/>
        <v>0</v>
      </c>
      <c r="AE170" s="89">
        <f t="shared" si="50"/>
        <v>0</v>
      </c>
      <c r="AF170" s="89">
        <f t="shared" si="51"/>
        <v>0</v>
      </c>
      <c r="AG170" s="89">
        <f t="shared" si="52"/>
        <v>0</v>
      </c>
      <c r="AH170" s="89">
        <f t="shared" si="53"/>
        <v>0</v>
      </c>
      <c r="AI170" s="89">
        <f t="shared" si="54"/>
        <v>0</v>
      </c>
      <c r="AJ170" s="89">
        <f t="shared" si="55"/>
        <v>0</v>
      </c>
      <c r="AK170" s="89">
        <f t="shared" si="56"/>
        <v>0</v>
      </c>
      <c r="AL170" s="89">
        <f t="shared" si="57"/>
        <v>0</v>
      </c>
      <c r="AM170" s="89">
        <f t="shared" si="58"/>
        <v>0</v>
      </c>
    </row>
    <row r="171" spans="1:39" s="88" customFormat="1" ht="59.25" customHeight="1">
      <c r="A171" s="84"/>
      <c r="B171" s="85">
        <f t="shared" si="43"/>
        <v>151</v>
      </c>
      <c r="C171" s="260"/>
      <c r="D171" s="260"/>
      <c r="E171" s="259"/>
      <c r="F171" s="259"/>
      <c r="G171" s="167"/>
      <c r="H171" s="167"/>
      <c r="I171" s="248"/>
      <c r="J171" s="249"/>
      <c r="K171" s="250"/>
      <c r="L171" s="86"/>
      <c r="M171" s="86"/>
      <c r="N171" s="86"/>
      <c r="O171" s="86"/>
      <c r="P171" s="86"/>
      <c r="Q171" s="86"/>
      <c r="R171" s="86"/>
      <c r="S171" s="86"/>
      <c r="T171" s="86"/>
      <c r="U171" s="251"/>
      <c r="V171" s="252"/>
      <c r="W171" s="252"/>
      <c r="X171" s="253"/>
      <c r="Y171" s="176" t="str">
        <f t="shared" si="44"/>
        <v/>
      </c>
      <c r="Z171" s="177" t="str">
        <f t="shared" si="45"/>
        <v/>
      </c>
      <c r="AA171" s="178" t="str">
        <f t="shared" si="46"/>
        <v/>
      </c>
      <c r="AB171" s="87">
        <f t="shared" si="47"/>
        <v>0</v>
      </c>
      <c r="AC171" s="87">
        <f t="shared" si="48"/>
        <v>0</v>
      </c>
      <c r="AD171" s="88">
        <f t="shared" si="49"/>
        <v>0</v>
      </c>
      <c r="AE171" s="89">
        <f t="shared" si="50"/>
        <v>0</v>
      </c>
      <c r="AF171" s="89">
        <f t="shared" si="51"/>
        <v>0</v>
      </c>
      <c r="AG171" s="89">
        <f t="shared" si="52"/>
        <v>0</v>
      </c>
      <c r="AH171" s="89">
        <f t="shared" si="53"/>
        <v>0</v>
      </c>
      <c r="AI171" s="89">
        <f t="shared" si="54"/>
        <v>0</v>
      </c>
      <c r="AJ171" s="89">
        <f t="shared" si="55"/>
        <v>0</v>
      </c>
      <c r="AK171" s="89">
        <f t="shared" si="56"/>
        <v>0</v>
      </c>
      <c r="AL171" s="89">
        <f t="shared" si="57"/>
        <v>0</v>
      </c>
      <c r="AM171" s="89">
        <f t="shared" si="58"/>
        <v>0</v>
      </c>
    </row>
    <row r="172" spans="1:39" s="88" customFormat="1" ht="59.25" customHeight="1">
      <c r="A172" s="84"/>
      <c r="B172" s="85">
        <f t="shared" si="43"/>
        <v>152</v>
      </c>
      <c r="C172" s="245"/>
      <c r="D172" s="245"/>
      <c r="E172" s="254"/>
      <c r="F172" s="255"/>
      <c r="G172" s="167"/>
      <c r="H172" s="167"/>
      <c r="I172" s="248"/>
      <c r="J172" s="249"/>
      <c r="K172" s="250"/>
      <c r="L172" s="86"/>
      <c r="M172" s="86"/>
      <c r="N172" s="86"/>
      <c r="O172" s="86"/>
      <c r="P172" s="86"/>
      <c r="Q172" s="86"/>
      <c r="R172" s="86"/>
      <c r="S172" s="86"/>
      <c r="T172" s="86"/>
      <c r="U172" s="251"/>
      <c r="V172" s="252"/>
      <c r="W172" s="252"/>
      <c r="X172" s="253"/>
      <c r="Y172" s="176" t="str">
        <f t="shared" si="44"/>
        <v/>
      </c>
      <c r="Z172" s="177" t="str">
        <f t="shared" si="45"/>
        <v/>
      </c>
      <c r="AA172" s="178" t="str">
        <f t="shared" si="46"/>
        <v/>
      </c>
      <c r="AB172" s="87">
        <f t="shared" si="47"/>
        <v>0</v>
      </c>
      <c r="AC172" s="87">
        <f t="shared" si="48"/>
        <v>0</v>
      </c>
      <c r="AD172" s="88">
        <f t="shared" si="49"/>
        <v>0</v>
      </c>
      <c r="AE172" s="89">
        <f t="shared" si="50"/>
        <v>0</v>
      </c>
      <c r="AF172" s="89">
        <f t="shared" si="51"/>
        <v>0</v>
      </c>
      <c r="AG172" s="89">
        <f t="shared" si="52"/>
        <v>0</v>
      </c>
      <c r="AH172" s="89">
        <f t="shared" si="53"/>
        <v>0</v>
      </c>
      <c r="AI172" s="89">
        <f t="shared" si="54"/>
        <v>0</v>
      </c>
      <c r="AJ172" s="89">
        <f t="shared" si="55"/>
        <v>0</v>
      </c>
      <c r="AK172" s="89">
        <f t="shared" si="56"/>
        <v>0</v>
      </c>
      <c r="AL172" s="89">
        <f t="shared" si="57"/>
        <v>0</v>
      </c>
      <c r="AM172" s="89">
        <f t="shared" si="58"/>
        <v>0</v>
      </c>
    </row>
    <row r="173" spans="1:39" s="88" customFormat="1" ht="80.099999999999994" customHeight="1">
      <c r="A173" s="84"/>
      <c r="B173" s="85">
        <f t="shared" si="43"/>
        <v>153</v>
      </c>
      <c r="C173" s="260"/>
      <c r="D173" s="260"/>
      <c r="E173" s="259"/>
      <c r="F173" s="259"/>
      <c r="G173" s="167"/>
      <c r="H173" s="167"/>
      <c r="I173" s="248"/>
      <c r="J173" s="249"/>
      <c r="K173" s="250"/>
      <c r="L173" s="86"/>
      <c r="M173" s="86"/>
      <c r="N173" s="86"/>
      <c r="O173" s="86"/>
      <c r="P173" s="86"/>
      <c r="Q173" s="86"/>
      <c r="R173" s="86"/>
      <c r="S173" s="86"/>
      <c r="T173" s="86"/>
      <c r="U173" s="251"/>
      <c r="V173" s="252"/>
      <c r="W173" s="252"/>
      <c r="X173" s="253"/>
      <c r="Y173" s="176" t="str">
        <f t="shared" si="44"/>
        <v/>
      </c>
      <c r="Z173" s="177" t="str">
        <f t="shared" si="45"/>
        <v/>
      </c>
      <c r="AA173" s="178" t="str">
        <f t="shared" si="46"/>
        <v/>
      </c>
      <c r="AB173" s="87">
        <f t="shared" ref="AB173:AB174" si="299">IF(OR(L173 &lt;&gt; "",M173 &lt;&gt;"",N173 &lt;&gt; "",O173 &lt;&gt;"",P173 &lt;&gt; "",Q173 &lt;&gt;"",R173 &lt;&gt; "",S173 &lt;&gt;"",T173 &lt;&gt; ""),1,0)</f>
        <v>0</v>
      </c>
      <c r="AC173" s="87">
        <f t="shared" ref="AC173:AC174" si="300">IF(OR(L173 = "H",M173 = "H",N173 = "H",O173 = "H",P173 = "H",Q173 = "H",R173 = "H",S173 = "H",T173 = "H",L173 = "M",M173 = "M",N173 = "M",O173 = "M",P173 = "M",Q173 = "M",R173 = "M",S173 = "M",T173 = "M",L173 = "L",M173 = "L",N173 = "L",O173 = "L",P173 = "L",Q173 = "L",R173 = "L",S173 = "L",T173 = "L"),1,0)</f>
        <v>0</v>
      </c>
      <c r="AD173" s="88">
        <f t="shared" si="49"/>
        <v>0</v>
      </c>
      <c r="AE173" s="89">
        <f t="shared" si="50"/>
        <v>0</v>
      </c>
      <c r="AF173" s="89">
        <f t="shared" si="51"/>
        <v>0</v>
      </c>
      <c r="AG173" s="89">
        <f t="shared" si="52"/>
        <v>0</v>
      </c>
      <c r="AH173" s="89">
        <f t="shared" si="53"/>
        <v>0</v>
      </c>
      <c r="AI173" s="89">
        <f t="shared" si="54"/>
        <v>0</v>
      </c>
      <c r="AJ173" s="89">
        <f t="shared" si="55"/>
        <v>0</v>
      </c>
      <c r="AK173" s="89">
        <f t="shared" si="56"/>
        <v>0</v>
      </c>
      <c r="AL173" s="89">
        <f t="shared" si="57"/>
        <v>0</v>
      </c>
      <c r="AM173" s="89">
        <f t="shared" si="58"/>
        <v>0</v>
      </c>
    </row>
    <row r="174" spans="1:39" s="88" customFormat="1" ht="80.099999999999994" customHeight="1">
      <c r="A174" s="84"/>
      <c r="B174" s="85">
        <f t="shared" si="43"/>
        <v>154</v>
      </c>
      <c r="C174" s="260"/>
      <c r="D174" s="260"/>
      <c r="E174" s="259"/>
      <c r="F174" s="259"/>
      <c r="G174" s="167"/>
      <c r="H174" s="167"/>
      <c r="I174" s="248"/>
      <c r="J174" s="249"/>
      <c r="K174" s="250"/>
      <c r="L174" s="86"/>
      <c r="M174" s="86"/>
      <c r="N174" s="86"/>
      <c r="O174" s="86"/>
      <c r="P174" s="86"/>
      <c r="Q174" s="86"/>
      <c r="R174" s="86"/>
      <c r="S174" s="86"/>
      <c r="T174" s="86"/>
      <c r="U174" s="251"/>
      <c r="V174" s="252"/>
      <c r="W174" s="252"/>
      <c r="X174" s="253"/>
      <c r="Y174" s="176" t="str">
        <f t="shared" si="44"/>
        <v/>
      </c>
      <c r="Z174" s="177" t="str">
        <f t="shared" si="45"/>
        <v/>
      </c>
      <c r="AA174" s="178" t="str">
        <f t="shared" si="46"/>
        <v/>
      </c>
      <c r="AB174" s="87">
        <f t="shared" si="299"/>
        <v>0</v>
      </c>
      <c r="AC174" s="87">
        <f t="shared" si="300"/>
        <v>0</v>
      </c>
      <c r="AD174" s="88">
        <f t="shared" si="49"/>
        <v>0</v>
      </c>
      <c r="AE174" s="89">
        <f t="shared" si="50"/>
        <v>0</v>
      </c>
      <c r="AF174" s="89">
        <f t="shared" si="51"/>
        <v>0</v>
      </c>
      <c r="AG174" s="89">
        <f t="shared" si="52"/>
        <v>0</v>
      </c>
      <c r="AH174" s="89">
        <f t="shared" si="53"/>
        <v>0</v>
      </c>
      <c r="AI174" s="89">
        <f t="shared" si="54"/>
        <v>0</v>
      </c>
      <c r="AJ174" s="89">
        <f t="shared" si="55"/>
        <v>0</v>
      </c>
      <c r="AK174" s="89">
        <f t="shared" si="56"/>
        <v>0</v>
      </c>
      <c r="AL174" s="89">
        <f t="shared" si="57"/>
        <v>0</v>
      </c>
      <c r="AM174" s="89">
        <f t="shared" si="58"/>
        <v>0</v>
      </c>
    </row>
    <row r="175" spans="1:39" s="88" customFormat="1" ht="80.099999999999994" customHeight="1">
      <c r="A175" s="84"/>
      <c r="B175" s="85">
        <f t="shared" ref="B175" si="301">ROW()-20</f>
        <v>155</v>
      </c>
      <c r="C175" s="260"/>
      <c r="D175" s="260"/>
      <c r="E175" s="259"/>
      <c r="F175" s="259"/>
      <c r="G175" s="167"/>
      <c r="H175" s="167"/>
      <c r="I175" s="168"/>
      <c r="J175" s="168"/>
      <c r="K175" s="169"/>
      <c r="L175" s="86"/>
      <c r="M175" s="86"/>
      <c r="N175" s="86"/>
      <c r="O175" s="86"/>
      <c r="P175" s="86"/>
      <c r="Q175" s="86"/>
      <c r="R175" s="86"/>
      <c r="S175" s="86"/>
      <c r="T175" s="86"/>
      <c r="U175" s="251"/>
      <c r="V175" s="252"/>
      <c r="W175" s="252"/>
      <c r="X175" s="253"/>
      <c r="Y175" s="176" t="str">
        <f t="shared" ref="Y175" si="302">IF(COUNTA(C175:K175)=0,"",IF(COUNTA(L175:T175)=0,"未実施",IF(COUNTIF(L175:T175,"Y")=1,"終了","試験中")))</f>
        <v/>
      </c>
      <c r="Z175" s="177" t="str">
        <f t="shared" ref="Z175" si="303">IF(COUNTA(C175:K175)=0,"",IF(L175&lt;&gt;"",$L$10,IF(M175&lt;&gt;"",$M$10,IF(N175&lt;&gt;"",$N$10,IF(O175&lt;&gt;"",$O$10,IF(P175&lt;&gt;"",$P$10,IF(T175&lt;&gt;"",$T$10,"")))))))</f>
        <v/>
      </c>
      <c r="AA175" s="178" t="str">
        <f t="shared" ref="AA175" si="304">IF(COUNTA(C175:K175)=0,"",IF(L175="Y",$L$10,IF(M175="Y",$M$10,IF(N175="Y",$N$10,IF(O175="Y",$O$10,IF(P175="Y",$P$10,IF(T175="Y",$T$10,"")))))))</f>
        <v/>
      </c>
      <c r="AB175" s="87">
        <f t="shared" ref="AB175" si="305">IF(OR(L175 &lt;&gt; "",M175 &lt;&gt;"",N175 &lt;&gt; "",O175 &lt;&gt;"",P175 &lt;&gt; "",Q175 &lt;&gt;"",R175 &lt;&gt; "",S175 &lt;&gt;"",T175 &lt;&gt; ""),1,0)</f>
        <v>0</v>
      </c>
      <c r="AC175" s="87">
        <f t="shared" ref="AC175" si="306">IF(OR(L175 = "H",M175 = "H",N175 = "H",O175 = "H",P175 = "H",Q175 = "H",R175 = "H",S175 = "H",T175 = "H",L175 = "M",M175 = "M",N175 = "M",O175 = "M",P175 = "M",Q175 = "M",R175 = "M",S175 = "M",T175 = "M",L175 = "L",M175 = "L",N175 = "L",O175 = "L",P175 = "L",Q175 = "L",R175 = "L",S175 = "L",T175 = "L"),1,0)</f>
        <v>0</v>
      </c>
      <c r="AD175" s="88">
        <f t="shared" ref="AD175" si="307">IF(AND(ISNUMBER($B175)=TRUE,$B175  &lt;&gt; "",$C175 &lt;&gt; "",$G175 &lt;&gt;""),1,0)</f>
        <v>0</v>
      </c>
      <c r="AE175" s="89">
        <f t="shared" ref="AE175" si="308">IF($L175&lt;&gt;"",1,0)</f>
        <v>0</v>
      </c>
      <c r="AF175" s="89">
        <f t="shared" ref="AF175" si="309">IF(AND($L175="",$M175&lt;&gt;""),1,0)</f>
        <v>0</v>
      </c>
      <c r="AG175" s="89">
        <f t="shared" ref="AG175" si="310">IF(AND($L175="",$M175="",$N175&lt;&gt;""),1,0)</f>
        <v>0</v>
      </c>
      <c r="AH175" s="89">
        <f t="shared" ref="AH175" si="311">IF(AND($L175="",$M175="",$N175="",$O175&lt;&gt;""),1,0)</f>
        <v>0</v>
      </c>
      <c r="AI175" s="89">
        <f t="shared" ref="AI175" si="312">IF(AND($L175="",$M175="",$N175="",$O175="",$P175&lt;&gt;""),1,0)</f>
        <v>0</v>
      </c>
      <c r="AJ175" s="89">
        <f t="shared" ref="AJ175" si="313">IF(AND($L175="",$M175="",$N175="",$O175="",$P175="",$Q175&lt;&gt;""),1,0)</f>
        <v>0</v>
      </c>
      <c r="AK175" s="89">
        <f t="shared" ref="AK175" si="314">IF(AND($L175="",$M175="",$N175="",$O175="",$P175="",$Q175="",$R175&lt;&gt;""),1,0)</f>
        <v>0</v>
      </c>
      <c r="AL175" s="89">
        <f t="shared" ref="AL175" si="315">IF(AND($L175="",$M175="",$N175="",$O175="",$P175="",$Q175="",$R175="",$S175&lt;&gt;""),1,0)</f>
        <v>0</v>
      </c>
      <c r="AM175" s="89">
        <f t="shared" ref="AM175" si="316">IF(AND($L175="",$M175="",$N175="",$O175="",$P175="",$Q175="",$R175="",$S175="",$T175&lt;&gt;""),1,0)</f>
        <v>0</v>
      </c>
    </row>
    <row r="176" spans="1:39" ht="25.5">
      <c r="A176" s="68"/>
      <c r="B176" s="69" t="s">
        <v>105</v>
      </c>
      <c r="C176" s="70"/>
      <c r="D176" s="71"/>
      <c r="E176" s="71"/>
      <c r="F176" s="71"/>
      <c r="G176" s="70"/>
      <c r="H176" s="71"/>
      <c r="I176" s="71"/>
      <c r="J176" s="71"/>
      <c r="K176" s="71"/>
      <c r="L176" s="72"/>
      <c r="M176" s="72"/>
      <c r="N176" s="72"/>
      <c r="O176" s="72"/>
      <c r="P176" s="72"/>
      <c r="Q176" s="72"/>
      <c r="R176" s="72"/>
      <c r="S176" s="72"/>
      <c r="T176" s="73"/>
      <c r="U176" s="74"/>
      <c r="V176" s="75"/>
      <c r="W176" s="75"/>
      <c r="X176" s="75"/>
      <c r="Y176" s="75"/>
      <c r="Z176" s="75"/>
      <c r="AA176" s="75"/>
    </row>
    <row r="177" spans="1:20">
      <c r="A177" s="68"/>
      <c r="B177" s="76"/>
      <c r="C177" s="77"/>
      <c r="D177" s="77"/>
      <c r="E177" s="77"/>
      <c r="F177" s="77"/>
      <c r="G177" s="77"/>
      <c r="H177" s="77"/>
      <c r="I177" s="77"/>
      <c r="J177" s="77"/>
      <c r="K177" s="77"/>
      <c r="L177" s="77"/>
      <c r="M177" s="77"/>
      <c r="N177" s="77"/>
      <c r="O177" s="77"/>
      <c r="P177" s="77"/>
      <c r="Q177" s="77"/>
      <c r="R177" s="63"/>
      <c r="S177" s="63"/>
      <c r="T177" s="78"/>
    </row>
    <row r="178" spans="1:20">
      <c r="A178" s="68"/>
      <c r="B178" s="76" t="s">
        <v>106</v>
      </c>
      <c r="C178" s="79" t="s">
        <v>107</v>
      </c>
      <c r="D178" s="77"/>
      <c r="E178" s="77"/>
      <c r="F178" s="77"/>
      <c r="G178" s="77"/>
      <c r="H178" s="77"/>
      <c r="I178" s="77"/>
      <c r="J178" s="77"/>
      <c r="K178" s="77"/>
      <c r="L178" s="77"/>
      <c r="M178" s="77"/>
      <c r="N178" s="77"/>
      <c r="O178" s="77"/>
      <c r="P178" s="77"/>
      <c r="Q178" s="77"/>
      <c r="R178" s="63"/>
      <c r="S178" s="63"/>
      <c r="T178" s="78"/>
    </row>
    <row r="179" spans="1:20">
      <c r="A179" s="68"/>
      <c r="B179" s="76"/>
      <c r="C179" s="79" t="s">
        <v>108</v>
      </c>
      <c r="D179" s="77"/>
      <c r="E179" s="77"/>
      <c r="F179" s="77"/>
      <c r="G179" s="77"/>
      <c r="H179" s="77"/>
      <c r="I179" s="77"/>
      <c r="J179" s="77"/>
      <c r="K179" s="77"/>
      <c r="L179" s="77"/>
      <c r="M179" s="77"/>
      <c r="N179" s="77"/>
      <c r="O179" s="77"/>
      <c r="P179" s="77"/>
      <c r="Q179" s="77"/>
      <c r="R179" s="63"/>
      <c r="S179" s="63"/>
      <c r="T179" s="78"/>
    </row>
    <row r="180" spans="1:20">
      <c r="A180" s="68"/>
      <c r="B180" s="76"/>
      <c r="C180" s="79" t="s">
        <v>109</v>
      </c>
      <c r="D180" s="77"/>
      <c r="E180" s="77"/>
      <c r="F180" s="77"/>
      <c r="G180" s="77"/>
      <c r="H180" s="77"/>
      <c r="I180" s="77"/>
      <c r="J180" s="77"/>
      <c r="K180" s="77"/>
      <c r="L180" s="77"/>
      <c r="M180" s="77"/>
      <c r="N180" s="77"/>
      <c r="O180" s="77"/>
      <c r="P180" s="77"/>
      <c r="Q180" s="77"/>
      <c r="R180" s="63"/>
      <c r="S180" s="63"/>
      <c r="T180" s="78"/>
    </row>
    <row r="181" spans="1:20">
      <c r="A181" s="68"/>
      <c r="B181" s="76"/>
      <c r="C181" s="79" t="s">
        <v>110</v>
      </c>
      <c r="D181" s="77"/>
      <c r="E181" s="77"/>
      <c r="F181" s="77"/>
      <c r="G181" s="77"/>
      <c r="H181" s="77"/>
      <c r="I181" s="77"/>
      <c r="J181" s="77"/>
      <c r="K181" s="77"/>
      <c r="L181" s="77"/>
      <c r="M181" s="77"/>
      <c r="N181" s="77"/>
      <c r="O181" s="77"/>
      <c r="P181" s="77"/>
      <c r="Q181" s="77"/>
      <c r="R181" s="63"/>
      <c r="S181" s="63"/>
      <c r="T181" s="78"/>
    </row>
    <row r="182" spans="1:20" ht="73.5" customHeight="1">
      <c r="A182" s="68"/>
      <c r="B182" s="76"/>
      <c r="C182" s="79"/>
      <c r="D182" s="77"/>
      <c r="E182" s="77"/>
      <c r="F182" s="77"/>
      <c r="G182" s="77"/>
      <c r="H182" s="77"/>
      <c r="I182" s="77"/>
      <c r="J182" s="77"/>
      <c r="K182" s="77"/>
      <c r="L182" s="77"/>
      <c r="M182" s="77"/>
      <c r="N182" s="77"/>
      <c r="O182" s="77"/>
      <c r="P182" s="77"/>
      <c r="Q182" s="77"/>
      <c r="R182" s="63"/>
      <c r="S182" s="63"/>
      <c r="T182" s="78"/>
    </row>
    <row r="183" spans="1:20">
      <c r="A183" s="68"/>
      <c r="B183" s="76" t="s">
        <v>111</v>
      </c>
      <c r="C183" s="302" t="s">
        <v>112</v>
      </c>
      <c r="D183" s="302"/>
      <c r="E183" s="302"/>
      <c r="F183" s="302"/>
      <c r="G183" s="302"/>
      <c r="H183" s="302"/>
      <c r="I183" s="302"/>
      <c r="J183" s="302"/>
      <c r="K183" s="302"/>
      <c r="L183" s="302"/>
      <c r="M183" s="302"/>
      <c r="N183" s="302"/>
      <c r="O183" s="302"/>
      <c r="P183" s="302"/>
      <c r="Q183" s="302"/>
      <c r="R183" s="302"/>
      <c r="S183" s="302"/>
      <c r="T183" s="78"/>
    </row>
    <row r="184" spans="1:20">
      <c r="A184" s="68"/>
      <c r="B184" s="76"/>
      <c r="C184" s="301" t="s">
        <v>113</v>
      </c>
      <c r="D184" s="301"/>
      <c r="E184" s="301"/>
      <c r="F184" s="301"/>
      <c r="G184" s="301"/>
      <c r="H184" s="301"/>
      <c r="I184" s="301"/>
      <c r="J184" s="301"/>
      <c r="K184" s="301"/>
      <c r="L184" s="301"/>
      <c r="M184" s="301"/>
      <c r="N184" s="301"/>
      <c r="O184" s="301"/>
      <c r="P184" s="301"/>
      <c r="Q184" s="301"/>
      <c r="R184" s="301"/>
      <c r="S184" s="301"/>
      <c r="T184" s="78"/>
    </row>
    <row r="185" spans="1:20">
      <c r="B185" s="80"/>
      <c r="C185" s="81"/>
      <c r="D185" s="81"/>
      <c r="E185" s="81"/>
      <c r="F185" s="81"/>
      <c r="G185" s="81"/>
      <c r="H185" s="81"/>
      <c r="I185" s="81"/>
      <c r="J185" s="81"/>
      <c r="K185" s="81"/>
      <c r="L185" s="81"/>
      <c r="M185" s="81"/>
      <c r="N185" s="81"/>
      <c r="O185" s="81"/>
      <c r="P185" s="81"/>
      <c r="Q185" s="81"/>
      <c r="R185" s="82"/>
      <c r="S185" s="82"/>
      <c r="T185" s="83"/>
    </row>
    <row r="186" spans="1:20">
      <c r="Q186" s="63"/>
    </row>
    <row r="187" spans="1:20">
      <c r="Q187" s="63"/>
    </row>
    <row r="188" spans="1:20">
      <c r="Q188" s="63"/>
    </row>
    <row r="189" spans="1:20">
      <c r="Q189" s="63"/>
    </row>
    <row r="191" spans="1:20">
      <c r="C191" s="302"/>
      <c r="D191" s="302"/>
      <c r="E191" s="302"/>
      <c r="F191" s="302"/>
      <c r="G191" s="302"/>
      <c r="H191" s="302"/>
      <c r="I191" s="302"/>
      <c r="J191" s="302"/>
      <c r="K191" s="302"/>
      <c r="L191" s="302"/>
      <c r="M191" s="302"/>
      <c r="N191" s="302"/>
      <c r="O191" s="302"/>
      <c r="P191" s="302"/>
      <c r="Q191" s="302"/>
      <c r="R191" s="302"/>
      <c r="S191" s="302"/>
    </row>
    <row r="192" spans="1:20">
      <c r="C192" s="301"/>
      <c r="D192" s="301"/>
      <c r="E192" s="301"/>
      <c r="F192" s="301"/>
      <c r="G192" s="301"/>
      <c r="H192" s="301"/>
      <c r="I192" s="301"/>
      <c r="J192" s="301"/>
      <c r="K192" s="301"/>
      <c r="L192" s="301"/>
      <c r="M192" s="301"/>
      <c r="N192" s="301"/>
      <c r="O192" s="301"/>
      <c r="P192" s="301"/>
      <c r="Q192" s="301"/>
      <c r="R192" s="301"/>
      <c r="S192" s="301"/>
    </row>
  </sheetData>
  <autoFilter ref="A20:AM176">
    <filterColumn colId="2" showButton="0"/>
    <filterColumn colId="4" showButton="0"/>
    <filterColumn colId="6" showButton="0"/>
    <filterColumn colId="8" showButton="0"/>
    <filterColumn colId="9"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0" showButton="0"/>
    <filterColumn colId="21" showButton="0"/>
    <filterColumn colId="22" showButton="0"/>
  </autoFilter>
  <mergeCells count="638">
    <mergeCell ref="C164:D164"/>
    <mergeCell ref="E164:F164"/>
    <mergeCell ref="I164:K164"/>
    <mergeCell ref="U164:X164"/>
    <mergeCell ref="C163:D163"/>
    <mergeCell ref="E163:F163"/>
    <mergeCell ref="I163:K163"/>
    <mergeCell ref="U163:X163"/>
    <mergeCell ref="C148:D148"/>
    <mergeCell ref="E148:F148"/>
    <mergeCell ref="I148:K148"/>
    <mergeCell ref="U148:X148"/>
    <mergeCell ref="C146:D146"/>
    <mergeCell ref="E146:F146"/>
    <mergeCell ref="I146:K146"/>
    <mergeCell ref="U146:X146"/>
    <mergeCell ref="C161:D161"/>
    <mergeCell ref="E161:F161"/>
    <mergeCell ref="I161:K161"/>
    <mergeCell ref="U161:X161"/>
    <mergeCell ref="C162:D162"/>
    <mergeCell ref="E162:F162"/>
    <mergeCell ref="I162:K162"/>
    <mergeCell ref="U162:X162"/>
    <mergeCell ref="C158:D158"/>
    <mergeCell ref="E158:F158"/>
    <mergeCell ref="I158:K158"/>
    <mergeCell ref="U158:X158"/>
    <mergeCell ref="C159:D159"/>
    <mergeCell ref="E159:F159"/>
    <mergeCell ref="I159:K159"/>
    <mergeCell ref="U159:X159"/>
    <mergeCell ref="C160:D160"/>
    <mergeCell ref="E160:F160"/>
    <mergeCell ref="I160:K160"/>
    <mergeCell ref="U160:X160"/>
    <mergeCell ref="C151:D151"/>
    <mergeCell ref="E151:F151"/>
    <mergeCell ref="I151:K151"/>
    <mergeCell ref="U151:X151"/>
    <mergeCell ref="C153:D153"/>
    <mergeCell ref="E153:F153"/>
    <mergeCell ref="I153:K153"/>
    <mergeCell ref="U153:X153"/>
    <mergeCell ref="C154:D154"/>
    <mergeCell ref="E154:F154"/>
    <mergeCell ref="I154:K154"/>
    <mergeCell ref="U154:X154"/>
    <mergeCell ref="C33:D33"/>
    <mergeCell ref="C34:D34"/>
    <mergeCell ref="C35:D35"/>
    <mergeCell ref="C36:D36"/>
    <mergeCell ref="C138:D138"/>
    <mergeCell ref="E138:F138"/>
    <mergeCell ref="I138:K138"/>
    <mergeCell ref="U138:X138"/>
    <mergeCell ref="C144:D144"/>
    <mergeCell ref="E144:F144"/>
    <mergeCell ref="I144:K144"/>
    <mergeCell ref="U144:X144"/>
    <mergeCell ref="C165:D165"/>
    <mergeCell ref="E165:F165"/>
    <mergeCell ref="I165:K165"/>
    <mergeCell ref="U165:X165"/>
    <mergeCell ref="E21:F21"/>
    <mergeCell ref="E22:F22"/>
    <mergeCell ref="E23:F23"/>
    <mergeCell ref="E24:F24"/>
    <mergeCell ref="E25:F25"/>
    <mergeCell ref="E26:F26"/>
    <mergeCell ref="E27:F27"/>
    <mergeCell ref="E28:F28"/>
    <mergeCell ref="C21:D21"/>
    <mergeCell ref="C22:D22"/>
    <mergeCell ref="C23:D23"/>
    <mergeCell ref="C24:D24"/>
    <mergeCell ref="C25:D25"/>
    <mergeCell ref="C26:D26"/>
    <mergeCell ref="C27:D27"/>
    <mergeCell ref="C28:D28"/>
    <mergeCell ref="C29:D29"/>
    <mergeCell ref="C30:D30"/>
    <mergeCell ref="C31:D31"/>
    <mergeCell ref="C32:D32"/>
    <mergeCell ref="C152:D152"/>
    <mergeCell ref="E152:F152"/>
    <mergeCell ref="I152:K152"/>
    <mergeCell ref="U152:X152"/>
    <mergeCell ref="C155:D155"/>
    <mergeCell ref="E155:F155"/>
    <mergeCell ref="I155:K155"/>
    <mergeCell ref="U155:X155"/>
    <mergeCell ref="C156:D156"/>
    <mergeCell ref="E156:F156"/>
    <mergeCell ref="I156:K156"/>
    <mergeCell ref="U156:X156"/>
    <mergeCell ref="C157:D157"/>
    <mergeCell ref="E157:F157"/>
    <mergeCell ref="I157:K157"/>
    <mergeCell ref="U157:X157"/>
    <mergeCell ref="C147:D147"/>
    <mergeCell ref="E147:F147"/>
    <mergeCell ref="I147:K147"/>
    <mergeCell ref="U147:X147"/>
    <mergeCell ref="C149:D149"/>
    <mergeCell ref="E149:F149"/>
    <mergeCell ref="I149:K149"/>
    <mergeCell ref="U149:X149"/>
    <mergeCell ref="C150:D150"/>
    <mergeCell ref="E150:F150"/>
    <mergeCell ref="I150:K150"/>
    <mergeCell ref="U150:X150"/>
    <mergeCell ref="C142:D142"/>
    <mergeCell ref="E142:F142"/>
    <mergeCell ref="I142:K142"/>
    <mergeCell ref="U142:X142"/>
    <mergeCell ref="C143:D143"/>
    <mergeCell ref="E143:F143"/>
    <mergeCell ref="I143:K143"/>
    <mergeCell ref="U143:X143"/>
    <mergeCell ref="C145:D145"/>
    <mergeCell ref="E145:F145"/>
    <mergeCell ref="I145:K145"/>
    <mergeCell ref="U145:X145"/>
    <mergeCell ref="C141:D141"/>
    <mergeCell ref="E141:F141"/>
    <mergeCell ref="I141:K141"/>
    <mergeCell ref="U141:X141"/>
    <mergeCell ref="C140:D140"/>
    <mergeCell ref="E140:F140"/>
    <mergeCell ref="I140:K140"/>
    <mergeCell ref="U140:X140"/>
    <mergeCell ref="I137:K137"/>
    <mergeCell ref="U137:X137"/>
    <mergeCell ref="C139:D139"/>
    <mergeCell ref="E139:F139"/>
    <mergeCell ref="I139:K139"/>
    <mergeCell ref="U139:X139"/>
    <mergeCell ref="I127:K127"/>
    <mergeCell ref="U127:X127"/>
    <mergeCell ref="C130:D130"/>
    <mergeCell ref="E130:F130"/>
    <mergeCell ref="I130:K130"/>
    <mergeCell ref="U130:X130"/>
    <mergeCell ref="C131:D131"/>
    <mergeCell ref="E131:F131"/>
    <mergeCell ref="I131:K131"/>
    <mergeCell ref="U131:X131"/>
    <mergeCell ref="C129:D129"/>
    <mergeCell ref="E129:F129"/>
    <mergeCell ref="I129:K129"/>
    <mergeCell ref="U129:X129"/>
    <mergeCell ref="C128:D128"/>
    <mergeCell ref="E128:F128"/>
    <mergeCell ref="I128:K128"/>
    <mergeCell ref="U128:X128"/>
    <mergeCell ref="I120:K120"/>
    <mergeCell ref="U120:X120"/>
    <mergeCell ref="C103:D103"/>
    <mergeCell ref="E103:F103"/>
    <mergeCell ref="I103:K103"/>
    <mergeCell ref="U103:X103"/>
    <mergeCell ref="C104:D104"/>
    <mergeCell ref="E104:F104"/>
    <mergeCell ref="I104:K104"/>
    <mergeCell ref="U104:X104"/>
    <mergeCell ref="C119:D119"/>
    <mergeCell ref="E119:F119"/>
    <mergeCell ref="I119:K119"/>
    <mergeCell ref="U119:X119"/>
    <mergeCell ref="C121:D121"/>
    <mergeCell ref="E121:F121"/>
    <mergeCell ref="I121:K121"/>
    <mergeCell ref="U121:X121"/>
    <mergeCell ref="C117:D117"/>
    <mergeCell ref="E117:F117"/>
    <mergeCell ref="I117:K117"/>
    <mergeCell ref="U117:X117"/>
    <mergeCell ref="C118:D118"/>
    <mergeCell ref="E118:F118"/>
    <mergeCell ref="I118:K118"/>
    <mergeCell ref="U118:X118"/>
    <mergeCell ref="U114:X114"/>
    <mergeCell ref="C115:D115"/>
    <mergeCell ref="E115:F115"/>
    <mergeCell ref="I115:K115"/>
    <mergeCell ref="U115:X115"/>
    <mergeCell ref="C116:D116"/>
    <mergeCell ref="E116:F116"/>
    <mergeCell ref="I116:K116"/>
    <mergeCell ref="U116:X116"/>
    <mergeCell ref="C43:D43"/>
    <mergeCell ref="E43:F43"/>
    <mergeCell ref="I43:K43"/>
    <mergeCell ref="U43:X43"/>
    <mergeCell ref="C106:D106"/>
    <mergeCell ref="E106:F106"/>
    <mergeCell ref="I106:K106"/>
    <mergeCell ref="U106:X106"/>
    <mergeCell ref="C107:D107"/>
    <mergeCell ref="E107:F107"/>
    <mergeCell ref="I107:K107"/>
    <mergeCell ref="U107:X107"/>
    <mergeCell ref="C68:D68"/>
    <mergeCell ref="E68:F68"/>
    <mergeCell ref="I68:K68"/>
    <mergeCell ref="U68:X68"/>
    <mergeCell ref="C69:D69"/>
    <mergeCell ref="E69:F69"/>
    <mergeCell ref="I69:K69"/>
    <mergeCell ref="U69:X69"/>
    <mergeCell ref="C66:D66"/>
    <mergeCell ref="E66:F66"/>
    <mergeCell ref="I66:K66"/>
    <mergeCell ref="U66:X66"/>
    <mergeCell ref="C67:D67"/>
    <mergeCell ref="E67:F67"/>
    <mergeCell ref="I67:K67"/>
    <mergeCell ref="U67:X67"/>
    <mergeCell ref="C78:D78"/>
    <mergeCell ref="E78:F78"/>
    <mergeCell ref="I78:K78"/>
    <mergeCell ref="U78:X78"/>
    <mergeCell ref="C63:D63"/>
    <mergeCell ref="E63:F63"/>
    <mergeCell ref="I63:K63"/>
    <mergeCell ref="U63:X63"/>
    <mergeCell ref="C64:D64"/>
    <mergeCell ref="E64:F64"/>
    <mergeCell ref="I64:K64"/>
    <mergeCell ref="U64:X64"/>
    <mergeCell ref="C65:D65"/>
    <mergeCell ref="E65:F65"/>
    <mergeCell ref="I65:K65"/>
    <mergeCell ref="U65:X65"/>
    <mergeCell ref="C60:D60"/>
    <mergeCell ref="E60:F60"/>
    <mergeCell ref="I60:K60"/>
    <mergeCell ref="U60:X60"/>
    <mergeCell ref="C61:D61"/>
    <mergeCell ref="E61:F61"/>
    <mergeCell ref="I61:K61"/>
    <mergeCell ref="U61:X61"/>
    <mergeCell ref="C62:D62"/>
    <mergeCell ref="E62:F62"/>
    <mergeCell ref="I62:K62"/>
    <mergeCell ref="U62:X62"/>
    <mergeCell ref="C57:D57"/>
    <mergeCell ref="E57:F57"/>
    <mergeCell ref="I57:K57"/>
    <mergeCell ref="U57:X57"/>
    <mergeCell ref="C58:D58"/>
    <mergeCell ref="E58:F58"/>
    <mergeCell ref="I58:K58"/>
    <mergeCell ref="U58:X58"/>
    <mergeCell ref="C59:D59"/>
    <mergeCell ref="E59:F59"/>
    <mergeCell ref="I59:K59"/>
    <mergeCell ref="U59:X59"/>
    <mergeCell ref="C54:D54"/>
    <mergeCell ref="E54:F54"/>
    <mergeCell ref="I54:K54"/>
    <mergeCell ref="U54:X54"/>
    <mergeCell ref="C55:D55"/>
    <mergeCell ref="E55:F55"/>
    <mergeCell ref="I55:K55"/>
    <mergeCell ref="U55:X55"/>
    <mergeCell ref="C56:D56"/>
    <mergeCell ref="E56:F56"/>
    <mergeCell ref="I56:K56"/>
    <mergeCell ref="U56:X56"/>
    <mergeCell ref="C51:D51"/>
    <mergeCell ref="E51:F51"/>
    <mergeCell ref="I51:K51"/>
    <mergeCell ref="U51:X51"/>
    <mergeCell ref="C52:D52"/>
    <mergeCell ref="E52:F52"/>
    <mergeCell ref="I52:K52"/>
    <mergeCell ref="U52:X52"/>
    <mergeCell ref="C53:D53"/>
    <mergeCell ref="E53:F53"/>
    <mergeCell ref="U53:X53"/>
    <mergeCell ref="C47:D47"/>
    <mergeCell ref="E47:F47"/>
    <mergeCell ref="I47:K47"/>
    <mergeCell ref="U47:X47"/>
    <mergeCell ref="C44:D44"/>
    <mergeCell ref="E44:F44"/>
    <mergeCell ref="I44:K44"/>
    <mergeCell ref="U44:X44"/>
    <mergeCell ref="C45:D45"/>
    <mergeCell ref="E45:F45"/>
    <mergeCell ref="I45:K45"/>
    <mergeCell ref="U45:X45"/>
    <mergeCell ref="C46:D46"/>
    <mergeCell ref="E46:F46"/>
    <mergeCell ref="I46:K46"/>
    <mergeCell ref="U46:X46"/>
    <mergeCell ref="C41:D41"/>
    <mergeCell ref="E41:F41"/>
    <mergeCell ref="I41:K41"/>
    <mergeCell ref="U41:X41"/>
    <mergeCell ref="C42:D42"/>
    <mergeCell ref="E42:F42"/>
    <mergeCell ref="I42:K42"/>
    <mergeCell ref="U42:X42"/>
    <mergeCell ref="C49:D49"/>
    <mergeCell ref="E49:F49"/>
    <mergeCell ref="I49:K49"/>
    <mergeCell ref="U49:X49"/>
    <mergeCell ref="C50:D50"/>
    <mergeCell ref="E50:F50"/>
    <mergeCell ref="I50:K50"/>
    <mergeCell ref="U50:X50"/>
    <mergeCell ref="C38:D38"/>
    <mergeCell ref="E38:F38"/>
    <mergeCell ref="I38:K38"/>
    <mergeCell ref="U38:X38"/>
    <mergeCell ref="C39:D39"/>
    <mergeCell ref="E39:F39"/>
    <mergeCell ref="I39:K39"/>
    <mergeCell ref="U39:X39"/>
    <mergeCell ref="C40:D40"/>
    <mergeCell ref="E40:F40"/>
    <mergeCell ref="I40:K40"/>
    <mergeCell ref="U40:X40"/>
    <mergeCell ref="I34:K34"/>
    <mergeCell ref="I35:K35"/>
    <mergeCell ref="I36:K36"/>
    <mergeCell ref="I166:K166"/>
    <mergeCell ref="I102:K102"/>
    <mergeCell ref="I97:K97"/>
    <mergeCell ref="I99:K99"/>
    <mergeCell ref="I100:K100"/>
    <mergeCell ref="I91:K91"/>
    <mergeCell ref="I94:K94"/>
    <mergeCell ref="I92:K92"/>
    <mergeCell ref="I95:K95"/>
    <mergeCell ref="I48:K48"/>
    <mergeCell ref="I79:K79"/>
    <mergeCell ref="I80:K80"/>
    <mergeCell ref="I112:K112"/>
    <mergeCell ref="I114:K114"/>
    <mergeCell ref="C192:S192"/>
    <mergeCell ref="U175:X175"/>
    <mergeCell ref="C183:S183"/>
    <mergeCell ref="C184:S184"/>
    <mergeCell ref="C191:S191"/>
    <mergeCell ref="C175:D175"/>
    <mergeCell ref="E175:F175"/>
    <mergeCell ref="U174:X174"/>
    <mergeCell ref="U173:X173"/>
    <mergeCell ref="C173:D173"/>
    <mergeCell ref="E173:F173"/>
    <mergeCell ref="C174:D174"/>
    <mergeCell ref="I169:K169"/>
    <mergeCell ref="I170:K170"/>
    <mergeCell ref="I171:K171"/>
    <mergeCell ref="E174:F174"/>
    <mergeCell ref="I173:K173"/>
    <mergeCell ref="I174:K174"/>
    <mergeCell ref="C96:D96"/>
    <mergeCell ref="E96:F96"/>
    <mergeCell ref="I96:K96"/>
    <mergeCell ref="C105:D105"/>
    <mergeCell ref="E105:F105"/>
    <mergeCell ref="C108:D108"/>
    <mergeCell ref="C109:D109"/>
    <mergeCell ref="E109:F109"/>
    <mergeCell ref="C132:D132"/>
    <mergeCell ref="E132:F132"/>
    <mergeCell ref="C133:D133"/>
    <mergeCell ref="E133:F133"/>
    <mergeCell ref="I167:K167"/>
    <mergeCell ref="I168:K168"/>
    <mergeCell ref="C48:D48"/>
    <mergeCell ref="E48:F48"/>
    <mergeCell ref="U136:X136"/>
    <mergeCell ref="I135:K135"/>
    <mergeCell ref="I136:K136"/>
    <mergeCell ref="E108:F108"/>
    <mergeCell ref="U110:X110"/>
    <mergeCell ref="E110:F110"/>
    <mergeCell ref="U111:X111"/>
    <mergeCell ref="I110:K110"/>
    <mergeCell ref="I111:K111"/>
    <mergeCell ref="U172:X172"/>
    <mergeCell ref="U102:X102"/>
    <mergeCell ref="U170:X170"/>
    <mergeCell ref="U171:X171"/>
    <mergeCell ref="U169:X169"/>
    <mergeCell ref="I172:K172"/>
    <mergeCell ref="U168:X168"/>
    <mergeCell ref="U166:X166"/>
    <mergeCell ref="U167:X167"/>
    <mergeCell ref="U135:X135"/>
    <mergeCell ref="U105:X105"/>
    <mergeCell ref="U100:X100"/>
    <mergeCell ref="U91:X91"/>
    <mergeCell ref="U94:X94"/>
    <mergeCell ref="U92:X92"/>
    <mergeCell ref="U97:X97"/>
    <mergeCell ref="U99:X99"/>
    <mergeCell ref="U95:X95"/>
    <mergeCell ref="U93:X93"/>
    <mergeCell ref="U123:X123"/>
    <mergeCell ref="I108:K108"/>
    <mergeCell ref="I105:K105"/>
    <mergeCell ref="U134:X134"/>
    <mergeCell ref="U132:X132"/>
    <mergeCell ref="U133:X133"/>
    <mergeCell ref="U108:X108"/>
    <mergeCell ref="U109:X109"/>
    <mergeCell ref="I109:K109"/>
    <mergeCell ref="I132:K132"/>
    <mergeCell ref="U124:X124"/>
    <mergeCell ref="U113:X113"/>
    <mergeCell ref="U122:X122"/>
    <mergeCell ref="I113:K113"/>
    <mergeCell ref="I122:K122"/>
    <mergeCell ref="I123:K123"/>
    <mergeCell ref="I124:K124"/>
    <mergeCell ref="U125:X125"/>
    <mergeCell ref="U126:X126"/>
    <mergeCell ref="I125:K125"/>
    <mergeCell ref="I126:K126"/>
    <mergeCell ref="I133:K133"/>
    <mergeCell ref="I134:K134"/>
    <mergeCell ref="U112:X112"/>
    <mergeCell ref="U101:X101"/>
    <mergeCell ref="I101:K101"/>
    <mergeCell ref="U48:X48"/>
    <mergeCell ref="U79:X79"/>
    <mergeCell ref="U80:X80"/>
    <mergeCell ref="C20:D20"/>
    <mergeCell ref="E20:F20"/>
    <mergeCell ref="I20:K20"/>
    <mergeCell ref="I21:K21"/>
    <mergeCell ref="I26:K26"/>
    <mergeCell ref="U26:X26"/>
    <mergeCell ref="I22:K22"/>
    <mergeCell ref="U22:X22"/>
    <mergeCell ref="U35:X35"/>
    <mergeCell ref="U36:X36"/>
    <mergeCell ref="U29:X29"/>
    <mergeCell ref="U34:X34"/>
    <mergeCell ref="U28:X28"/>
    <mergeCell ref="U27:X27"/>
    <mergeCell ref="E29:F29"/>
    <mergeCell ref="E34:F34"/>
    <mergeCell ref="E35:F35"/>
    <mergeCell ref="E36:F36"/>
    <mergeCell ref="I24:K24"/>
    <mergeCell ref="I25:K25"/>
    <mergeCell ref="I27:K27"/>
    <mergeCell ref="I28:K28"/>
    <mergeCell ref="I29:K29"/>
    <mergeCell ref="I23:K23"/>
    <mergeCell ref="U23:X23"/>
    <mergeCell ref="E30:F30"/>
    <mergeCell ref="I30:K30"/>
    <mergeCell ref="U30:X30"/>
    <mergeCell ref="E31:F31"/>
    <mergeCell ref="I31:K31"/>
    <mergeCell ref="U31:X31"/>
    <mergeCell ref="B5:C5"/>
    <mergeCell ref="B6:C6"/>
    <mergeCell ref="D6:F6"/>
    <mergeCell ref="U24:X24"/>
    <mergeCell ref="U25:X25"/>
    <mergeCell ref="J16:J19"/>
    <mergeCell ref="B17:C18"/>
    <mergeCell ref="L20:T20"/>
    <mergeCell ref="U21:X21"/>
    <mergeCell ref="J9:J10"/>
    <mergeCell ref="U20:X20"/>
    <mergeCell ref="J12:K12"/>
    <mergeCell ref="L12:T12"/>
    <mergeCell ref="J13:K13"/>
    <mergeCell ref="J14:K14"/>
    <mergeCell ref="E33:F33"/>
    <mergeCell ref="I33:K33"/>
    <mergeCell ref="U33:X33"/>
    <mergeCell ref="E32:F32"/>
    <mergeCell ref="I32:K32"/>
    <mergeCell ref="U32:X32"/>
    <mergeCell ref="E171:F171"/>
    <mergeCell ref="E172:F172"/>
    <mergeCell ref="C169:D169"/>
    <mergeCell ref="C170:D170"/>
    <mergeCell ref="C171:D171"/>
    <mergeCell ref="C172:D172"/>
    <mergeCell ref="E169:F169"/>
    <mergeCell ref="E170:F170"/>
    <mergeCell ref="U96:X96"/>
    <mergeCell ref="C102:D102"/>
    <mergeCell ref="E102:F102"/>
    <mergeCell ref="C101:D101"/>
    <mergeCell ref="E101:F101"/>
    <mergeCell ref="U98:X98"/>
    <mergeCell ref="C100:D100"/>
    <mergeCell ref="E100:F100"/>
    <mergeCell ref="C37:D37"/>
    <mergeCell ref="E37:F37"/>
    <mergeCell ref="I37:K37"/>
    <mergeCell ref="U37:X37"/>
    <mergeCell ref="C82:D82"/>
    <mergeCell ref="E82:F82"/>
    <mergeCell ref="I82:K82"/>
    <mergeCell ref="U82:X82"/>
    <mergeCell ref="C76:D76"/>
    <mergeCell ref="E76:F76"/>
    <mergeCell ref="I75:K75"/>
    <mergeCell ref="U76:X76"/>
    <mergeCell ref="C77:D77"/>
    <mergeCell ref="E77:F77"/>
    <mergeCell ref="I53:K53"/>
    <mergeCell ref="C135:D135"/>
    <mergeCell ref="E135:F135"/>
    <mergeCell ref="C166:D166"/>
    <mergeCell ref="E166:F166"/>
    <mergeCell ref="C136:D136"/>
    <mergeCell ref="E136:F136"/>
    <mergeCell ref="C114:D114"/>
    <mergeCell ref="E114:F114"/>
    <mergeCell ref="C120:D120"/>
    <mergeCell ref="E120:F120"/>
    <mergeCell ref="C127:D127"/>
    <mergeCell ref="E127:F127"/>
    <mergeCell ref="C137:D137"/>
    <mergeCell ref="E137:F137"/>
    <mergeCell ref="C167:D167"/>
    <mergeCell ref="E167:F167"/>
    <mergeCell ref="C168:D168"/>
    <mergeCell ref="E168:F168"/>
    <mergeCell ref="C73:D73"/>
    <mergeCell ref="E73:F73"/>
    <mergeCell ref="I73:K73"/>
    <mergeCell ref="U73:X73"/>
    <mergeCell ref="C71:D71"/>
    <mergeCell ref="E71:F71"/>
    <mergeCell ref="I71:K71"/>
    <mergeCell ref="U71:X71"/>
    <mergeCell ref="C74:D74"/>
    <mergeCell ref="E74:F74"/>
    <mergeCell ref="I74:K74"/>
    <mergeCell ref="U74:X74"/>
    <mergeCell ref="C75:D75"/>
    <mergeCell ref="E75:F75"/>
    <mergeCell ref="U75:X75"/>
    <mergeCell ref="C134:D134"/>
    <mergeCell ref="E134:F134"/>
    <mergeCell ref="U70:X70"/>
    <mergeCell ref="C72:D72"/>
    <mergeCell ref="E72:F72"/>
    <mergeCell ref="I72:K72"/>
    <mergeCell ref="U72:X72"/>
    <mergeCell ref="I77:K77"/>
    <mergeCell ref="I81:K81"/>
    <mergeCell ref="C83:D83"/>
    <mergeCell ref="E83:F83"/>
    <mergeCell ref="I83:K83"/>
    <mergeCell ref="U83:X83"/>
    <mergeCell ref="U77:X77"/>
    <mergeCell ref="C81:D81"/>
    <mergeCell ref="E81:F81"/>
    <mergeCell ref="I76:K76"/>
    <mergeCell ref="U81:X81"/>
    <mergeCell ref="C70:D70"/>
    <mergeCell ref="E70:F70"/>
    <mergeCell ref="I70:K70"/>
    <mergeCell ref="C79:D79"/>
    <mergeCell ref="E79:F79"/>
    <mergeCell ref="C80:D80"/>
    <mergeCell ref="E80:F80"/>
    <mergeCell ref="C84:D84"/>
    <mergeCell ref="E84:F84"/>
    <mergeCell ref="I84:K84"/>
    <mergeCell ref="U84:X84"/>
    <mergeCell ref="C85:D85"/>
    <mergeCell ref="E85:F85"/>
    <mergeCell ref="I85:K85"/>
    <mergeCell ref="U85:X85"/>
    <mergeCell ref="C86:D86"/>
    <mergeCell ref="E86:F86"/>
    <mergeCell ref="I86:K86"/>
    <mergeCell ref="U86:X86"/>
    <mergeCell ref="C87:D87"/>
    <mergeCell ref="E87:F87"/>
    <mergeCell ref="I87:K87"/>
    <mergeCell ref="U87:X87"/>
    <mergeCell ref="C90:D90"/>
    <mergeCell ref="E90:F90"/>
    <mergeCell ref="I90:K90"/>
    <mergeCell ref="U90:X90"/>
    <mergeCell ref="C88:D88"/>
    <mergeCell ref="E88:F88"/>
    <mergeCell ref="I88:K88"/>
    <mergeCell ref="U88:X88"/>
    <mergeCell ref="C89:D89"/>
    <mergeCell ref="E89:F89"/>
    <mergeCell ref="I89:K89"/>
    <mergeCell ref="U89:X89"/>
    <mergeCell ref="C91:D91"/>
    <mergeCell ref="E91:F91"/>
    <mergeCell ref="C92:D92"/>
    <mergeCell ref="E92:F92"/>
    <mergeCell ref="C94:D94"/>
    <mergeCell ref="E94:F94"/>
    <mergeCell ref="C93:D93"/>
    <mergeCell ref="E93:F93"/>
    <mergeCell ref="I93:K93"/>
    <mergeCell ref="C95:D95"/>
    <mergeCell ref="E95:F95"/>
    <mergeCell ref="C97:D97"/>
    <mergeCell ref="E97:F97"/>
    <mergeCell ref="C99:D99"/>
    <mergeCell ref="E99:F99"/>
    <mergeCell ref="C98:D98"/>
    <mergeCell ref="E98:F98"/>
    <mergeCell ref="I98:K98"/>
    <mergeCell ref="C110:D110"/>
    <mergeCell ref="C112:D112"/>
    <mergeCell ref="E112:F112"/>
    <mergeCell ref="C111:D111"/>
    <mergeCell ref="E111:F111"/>
    <mergeCell ref="C113:D113"/>
    <mergeCell ref="E113:F113"/>
    <mergeCell ref="C122:D122"/>
    <mergeCell ref="E122:F122"/>
    <mergeCell ref="C123:D123"/>
    <mergeCell ref="E123:F123"/>
    <mergeCell ref="C124:D124"/>
    <mergeCell ref="E124:F124"/>
    <mergeCell ref="C125:D125"/>
    <mergeCell ref="E125:F125"/>
    <mergeCell ref="C126:D126"/>
    <mergeCell ref="E126:F126"/>
  </mergeCells>
  <phoneticPr fontId="3"/>
  <conditionalFormatting sqref="L21:T21 M25:T25 L28:L29 M27:T29 L24:T24 L34:T36 L173:T176 L96:T96 L105:T105 L132:T134 L108:T111 L140:T140 L142:T143 L145:T145 L152:T152 L149:T150 L147:T147">
    <cfRule type="cellIs" dxfId="434" priority="577" stopIfTrue="1" operator="equal">
      <formula>"H"</formula>
    </cfRule>
    <cfRule type="cellIs" dxfId="433" priority="578" stopIfTrue="1" operator="equal">
      <formula>"M"</formula>
    </cfRule>
    <cfRule type="cellIs" dxfId="432" priority="579" stopIfTrue="1" operator="equal">
      <formula>"L"</formula>
    </cfRule>
  </conditionalFormatting>
  <conditionalFormatting sqref="L25">
    <cfRule type="cellIs" dxfId="431" priority="574" stopIfTrue="1" operator="equal">
      <formula>"H"</formula>
    </cfRule>
    <cfRule type="cellIs" dxfId="430" priority="575" stopIfTrue="1" operator="equal">
      <formula>"M"</formula>
    </cfRule>
    <cfRule type="cellIs" dxfId="429" priority="576" stopIfTrue="1" operator="equal">
      <formula>"L"</formula>
    </cfRule>
  </conditionalFormatting>
  <conditionalFormatting sqref="L27">
    <cfRule type="cellIs" dxfId="428" priority="541" stopIfTrue="1" operator="equal">
      <formula>"H"</formula>
    </cfRule>
    <cfRule type="cellIs" dxfId="427" priority="542" stopIfTrue="1" operator="equal">
      <formula>"M"</formula>
    </cfRule>
    <cfRule type="cellIs" dxfId="426" priority="543" stopIfTrue="1" operator="equal">
      <formula>"L"</formula>
    </cfRule>
  </conditionalFormatting>
  <conditionalFormatting sqref="M26:T26">
    <cfRule type="cellIs" dxfId="425" priority="517" stopIfTrue="1" operator="equal">
      <formula>"H"</formula>
    </cfRule>
    <cfRule type="cellIs" dxfId="424" priority="518" stopIfTrue="1" operator="equal">
      <formula>"M"</formula>
    </cfRule>
    <cfRule type="cellIs" dxfId="423" priority="519" stopIfTrue="1" operator="equal">
      <formula>"L"</formula>
    </cfRule>
  </conditionalFormatting>
  <conditionalFormatting sqref="L26">
    <cfRule type="cellIs" dxfId="422" priority="514" stopIfTrue="1" operator="equal">
      <formula>"H"</formula>
    </cfRule>
    <cfRule type="cellIs" dxfId="421" priority="515" stopIfTrue="1" operator="equal">
      <formula>"M"</formula>
    </cfRule>
    <cfRule type="cellIs" dxfId="420" priority="516" stopIfTrue="1" operator="equal">
      <formula>"L"</formula>
    </cfRule>
  </conditionalFormatting>
  <conditionalFormatting sqref="L22:T22">
    <cfRule type="cellIs" dxfId="419" priority="511" stopIfTrue="1" operator="equal">
      <formula>"H"</formula>
    </cfRule>
    <cfRule type="cellIs" dxfId="418" priority="512" stopIfTrue="1" operator="equal">
      <formula>"M"</formula>
    </cfRule>
    <cfRule type="cellIs" dxfId="417" priority="513" stopIfTrue="1" operator="equal">
      <formula>"L"</formula>
    </cfRule>
  </conditionalFormatting>
  <conditionalFormatting sqref="L23:T23">
    <cfRule type="cellIs" dxfId="416" priority="508" stopIfTrue="1" operator="equal">
      <formula>"H"</formula>
    </cfRule>
    <cfRule type="cellIs" dxfId="415" priority="509" stopIfTrue="1" operator="equal">
      <formula>"M"</formula>
    </cfRule>
    <cfRule type="cellIs" dxfId="414" priority="510" stopIfTrue="1" operator="equal">
      <formula>"L"</formula>
    </cfRule>
  </conditionalFormatting>
  <conditionalFormatting sqref="L30:T30">
    <cfRule type="cellIs" dxfId="413" priority="505" stopIfTrue="1" operator="equal">
      <formula>"H"</formula>
    </cfRule>
    <cfRule type="cellIs" dxfId="412" priority="506" stopIfTrue="1" operator="equal">
      <formula>"M"</formula>
    </cfRule>
    <cfRule type="cellIs" dxfId="411" priority="507" stopIfTrue="1" operator="equal">
      <formula>"L"</formula>
    </cfRule>
  </conditionalFormatting>
  <conditionalFormatting sqref="L31:T31">
    <cfRule type="cellIs" dxfId="410" priority="499" stopIfTrue="1" operator="equal">
      <formula>"H"</formula>
    </cfRule>
    <cfRule type="cellIs" dxfId="409" priority="500" stopIfTrue="1" operator="equal">
      <formula>"M"</formula>
    </cfRule>
    <cfRule type="cellIs" dxfId="408" priority="501" stopIfTrue="1" operator="equal">
      <formula>"L"</formula>
    </cfRule>
  </conditionalFormatting>
  <conditionalFormatting sqref="L33:T33">
    <cfRule type="cellIs" dxfId="407" priority="496" stopIfTrue="1" operator="equal">
      <formula>"H"</formula>
    </cfRule>
    <cfRule type="cellIs" dxfId="406" priority="497" stopIfTrue="1" operator="equal">
      <formula>"M"</formula>
    </cfRule>
    <cfRule type="cellIs" dxfId="405" priority="498" stopIfTrue="1" operator="equal">
      <formula>"L"</formula>
    </cfRule>
  </conditionalFormatting>
  <conditionalFormatting sqref="L32:T32">
    <cfRule type="cellIs" dxfId="404" priority="493" stopIfTrue="1" operator="equal">
      <formula>"H"</formula>
    </cfRule>
    <cfRule type="cellIs" dxfId="403" priority="494" stopIfTrue="1" operator="equal">
      <formula>"M"</formula>
    </cfRule>
    <cfRule type="cellIs" dxfId="402" priority="495" stopIfTrue="1" operator="equal">
      <formula>"L"</formula>
    </cfRule>
  </conditionalFormatting>
  <conditionalFormatting sqref="M169:T171">
    <cfRule type="cellIs" dxfId="401" priority="490" stopIfTrue="1" operator="equal">
      <formula>"H"</formula>
    </cfRule>
    <cfRule type="cellIs" dxfId="400" priority="491" stopIfTrue="1" operator="equal">
      <formula>"M"</formula>
    </cfRule>
    <cfRule type="cellIs" dxfId="399" priority="492" stopIfTrue="1" operator="equal">
      <formula>"L"</formula>
    </cfRule>
  </conditionalFormatting>
  <conditionalFormatting sqref="M172:T172">
    <cfRule type="cellIs" dxfId="398" priority="469" stopIfTrue="1" operator="equal">
      <formula>"H"</formula>
    </cfRule>
    <cfRule type="cellIs" dxfId="397" priority="470" stopIfTrue="1" operator="equal">
      <formula>"M"</formula>
    </cfRule>
    <cfRule type="cellIs" dxfId="396" priority="471" stopIfTrue="1" operator="equal">
      <formula>"L"</formula>
    </cfRule>
  </conditionalFormatting>
  <conditionalFormatting sqref="L169">
    <cfRule type="cellIs" dxfId="395" priority="448" stopIfTrue="1" operator="equal">
      <formula>"H"</formula>
    </cfRule>
    <cfRule type="cellIs" dxfId="394" priority="449" stopIfTrue="1" operator="equal">
      <formula>"M"</formula>
    </cfRule>
    <cfRule type="cellIs" dxfId="393" priority="450" stopIfTrue="1" operator="equal">
      <formula>"L"</formula>
    </cfRule>
  </conditionalFormatting>
  <conditionalFormatting sqref="L166">
    <cfRule type="cellIs" dxfId="392" priority="424" stopIfTrue="1" operator="equal">
      <formula>"H"</formula>
    </cfRule>
    <cfRule type="cellIs" dxfId="391" priority="425" stopIfTrue="1" operator="equal">
      <formula>"M"</formula>
    </cfRule>
    <cfRule type="cellIs" dxfId="390" priority="426" stopIfTrue="1" operator="equal">
      <formula>"L"</formula>
    </cfRule>
  </conditionalFormatting>
  <conditionalFormatting sqref="L90:T90">
    <cfRule type="cellIs" dxfId="389" priority="364" stopIfTrue="1" operator="equal">
      <formula>"H"</formula>
    </cfRule>
    <cfRule type="cellIs" dxfId="388" priority="365" stopIfTrue="1" operator="equal">
      <formula>"M"</formula>
    </cfRule>
    <cfRule type="cellIs" dxfId="387" priority="366" stopIfTrue="1" operator="equal">
      <formula>"L"</formula>
    </cfRule>
  </conditionalFormatting>
  <conditionalFormatting sqref="L170:L171">
    <cfRule type="cellIs" dxfId="386" priority="451" stopIfTrue="1" operator="equal">
      <formula>"H"</formula>
    </cfRule>
    <cfRule type="cellIs" dxfId="385" priority="452" stopIfTrue="1" operator="equal">
      <formula>"M"</formula>
    </cfRule>
    <cfRule type="cellIs" dxfId="384" priority="453" stopIfTrue="1" operator="equal">
      <formula>"L"</formula>
    </cfRule>
  </conditionalFormatting>
  <conditionalFormatting sqref="L73:T73">
    <cfRule type="cellIs" dxfId="383" priority="412" stopIfTrue="1" operator="equal">
      <formula>"H"</formula>
    </cfRule>
    <cfRule type="cellIs" dxfId="382" priority="413" stopIfTrue="1" operator="equal">
      <formula>"M"</formula>
    </cfRule>
    <cfRule type="cellIs" dxfId="381" priority="414" stopIfTrue="1" operator="equal">
      <formula>"L"</formula>
    </cfRule>
  </conditionalFormatting>
  <conditionalFormatting sqref="L172">
    <cfRule type="cellIs" dxfId="380" priority="445" stopIfTrue="1" operator="equal">
      <formula>"H"</formula>
    </cfRule>
    <cfRule type="cellIs" dxfId="379" priority="446" stopIfTrue="1" operator="equal">
      <formula>"M"</formula>
    </cfRule>
    <cfRule type="cellIs" dxfId="378" priority="447" stopIfTrue="1" operator="equal">
      <formula>"L"</formula>
    </cfRule>
  </conditionalFormatting>
  <conditionalFormatting sqref="L37:T37">
    <cfRule type="cellIs" dxfId="377" priority="442" stopIfTrue="1" operator="equal">
      <formula>"H"</formula>
    </cfRule>
    <cfRule type="cellIs" dxfId="376" priority="443" stopIfTrue="1" operator="equal">
      <formula>"M"</formula>
    </cfRule>
    <cfRule type="cellIs" dxfId="375" priority="444" stopIfTrue="1" operator="equal">
      <formula>"L"</formula>
    </cfRule>
  </conditionalFormatting>
  <conditionalFormatting sqref="L168">
    <cfRule type="cellIs" dxfId="374" priority="427" stopIfTrue="1" operator="equal">
      <formula>"H"</formula>
    </cfRule>
    <cfRule type="cellIs" dxfId="373" priority="428" stopIfTrue="1" operator="equal">
      <formula>"M"</formula>
    </cfRule>
    <cfRule type="cellIs" dxfId="372" priority="429" stopIfTrue="1" operator="equal">
      <formula>"L"</formula>
    </cfRule>
  </conditionalFormatting>
  <conditionalFormatting sqref="M166:T166">
    <cfRule type="cellIs" dxfId="371" priority="439" stopIfTrue="1" operator="equal">
      <formula>"H"</formula>
    </cfRule>
    <cfRule type="cellIs" dxfId="370" priority="440" stopIfTrue="1" operator="equal">
      <formula>"M"</formula>
    </cfRule>
    <cfRule type="cellIs" dxfId="369" priority="441" stopIfTrue="1" operator="equal">
      <formula>"L"</formula>
    </cfRule>
  </conditionalFormatting>
  <conditionalFormatting sqref="L167:T167">
    <cfRule type="cellIs" dxfId="368" priority="415" stopIfTrue="1" operator="equal">
      <formula>"H"</formula>
    </cfRule>
    <cfRule type="cellIs" dxfId="367" priority="416" stopIfTrue="1" operator="equal">
      <formula>"M"</formula>
    </cfRule>
    <cfRule type="cellIs" dxfId="366" priority="417" stopIfTrue="1" operator="equal">
      <formula>"L"</formula>
    </cfRule>
  </conditionalFormatting>
  <conditionalFormatting sqref="L94:T94">
    <cfRule type="cellIs" dxfId="365" priority="349" stopIfTrue="1" operator="equal">
      <formula>"H"</formula>
    </cfRule>
    <cfRule type="cellIs" dxfId="364" priority="350" stopIfTrue="1" operator="equal">
      <formula>"M"</formula>
    </cfRule>
    <cfRule type="cellIs" dxfId="363" priority="351" stopIfTrue="1" operator="equal">
      <formula>"L"</formula>
    </cfRule>
  </conditionalFormatting>
  <conditionalFormatting sqref="M168:T168">
    <cfRule type="cellIs" dxfId="362" priority="436" stopIfTrue="1" operator="equal">
      <formula>"H"</formula>
    </cfRule>
    <cfRule type="cellIs" dxfId="361" priority="437" stopIfTrue="1" operator="equal">
      <formula>"M"</formula>
    </cfRule>
    <cfRule type="cellIs" dxfId="360" priority="438" stopIfTrue="1" operator="equal">
      <formula>"L"</formula>
    </cfRule>
  </conditionalFormatting>
  <conditionalFormatting sqref="L71:T71">
    <cfRule type="cellIs" dxfId="359" priority="409" stopIfTrue="1" operator="equal">
      <formula>"H"</formula>
    </cfRule>
    <cfRule type="cellIs" dxfId="358" priority="410" stopIfTrue="1" operator="equal">
      <formula>"M"</formula>
    </cfRule>
    <cfRule type="cellIs" dxfId="357" priority="411" stopIfTrue="1" operator="equal">
      <formula>"L"</formula>
    </cfRule>
  </conditionalFormatting>
  <conditionalFormatting sqref="L75:T75">
    <cfRule type="cellIs" dxfId="356" priority="406" stopIfTrue="1" operator="equal">
      <formula>"H"</formula>
    </cfRule>
    <cfRule type="cellIs" dxfId="355" priority="407" stopIfTrue="1" operator="equal">
      <formula>"M"</formula>
    </cfRule>
    <cfRule type="cellIs" dxfId="354" priority="408" stopIfTrue="1" operator="equal">
      <formula>"L"</formula>
    </cfRule>
  </conditionalFormatting>
  <conditionalFormatting sqref="L76:T76">
    <cfRule type="cellIs" dxfId="353" priority="397" stopIfTrue="1" operator="equal">
      <formula>"H"</formula>
    </cfRule>
    <cfRule type="cellIs" dxfId="352" priority="398" stopIfTrue="1" operator="equal">
      <formula>"M"</formula>
    </cfRule>
    <cfRule type="cellIs" dxfId="351" priority="399" stopIfTrue="1" operator="equal">
      <formula>"L"</formula>
    </cfRule>
  </conditionalFormatting>
  <conditionalFormatting sqref="L74:T74">
    <cfRule type="cellIs" dxfId="350" priority="403" stopIfTrue="1" operator="equal">
      <formula>"H"</formula>
    </cfRule>
    <cfRule type="cellIs" dxfId="349" priority="404" stopIfTrue="1" operator="equal">
      <formula>"M"</formula>
    </cfRule>
    <cfRule type="cellIs" dxfId="348" priority="405" stopIfTrue="1" operator="equal">
      <formula>"L"</formula>
    </cfRule>
  </conditionalFormatting>
  <conditionalFormatting sqref="L98:T98">
    <cfRule type="cellIs" dxfId="347" priority="331" stopIfTrue="1" operator="equal">
      <formula>"H"</formula>
    </cfRule>
    <cfRule type="cellIs" dxfId="346" priority="332" stopIfTrue="1" operator="equal">
      <formula>"M"</formula>
    </cfRule>
    <cfRule type="cellIs" dxfId="345" priority="333" stopIfTrue="1" operator="equal">
      <formula>"L"</formula>
    </cfRule>
  </conditionalFormatting>
  <conditionalFormatting sqref="L77:T77">
    <cfRule type="cellIs" dxfId="344" priority="394" stopIfTrue="1" operator="equal">
      <formula>"H"</formula>
    </cfRule>
    <cfRule type="cellIs" dxfId="343" priority="395" stopIfTrue="1" operator="equal">
      <formula>"M"</formula>
    </cfRule>
    <cfRule type="cellIs" dxfId="342" priority="396" stopIfTrue="1" operator="equal">
      <formula>"L"</formula>
    </cfRule>
  </conditionalFormatting>
  <conditionalFormatting sqref="L81:T81">
    <cfRule type="cellIs" dxfId="341" priority="391" stopIfTrue="1" operator="equal">
      <formula>"H"</formula>
    </cfRule>
    <cfRule type="cellIs" dxfId="340" priority="392" stopIfTrue="1" operator="equal">
      <formula>"M"</formula>
    </cfRule>
    <cfRule type="cellIs" dxfId="339" priority="393" stopIfTrue="1" operator="equal">
      <formula>"L"</formula>
    </cfRule>
  </conditionalFormatting>
  <conditionalFormatting sqref="L82:T82">
    <cfRule type="cellIs" dxfId="338" priority="382" stopIfTrue="1" operator="equal">
      <formula>"H"</formula>
    </cfRule>
    <cfRule type="cellIs" dxfId="337" priority="383" stopIfTrue="1" operator="equal">
      <formula>"M"</formula>
    </cfRule>
    <cfRule type="cellIs" dxfId="336" priority="384" stopIfTrue="1" operator="equal">
      <formula>"L"</formula>
    </cfRule>
  </conditionalFormatting>
  <conditionalFormatting sqref="L70:T70">
    <cfRule type="cellIs" dxfId="335" priority="388" stopIfTrue="1" operator="equal">
      <formula>"H"</formula>
    </cfRule>
    <cfRule type="cellIs" dxfId="334" priority="389" stopIfTrue="1" operator="equal">
      <formula>"M"</formula>
    </cfRule>
    <cfRule type="cellIs" dxfId="333" priority="390" stopIfTrue="1" operator="equal">
      <formula>"L"</formula>
    </cfRule>
  </conditionalFormatting>
  <conditionalFormatting sqref="L83:T83">
    <cfRule type="cellIs" dxfId="332" priority="379" stopIfTrue="1" operator="equal">
      <formula>"H"</formula>
    </cfRule>
    <cfRule type="cellIs" dxfId="331" priority="380" stopIfTrue="1" operator="equal">
      <formula>"M"</formula>
    </cfRule>
    <cfRule type="cellIs" dxfId="330" priority="381" stopIfTrue="1" operator="equal">
      <formula>"L"</formula>
    </cfRule>
  </conditionalFormatting>
  <conditionalFormatting sqref="L72:T72">
    <cfRule type="cellIs" dxfId="329" priority="385" stopIfTrue="1" operator="equal">
      <formula>"H"</formula>
    </cfRule>
    <cfRule type="cellIs" dxfId="328" priority="386" stopIfTrue="1" operator="equal">
      <formula>"M"</formula>
    </cfRule>
    <cfRule type="cellIs" dxfId="327" priority="387" stopIfTrue="1" operator="equal">
      <formula>"L"</formula>
    </cfRule>
  </conditionalFormatting>
  <conditionalFormatting sqref="L84:T84">
    <cfRule type="cellIs" dxfId="326" priority="376" stopIfTrue="1" operator="equal">
      <formula>"H"</formula>
    </cfRule>
    <cfRule type="cellIs" dxfId="325" priority="377" stopIfTrue="1" operator="equal">
      <formula>"M"</formula>
    </cfRule>
    <cfRule type="cellIs" dxfId="324" priority="378" stopIfTrue="1" operator="equal">
      <formula>"L"</formula>
    </cfRule>
  </conditionalFormatting>
  <conditionalFormatting sqref="L85:T85">
    <cfRule type="cellIs" dxfId="323" priority="373" stopIfTrue="1" operator="equal">
      <formula>"H"</formula>
    </cfRule>
    <cfRule type="cellIs" dxfId="322" priority="374" stopIfTrue="1" operator="equal">
      <formula>"M"</formula>
    </cfRule>
    <cfRule type="cellIs" dxfId="321" priority="375" stopIfTrue="1" operator="equal">
      <formula>"L"</formula>
    </cfRule>
  </conditionalFormatting>
  <conditionalFormatting sqref="L86:T86">
    <cfRule type="cellIs" dxfId="320" priority="370" stopIfTrue="1" operator="equal">
      <formula>"H"</formula>
    </cfRule>
    <cfRule type="cellIs" dxfId="319" priority="371" stopIfTrue="1" operator="equal">
      <formula>"M"</formula>
    </cfRule>
    <cfRule type="cellIs" dxfId="318" priority="372" stopIfTrue="1" operator="equal">
      <formula>"L"</formula>
    </cfRule>
  </conditionalFormatting>
  <conditionalFormatting sqref="L87:T87">
    <cfRule type="cellIs" dxfId="317" priority="367" stopIfTrue="1" operator="equal">
      <formula>"H"</formula>
    </cfRule>
    <cfRule type="cellIs" dxfId="316" priority="368" stopIfTrue="1" operator="equal">
      <formula>"M"</formula>
    </cfRule>
    <cfRule type="cellIs" dxfId="315" priority="369" stopIfTrue="1" operator="equal">
      <formula>"L"</formula>
    </cfRule>
  </conditionalFormatting>
  <conditionalFormatting sqref="L88:T88">
    <cfRule type="cellIs" dxfId="314" priority="361" stopIfTrue="1" operator="equal">
      <formula>"H"</formula>
    </cfRule>
    <cfRule type="cellIs" dxfId="313" priority="362" stopIfTrue="1" operator="equal">
      <formula>"M"</formula>
    </cfRule>
    <cfRule type="cellIs" dxfId="312" priority="363" stopIfTrue="1" operator="equal">
      <formula>"L"</formula>
    </cfRule>
  </conditionalFormatting>
  <conditionalFormatting sqref="L89:T89">
    <cfRule type="cellIs" dxfId="311" priority="358" stopIfTrue="1" operator="equal">
      <formula>"H"</formula>
    </cfRule>
    <cfRule type="cellIs" dxfId="310" priority="359" stopIfTrue="1" operator="equal">
      <formula>"M"</formula>
    </cfRule>
    <cfRule type="cellIs" dxfId="309" priority="360" stopIfTrue="1" operator="equal">
      <formula>"L"</formula>
    </cfRule>
  </conditionalFormatting>
  <conditionalFormatting sqref="L91:T91">
    <cfRule type="cellIs" dxfId="308" priority="355" stopIfTrue="1" operator="equal">
      <formula>"H"</formula>
    </cfRule>
    <cfRule type="cellIs" dxfId="307" priority="356" stopIfTrue="1" operator="equal">
      <formula>"M"</formula>
    </cfRule>
    <cfRule type="cellIs" dxfId="306" priority="357" stopIfTrue="1" operator="equal">
      <formula>"L"</formula>
    </cfRule>
  </conditionalFormatting>
  <conditionalFormatting sqref="L92:T92">
    <cfRule type="cellIs" dxfId="305" priority="352" stopIfTrue="1" operator="equal">
      <formula>"H"</formula>
    </cfRule>
    <cfRule type="cellIs" dxfId="304" priority="353" stopIfTrue="1" operator="equal">
      <formula>"M"</formula>
    </cfRule>
    <cfRule type="cellIs" dxfId="303" priority="354" stopIfTrue="1" operator="equal">
      <formula>"L"</formula>
    </cfRule>
  </conditionalFormatting>
  <conditionalFormatting sqref="L93:T93">
    <cfRule type="cellIs" dxfId="302" priority="346" stopIfTrue="1" operator="equal">
      <formula>"H"</formula>
    </cfRule>
    <cfRule type="cellIs" dxfId="301" priority="347" stopIfTrue="1" operator="equal">
      <formula>"M"</formula>
    </cfRule>
    <cfRule type="cellIs" dxfId="300" priority="348" stopIfTrue="1" operator="equal">
      <formula>"L"</formula>
    </cfRule>
  </conditionalFormatting>
  <conditionalFormatting sqref="L95:T95">
    <cfRule type="cellIs" dxfId="299" priority="343" stopIfTrue="1" operator="equal">
      <formula>"H"</formula>
    </cfRule>
    <cfRule type="cellIs" dxfId="298" priority="344" stopIfTrue="1" operator="equal">
      <formula>"M"</formula>
    </cfRule>
    <cfRule type="cellIs" dxfId="297" priority="345" stopIfTrue="1" operator="equal">
      <formula>"L"</formula>
    </cfRule>
  </conditionalFormatting>
  <conditionalFormatting sqref="L97:T97">
    <cfRule type="cellIs" dxfId="296" priority="340" stopIfTrue="1" operator="equal">
      <formula>"H"</formula>
    </cfRule>
    <cfRule type="cellIs" dxfId="295" priority="341" stopIfTrue="1" operator="equal">
      <formula>"M"</formula>
    </cfRule>
    <cfRule type="cellIs" dxfId="294" priority="342" stopIfTrue="1" operator="equal">
      <formula>"L"</formula>
    </cfRule>
  </conditionalFormatting>
  <conditionalFormatting sqref="L99:T99">
    <cfRule type="cellIs" dxfId="293" priority="337" stopIfTrue="1" operator="equal">
      <formula>"H"</formula>
    </cfRule>
    <cfRule type="cellIs" dxfId="292" priority="338" stopIfTrue="1" operator="equal">
      <formula>"M"</formula>
    </cfRule>
    <cfRule type="cellIs" dxfId="291" priority="339" stopIfTrue="1" operator="equal">
      <formula>"L"</formula>
    </cfRule>
  </conditionalFormatting>
  <conditionalFormatting sqref="L101:T101">
    <cfRule type="cellIs" dxfId="290" priority="334" stopIfTrue="1" operator="equal">
      <formula>"H"</formula>
    </cfRule>
    <cfRule type="cellIs" dxfId="289" priority="335" stopIfTrue="1" operator="equal">
      <formula>"M"</formula>
    </cfRule>
    <cfRule type="cellIs" dxfId="288" priority="336" stopIfTrue="1" operator="equal">
      <formula>"L"</formula>
    </cfRule>
  </conditionalFormatting>
  <conditionalFormatting sqref="L100:T100">
    <cfRule type="cellIs" dxfId="287" priority="328" stopIfTrue="1" operator="equal">
      <formula>"H"</formula>
    </cfRule>
    <cfRule type="cellIs" dxfId="286" priority="329" stopIfTrue="1" operator="equal">
      <formula>"M"</formula>
    </cfRule>
    <cfRule type="cellIs" dxfId="285" priority="330" stopIfTrue="1" operator="equal">
      <formula>"L"</formula>
    </cfRule>
  </conditionalFormatting>
  <conditionalFormatting sqref="L102:T102">
    <cfRule type="cellIs" dxfId="284" priority="325" stopIfTrue="1" operator="equal">
      <formula>"H"</formula>
    </cfRule>
    <cfRule type="cellIs" dxfId="283" priority="326" stopIfTrue="1" operator="equal">
      <formula>"M"</formula>
    </cfRule>
    <cfRule type="cellIs" dxfId="282" priority="327" stopIfTrue="1" operator="equal">
      <formula>"L"</formula>
    </cfRule>
  </conditionalFormatting>
  <conditionalFormatting sqref="M124:T125">
    <cfRule type="cellIs" dxfId="281" priority="316" stopIfTrue="1" operator="equal">
      <formula>"H"</formula>
    </cfRule>
    <cfRule type="cellIs" dxfId="280" priority="317" stopIfTrue="1" operator="equal">
      <formula>"M"</formula>
    </cfRule>
    <cfRule type="cellIs" dxfId="279" priority="318" stopIfTrue="1" operator="equal">
      <formula>"L"</formula>
    </cfRule>
  </conditionalFormatting>
  <conditionalFormatting sqref="M122:T122">
    <cfRule type="cellIs" dxfId="278" priority="313" stopIfTrue="1" operator="equal">
      <formula>"H"</formula>
    </cfRule>
    <cfRule type="cellIs" dxfId="277" priority="314" stopIfTrue="1" operator="equal">
      <formula>"M"</formula>
    </cfRule>
    <cfRule type="cellIs" dxfId="276" priority="315" stopIfTrue="1" operator="equal">
      <formula>"L"</formula>
    </cfRule>
  </conditionalFormatting>
  <conditionalFormatting sqref="M123:T123">
    <cfRule type="cellIs" dxfId="275" priority="310" stopIfTrue="1" operator="equal">
      <formula>"H"</formula>
    </cfRule>
    <cfRule type="cellIs" dxfId="274" priority="311" stopIfTrue="1" operator="equal">
      <formula>"M"</formula>
    </cfRule>
    <cfRule type="cellIs" dxfId="273" priority="312" stopIfTrue="1" operator="equal">
      <formula>"L"</formula>
    </cfRule>
  </conditionalFormatting>
  <conditionalFormatting sqref="L126:T126">
    <cfRule type="cellIs" dxfId="272" priority="298" stopIfTrue="1" operator="equal">
      <formula>"H"</formula>
    </cfRule>
    <cfRule type="cellIs" dxfId="271" priority="299" stopIfTrue="1" operator="equal">
      <formula>"M"</formula>
    </cfRule>
    <cfRule type="cellIs" dxfId="270" priority="300" stopIfTrue="1" operator="equal">
      <formula>"L"</formula>
    </cfRule>
  </conditionalFormatting>
  <conditionalFormatting sqref="L124:L125">
    <cfRule type="cellIs" dxfId="269" priority="307" stopIfTrue="1" operator="equal">
      <formula>"H"</formula>
    </cfRule>
    <cfRule type="cellIs" dxfId="268" priority="308" stopIfTrue="1" operator="equal">
      <formula>"M"</formula>
    </cfRule>
    <cfRule type="cellIs" dxfId="267" priority="309" stopIfTrue="1" operator="equal">
      <formula>"L"</formula>
    </cfRule>
  </conditionalFormatting>
  <conditionalFormatting sqref="L123">
    <cfRule type="cellIs" dxfId="266" priority="304" stopIfTrue="1" operator="equal">
      <formula>"H"</formula>
    </cfRule>
    <cfRule type="cellIs" dxfId="265" priority="305" stopIfTrue="1" operator="equal">
      <formula>"M"</formula>
    </cfRule>
    <cfRule type="cellIs" dxfId="264" priority="306" stopIfTrue="1" operator="equal">
      <formula>"L"</formula>
    </cfRule>
  </conditionalFormatting>
  <conditionalFormatting sqref="L122">
    <cfRule type="cellIs" dxfId="263" priority="301" stopIfTrue="1" operator="equal">
      <formula>"H"</formula>
    </cfRule>
    <cfRule type="cellIs" dxfId="262" priority="302" stopIfTrue="1" operator="equal">
      <formula>"M"</formula>
    </cfRule>
    <cfRule type="cellIs" dxfId="261" priority="303" stopIfTrue="1" operator="equal">
      <formula>"L"</formula>
    </cfRule>
  </conditionalFormatting>
  <conditionalFormatting sqref="L135:T135">
    <cfRule type="cellIs" dxfId="260" priority="295" stopIfTrue="1" operator="equal">
      <formula>"H"</formula>
    </cfRule>
    <cfRule type="cellIs" dxfId="259" priority="296" stopIfTrue="1" operator="equal">
      <formula>"M"</formula>
    </cfRule>
    <cfRule type="cellIs" dxfId="258" priority="297" stopIfTrue="1" operator="equal">
      <formula>"L"</formula>
    </cfRule>
  </conditionalFormatting>
  <conditionalFormatting sqref="L51:T51">
    <cfRule type="cellIs" dxfId="257" priority="223" stopIfTrue="1" operator="equal">
      <formula>"H"</formula>
    </cfRule>
    <cfRule type="cellIs" dxfId="256" priority="224" stopIfTrue="1" operator="equal">
      <formula>"M"</formula>
    </cfRule>
    <cfRule type="cellIs" dxfId="255" priority="225" stopIfTrue="1" operator="equal">
      <formula>"L"</formula>
    </cfRule>
  </conditionalFormatting>
  <conditionalFormatting sqref="L136:T136">
    <cfRule type="cellIs" dxfId="254" priority="286" stopIfTrue="1" operator="equal">
      <formula>"H"</formula>
    </cfRule>
    <cfRule type="cellIs" dxfId="253" priority="287" stopIfTrue="1" operator="equal">
      <formula>"M"</formula>
    </cfRule>
    <cfRule type="cellIs" dxfId="252" priority="288" stopIfTrue="1" operator="equal">
      <formula>"L"</formula>
    </cfRule>
  </conditionalFormatting>
  <conditionalFormatting sqref="L52:T52">
    <cfRule type="cellIs" dxfId="251" priority="220" stopIfTrue="1" operator="equal">
      <formula>"H"</formula>
    </cfRule>
    <cfRule type="cellIs" dxfId="250" priority="221" stopIfTrue="1" operator="equal">
      <formula>"M"</formula>
    </cfRule>
    <cfRule type="cellIs" dxfId="249" priority="222" stopIfTrue="1" operator="equal">
      <formula>"L"</formula>
    </cfRule>
  </conditionalFormatting>
  <conditionalFormatting sqref="L53:T53">
    <cfRule type="cellIs" dxfId="248" priority="214" stopIfTrue="1" operator="equal">
      <formula>"H"</formula>
    </cfRule>
    <cfRule type="cellIs" dxfId="247" priority="215" stopIfTrue="1" operator="equal">
      <formula>"M"</formula>
    </cfRule>
    <cfRule type="cellIs" dxfId="246" priority="216" stopIfTrue="1" operator="equal">
      <formula>"L"</formula>
    </cfRule>
  </conditionalFormatting>
  <conditionalFormatting sqref="L54:T54">
    <cfRule type="cellIs" dxfId="245" priority="211" stopIfTrue="1" operator="equal">
      <formula>"H"</formula>
    </cfRule>
    <cfRule type="cellIs" dxfId="244" priority="212" stopIfTrue="1" operator="equal">
      <formula>"M"</formula>
    </cfRule>
    <cfRule type="cellIs" dxfId="243" priority="213" stopIfTrue="1" operator="equal">
      <formula>"L"</formula>
    </cfRule>
  </conditionalFormatting>
  <conditionalFormatting sqref="L56:T56">
    <cfRule type="cellIs" dxfId="242" priority="208" stopIfTrue="1" operator="equal">
      <formula>"H"</formula>
    </cfRule>
    <cfRule type="cellIs" dxfId="241" priority="209" stopIfTrue="1" operator="equal">
      <formula>"M"</formula>
    </cfRule>
    <cfRule type="cellIs" dxfId="240" priority="210" stopIfTrue="1" operator="equal">
      <formula>"L"</formula>
    </cfRule>
  </conditionalFormatting>
  <conditionalFormatting sqref="L57:T57">
    <cfRule type="cellIs" dxfId="239" priority="205" stopIfTrue="1" operator="equal">
      <formula>"H"</formula>
    </cfRule>
    <cfRule type="cellIs" dxfId="238" priority="206" stopIfTrue="1" operator="equal">
      <formula>"M"</formula>
    </cfRule>
    <cfRule type="cellIs" dxfId="237" priority="207" stopIfTrue="1" operator="equal">
      <formula>"L"</formula>
    </cfRule>
  </conditionalFormatting>
  <conditionalFormatting sqref="L38:T38">
    <cfRule type="cellIs" dxfId="236" priority="268" stopIfTrue="1" operator="equal">
      <formula>"H"</formula>
    </cfRule>
    <cfRule type="cellIs" dxfId="235" priority="269" stopIfTrue="1" operator="equal">
      <formula>"M"</formula>
    </cfRule>
    <cfRule type="cellIs" dxfId="234" priority="270" stopIfTrue="1" operator="equal">
      <formula>"L"</formula>
    </cfRule>
  </conditionalFormatting>
  <conditionalFormatting sqref="L59:T59">
    <cfRule type="cellIs" dxfId="233" priority="202" stopIfTrue="1" operator="equal">
      <formula>"H"</formula>
    </cfRule>
    <cfRule type="cellIs" dxfId="232" priority="203" stopIfTrue="1" operator="equal">
      <formula>"M"</formula>
    </cfRule>
    <cfRule type="cellIs" dxfId="231" priority="204" stopIfTrue="1" operator="equal">
      <formula>"L"</formula>
    </cfRule>
  </conditionalFormatting>
  <conditionalFormatting sqref="L40:T40">
    <cfRule type="cellIs" dxfId="230" priority="265" stopIfTrue="1" operator="equal">
      <formula>"H"</formula>
    </cfRule>
    <cfRule type="cellIs" dxfId="229" priority="266" stopIfTrue="1" operator="equal">
      <formula>"M"</formula>
    </cfRule>
    <cfRule type="cellIs" dxfId="228" priority="267" stopIfTrue="1" operator="equal">
      <formula>"L"</formula>
    </cfRule>
  </conditionalFormatting>
  <conditionalFormatting sqref="L41:T41">
    <cfRule type="cellIs" dxfId="227" priority="256" stopIfTrue="1" operator="equal">
      <formula>"H"</formula>
    </cfRule>
    <cfRule type="cellIs" dxfId="226" priority="257" stopIfTrue="1" operator="equal">
      <formula>"M"</formula>
    </cfRule>
    <cfRule type="cellIs" dxfId="225" priority="258" stopIfTrue="1" operator="equal">
      <formula>"L"</formula>
    </cfRule>
  </conditionalFormatting>
  <conditionalFormatting sqref="L39:T39">
    <cfRule type="cellIs" dxfId="224" priority="262" stopIfTrue="1" operator="equal">
      <formula>"H"</formula>
    </cfRule>
    <cfRule type="cellIs" dxfId="223" priority="263" stopIfTrue="1" operator="equal">
      <formula>"M"</formula>
    </cfRule>
    <cfRule type="cellIs" dxfId="222" priority="264" stopIfTrue="1" operator="equal">
      <formula>"L"</formula>
    </cfRule>
  </conditionalFormatting>
  <conditionalFormatting sqref="L42:T42">
    <cfRule type="cellIs" dxfId="221" priority="253" stopIfTrue="1" operator="equal">
      <formula>"H"</formula>
    </cfRule>
    <cfRule type="cellIs" dxfId="220" priority="254" stopIfTrue="1" operator="equal">
      <formula>"M"</formula>
    </cfRule>
    <cfRule type="cellIs" dxfId="219" priority="255" stopIfTrue="1" operator="equal">
      <formula>"L"</formula>
    </cfRule>
  </conditionalFormatting>
  <conditionalFormatting sqref="L63:T63">
    <cfRule type="cellIs" dxfId="218" priority="184" stopIfTrue="1" operator="equal">
      <formula>"H"</formula>
    </cfRule>
    <cfRule type="cellIs" dxfId="217" priority="185" stopIfTrue="1" operator="equal">
      <formula>"M"</formula>
    </cfRule>
    <cfRule type="cellIs" dxfId="216" priority="186" stopIfTrue="1" operator="equal">
      <formula>"L"</formula>
    </cfRule>
  </conditionalFormatting>
  <conditionalFormatting sqref="L44:T45">
    <cfRule type="cellIs" dxfId="215" priority="247" stopIfTrue="1" operator="equal">
      <formula>"H"</formula>
    </cfRule>
    <cfRule type="cellIs" dxfId="214" priority="248" stopIfTrue="1" operator="equal">
      <formula>"M"</formula>
    </cfRule>
    <cfRule type="cellIs" dxfId="213" priority="249" stopIfTrue="1" operator="equal">
      <formula>"L"</formula>
    </cfRule>
  </conditionalFormatting>
  <conditionalFormatting sqref="L65:T65">
    <cfRule type="cellIs" dxfId="212" priority="181" stopIfTrue="1" operator="equal">
      <formula>"H"</formula>
    </cfRule>
    <cfRule type="cellIs" dxfId="211" priority="182" stopIfTrue="1" operator="equal">
      <formula>"M"</formula>
    </cfRule>
    <cfRule type="cellIs" dxfId="210" priority="183" stopIfTrue="1" operator="equal">
      <formula>"L"</formula>
    </cfRule>
  </conditionalFormatting>
  <conditionalFormatting sqref="L79:T80">
    <cfRule type="cellIs" dxfId="209" priority="244" stopIfTrue="1" operator="equal">
      <formula>"H"</formula>
    </cfRule>
    <cfRule type="cellIs" dxfId="208" priority="245" stopIfTrue="1" operator="equal">
      <formula>"M"</formula>
    </cfRule>
    <cfRule type="cellIs" dxfId="207" priority="246" stopIfTrue="1" operator="equal">
      <formula>"L"</formula>
    </cfRule>
  </conditionalFormatting>
  <conditionalFormatting sqref="L61:T61">
    <cfRule type="cellIs" dxfId="206" priority="241" stopIfTrue="1" operator="equal">
      <formula>"H"</formula>
    </cfRule>
    <cfRule type="cellIs" dxfId="205" priority="242" stopIfTrue="1" operator="equal">
      <formula>"M"</formula>
    </cfRule>
    <cfRule type="cellIs" dxfId="204" priority="243" stopIfTrue="1" operator="equal">
      <formula>"L"</formula>
    </cfRule>
  </conditionalFormatting>
  <conditionalFormatting sqref="L46:T46">
    <cfRule type="cellIs" dxfId="203" priority="238" stopIfTrue="1" operator="equal">
      <formula>"H"</formula>
    </cfRule>
    <cfRule type="cellIs" dxfId="202" priority="239" stopIfTrue="1" operator="equal">
      <formula>"M"</formula>
    </cfRule>
    <cfRule type="cellIs" dxfId="201" priority="240" stopIfTrue="1" operator="equal">
      <formula>"L"</formula>
    </cfRule>
  </conditionalFormatting>
  <conditionalFormatting sqref="L47:T47">
    <cfRule type="cellIs" dxfId="200" priority="235" stopIfTrue="1" operator="equal">
      <formula>"H"</formula>
    </cfRule>
    <cfRule type="cellIs" dxfId="199" priority="236" stopIfTrue="1" operator="equal">
      <formula>"M"</formula>
    </cfRule>
    <cfRule type="cellIs" dxfId="198" priority="237" stopIfTrue="1" operator="equal">
      <formula>"L"</formula>
    </cfRule>
  </conditionalFormatting>
  <conditionalFormatting sqref="L48:T48">
    <cfRule type="cellIs" dxfId="197" priority="232" stopIfTrue="1" operator="equal">
      <formula>"H"</formula>
    </cfRule>
    <cfRule type="cellIs" dxfId="196" priority="233" stopIfTrue="1" operator="equal">
      <formula>"M"</formula>
    </cfRule>
    <cfRule type="cellIs" dxfId="195" priority="234" stopIfTrue="1" operator="equal">
      <formula>"L"</formula>
    </cfRule>
  </conditionalFormatting>
  <conditionalFormatting sqref="L49:T49">
    <cfRule type="cellIs" dxfId="194" priority="229" stopIfTrue="1" operator="equal">
      <formula>"H"</formula>
    </cfRule>
    <cfRule type="cellIs" dxfId="193" priority="230" stopIfTrue="1" operator="equal">
      <formula>"M"</formula>
    </cfRule>
    <cfRule type="cellIs" dxfId="192" priority="231" stopIfTrue="1" operator="equal">
      <formula>"L"</formula>
    </cfRule>
  </conditionalFormatting>
  <conditionalFormatting sqref="L50:T50">
    <cfRule type="cellIs" dxfId="191" priority="226" stopIfTrue="1" operator="equal">
      <formula>"H"</formula>
    </cfRule>
    <cfRule type="cellIs" dxfId="190" priority="227" stopIfTrue="1" operator="equal">
      <formula>"M"</formula>
    </cfRule>
    <cfRule type="cellIs" dxfId="189" priority="228" stopIfTrue="1" operator="equal">
      <formula>"L"</formula>
    </cfRule>
  </conditionalFormatting>
  <conditionalFormatting sqref="L55:T55">
    <cfRule type="cellIs" dxfId="188" priority="217" stopIfTrue="1" operator="equal">
      <formula>"H"</formula>
    </cfRule>
    <cfRule type="cellIs" dxfId="187" priority="218" stopIfTrue="1" operator="equal">
      <formula>"M"</formula>
    </cfRule>
    <cfRule type="cellIs" dxfId="186" priority="219" stopIfTrue="1" operator="equal">
      <formula>"L"</formula>
    </cfRule>
  </conditionalFormatting>
  <conditionalFormatting sqref="L58:T58">
    <cfRule type="cellIs" dxfId="185" priority="199" stopIfTrue="1" operator="equal">
      <formula>"H"</formula>
    </cfRule>
    <cfRule type="cellIs" dxfId="184" priority="200" stopIfTrue="1" operator="equal">
      <formula>"M"</formula>
    </cfRule>
    <cfRule type="cellIs" dxfId="183" priority="201" stopIfTrue="1" operator="equal">
      <formula>"L"</formula>
    </cfRule>
  </conditionalFormatting>
  <conditionalFormatting sqref="L60:T60">
    <cfRule type="cellIs" dxfId="182" priority="196" stopIfTrue="1" operator="equal">
      <formula>"H"</formula>
    </cfRule>
    <cfRule type="cellIs" dxfId="181" priority="197" stopIfTrue="1" operator="equal">
      <formula>"M"</formula>
    </cfRule>
    <cfRule type="cellIs" dxfId="180" priority="198" stopIfTrue="1" operator="equal">
      <formula>"L"</formula>
    </cfRule>
  </conditionalFormatting>
  <conditionalFormatting sqref="L62:T62">
    <cfRule type="cellIs" dxfId="179" priority="193" stopIfTrue="1" operator="equal">
      <formula>"H"</formula>
    </cfRule>
    <cfRule type="cellIs" dxfId="178" priority="194" stopIfTrue="1" operator="equal">
      <formula>"M"</formula>
    </cfRule>
    <cfRule type="cellIs" dxfId="177" priority="195" stopIfTrue="1" operator="equal">
      <formula>"L"</formula>
    </cfRule>
  </conditionalFormatting>
  <conditionalFormatting sqref="L64:T64">
    <cfRule type="cellIs" dxfId="176" priority="190" stopIfTrue="1" operator="equal">
      <formula>"H"</formula>
    </cfRule>
    <cfRule type="cellIs" dxfId="175" priority="191" stopIfTrue="1" operator="equal">
      <formula>"M"</formula>
    </cfRule>
    <cfRule type="cellIs" dxfId="174" priority="192" stopIfTrue="1" operator="equal">
      <formula>"L"</formula>
    </cfRule>
  </conditionalFormatting>
  <conditionalFormatting sqref="L66:T66">
    <cfRule type="cellIs" dxfId="173" priority="187" stopIfTrue="1" operator="equal">
      <formula>"H"</formula>
    </cfRule>
    <cfRule type="cellIs" dxfId="172" priority="188" stopIfTrue="1" operator="equal">
      <formula>"M"</formula>
    </cfRule>
    <cfRule type="cellIs" dxfId="171" priority="189" stopIfTrue="1" operator="equal">
      <formula>"L"</formula>
    </cfRule>
  </conditionalFormatting>
  <conditionalFormatting sqref="L67:T67">
    <cfRule type="cellIs" dxfId="170" priority="178" stopIfTrue="1" operator="equal">
      <formula>"H"</formula>
    </cfRule>
    <cfRule type="cellIs" dxfId="169" priority="179" stopIfTrue="1" operator="equal">
      <formula>"M"</formula>
    </cfRule>
    <cfRule type="cellIs" dxfId="168" priority="180" stopIfTrue="1" operator="equal">
      <formula>"L"</formula>
    </cfRule>
  </conditionalFormatting>
  <conditionalFormatting sqref="L78:T78">
    <cfRule type="cellIs" dxfId="167" priority="175" stopIfTrue="1" operator="equal">
      <formula>"H"</formula>
    </cfRule>
    <cfRule type="cellIs" dxfId="166" priority="176" stopIfTrue="1" operator="equal">
      <formula>"M"</formula>
    </cfRule>
    <cfRule type="cellIs" dxfId="165" priority="177" stopIfTrue="1" operator="equal">
      <formula>"L"</formula>
    </cfRule>
  </conditionalFormatting>
  <conditionalFormatting sqref="L43:T43">
    <cfRule type="cellIs" dxfId="164" priority="172" stopIfTrue="1" operator="equal">
      <formula>"H"</formula>
    </cfRule>
    <cfRule type="cellIs" dxfId="163" priority="173" stopIfTrue="1" operator="equal">
      <formula>"M"</formula>
    </cfRule>
    <cfRule type="cellIs" dxfId="162" priority="174" stopIfTrue="1" operator="equal">
      <formula>"L"</formula>
    </cfRule>
  </conditionalFormatting>
  <conditionalFormatting sqref="L106:T106">
    <cfRule type="cellIs" dxfId="161" priority="169" stopIfTrue="1" operator="equal">
      <formula>"H"</formula>
    </cfRule>
    <cfRule type="cellIs" dxfId="160" priority="170" stopIfTrue="1" operator="equal">
      <formula>"M"</formula>
    </cfRule>
    <cfRule type="cellIs" dxfId="159" priority="171" stopIfTrue="1" operator="equal">
      <formula>"L"</formula>
    </cfRule>
  </conditionalFormatting>
  <conditionalFormatting sqref="L107:T107">
    <cfRule type="cellIs" dxfId="158" priority="166" stopIfTrue="1" operator="equal">
      <formula>"H"</formula>
    </cfRule>
    <cfRule type="cellIs" dxfId="157" priority="167" stopIfTrue="1" operator="equal">
      <formula>"M"</formula>
    </cfRule>
    <cfRule type="cellIs" dxfId="156" priority="168" stopIfTrue="1" operator="equal">
      <formula>"L"</formula>
    </cfRule>
  </conditionalFormatting>
  <conditionalFormatting sqref="L112:T112">
    <cfRule type="cellIs" dxfId="155" priority="163" stopIfTrue="1" operator="equal">
      <formula>"H"</formula>
    </cfRule>
    <cfRule type="cellIs" dxfId="154" priority="164" stopIfTrue="1" operator="equal">
      <formula>"M"</formula>
    </cfRule>
    <cfRule type="cellIs" dxfId="153" priority="165" stopIfTrue="1" operator="equal">
      <formula>"L"</formula>
    </cfRule>
  </conditionalFormatting>
  <conditionalFormatting sqref="L113:T113">
    <cfRule type="cellIs" dxfId="152" priority="160" stopIfTrue="1" operator="equal">
      <formula>"H"</formula>
    </cfRule>
    <cfRule type="cellIs" dxfId="151" priority="161" stopIfTrue="1" operator="equal">
      <formula>"M"</formula>
    </cfRule>
    <cfRule type="cellIs" dxfId="150" priority="162" stopIfTrue="1" operator="equal">
      <formula>"L"</formula>
    </cfRule>
  </conditionalFormatting>
  <conditionalFormatting sqref="L117:T117">
    <cfRule type="cellIs" dxfId="149" priority="157" stopIfTrue="1" operator="equal">
      <formula>"H"</formula>
    </cfRule>
    <cfRule type="cellIs" dxfId="148" priority="158" stopIfTrue="1" operator="equal">
      <formula>"M"</formula>
    </cfRule>
    <cfRule type="cellIs" dxfId="147" priority="159" stopIfTrue="1" operator="equal">
      <formula>"L"</formula>
    </cfRule>
  </conditionalFormatting>
  <conditionalFormatting sqref="L116:T116">
    <cfRule type="cellIs" dxfId="146" priority="151" stopIfTrue="1" operator="equal">
      <formula>"H"</formula>
    </cfRule>
    <cfRule type="cellIs" dxfId="145" priority="152" stopIfTrue="1" operator="equal">
      <formula>"M"</formula>
    </cfRule>
    <cfRule type="cellIs" dxfId="144" priority="153" stopIfTrue="1" operator="equal">
      <formula>"L"</formula>
    </cfRule>
  </conditionalFormatting>
  <conditionalFormatting sqref="L104:T104">
    <cfRule type="cellIs" dxfId="143" priority="121" stopIfTrue="1" operator="equal">
      <formula>"H"</formula>
    </cfRule>
    <cfRule type="cellIs" dxfId="142" priority="122" stopIfTrue="1" operator="equal">
      <formula>"M"</formula>
    </cfRule>
    <cfRule type="cellIs" dxfId="141" priority="123" stopIfTrue="1" operator="equal">
      <formula>"L"</formula>
    </cfRule>
  </conditionalFormatting>
  <conditionalFormatting sqref="L114:T114">
    <cfRule type="cellIs" dxfId="140" priority="154" stopIfTrue="1" operator="equal">
      <formula>"H"</formula>
    </cfRule>
    <cfRule type="cellIs" dxfId="139" priority="155" stopIfTrue="1" operator="equal">
      <formula>"M"</formula>
    </cfRule>
    <cfRule type="cellIs" dxfId="138" priority="156" stopIfTrue="1" operator="equal">
      <formula>"L"</formula>
    </cfRule>
  </conditionalFormatting>
  <conditionalFormatting sqref="L115:T115">
    <cfRule type="cellIs" dxfId="137" priority="148" stopIfTrue="1" operator="equal">
      <formula>"H"</formula>
    </cfRule>
    <cfRule type="cellIs" dxfId="136" priority="149" stopIfTrue="1" operator="equal">
      <formula>"M"</formula>
    </cfRule>
    <cfRule type="cellIs" dxfId="135" priority="150" stopIfTrue="1" operator="equal">
      <formula>"L"</formula>
    </cfRule>
  </conditionalFormatting>
  <conditionalFormatting sqref="L120:T120">
    <cfRule type="cellIs" dxfId="134" priority="136" stopIfTrue="1" operator="equal">
      <formula>"H"</formula>
    </cfRule>
    <cfRule type="cellIs" dxfId="133" priority="137" stopIfTrue="1" operator="equal">
      <formula>"M"</formula>
    </cfRule>
    <cfRule type="cellIs" dxfId="132" priority="138" stopIfTrue="1" operator="equal">
      <formula>"L"</formula>
    </cfRule>
  </conditionalFormatting>
  <conditionalFormatting sqref="L118:T118">
    <cfRule type="cellIs" dxfId="131" priority="142" stopIfTrue="1" operator="equal">
      <formula>"H"</formula>
    </cfRule>
    <cfRule type="cellIs" dxfId="130" priority="143" stopIfTrue="1" operator="equal">
      <formula>"M"</formula>
    </cfRule>
    <cfRule type="cellIs" dxfId="129" priority="144" stopIfTrue="1" operator="equal">
      <formula>"L"</formula>
    </cfRule>
  </conditionalFormatting>
  <conditionalFormatting sqref="L119:T119">
    <cfRule type="cellIs" dxfId="128" priority="139" stopIfTrue="1" operator="equal">
      <formula>"H"</formula>
    </cfRule>
    <cfRule type="cellIs" dxfId="127" priority="140" stopIfTrue="1" operator="equal">
      <formula>"M"</formula>
    </cfRule>
    <cfRule type="cellIs" dxfId="126" priority="141" stopIfTrue="1" operator="equal">
      <formula>"L"</formula>
    </cfRule>
  </conditionalFormatting>
  <conditionalFormatting sqref="L103:T103">
    <cfRule type="cellIs" dxfId="125" priority="124" stopIfTrue="1" operator="equal">
      <formula>"H"</formula>
    </cfRule>
    <cfRule type="cellIs" dxfId="124" priority="125" stopIfTrue="1" operator="equal">
      <formula>"M"</formula>
    </cfRule>
    <cfRule type="cellIs" dxfId="123" priority="126" stopIfTrue="1" operator="equal">
      <formula>"L"</formula>
    </cfRule>
  </conditionalFormatting>
  <conditionalFormatting sqref="L68:T68">
    <cfRule type="cellIs" dxfId="122" priority="118" stopIfTrue="1" operator="equal">
      <formula>"H"</formula>
    </cfRule>
    <cfRule type="cellIs" dxfId="121" priority="119" stopIfTrue="1" operator="equal">
      <formula>"M"</formula>
    </cfRule>
    <cfRule type="cellIs" dxfId="120" priority="120" stopIfTrue="1" operator="equal">
      <formula>"L"</formula>
    </cfRule>
  </conditionalFormatting>
  <conditionalFormatting sqref="M128:T128">
    <cfRule type="cellIs" dxfId="119" priority="94" stopIfTrue="1" operator="equal">
      <formula>"H"</formula>
    </cfRule>
    <cfRule type="cellIs" dxfId="118" priority="95" stopIfTrue="1" operator="equal">
      <formula>"M"</formula>
    </cfRule>
    <cfRule type="cellIs" dxfId="117" priority="96" stopIfTrue="1" operator="equal">
      <formula>"L"</formula>
    </cfRule>
  </conditionalFormatting>
  <conditionalFormatting sqref="L69:T69">
    <cfRule type="cellIs" dxfId="116" priority="115" stopIfTrue="1" operator="equal">
      <formula>"H"</formula>
    </cfRule>
    <cfRule type="cellIs" dxfId="115" priority="116" stopIfTrue="1" operator="equal">
      <formula>"M"</formula>
    </cfRule>
    <cfRule type="cellIs" dxfId="114" priority="117" stopIfTrue="1" operator="equal">
      <formula>"L"</formula>
    </cfRule>
  </conditionalFormatting>
  <conditionalFormatting sqref="M127:T127 M130:T130">
    <cfRule type="cellIs" dxfId="113" priority="109" stopIfTrue="1" operator="equal">
      <formula>"H"</formula>
    </cfRule>
    <cfRule type="cellIs" dxfId="112" priority="110" stopIfTrue="1" operator="equal">
      <formula>"M"</formula>
    </cfRule>
    <cfRule type="cellIs" dxfId="111" priority="111" stopIfTrue="1" operator="equal">
      <formula>"L"</formula>
    </cfRule>
  </conditionalFormatting>
  <conditionalFormatting sqref="L121:T121">
    <cfRule type="cellIs" dxfId="110" priority="112" stopIfTrue="1" operator="equal">
      <formula>"H"</formula>
    </cfRule>
    <cfRule type="cellIs" dxfId="109" priority="113" stopIfTrue="1" operator="equal">
      <formula>"M"</formula>
    </cfRule>
    <cfRule type="cellIs" dxfId="108" priority="114" stopIfTrue="1" operator="equal">
      <formula>"L"</formula>
    </cfRule>
  </conditionalFormatting>
  <conditionalFormatting sqref="L127 L130">
    <cfRule type="cellIs" dxfId="104" priority="106" stopIfTrue="1" operator="equal">
      <formula>"H"</formula>
    </cfRule>
    <cfRule type="cellIs" dxfId="103" priority="107" stopIfTrue="1" operator="equal">
      <formula>"M"</formula>
    </cfRule>
    <cfRule type="cellIs" dxfId="102" priority="108" stopIfTrue="1" operator="equal">
      <formula>"L"</formula>
    </cfRule>
  </conditionalFormatting>
  <conditionalFormatting sqref="L131:T131">
    <cfRule type="cellIs" dxfId="101" priority="103" stopIfTrue="1" operator="equal">
      <formula>"H"</formula>
    </cfRule>
    <cfRule type="cellIs" dxfId="100" priority="104" stopIfTrue="1" operator="equal">
      <formula>"M"</formula>
    </cfRule>
    <cfRule type="cellIs" dxfId="99" priority="105" stopIfTrue="1" operator="equal">
      <formula>"L"</formula>
    </cfRule>
  </conditionalFormatting>
  <conditionalFormatting sqref="L165">
    <cfRule type="cellIs" dxfId="98" priority="73" stopIfTrue="1" operator="equal">
      <formula>"H"</formula>
    </cfRule>
    <cfRule type="cellIs" dxfId="97" priority="74" stopIfTrue="1" operator="equal">
      <formula>"M"</formula>
    </cfRule>
    <cfRule type="cellIs" dxfId="96" priority="75" stopIfTrue="1" operator="equal">
      <formula>"L"</formula>
    </cfRule>
  </conditionalFormatting>
  <conditionalFormatting sqref="M129:T129">
    <cfRule type="cellIs" dxfId="92" priority="100" stopIfTrue="1" operator="equal">
      <formula>"H"</formula>
    </cfRule>
    <cfRule type="cellIs" dxfId="91" priority="101" stopIfTrue="1" operator="equal">
      <formula>"M"</formula>
    </cfRule>
    <cfRule type="cellIs" dxfId="90" priority="102" stopIfTrue="1" operator="equal">
      <formula>"L"</formula>
    </cfRule>
  </conditionalFormatting>
  <conditionalFormatting sqref="L129">
    <cfRule type="cellIs" dxfId="89" priority="97" stopIfTrue="1" operator="equal">
      <formula>"H"</formula>
    </cfRule>
    <cfRule type="cellIs" dxfId="88" priority="98" stopIfTrue="1" operator="equal">
      <formula>"M"</formula>
    </cfRule>
    <cfRule type="cellIs" dxfId="87" priority="99" stopIfTrue="1" operator="equal">
      <formula>"L"</formula>
    </cfRule>
  </conditionalFormatting>
  <conditionalFormatting sqref="L137:T137">
    <cfRule type="cellIs" dxfId="86" priority="88" stopIfTrue="1" operator="equal">
      <formula>"H"</formula>
    </cfRule>
    <cfRule type="cellIs" dxfId="85" priority="89" stopIfTrue="1" operator="equal">
      <formula>"M"</formula>
    </cfRule>
    <cfRule type="cellIs" dxfId="84" priority="90" stopIfTrue="1" operator="equal">
      <formula>"L"</formula>
    </cfRule>
  </conditionalFormatting>
  <conditionalFormatting sqref="L128">
    <cfRule type="cellIs" dxfId="83" priority="91" stopIfTrue="1" operator="equal">
      <formula>"H"</formula>
    </cfRule>
    <cfRule type="cellIs" dxfId="82" priority="92" stopIfTrue="1" operator="equal">
      <formula>"M"</formula>
    </cfRule>
    <cfRule type="cellIs" dxfId="81" priority="93" stopIfTrue="1" operator="equal">
      <formula>"L"</formula>
    </cfRule>
  </conditionalFormatting>
  <conditionalFormatting sqref="M165:T165">
    <cfRule type="cellIs" dxfId="71" priority="82" stopIfTrue="1" operator="equal">
      <formula>"H"</formula>
    </cfRule>
    <cfRule type="cellIs" dxfId="70" priority="83" stopIfTrue="1" operator="equal">
      <formula>"M"</formula>
    </cfRule>
    <cfRule type="cellIs" dxfId="69" priority="84" stopIfTrue="1" operator="equal">
      <formula>"L"</formula>
    </cfRule>
  </conditionalFormatting>
  <conditionalFormatting sqref="L138:T138">
    <cfRule type="cellIs" dxfId="62" priority="58" stopIfTrue="1" operator="equal">
      <formula>"H"</formula>
    </cfRule>
    <cfRule type="cellIs" dxfId="61" priority="59" stopIfTrue="1" operator="equal">
      <formula>"M"</formula>
    </cfRule>
    <cfRule type="cellIs" dxfId="60" priority="60" stopIfTrue="1" operator="equal">
      <formula>"L"</formula>
    </cfRule>
  </conditionalFormatting>
  <conditionalFormatting sqref="L139:T139">
    <cfRule type="cellIs" dxfId="59" priority="55" stopIfTrue="1" operator="equal">
      <formula>"H"</formula>
    </cfRule>
    <cfRule type="cellIs" dxfId="58" priority="56" stopIfTrue="1" operator="equal">
      <formula>"M"</formula>
    </cfRule>
    <cfRule type="cellIs" dxfId="57" priority="57" stopIfTrue="1" operator="equal">
      <formula>"L"</formula>
    </cfRule>
  </conditionalFormatting>
  <conditionalFormatting sqref="L141:T141">
    <cfRule type="cellIs" dxfId="56" priority="52" stopIfTrue="1" operator="equal">
      <formula>"H"</formula>
    </cfRule>
    <cfRule type="cellIs" dxfId="55" priority="53" stopIfTrue="1" operator="equal">
      <formula>"M"</formula>
    </cfRule>
    <cfRule type="cellIs" dxfId="54" priority="54" stopIfTrue="1" operator="equal">
      <formula>"L"</formula>
    </cfRule>
  </conditionalFormatting>
  <conditionalFormatting sqref="L144:T144">
    <cfRule type="cellIs" dxfId="53" priority="49" stopIfTrue="1" operator="equal">
      <formula>"H"</formula>
    </cfRule>
    <cfRule type="cellIs" dxfId="52" priority="50" stopIfTrue="1" operator="equal">
      <formula>"M"</formula>
    </cfRule>
    <cfRule type="cellIs" dxfId="51" priority="51" stopIfTrue="1" operator="equal">
      <formula>"L"</formula>
    </cfRule>
  </conditionalFormatting>
  <conditionalFormatting sqref="L151:T151">
    <cfRule type="cellIs" dxfId="50" priority="46" stopIfTrue="1" operator="equal">
      <formula>"H"</formula>
    </cfRule>
    <cfRule type="cellIs" dxfId="49" priority="47" stopIfTrue="1" operator="equal">
      <formula>"M"</formula>
    </cfRule>
    <cfRule type="cellIs" dxfId="48" priority="48" stopIfTrue="1" operator="equal">
      <formula>"L"</formula>
    </cfRule>
  </conditionalFormatting>
  <conditionalFormatting sqref="L153:T153">
    <cfRule type="cellIs" dxfId="47" priority="43" stopIfTrue="1" operator="equal">
      <formula>"H"</formula>
    </cfRule>
    <cfRule type="cellIs" dxfId="46" priority="44" stopIfTrue="1" operator="equal">
      <formula>"M"</formula>
    </cfRule>
    <cfRule type="cellIs" dxfId="45" priority="45" stopIfTrue="1" operator="equal">
      <formula>"L"</formula>
    </cfRule>
  </conditionalFormatting>
  <conditionalFormatting sqref="L154:T154">
    <cfRule type="cellIs" dxfId="44" priority="40" stopIfTrue="1" operator="equal">
      <formula>"H"</formula>
    </cfRule>
    <cfRule type="cellIs" dxfId="43" priority="41" stopIfTrue="1" operator="equal">
      <formula>"M"</formula>
    </cfRule>
    <cfRule type="cellIs" dxfId="42" priority="42" stopIfTrue="1" operator="equal">
      <formula>"L"</formula>
    </cfRule>
  </conditionalFormatting>
  <conditionalFormatting sqref="L155:T155">
    <cfRule type="cellIs" dxfId="41" priority="37" stopIfTrue="1" operator="equal">
      <formula>"H"</formula>
    </cfRule>
    <cfRule type="cellIs" dxfId="40" priority="38" stopIfTrue="1" operator="equal">
      <formula>"M"</formula>
    </cfRule>
    <cfRule type="cellIs" dxfId="39" priority="39" stopIfTrue="1" operator="equal">
      <formula>"L"</formula>
    </cfRule>
  </conditionalFormatting>
  <conditionalFormatting sqref="L156:T156">
    <cfRule type="cellIs" dxfId="38" priority="34" stopIfTrue="1" operator="equal">
      <formula>"H"</formula>
    </cfRule>
    <cfRule type="cellIs" dxfId="37" priority="35" stopIfTrue="1" operator="equal">
      <formula>"M"</formula>
    </cfRule>
    <cfRule type="cellIs" dxfId="36" priority="36" stopIfTrue="1" operator="equal">
      <formula>"L"</formula>
    </cfRule>
  </conditionalFormatting>
  <conditionalFormatting sqref="L157:T157">
    <cfRule type="cellIs" dxfId="35" priority="31" stopIfTrue="1" operator="equal">
      <formula>"H"</formula>
    </cfRule>
    <cfRule type="cellIs" dxfId="34" priority="32" stopIfTrue="1" operator="equal">
      <formula>"M"</formula>
    </cfRule>
    <cfRule type="cellIs" dxfId="33" priority="33" stopIfTrue="1" operator="equal">
      <formula>"L"</formula>
    </cfRule>
  </conditionalFormatting>
  <conditionalFormatting sqref="L158:T158">
    <cfRule type="cellIs" dxfId="32" priority="28" stopIfTrue="1" operator="equal">
      <formula>"H"</formula>
    </cfRule>
    <cfRule type="cellIs" dxfId="31" priority="29" stopIfTrue="1" operator="equal">
      <formula>"M"</formula>
    </cfRule>
    <cfRule type="cellIs" dxfId="30" priority="30" stopIfTrue="1" operator="equal">
      <formula>"L"</formula>
    </cfRule>
  </conditionalFormatting>
  <conditionalFormatting sqref="L159:T159">
    <cfRule type="cellIs" dxfId="29" priority="25" stopIfTrue="1" operator="equal">
      <formula>"H"</formula>
    </cfRule>
    <cfRule type="cellIs" dxfId="28" priority="26" stopIfTrue="1" operator="equal">
      <formula>"M"</formula>
    </cfRule>
    <cfRule type="cellIs" dxfId="27" priority="27" stopIfTrue="1" operator="equal">
      <formula>"L"</formula>
    </cfRule>
  </conditionalFormatting>
  <conditionalFormatting sqref="L160:T160">
    <cfRule type="cellIs" dxfId="26" priority="22" stopIfTrue="1" operator="equal">
      <formula>"H"</formula>
    </cfRule>
    <cfRule type="cellIs" dxfId="25" priority="23" stopIfTrue="1" operator="equal">
      <formula>"M"</formula>
    </cfRule>
    <cfRule type="cellIs" dxfId="24" priority="24" stopIfTrue="1" operator="equal">
      <formula>"L"</formula>
    </cfRule>
  </conditionalFormatting>
  <conditionalFormatting sqref="L161:T161">
    <cfRule type="cellIs" dxfId="23" priority="19" stopIfTrue="1" operator="equal">
      <formula>"H"</formula>
    </cfRule>
    <cfRule type="cellIs" dxfId="22" priority="20" stopIfTrue="1" operator="equal">
      <formula>"M"</formula>
    </cfRule>
    <cfRule type="cellIs" dxfId="21" priority="21" stopIfTrue="1" operator="equal">
      <formula>"L"</formula>
    </cfRule>
  </conditionalFormatting>
  <conditionalFormatting sqref="L162:T162">
    <cfRule type="cellIs" dxfId="20" priority="16" stopIfTrue="1" operator="equal">
      <formula>"H"</formula>
    </cfRule>
    <cfRule type="cellIs" dxfId="19" priority="17" stopIfTrue="1" operator="equal">
      <formula>"M"</formula>
    </cfRule>
    <cfRule type="cellIs" dxfId="18" priority="18" stopIfTrue="1" operator="equal">
      <formula>"L"</formula>
    </cfRule>
  </conditionalFormatting>
  <conditionalFormatting sqref="L163:T163">
    <cfRule type="cellIs" dxfId="17" priority="10" stopIfTrue="1" operator="equal">
      <formula>"H"</formula>
    </cfRule>
    <cfRule type="cellIs" dxfId="16" priority="11" stopIfTrue="1" operator="equal">
      <formula>"M"</formula>
    </cfRule>
    <cfRule type="cellIs" dxfId="15" priority="12" stopIfTrue="1" operator="equal">
      <formula>"L"</formula>
    </cfRule>
  </conditionalFormatting>
  <conditionalFormatting sqref="L148:T148">
    <cfRule type="cellIs" dxfId="14" priority="7" stopIfTrue="1" operator="equal">
      <formula>"H"</formula>
    </cfRule>
    <cfRule type="cellIs" dxfId="13" priority="8" stopIfTrue="1" operator="equal">
      <formula>"M"</formula>
    </cfRule>
    <cfRule type="cellIs" dxfId="12" priority="9" stopIfTrue="1" operator="equal">
      <formula>"L"</formula>
    </cfRule>
  </conditionalFormatting>
  <conditionalFormatting sqref="L146:T146">
    <cfRule type="cellIs" dxfId="11" priority="4" stopIfTrue="1" operator="equal">
      <formula>"H"</formula>
    </cfRule>
    <cfRule type="cellIs" dxfId="10" priority="5" stopIfTrue="1" operator="equal">
      <formula>"M"</formula>
    </cfRule>
    <cfRule type="cellIs" dxfId="9" priority="6" stopIfTrue="1" operator="equal">
      <formula>"L"</formula>
    </cfRule>
  </conditionalFormatting>
  <conditionalFormatting sqref="L164:T164">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disablePrompts="1" count="2">
    <dataValidation imeMode="off" allowBlank="1" showInputMessage="1" showErrorMessage="1" sqref="E18:I18 B15:T15 B12:I14 L12:T14 L10:T10 B8:I10"/>
    <dataValidation type="list" imeMode="off" allowBlank="1" showInputMessage="1" showErrorMessage="1" sqref="L21:T176">
      <formula1>"Y,H,M,L"</formula1>
    </dataValidation>
  </dataValidations>
  <printOptions horizontalCentered="1"/>
  <pageMargins left="0.35433070866141736" right="0.19685039370078741" top="0.39370078740157483" bottom="0.6692913385826772" header="0.27559055118110237" footer="0.51181102362204722"/>
  <pageSetup paperSize="9" scale="24" fitToHeight="0"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テスト計画書</vt:lpstr>
      <vt:lpstr>テスト仕様書</vt:lpstr>
      <vt:lpstr>テスト仕様書!Print_Area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hd-matsu</dc:creator>
  <cp:lastModifiedBy>tsushima</cp:lastModifiedBy>
  <cp:lastPrinted>2015-11-27T07:35:06Z</cp:lastPrinted>
  <dcterms:created xsi:type="dcterms:W3CDTF">2015-11-27T02:49:34Z</dcterms:created>
  <dcterms:modified xsi:type="dcterms:W3CDTF">2016-01-06T10:13:40Z</dcterms:modified>
</cp:coreProperties>
</file>