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sushima\Desktop\201560113\"/>
    </mc:Choice>
  </mc:AlternateContent>
  <bookViews>
    <workbookView xWindow="0" yWindow="0" windowWidth="17820" windowHeight="6630" activeTab="1"/>
  </bookViews>
  <sheets>
    <sheet name="テスト計画書" sheetId="1" r:id="rId1"/>
    <sheet name="テスト仕様書" sheetId="2" r:id="rId2"/>
  </sheets>
  <definedNames>
    <definedName name="_xlnm._FilterDatabase" localSheetId="1" hidden="1">テスト仕様書!$A$20:$AM$301</definedName>
    <definedName name="_xlnm.Print_Area" localSheetId="1">テスト仕様書!$A:$AA</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294" i="2" l="1"/>
  <c r="AL294" i="2"/>
  <c r="AK294" i="2"/>
  <c r="AJ294" i="2"/>
  <c r="AI294" i="2"/>
  <c r="AH294" i="2"/>
  <c r="AG294" i="2"/>
  <c r="AF294" i="2"/>
  <c r="AE294" i="2"/>
  <c r="AC294" i="2"/>
  <c r="AB294" i="2"/>
  <c r="AA294" i="2"/>
  <c r="Z294" i="2"/>
  <c r="Y294" i="2"/>
  <c r="B294" i="2"/>
  <c r="AD294" i="2" s="1"/>
  <c r="AM293" i="2"/>
  <c r="AL293" i="2"/>
  <c r="AK293" i="2"/>
  <c r="AJ293" i="2"/>
  <c r="AI293" i="2"/>
  <c r="AH293" i="2"/>
  <c r="AG293" i="2"/>
  <c r="AF293" i="2"/>
  <c r="AE293" i="2"/>
  <c r="AC293" i="2"/>
  <c r="AB293" i="2"/>
  <c r="AA293" i="2"/>
  <c r="Z293" i="2"/>
  <c r="Y293" i="2"/>
  <c r="B293" i="2"/>
  <c r="AD293" i="2" s="1"/>
  <c r="AM292" i="2"/>
  <c r="AL292" i="2"/>
  <c r="AK292" i="2"/>
  <c r="AJ292" i="2"/>
  <c r="AI292" i="2"/>
  <c r="AH292" i="2"/>
  <c r="AG292" i="2"/>
  <c r="AF292" i="2"/>
  <c r="AE292" i="2"/>
  <c r="AC292" i="2"/>
  <c r="AB292" i="2"/>
  <c r="AA292" i="2"/>
  <c r="Z292" i="2"/>
  <c r="Y292" i="2"/>
  <c r="B292" i="2"/>
  <c r="AD292" i="2" s="1"/>
  <c r="AM291" i="2"/>
  <c r="AL291" i="2"/>
  <c r="AK291" i="2"/>
  <c r="AJ291" i="2"/>
  <c r="AI291" i="2"/>
  <c r="AH291" i="2"/>
  <c r="AG291" i="2"/>
  <c r="AF291" i="2"/>
  <c r="AE291" i="2"/>
  <c r="AC291" i="2"/>
  <c r="AB291" i="2"/>
  <c r="AA291" i="2"/>
  <c r="Z291" i="2"/>
  <c r="Y291" i="2"/>
  <c r="B291" i="2"/>
  <c r="AD291" i="2" s="1"/>
  <c r="AM290" i="2"/>
  <c r="AL290" i="2"/>
  <c r="AK290" i="2"/>
  <c r="AJ290" i="2"/>
  <c r="AI290" i="2"/>
  <c r="AH290" i="2"/>
  <c r="AG290" i="2"/>
  <c r="AF290" i="2"/>
  <c r="AE290" i="2"/>
  <c r="AC290" i="2"/>
  <c r="AB290" i="2"/>
  <c r="AA290" i="2"/>
  <c r="Z290" i="2"/>
  <c r="Y290" i="2"/>
  <c r="B290" i="2"/>
  <c r="AD290" i="2" s="1"/>
  <c r="AM289" i="2"/>
  <c r="AL289" i="2"/>
  <c r="AK289" i="2"/>
  <c r="AJ289" i="2"/>
  <c r="AI289" i="2"/>
  <c r="AH289" i="2"/>
  <c r="AG289" i="2"/>
  <c r="AF289" i="2"/>
  <c r="AE289" i="2"/>
  <c r="AC289" i="2"/>
  <c r="AB289" i="2"/>
  <c r="AA289" i="2"/>
  <c r="Z289" i="2"/>
  <c r="Y289" i="2"/>
  <c r="B289" i="2"/>
  <c r="AD289" i="2" s="1"/>
  <c r="AM287" i="2"/>
  <c r="AL287" i="2"/>
  <c r="AK287" i="2"/>
  <c r="AJ287" i="2"/>
  <c r="AI287" i="2"/>
  <c r="AH287" i="2"/>
  <c r="AG287" i="2"/>
  <c r="AF287" i="2"/>
  <c r="AE287" i="2"/>
  <c r="AC287" i="2"/>
  <c r="AB287" i="2"/>
  <c r="AA287" i="2"/>
  <c r="Z287" i="2"/>
  <c r="Y287" i="2"/>
  <c r="B287" i="2"/>
  <c r="AD287" i="2" s="1"/>
  <c r="AM288" i="2"/>
  <c r="AL288" i="2"/>
  <c r="AK288" i="2"/>
  <c r="AJ288" i="2"/>
  <c r="AI288" i="2"/>
  <c r="AH288" i="2"/>
  <c r="AG288" i="2"/>
  <c r="AF288" i="2"/>
  <c r="AE288" i="2"/>
  <c r="AC288" i="2"/>
  <c r="AB288" i="2"/>
  <c r="AA288" i="2"/>
  <c r="Z288" i="2"/>
  <c r="Y288" i="2"/>
  <c r="B288" i="2"/>
  <c r="AD288" i="2" s="1"/>
  <c r="AM286" i="2"/>
  <c r="AL286" i="2"/>
  <c r="AK286" i="2"/>
  <c r="AJ286" i="2"/>
  <c r="AI286" i="2"/>
  <c r="AH286" i="2"/>
  <c r="AG286" i="2"/>
  <c r="AF286" i="2"/>
  <c r="AE286" i="2"/>
  <c r="AC286" i="2"/>
  <c r="AB286" i="2"/>
  <c r="AA286" i="2"/>
  <c r="Z286" i="2"/>
  <c r="Y286" i="2"/>
  <c r="B286" i="2"/>
  <c r="AD286" i="2" s="1"/>
  <c r="AM285" i="2"/>
  <c r="AL285" i="2"/>
  <c r="AK285" i="2"/>
  <c r="AJ285" i="2"/>
  <c r="AI285" i="2"/>
  <c r="AH285" i="2"/>
  <c r="AG285" i="2"/>
  <c r="AF285" i="2"/>
  <c r="AE285" i="2"/>
  <c r="AC285" i="2"/>
  <c r="AB285" i="2"/>
  <c r="AA285" i="2"/>
  <c r="Z285" i="2"/>
  <c r="Y285" i="2"/>
  <c r="B285" i="2"/>
  <c r="AD285" i="2" s="1"/>
  <c r="AM284" i="2"/>
  <c r="AL284" i="2"/>
  <c r="AK284" i="2"/>
  <c r="AJ284" i="2"/>
  <c r="AI284" i="2"/>
  <c r="AH284" i="2"/>
  <c r="AG284" i="2"/>
  <c r="AF284" i="2"/>
  <c r="AE284" i="2"/>
  <c r="AC284" i="2"/>
  <c r="AB284" i="2"/>
  <c r="AA284" i="2"/>
  <c r="Z284" i="2"/>
  <c r="Y284" i="2"/>
  <c r="B284" i="2"/>
  <c r="AD284" i="2" s="1"/>
  <c r="AM283" i="2"/>
  <c r="AL283" i="2"/>
  <c r="AK283" i="2"/>
  <c r="AJ283" i="2"/>
  <c r="AI283" i="2"/>
  <c r="AH283" i="2"/>
  <c r="AG283" i="2"/>
  <c r="AF283" i="2"/>
  <c r="AE283" i="2"/>
  <c r="AC283" i="2"/>
  <c r="AB283" i="2"/>
  <c r="AA283" i="2"/>
  <c r="Z283" i="2"/>
  <c r="Y283" i="2"/>
  <c r="B283" i="2"/>
  <c r="AD283" i="2" s="1"/>
  <c r="AM282" i="2"/>
  <c r="AL282" i="2"/>
  <c r="AK282" i="2"/>
  <c r="AJ282" i="2"/>
  <c r="AI282" i="2"/>
  <c r="AH282" i="2"/>
  <c r="AG282" i="2"/>
  <c r="AF282" i="2"/>
  <c r="AE282" i="2"/>
  <c r="AC282" i="2"/>
  <c r="AB282" i="2"/>
  <c r="AA282" i="2"/>
  <c r="Z282" i="2"/>
  <c r="Y282" i="2"/>
  <c r="B282" i="2"/>
  <c r="AD282" i="2" s="1"/>
  <c r="AM281" i="2"/>
  <c r="AL281" i="2"/>
  <c r="AK281" i="2"/>
  <c r="AJ281" i="2"/>
  <c r="AI281" i="2"/>
  <c r="AH281" i="2"/>
  <c r="AG281" i="2"/>
  <c r="AF281" i="2"/>
  <c r="AE281" i="2"/>
  <c r="AC281" i="2"/>
  <c r="AB281" i="2"/>
  <c r="AA281" i="2"/>
  <c r="Z281" i="2"/>
  <c r="Y281" i="2"/>
  <c r="B281" i="2"/>
  <c r="AD281" i="2" s="1"/>
  <c r="AM280" i="2"/>
  <c r="AL280" i="2"/>
  <c r="AK280" i="2"/>
  <c r="AJ280" i="2"/>
  <c r="AI280" i="2"/>
  <c r="AH280" i="2"/>
  <c r="AG280" i="2"/>
  <c r="AF280" i="2"/>
  <c r="AE280" i="2"/>
  <c r="AC280" i="2"/>
  <c r="AB280" i="2"/>
  <c r="AA280" i="2"/>
  <c r="Z280" i="2"/>
  <c r="Y280" i="2"/>
  <c r="B280" i="2"/>
  <c r="AD280" i="2" s="1"/>
  <c r="AM279" i="2"/>
  <c r="AL279" i="2"/>
  <c r="AK279" i="2"/>
  <c r="AJ279" i="2"/>
  <c r="AI279" i="2"/>
  <c r="AH279" i="2"/>
  <c r="AG279" i="2"/>
  <c r="AF279" i="2"/>
  <c r="AE279" i="2"/>
  <c r="AC279" i="2"/>
  <c r="AB279" i="2"/>
  <c r="AA279" i="2"/>
  <c r="Z279" i="2"/>
  <c r="Y279" i="2"/>
  <c r="B279" i="2"/>
  <c r="AD279" i="2" s="1"/>
  <c r="AM278" i="2"/>
  <c r="AL278" i="2"/>
  <c r="AK278" i="2"/>
  <c r="AJ278" i="2"/>
  <c r="AI278" i="2"/>
  <c r="AH278" i="2"/>
  <c r="AG278" i="2"/>
  <c r="AF278" i="2"/>
  <c r="AE278" i="2"/>
  <c r="AC278" i="2"/>
  <c r="AB278" i="2"/>
  <c r="AA278" i="2"/>
  <c r="Z278" i="2"/>
  <c r="Y278" i="2"/>
  <c r="B278" i="2"/>
  <c r="AD278" i="2" s="1"/>
  <c r="AM277" i="2"/>
  <c r="AL277" i="2"/>
  <c r="AK277" i="2"/>
  <c r="AJ277" i="2"/>
  <c r="AI277" i="2"/>
  <c r="AH277" i="2"/>
  <c r="AG277" i="2"/>
  <c r="AF277" i="2"/>
  <c r="AE277" i="2"/>
  <c r="AC277" i="2"/>
  <c r="AB277" i="2"/>
  <c r="AA277" i="2"/>
  <c r="Z277" i="2"/>
  <c r="Y277" i="2"/>
  <c r="B277" i="2"/>
  <c r="AD277" i="2" s="1"/>
  <c r="AM276" i="2"/>
  <c r="AL276" i="2"/>
  <c r="AK276" i="2"/>
  <c r="AJ276" i="2"/>
  <c r="AI276" i="2"/>
  <c r="AH276" i="2"/>
  <c r="AG276" i="2"/>
  <c r="AF276" i="2"/>
  <c r="AE276" i="2"/>
  <c r="AC276" i="2"/>
  <c r="AB276" i="2"/>
  <c r="AA276" i="2"/>
  <c r="Z276" i="2"/>
  <c r="Y276" i="2"/>
  <c r="B276" i="2"/>
  <c r="AD276" i="2" s="1"/>
  <c r="AM275" i="2"/>
  <c r="AL275" i="2"/>
  <c r="AK275" i="2"/>
  <c r="AJ275" i="2"/>
  <c r="AI275" i="2"/>
  <c r="AH275" i="2"/>
  <c r="AG275" i="2"/>
  <c r="AF275" i="2"/>
  <c r="AE275" i="2"/>
  <c r="AC275" i="2"/>
  <c r="AB275" i="2"/>
  <c r="AA275" i="2"/>
  <c r="Z275" i="2"/>
  <c r="Y275" i="2"/>
  <c r="B275" i="2"/>
  <c r="AD275" i="2" s="1"/>
  <c r="AM274" i="2"/>
  <c r="AL274" i="2"/>
  <c r="AK274" i="2"/>
  <c r="AJ274" i="2"/>
  <c r="AI274" i="2"/>
  <c r="AH274" i="2"/>
  <c r="AG274" i="2"/>
  <c r="AF274" i="2"/>
  <c r="AE274" i="2"/>
  <c r="AC274" i="2"/>
  <c r="AB274" i="2"/>
  <c r="AA274" i="2"/>
  <c r="Z274" i="2"/>
  <c r="Y274" i="2"/>
  <c r="B274" i="2"/>
  <c r="AD274" i="2" s="1"/>
  <c r="AM273" i="2"/>
  <c r="AL273" i="2"/>
  <c r="AK273" i="2"/>
  <c r="AJ273" i="2"/>
  <c r="AI273" i="2"/>
  <c r="AH273" i="2"/>
  <c r="AG273" i="2"/>
  <c r="AF273" i="2"/>
  <c r="AE273" i="2"/>
  <c r="AC273" i="2"/>
  <c r="AB273" i="2"/>
  <c r="AA273" i="2"/>
  <c r="Z273" i="2"/>
  <c r="Y273" i="2"/>
  <c r="B273" i="2"/>
  <c r="AD273" i="2" s="1"/>
  <c r="AM272" i="2"/>
  <c r="AL272" i="2"/>
  <c r="AK272" i="2"/>
  <c r="AJ272" i="2"/>
  <c r="AI272" i="2"/>
  <c r="AH272" i="2"/>
  <c r="AG272" i="2"/>
  <c r="AF272" i="2"/>
  <c r="AE272" i="2"/>
  <c r="AC272" i="2"/>
  <c r="AB272" i="2"/>
  <c r="AA272" i="2"/>
  <c r="Z272" i="2"/>
  <c r="Y272" i="2"/>
  <c r="B272" i="2"/>
  <c r="AD272" i="2" s="1"/>
  <c r="AM271" i="2"/>
  <c r="AL271" i="2"/>
  <c r="AK271" i="2"/>
  <c r="AJ271" i="2"/>
  <c r="AI271" i="2"/>
  <c r="AH271" i="2"/>
  <c r="AG271" i="2"/>
  <c r="AF271" i="2"/>
  <c r="AE271" i="2"/>
  <c r="AC271" i="2"/>
  <c r="AB271" i="2"/>
  <c r="AA271" i="2"/>
  <c r="Z271" i="2"/>
  <c r="Y271" i="2"/>
  <c r="B271" i="2"/>
  <c r="AD271" i="2" s="1"/>
  <c r="AM270" i="2"/>
  <c r="AL270" i="2"/>
  <c r="AK270" i="2"/>
  <c r="AJ270" i="2"/>
  <c r="AI270" i="2"/>
  <c r="AH270" i="2"/>
  <c r="AG270" i="2"/>
  <c r="AF270" i="2"/>
  <c r="AE270" i="2"/>
  <c r="AC270" i="2"/>
  <c r="AB270" i="2"/>
  <c r="AA270" i="2"/>
  <c r="Z270" i="2"/>
  <c r="Y270" i="2"/>
  <c r="B270" i="2"/>
  <c r="AD270" i="2" s="1"/>
  <c r="AM269" i="2"/>
  <c r="AL269" i="2"/>
  <c r="AK269" i="2"/>
  <c r="AJ269" i="2"/>
  <c r="AI269" i="2"/>
  <c r="AH269" i="2"/>
  <c r="AG269" i="2"/>
  <c r="AF269" i="2"/>
  <c r="AE269" i="2"/>
  <c r="AC269" i="2"/>
  <c r="AB269" i="2"/>
  <c r="AA269" i="2"/>
  <c r="Z269" i="2"/>
  <c r="Y269" i="2"/>
  <c r="B269" i="2"/>
  <c r="AD269" i="2" s="1"/>
  <c r="AM268" i="2"/>
  <c r="AL268" i="2"/>
  <c r="AK268" i="2"/>
  <c r="AJ268" i="2"/>
  <c r="AI268" i="2"/>
  <c r="AH268" i="2"/>
  <c r="AG268" i="2"/>
  <c r="AF268" i="2"/>
  <c r="AE268" i="2"/>
  <c r="AC268" i="2"/>
  <c r="AB268" i="2"/>
  <c r="AA268" i="2"/>
  <c r="Z268" i="2"/>
  <c r="Y268" i="2"/>
  <c r="B268" i="2"/>
  <c r="AD268" i="2" s="1"/>
  <c r="AM267" i="2"/>
  <c r="AL267" i="2"/>
  <c r="AK267" i="2"/>
  <c r="AJ267" i="2"/>
  <c r="AI267" i="2"/>
  <c r="AH267" i="2"/>
  <c r="AG267" i="2"/>
  <c r="AF267" i="2"/>
  <c r="AE267" i="2"/>
  <c r="AC267" i="2"/>
  <c r="AB267" i="2"/>
  <c r="AA267" i="2"/>
  <c r="Z267" i="2"/>
  <c r="Y267" i="2"/>
  <c r="B267" i="2"/>
  <c r="AD267" i="2" s="1"/>
  <c r="AM266" i="2"/>
  <c r="AL266" i="2"/>
  <c r="AK266" i="2"/>
  <c r="AJ266" i="2"/>
  <c r="AI266" i="2"/>
  <c r="AH266" i="2"/>
  <c r="AG266" i="2"/>
  <c r="AF266" i="2"/>
  <c r="AE266" i="2"/>
  <c r="AC266" i="2"/>
  <c r="AB266" i="2"/>
  <c r="AA266" i="2"/>
  <c r="Z266" i="2"/>
  <c r="Y266" i="2"/>
  <c r="B266" i="2"/>
  <c r="AD266" i="2" s="1"/>
  <c r="AM265" i="2"/>
  <c r="AL265" i="2"/>
  <c r="AK265" i="2"/>
  <c r="AJ265" i="2"/>
  <c r="AI265" i="2"/>
  <c r="AH265" i="2"/>
  <c r="AG265" i="2"/>
  <c r="AF265" i="2"/>
  <c r="AE265" i="2"/>
  <c r="AC265" i="2"/>
  <c r="AB265" i="2"/>
  <c r="AA265" i="2"/>
  <c r="Z265" i="2"/>
  <c r="Y265" i="2"/>
  <c r="B265" i="2"/>
  <c r="AD265" i="2" s="1"/>
  <c r="AM264" i="2"/>
  <c r="AL264" i="2"/>
  <c r="AK264" i="2"/>
  <c r="AJ264" i="2"/>
  <c r="AI264" i="2"/>
  <c r="AH264" i="2"/>
  <c r="AG264" i="2"/>
  <c r="AF264" i="2"/>
  <c r="AE264" i="2"/>
  <c r="AC264" i="2"/>
  <c r="AB264" i="2"/>
  <c r="AA264" i="2"/>
  <c r="Z264" i="2"/>
  <c r="Y264" i="2"/>
  <c r="B264" i="2"/>
  <c r="AD264" i="2" s="1"/>
  <c r="AM263" i="2"/>
  <c r="AL263" i="2"/>
  <c r="AK263" i="2"/>
  <c r="AJ263" i="2"/>
  <c r="AI263" i="2"/>
  <c r="AH263" i="2"/>
  <c r="AG263" i="2"/>
  <c r="AF263" i="2"/>
  <c r="AE263" i="2"/>
  <c r="AC263" i="2"/>
  <c r="AB263" i="2"/>
  <c r="AA263" i="2"/>
  <c r="Z263" i="2"/>
  <c r="Y263" i="2"/>
  <c r="B263" i="2"/>
  <c r="AD263" i="2" s="1"/>
  <c r="AM262" i="2"/>
  <c r="AL262" i="2"/>
  <c r="AK262" i="2"/>
  <c r="AJ262" i="2"/>
  <c r="AI262" i="2"/>
  <c r="AH262" i="2"/>
  <c r="AG262" i="2"/>
  <c r="AF262" i="2"/>
  <c r="AE262" i="2"/>
  <c r="AC262" i="2"/>
  <c r="AB262" i="2"/>
  <c r="AA262" i="2"/>
  <c r="Z262" i="2"/>
  <c r="Y262" i="2"/>
  <c r="B262" i="2"/>
  <c r="AD262" i="2" s="1"/>
  <c r="AM261" i="2"/>
  <c r="AL261" i="2"/>
  <c r="AK261" i="2"/>
  <c r="AJ261" i="2"/>
  <c r="AI261" i="2"/>
  <c r="AH261" i="2"/>
  <c r="AG261" i="2"/>
  <c r="AF261" i="2"/>
  <c r="AE261" i="2"/>
  <c r="AC261" i="2"/>
  <c r="AB261" i="2"/>
  <c r="AA261" i="2"/>
  <c r="Z261" i="2"/>
  <c r="Y261" i="2"/>
  <c r="B261" i="2"/>
  <c r="AD261" i="2" s="1"/>
  <c r="AM260" i="2"/>
  <c r="AL260" i="2"/>
  <c r="AK260" i="2"/>
  <c r="AJ260" i="2"/>
  <c r="AI260" i="2"/>
  <c r="AH260" i="2"/>
  <c r="AG260" i="2"/>
  <c r="AF260" i="2"/>
  <c r="AE260" i="2"/>
  <c r="AC260" i="2"/>
  <c r="AB260" i="2"/>
  <c r="AA260" i="2"/>
  <c r="Z260" i="2"/>
  <c r="Y260" i="2"/>
  <c r="B260" i="2"/>
  <c r="AD260" i="2" s="1"/>
  <c r="AM259" i="2"/>
  <c r="AL259" i="2"/>
  <c r="AK259" i="2"/>
  <c r="AJ259" i="2"/>
  <c r="AI259" i="2"/>
  <c r="AH259" i="2"/>
  <c r="AG259" i="2"/>
  <c r="AF259" i="2"/>
  <c r="AE259" i="2"/>
  <c r="AC259" i="2"/>
  <c r="AB259" i="2"/>
  <c r="AA259" i="2"/>
  <c r="Z259" i="2"/>
  <c r="Y259" i="2"/>
  <c r="B259" i="2"/>
  <c r="AD259" i="2" s="1"/>
  <c r="AM258" i="2"/>
  <c r="AL258" i="2"/>
  <c r="AK258" i="2"/>
  <c r="AJ258" i="2"/>
  <c r="AI258" i="2"/>
  <c r="AH258" i="2"/>
  <c r="AG258" i="2"/>
  <c r="AF258" i="2"/>
  <c r="AE258" i="2"/>
  <c r="AC258" i="2"/>
  <c r="AB258" i="2"/>
  <c r="AA258" i="2"/>
  <c r="Z258" i="2"/>
  <c r="Y258" i="2"/>
  <c r="B258" i="2"/>
  <c r="AD258" i="2" s="1"/>
  <c r="AM257" i="2"/>
  <c r="AL257" i="2"/>
  <c r="AK257" i="2"/>
  <c r="AJ257" i="2"/>
  <c r="AI257" i="2"/>
  <c r="AH257" i="2"/>
  <c r="AG257" i="2"/>
  <c r="AF257" i="2"/>
  <c r="AE257" i="2"/>
  <c r="AC257" i="2"/>
  <c r="AB257" i="2"/>
  <c r="AA257" i="2"/>
  <c r="Z257" i="2"/>
  <c r="Y257" i="2"/>
  <c r="B257" i="2"/>
  <c r="AD257" i="2" s="1"/>
  <c r="AM256" i="2"/>
  <c r="AL256" i="2"/>
  <c r="AK256" i="2"/>
  <c r="AJ256" i="2"/>
  <c r="AI256" i="2"/>
  <c r="AH256" i="2"/>
  <c r="AG256" i="2"/>
  <c r="AF256" i="2"/>
  <c r="AE256" i="2"/>
  <c r="AC256" i="2"/>
  <c r="AB256" i="2"/>
  <c r="AA256" i="2"/>
  <c r="Z256" i="2"/>
  <c r="Y256" i="2"/>
  <c r="B256" i="2"/>
  <c r="AD256" i="2" s="1"/>
  <c r="AM255" i="2"/>
  <c r="AL255" i="2"/>
  <c r="AK255" i="2"/>
  <c r="AJ255" i="2"/>
  <c r="AI255" i="2"/>
  <c r="AH255" i="2"/>
  <c r="AG255" i="2"/>
  <c r="AF255" i="2"/>
  <c r="AE255" i="2"/>
  <c r="AC255" i="2"/>
  <c r="AB255" i="2"/>
  <c r="AA255" i="2"/>
  <c r="Z255" i="2"/>
  <c r="Y255" i="2"/>
  <c r="B255" i="2"/>
  <c r="AD255" i="2" s="1"/>
  <c r="AM254" i="2"/>
  <c r="AL254" i="2"/>
  <c r="AK254" i="2"/>
  <c r="AJ254" i="2"/>
  <c r="AI254" i="2"/>
  <c r="AH254" i="2"/>
  <c r="AG254" i="2"/>
  <c r="AF254" i="2"/>
  <c r="AE254" i="2"/>
  <c r="AC254" i="2"/>
  <c r="AB254" i="2"/>
  <c r="AA254" i="2"/>
  <c r="Z254" i="2"/>
  <c r="Y254" i="2"/>
  <c r="B254" i="2"/>
  <c r="AD254" i="2" s="1"/>
  <c r="AM253" i="2"/>
  <c r="AL253" i="2"/>
  <c r="AK253" i="2"/>
  <c r="AJ253" i="2"/>
  <c r="AI253" i="2"/>
  <c r="AH253" i="2"/>
  <c r="AG253" i="2"/>
  <c r="AF253" i="2"/>
  <c r="AE253" i="2"/>
  <c r="AC253" i="2"/>
  <c r="AB253" i="2"/>
  <c r="AA253" i="2"/>
  <c r="Z253" i="2"/>
  <c r="Y253" i="2"/>
  <c r="B253" i="2"/>
  <c r="AD253" i="2" s="1"/>
  <c r="AM252" i="2"/>
  <c r="AL252" i="2"/>
  <c r="AK252" i="2"/>
  <c r="AJ252" i="2"/>
  <c r="AI252" i="2"/>
  <c r="AH252" i="2"/>
  <c r="AG252" i="2"/>
  <c r="AF252" i="2"/>
  <c r="AE252" i="2"/>
  <c r="AC252" i="2"/>
  <c r="AB252" i="2"/>
  <c r="AA252" i="2"/>
  <c r="Z252" i="2"/>
  <c r="Y252" i="2"/>
  <c r="B252" i="2"/>
  <c r="AD252" i="2" s="1"/>
  <c r="AM251" i="2"/>
  <c r="AL251" i="2"/>
  <c r="AK251" i="2"/>
  <c r="AJ251" i="2"/>
  <c r="AI251" i="2"/>
  <c r="AH251" i="2"/>
  <c r="AG251" i="2"/>
  <c r="AF251" i="2"/>
  <c r="AE251" i="2"/>
  <c r="AC251" i="2"/>
  <c r="AB251" i="2"/>
  <c r="AA251" i="2"/>
  <c r="Z251" i="2"/>
  <c r="Y251" i="2"/>
  <c r="B251" i="2"/>
  <c r="AD251" i="2" s="1"/>
  <c r="AM250" i="2"/>
  <c r="AL250" i="2"/>
  <c r="AK250" i="2"/>
  <c r="AJ250" i="2"/>
  <c r="AI250" i="2"/>
  <c r="AH250" i="2"/>
  <c r="AG250" i="2"/>
  <c r="AF250" i="2"/>
  <c r="AE250" i="2"/>
  <c r="AC250" i="2"/>
  <c r="AB250" i="2"/>
  <c r="AA250" i="2"/>
  <c r="Z250" i="2"/>
  <c r="Y250" i="2"/>
  <c r="B250" i="2"/>
  <c r="AD250" i="2" s="1"/>
  <c r="B249" i="2"/>
  <c r="B248" i="2"/>
  <c r="B247" i="2"/>
  <c r="B246" i="2"/>
  <c r="B245" i="2"/>
  <c r="B244" i="2"/>
  <c r="B243" i="2"/>
  <c r="B242" i="2"/>
  <c r="B241" i="2"/>
  <c r="B240" i="2"/>
  <c r="B239" i="2"/>
  <c r="AM238" i="2"/>
  <c r="AL238" i="2"/>
  <c r="AK238" i="2"/>
  <c r="AJ238" i="2"/>
  <c r="AI238" i="2"/>
  <c r="AH238" i="2"/>
  <c r="AG238" i="2"/>
  <c r="AF238" i="2"/>
  <c r="AE238" i="2"/>
  <c r="AC238" i="2"/>
  <c r="AB238" i="2"/>
  <c r="AA238" i="2"/>
  <c r="Z238" i="2"/>
  <c r="Y238" i="2"/>
  <c r="B238" i="2"/>
  <c r="AD238" i="2" s="1"/>
  <c r="AM237" i="2"/>
  <c r="AL237" i="2"/>
  <c r="AK237" i="2"/>
  <c r="AJ237" i="2"/>
  <c r="AI237" i="2"/>
  <c r="AH237" i="2"/>
  <c r="AG237" i="2"/>
  <c r="AF237" i="2"/>
  <c r="AE237" i="2"/>
  <c r="AC237" i="2"/>
  <c r="AB237" i="2"/>
  <c r="AA237" i="2"/>
  <c r="Z237" i="2"/>
  <c r="Y237" i="2"/>
  <c r="B237" i="2"/>
  <c r="AD237" i="2" s="1"/>
  <c r="AM236" i="2"/>
  <c r="AL236" i="2"/>
  <c r="AK236" i="2"/>
  <c r="AJ236" i="2"/>
  <c r="AI236" i="2"/>
  <c r="AH236" i="2"/>
  <c r="AG236" i="2"/>
  <c r="AF236" i="2"/>
  <c r="AE236" i="2"/>
  <c r="AC236" i="2"/>
  <c r="AB236" i="2"/>
  <c r="AA236" i="2"/>
  <c r="Z236" i="2"/>
  <c r="Y236" i="2"/>
  <c r="B236" i="2"/>
  <c r="AD236" i="2" s="1"/>
  <c r="AM235" i="2"/>
  <c r="AL235" i="2"/>
  <c r="AK235" i="2"/>
  <c r="AJ235" i="2"/>
  <c r="AI235" i="2"/>
  <c r="AH235" i="2"/>
  <c r="AG235" i="2"/>
  <c r="AF235" i="2"/>
  <c r="AE235" i="2"/>
  <c r="AC235" i="2"/>
  <c r="AB235" i="2"/>
  <c r="AA235" i="2"/>
  <c r="Z235" i="2"/>
  <c r="Y235" i="2"/>
  <c r="B235" i="2"/>
  <c r="AD235" i="2" s="1"/>
  <c r="AM234" i="2"/>
  <c r="AL234" i="2"/>
  <c r="AK234" i="2"/>
  <c r="AJ234" i="2"/>
  <c r="AI234" i="2"/>
  <c r="AH234" i="2"/>
  <c r="AG234" i="2"/>
  <c r="AF234" i="2"/>
  <c r="AE234" i="2"/>
  <c r="AC234" i="2"/>
  <c r="AB234" i="2"/>
  <c r="AA234" i="2"/>
  <c r="Z234" i="2"/>
  <c r="Y234" i="2"/>
  <c r="B234" i="2"/>
  <c r="AD234" i="2" s="1"/>
  <c r="AM233" i="2"/>
  <c r="AL233" i="2"/>
  <c r="AK233" i="2"/>
  <c r="AJ233" i="2"/>
  <c r="AI233" i="2"/>
  <c r="AH233" i="2"/>
  <c r="AG233" i="2"/>
  <c r="AF233" i="2"/>
  <c r="AE233" i="2"/>
  <c r="AC233" i="2"/>
  <c r="AB233" i="2"/>
  <c r="AA233" i="2"/>
  <c r="Z233" i="2"/>
  <c r="Y233" i="2"/>
  <c r="B233" i="2"/>
  <c r="AD233" i="2" s="1"/>
  <c r="AM232" i="2"/>
  <c r="AL232" i="2"/>
  <c r="AK232" i="2"/>
  <c r="AJ232" i="2"/>
  <c r="AI232" i="2"/>
  <c r="AH232" i="2"/>
  <c r="AG232" i="2"/>
  <c r="AF232" i="2"/>
  <c r="AE232" i="2"/>
  <c r="AC232" i="2"/>
  <c r="AB232" i="2"/>
  <c r="AA232" i="2"/>
  <c r="Z232" i="2"/>
  <c r="Y232" i="2"/>
  <c r="B232" i="2"/>
  <c r="AD232" i="2" s="1"/>
  <c r="AM231" i="2"/>
  <c r="AL231" i="2"/>
  <c r="AK231" i="2"/>
  <c r="AJ231" i="2"/>
  <c r="AI231" i="2"/>
  <c r="AH231" i="2"/>
  <c r="AG231" i="2"/>
  <c r="AF231" i="2"/>
  <c r="AE231" i="2"/>
  <c r="AC231" i="2"/>
  <c r="AB231" i="2"/>
  <c r="AA231" i="2"/>
  <c r="Z231" i="2"/>
  <c r="Y231" i="2"/>
  <c r="B231" i="2"/>
  <c r="AD231" i="2" s="1"/>
  <c r="B210" i="2"/>
  <c r="AM205" i="2"/>
  <c r="AL205" i="2"/>
  <c r="AK205" i="2"/>
  <c r="AJ205" i="2"/>
  <c r="AI205" i="2"/>
  <c r="AH205" i="2"/>
  <c r="AG205" i="2"/>
  <c r="AF205" i="2"/>
  <c r="AE205" i="2"/>
  <c r="AC205" i="2"/>
  <c r="AB205" i="2"/>
  <c r="AA205" i="2"/>
  <c r="Z205" i="2"/>
  <c r="Y205" i="2"/>
  <c r="B205" i="2"/>
  <c r="AD205" i="2" s="1"/>
  <c r="AM230" i="2"/>
  <c r="AL230" i="2"/>
  <c r="AK230" i="2"/>
  <c r="AJ230" i="2"/>
  <c r="AI230" i="2"/>
  <c r="AH230" i="2"/>
  <c r="AG230" i="2"/>
  <c r="AF230" i="2"/>
  <c r="AE230" i="2"/>
  <c r="AC230" i="2"/>
  <c r="AB230" i="2"/>
  <c r="AA230" i="2"/>
  <c r="Z230" i="2"/>
  <c r="Y230" i="2"/>
  <c r="B230" i="2"/>
  <c r="AD230" i="2" s="1"/>
  <c r="AM229" i="2"/>
  <c r="AL229" i="2"/>
  <c r="AK229" i="2"/>
  <c r="AJ229" i="2"/>
  <c r="AI229" i="2"/>
  <c r="AH229" i="2"/>
  <c r="AG229" i="2"/>
  <c r="AF229" i="2"/>
  <c r="AE229" i="2"/>
  <c r="AC229" i="2"/>
  <c r="AB229" i="2"/>
  <c r="AA229" i="2"/>
  <c r="Z229" i="2"/>
  <c r="Y229" i="2"/>
  <c r="B229" i="2"/>
  <c r="AD229" i="2" s="1"/>
  <c r="AM228" i="2"/>
  <c r="AL228" i="2"/>
  <c r="AK228" i="2"/>
  <c r="AJ228" i="2"/>
  <c r="AI228" i="2"/>
  <c r="AH228" i="2"/>
  <c r="AG228" i="2"/>
  <c r="AF228" i="2"/>
  <c r="AE228" i="2"/>
  <c r="AC228" i="2"/>
  <c r="AB228" i="2"/>
  <c r="AA228" i="2"/>
  <c r="Z228" i="2"/>
  <c r="Y228" i="2"/>
  <c r="B228" i="2"/>
  <c r="AD228" i="2" s="1"/>
  <c r="AM227" i="2"/>
  <c r="AL227" i="2"/>
  <c r="AK227" i="2"/>
  <c r="AJ227" i="2"/>
  <c r="AI227" i="2"/>
  <c r="AH227" i="2"/>
  <c r="AG227" i="2"/>
  <c r="AF227" i="2"/>
  <c r="AE227" i="2"/>
  <c r="AC227" i="2"/>
  <c r="AB227" i="2"/>
  <c r="AA227" i="2"/>
  <c r="Z227" i="2"/>
  <c r="Y227" i="2"/>
  <c r="B227" i="2"/>
  <c r="AD227" i="2" s="1"/>
  <c r="AM226" i="2"/>
  <c r="AL226" i="2"/>
  <c r="AK226" i="2"/>
  <c r="AJ226" i="2"/>
  <c r="AI226" i="2"/>
  <c r="AH226" i="2"/>
  <c r="AG226" i="2"/>
  <c r="AF226" i="2"/>
  <c r="AE226" i="2"/>
  <c r="AC226" i="2"/>
  <c r="AB226" i="2"/>
  <c r="AA226" i="2"/>
  <c r="Z226" i="2"/>
  <c r="Y226" i="2"/>
  <c r="B226" i="2"/>
  <c r="AD226" i="2" s="1"/>
  <c r="AM225" i="2"/>
  <c r="AL225" i="2"/>
  <c r="AK225" i="2"/>
  <c r="AJ225" i="2"/>
  <c r="AI225" i="2"/>
  <c r="AH225" i="2"/>
  <c r="AG225" i="2"/>
  <c r="AF225" i="2"/>
  <c r="AE225" i="2"/>
  <c r="AC225" i="2"/>
  <c r="AB225" i="2"/>
  <c r="AA225" i="2"/>
  <c r="Z225" i="2"/>
  <c r="Y225" i="2"/>
  <c r="B225" i="2"/>
  <c r="AD225" i="2" s="1"/>
  <c r="AM224" i="2"/>
  <c r="AL224" i="2"/>
  <c r="AK224" i="2"/>
  <c r="AJ224" i="2"/>
  <c r="AI224" i="2"/>
  <c r="AH224" i="2"/>
  <c r="AG224" i="2"/>
  <c r="AF224" i="2"/>
  <c r="AE224" i="2"/>
  <c r="AC224" i="2"/>
  <c r="AB224" i="2"/>
  <c r="AA224" i="2"/>
  <c r="Z224" i="2"/>
  <c r="Y224" i="2"/>
  <c r="B224" i="2"/>
  <c r="AD224" i="2" s="1"/>
  <c r="AM223" i="2"/>
  <c r="AL223" i="2"/>
  <c r="AK223" i="2"/>
  <c r="AJ223" i="2"/>
  <c r="AI223" i="2"/>
  <c r="AH223" i="2"/>
  <c r="AG223" i="2"/>
  <c r="AF223" i="2"/>
  <c r="AE223" i="2"/>
  <c r="AC223" i="2"/>
  <c r="AB223" i="2"/>
  <c r="AA223" i="2"/>
  <c r="Z223" i="2"/>
  <c r="Y223" i="2"/>
  <c r="B223" i="2"/>
  <c r="AD223" i="2" s="1"/>
  <c r="AM222" i="2"/>
  <c r="AL222" i="2"/>
  <c r="AK222" i="2"/>
  <c r="AJ222" i="2"/>
  <c r="AI222" i="2"/>
  <c r="AH222" i="2"/>
  <c r="AG222" i="2"/>
  <c r="AF222" i="2"/>
  <c r="AE222" i="2"/>
  <c r="AC222" i="2"/>
  <c r="AB222" i="2"/>
  <c r="AA222" i="2"/>
  <c r="Z222" i="2"/>
  <c r="Y222" i="2"/>
  <c r="B222" i="2"/>
  <c r="AD222" i="2" s="1"/>
  <c r="AM221" i="2"/>
  <c r="AL221" i="2"/>
  <c r="AK221" i="2"/>
  <c r="AJ221" i="2"/>
  <c r="AI221" i="2"/>
  <c r="AH221" i="2"/>
  <c r="AG221" i="2"/>
  <c r="AF221" i="2"/>
  <c r="AE221" i="2"/>
  <c r="AC221" i="2"/>
  <c r="AB221" i="2"/>
  <c r="AA221" i="2"/>
  <c r="Z221" i="2"/>
  <c r="Y221" i="2"/>
  <c r="B221" i="2"/>
  <c r="AD221" i="2" s="1"/>
  <c r="AM220" i="2"/>
  <c r="AL220" i="2"/>
  <c r="AK220" i="2"/>
  <c r="AJ220" i="2"/>
  <c r="AI220" i="2"/>
  <c r="AH220" i="2"/>
  <c r="AG220" i="2"/>
  <c r="AF220" i="2"/>
  <c r="AE220" i="2"/>
  <c r="AC220" i="2"/>
  <c r="AB220" i="2"/>
  <c r="AA220" i="2"/>
  <c r="Z220" i="2"/>
  <c r="Y220" i="2"/>
  <c r="B220" i="2"/>
  <c r="AD220" i="2" s="1"/>
  <c r="AM219" i="2"/>
  <c r="AL219" i="2"/>
  <c r="AK219" i="2"/>
  <c r="AJ219" i="2"/>
  <c r="AI219" i="2"/>
  <c r="AH219" i="2"/>
  <c r="AG219" i="2"/>
  <c r="AF219" i="2"/>
  <c r="AE219" i="2"/>
  <c r="AC219" i="2"/>
  <c r="AB219" i="2"/>
  <c r="AA219" i="2"/>
  <c r="Z219" i="2"/>
  <c r="Y219" i="2"/>
  <c r="B219" i="2"/>
  <c r="AD219" i="2" s="1"/>
  <c r="AM218" i="2"/>
  <c r="AL218" i="2"/>
  <c r="AK218" i="2"/>
  <c r="AJ218" i="2"/>
  <c r="AI218" i="2"/>
  <c r="AH218" i="2"/>
  <c r="AG218" i="2"/>
  <c r="AF218" i="2"/>
  <c r="AE218" i="2"/>
  <c r="AC218" i="2"/>
  <c r="AB218" i="2"/>
  <c r="AA218" i="2"/>
  <c r="Z218" i="2"/>
  <c r="Y218" i="2"/>
  <c r="B218" i="2"/>
  <c r="AD218" i="2" s="1"/>
  <c r="B217" i="2"/>
  <c r="B216" i="2"/>
  <c r="B215" i="2"/>
  <c r="B214" i="2"/>
  <c r="B213" i="2"/>
  <c r="B212" i="2"/>
  <c r="B211" i="2"/>
  <c r="B209" i="2"/>
  <c r="B208" i="2"/>
  <c r="B207" i="2"/>
  <c r="B206" i="2"/>
  <c r="AM204" i="2"/>
  <c r="AL204" i="2"/>
  <c r="AK204" i="2"/>
  <c r="AJ204" i="2"/>
  <c r="AI204" i="2"/>
  <c r="AH204" i="2"/>
  <c r="AG204" i="2"/>
  <c r="AF204" i="2"/>
  <c r="AE204" i="2"/>
  <c r="AC204" i="2"/>
  <c r="AB204" i="2"/>
  <c r="AA204" i="2"/>
  <c r="Z204" i="2"/>
  <c r="Y204" i="2"/>
  <c r="B204" i="2"/>
  <c r="AD204" i="2" s="1"/>
  <c r="AM203" i="2"/>
  <c r="AL203" i="2"/>
  <c r="AK203" i="2"/>
  <c r="AJ203" i="2"/>
  <c r="AI203" i="2"/>
  <c r="AH203" i="2"/>
  <c r="AG203" i="2"/>
  <c r="AF203" i="2"/>
  <c r="AE203" i="2"/>
  <c r="AC203" i="2"/>
  <c r="AB203" i="2"/>
  <c r="AA203" i="2"/>
  <c r="Z203" i="2"/>
  <c r="Y203" i="2"/>
  <c r="B203" i="2"/>
  <c r="AD203" i="2" s="1"/>
  <c r="AM202" i="2"/>
  <c r="AL202" i="2"/>
  <c r="AK202" i="2"/>
  <c r="AJ202" i="2"/>
  <c r="AI202" i="2"/>
  <c r="AH202" i="2"/>
  <c r="AG202" i="2"/>
  <c r="AF202" i="2"/>
  <c r="AE202" i="2"/>
  <c r="AC202" i="2"/>
  <c r="AB202" i="2"/>
  <c r="AA202" i="2"/>
  <c r="Z202" i="2"/>
  <c r="Y202" i="2"/>
  <c r="B202" i="2"/>
  <c r="AD202" i="2" s="1"/>
  <c r="AM201" i="2"/>
  <c r="AL201" i="2"/>
  <c r="AK201" i="2"/>
  <c r="AJ201" i="2"/>
  <c r="AI201" i="2"/>
  <c r="AH201" i="2"/>
  <c r="AG201" i="2"/>
  <c r="AF201" i="2"/>
  <c r="AE201" i="2"/>
  <c r="AC201" i="2"/>
  <c r="AB201" i="2"/>
  <c r="AA201" i="2"/>
  <c r="Z201" i="2"/>
  <c r="Y201" i="2"/>
  <c r="B201" i="2"/>
  <c r="AD201" i="2" s="1"/>
  <c r="AM200" i="2"/>
  <c r="AL200" i="2"/>
  <c r="AK200" i="2"/>
  <c r="AJ200" i="2"/>
  <c r="AI200" i="2"/>
  <c r="AH200" i="2"/>
  <c r="AG200" i="2"/>
  <c r="AF200" i="2"/>
  <c r="AE200" i="2"/>
  <c r="AC200" i="2"/>
  <c r="AB200" i="2"/>
  <c r="AA200" i="2"/>
  <c r="Z200" i="2"/>
  <c r="Y200" i="2"/>
  <c r="B200" i="2"/>
  <c r="AD200" i="2" s="1"/>
  <c r="AM199" i="2"/>
  <c r="AL199" i="2"/>
  <c r="AK199" i="2"/>
  <c r="AJ199" i="2"/>
  <c r="AI199" i="2"/>
  <c r="AH199" i="2"/>
  <c r="AG199" i="2"/>
  <c r="AF199" i="2"/>
  <c r="AE199" i="2"/>
  <c r="AC199" i="2"/>
  <c r="AB199" i="2"/>
  <c r="AA199" i="2"/>
  <c r="Z199" i="2"/>
  <c r="Y199" i="2"/>
  <c r="B199" i="2"/>
  <c r="AD199" i="2" s="1"/>
  <c r="AM198" i="2"/>
  <c r="AL198" i="2"/>
  <c r="AK198" i="2"/>
  <c r="AJ198" i="2"/>
  <c r="AI198" i="2"/>
  <c r="AH198" i="2"/>
  <c r="AG198" i="2"/>
  <c r="AF198" i="2"/>
  <c r="AE198" i="2"/>
  <c r="AC198" i="2"/>
  <c r="AB198" i="2"/>
  <c r="AA198" i="2"/>
  <c r="Z198" i="2"/>
  <c r="Y198" i="2"/>
  <c r="B198" i="2"/>
  <c r="AD198" i="2" s="1"/>
  <c r="AM197" i="2"/>
  <c r="AL197" i="2"/>
  <c r="AK197" i="2"/>
  <c r="AJ197" i="2"/>
  <c r="AI197" i="2"/>
  <c r="AH197" i="2"/>
  <c r="AG197" i="2"/>
  <c r="AF197" i="2"/>
  <c r="AE197" i="2"/>
  <c r="AC197" i="2"/>
  <c r="AB197" i="2"/>
  <c r="AA197" i="2"/>
  <c r="Z197" i="2"/>
  <c r="Y197" i="2"/>
  <c r="B197" i="2"/>
  <c r="AD197" i="2" s="1"/>
  <c r="AM196" i="2"/>
  <c r="AL196" i="2"/>
  <c r="AK196" i="2"/>
  <c r="AJ196" i="2"/>
  <c r="AI196" i="2"/>
  <c r="AH196" i="2"/>
  <c r="AG196" i="2"/>
  <c r="AF196" i="2"/>
  <c r="AE196" i="2"/>
  <c r="AC196" i="2"/>
  <c r="AB196" i="2"/>
  <c r="AA196" i="2"/>
  <c r="Z196" i="2"/>
  <c r="Y196" i="2"/>
  <c r="B196" i="2"/>
  <c r="AD196" i="2" s="1"/>
  <c r="AM193" i="2"/>
  <c r="AL193" i="2"/>
  <c r="AK193" i="2"/>
  <c r="AJ193" i="2"/>
  <c r="AI193" i="2"/>
  <c r="AH193" i="2"/>
  <c r="AG193" i="2"/>
  <c r="AF193" i="2"/>
  <c r="AE193" i="2"/>
  <c r="AC193" i="2"/>
  <c r="AB193" i="2"/>
  <c r="AA193" i="2"/>
  <c r="Z193" i="2"/>
  <c r="Y193" i="2"/>
  <c r="B193" i="2"/>
  <c r="AD193" i="2" s="1"/>
  <c r="AM192" i="2"/>
  <c r="AL192" i="2"/>
  <c r="AK192" i="2"/>
  <c r="AJ192" i="2"/>
  <c r="AI192" i="2"/>
  <c r="AH192" i="2"/>
  <c r="AG192" i="2"/>
  <c r="AF192" i="2"/>
  <c r="AE192" i="2"/>
  <c r="AC192" i="2"/>
  <c r="AB192" i="2"/>
  <c r="AA192" i="2"/>
  <c r="Z192" i="2"/>
  <c r="Y192" i="2"/>
  <c r="B192" i="2"/>
  <c r="AD192" i="2" s="1"/>
  <c r="AM191" i="2"/>
  <c r="AL191" i="2"/>
  <c r="AK191" i="2"/>
  <c r="AJ191" i="2"/>
  <c r="AI191" i="2"/>
  <c r="AH191" i="2"/>
  <c r="AG191" i="2"/>
  <c r="AF191" i="2"/>
  <c r="AE191" i="2"/>
  <c r="AC191" i="2"/>
  <c r="AB191" i="2"/>
  <c r="AA191" i="2"/>
  <c r="Z191" i="2"/>
  <c r="Y191" i="2"/>
  <c r="B191" i="2"/>
  <c r="AD191" i="2" s="1"/>
  <c r="AM190" i="2"/>
  <c r="AL190" i="2"/>
  <c r="AK190" i="2"/>
  <c r="AJ190" i="2"/>
  <c r="AI190" i="2"/>
  <c r="AH190" i="2"/>
  <c r="AG190" i="2"/>
  <c r="AF190" i="2"/>
  <c r="AE190" i="2"/>
  <c r="AC190" i="2"/>
  <c r="AB190" i="2"/>
  <c r="AA190" i="2"/>
  <c r="Z190" i="2"/>
  <c r="Y190" i="2"/>
  <c r="B190" i="2"/>
  <c r="AD190" i="2" s="1"/>
  <c r="AM189" i="2"/>
  <c r="AL189" i="2"/>
  <c r="AK189" i="2"/>
  <c r="AJ189" i="2"/>
  <c r="AI189" i="2"/>
  <c r="AH189" i="2"/>
  <c r="AG189" i="2"/>
  <c r="AF189" i="2"/>
  <c r="AE189" i="2"/>
  <c r="AC189" i="2"/>
  <c r="AB189" i="2"/>
  <c r="AA189" i="2"/>
  <c r="Z189" i="2"/>
  <c r="Y189" i="2"/>
  <c r="B189" i="2"/>
  <c r="AD189" i="2" s="1"/>
  <c r="B194" i="2"/>
  <c r="AD194" i="2" s="1"/>
  <c r="Y194" i="2"/>
  <c r="Z194" i="2"/>
  <c r="AA194" i="2"/>
  <c r="AB194" i="2"/>
  <c r="AC194" i="2"/>
  <c r="AE194" i="2"/>
  <c r="AF194" i="2"/>
  <c r="AG194" i="2"/>
  <c r="AH194" i="2"/>
  <c r="AI194" i="2"/>
  <c r="AJ194" i="2"/>
  <c r="AK194" i="2"/>
  <c r="AL194" i="2"/>
  <c r="AM194" i="2"/>
  <c r="B195" i="2"/>
  <c r="AD195" i="2" s="1"/>
  <c r="Y195" i="2"/>
  <c r="Z195" i="2"/>
  <c r="AA195" i="2"/>
  <c r="AB195" i="2"/>
  <c r="AC195" i="2"/>
  <c r="AE195" i="2"/>
  <c r="AF195" i="2"/>
  <c r="AG195" i="2"/>
  <c r="AH195" i="2"/>
  <c r="AI195" i="2"/>
  <c r="AJ195" i="2"/>
  <c r="AK195" i="2"/>
  <c r="AL195" i="2"/>
  <c r="AM195" i="2"/>
  <c r="B295" i="2"/>
  <c r="AD295" i="2" s="1"/>
  <c r="Y295" i="2"/>
  <c r="Z295" i="2"/>
  <c r="AA295" i="2"/>
  <c r="AB295" i="2"/>
  <c r="AC295" i="2"/>
  <c r="AE295" i="2"/>
  <c r="AF295" i="2"/>
  <c r="AG295" i="2"/>
  <c r="AH295" i="2"/>
  <c r="AI295" i="2"/>
  <c r="AJ295" i="2"/>
  <c r="AK295" i="2"/>
  <c r="AL295" i="2"/>
  <c r="AM295" i="2"/>
  <c r="AM188" i="2"/>
  <c r="AL188" i="2"/>
  <c r="AK188" i="2"/>
  <c r="AJ188" i="2"/>
  <c r="AI188" i="2"/>
  <c r="AH188" i="2"/>
  <c r="AG188" i="2"/>
  <c r="AF188" i="2"/>
  <c r="AE188" i="2"/>
  <c r="AC188" i="2"/>
  <c r="AB188" i="2"/>
  <c r="AA188" i="2"/>
  <c r="Z188" i="2"/>
  <c r="Y188" i="2"/>
  <c r="B188" i="2"/>
  <c r="AD188" i="2" s="1"/>
  <c r="AM187" i="2"/>
  <c r="AL187" i="2"/>
  <c r="AK187" i="2"/>
  <c r="AJ187" i="2"/>
  <c r="AI187" i="2"/>
  <c r="AH187" i="2"/>
  <c r="AG187" i="2"/>
  <c r="AF187" i="2"/>
  <c r="AE187" i="2"/>
  <c r="AC187" i="2"/>
  <c r="AB187" i="2"/>
  <c r="AA187" i="2"/>
  <c r="Z187" i="2"/>
  <c r="Y187" i="2"/>
  <c r="B187" i="2"/>
  <c r="AD187" i="2" s="1"/>
  <c r="AM186" i="2"/>
  <c r="AL186" i="2"/>
  <c r="AK186" i="2"/>
  <c r="AJ186" i="2"/>
  <c r="AI186" i="2"/>
  <c r="AH186" i="2"/>
  <c r="AG186" i="2"/>
  <c r="AF186" i="2"/>
  <c r="AE186" i="2"/>
  <c r="AC186" i="2"/>
  <c r="AB186" i="2"/>
  <c r="AA186" i="2"/>
  <c r="Z186" i="2"/>
  <c r="Y186" i="2"/>
  <c r="B186" i="2"/>
  <c r="AD186" i="2" s="1"/>
  <c r="AM158" i="2"/>
  <c r="AL158" i="2"/>
  <c r="AK158" i="2"/>
  <c r="AJ158" i="2"/>
  <c r="AI158" i="2"/>
  <c r="AH158" i="2"/>
  <c r="AG158" i="2"/>
  <c r="AF158" i="2"/>
  <c r="AE158" i="2"/>
  <c r="AC158" i="2"/>
  <c r="AB158" i="2"/>
  <c r="AA158" i="2"/>
  <c r="Z158" i="2"/>
  <c r="Y158" i="2"/>
  <c r="B158" i="2"/>
  <c r="AD158" i="2" s="1"/>
  <c r="AM183" i="2"/>
  <c r="AL183" i="2"/>
  <c r="AK183" i="2"/>
  <c r="AJ183" i="2"/>
  <c r="AI183" i="2"/>
  <c r="AH183" i="2"/>
  <c r="AG183" i="2"/>
  <c r="AF183" i="2"/>
  <c r="AE183" i="2"/>
  <c r="AC183" i="2"/>
  <c r="AB183" i="2"/>
  <c r="AA183" i="2"/>
  <c r="Z183" i="2"/>
  <c r="Y183" i="2"/>
  <c r="B183" i="2"/>
  <c r="AD183" i="2" s="1"/>
  <c r="AM185" i="2"/>
  <c r="AL185" i="2"/>
  <c r="AK185" i="2"/>
  <c r="AJ185" i="2"/>
  <c r="AI185" i="2"/>
  <c r="AH185" i="2"/>
  <c r="AG185" i="2"/>
  <c r="AF185" i="2"/>
  <c r="AE185" i="2"/>
  <c r="AC185" i="2"/>
  <c r="AB185" i="2"/>
  <c r="AA185" i="2"/>
  <c r="Z185" i="2"/>
  <c r="Y185" i="2"/>
  <c r="B185" i="2"/>
  <c r="AD185" i="2" s="1"/>
  <c r="AM184" i="2"/>
  <c r="AL184" i="2"/>
  <c r="AK184" i="2"/>
  <c r="AJ184" i="2"/>
  <c r="AI184" i="2"/>
  <c r="AH184" i="2"/>
  <c r="AG184" i="2"/>
  <c r="AF184" i="2"/>
  <c r="AE184" i="2"/>
  <c r="AC184" i="2"/>
  <c r="AB184" i="2"/>
  <c r="AA184" i="2"/>
  <c r="Z184" i="2"/>
  <c r="Y184" i="2"/>
  <c r="B184" i="2"/>
  <c r="AD184" i="2" s="1"/>
  <c r="AM182" i="2"/>
  <c r="AL182" i="2"/>
  <c r="AK182" i="2"/>
  <c r="AJ182" i="2"/>
  <c r="AI182" i="2"/>
  <c r="AH182" i="2"/>
  <c r="AG182" i="2"/>
  <c r="AF182" i="2"/>
  <c r="AE182" i="2"/>
  <c r="AC182" i="2"/>
  <c r="AB182" i="2"/>
  <c r="AA182" i="2"/>
  <c r="Z182" i="2"/>
  <c r="Y182" i="2"/>
  <c r="B182" i="2"/>
  <c r="AD182" i="2" s="1"/>
  <c r="AM181" i="2"/>
  <c r="AL181" i="2"/>
  <c r="AK181" i="2"/>
  <c r="AJ181" i="2"/>
  <c r="AI181" i="2"/>
  <c r="AH181" i="2"/>
  <c r="AG181" i="2"/>
  <c r="AF181" i="2"/>
  <c r="AE181" i="2"/>
  <c r="AC181" i="2"/>
  <c r="AB181" i="2"/>
  <c r="AA181" i="2"/>
  <c r="Z181" i="2"/>
  <c r="Y181" i="2"/>
  <c r="B181" i="2"/>
  <c r="AD181" i="2" s="1"/>
  <c r="AM180" i="2"/>
  <c r="AL180" i="2"/>
  <c r="AK180" i="2"/>
  <c r="AJ180" i="2"/>
  <c r="AI180" i="2"/>
  <c r="AH180" i="2"/>
  <c r="AG180" i="2"/>
  <c r="AF180" i="2"/>
  <c r="AE180" i="2"/>
  <c r="AC180" i="2"/>
  <c r="AB180" i="2"/>
  <c r="AA180" i="2"/>
  <c r="Z180" i="2"/>
  <c r="Y180" i="2"/>
  <c r="B180" i="2"/>
  <c r="AD180" i="2" s="1"/>
  <c r="AM179" i="2"/>
  <c r="AL179" i="2"/>
  <c r="AK179" i="2"/>
  <c r="AJ179" i="2"/>
  <c r="AI179" i="2"/>
  <c r="AH179" i="2"/>
  <c r="AG179" i="2"/>
  <c r="AF179" i="2"/>
  <c r="AE179" i="2"/>
  <c r="AC179" i="2"/>
  <c r="AB179" i="2"/>
  <c r="AA179" i="2"/>
  <c r="Z179" i="2"/>
  <c r="Y179" i="2"/>
  <c r="B179" i="2"/>
  <c r="AD179" i="2" s="1"/>
  <c r="AM178" i="2"/>
  <c r="AL178" i="2"/>
  <c r="AK178" i="2"/>
  <c r="AJ178" i="2"/>
  <c r="AI178" i="2"/>
  <c r="AH178" i="2"/>
  <c r="AG178" i="2"/>
  <c r="AF178" i="2"/>
  <c r="AE178" i="2"/>
  <c r="AC178" i="2"/>
  <c r="AB178" i="2"/>
  <c r="AA178" i="2"/>
  <c r="Z178" i="2"/>
  <c r="Y178" i="2"/>
  <c r="B178" i="2"/>
  <c r="AD178" i="2" s="1"/>
  <c r="AM177" i="2"/>
  <c r="AL177" i="2"/>
  <c r="AK177" i="2"/>
  <c r="AJ177" i="2"/>
  <c r="AI177" i="2"/>
  <c r="AH177" i="2"/>
  <c r="AG177" i="2"/>
  <c r="AF177" i="2"/>
  <c r="AE177" i="2"/>
  <c r="AC177" i="2"/>
  <c r="AB177" i="2"/>
  <c r="AA177" i="2"/>
  <c r="Z177" i="2"/>
  <c r="Y177" i="2"/>
  <c r="B177" i="2"/>
  <c r="AD177" i="2" s="1"/>
  <c r="AM176" i="2"/>
  <c r="AL176" i="2"/>
  <c r="AK176" i="2"/>
  <c r="AJ176" i="2"/>
  <c r="AI176" i="2"/>
  <c r="AH176" i="2"/>
  <c r="AG176" i="2"/>
  <c r="AF176" i="2"/>
  <c r="AE176" i="2"/>
  <c r="AC176" i="2"/>
  <c r="AB176" i="2"/>
  <c r="AA176" i="2"/>
  <c r="Z176" i="2"/>
  <c r="Y176" i="2"/>
  <c r="B176" i="2"/>
  <c r="AD176" i="2" s="1"/>
  <c r="AM175" i="2"/>
  <c r="AL175" i="2"/>
  <c r="AK175" i="2"/>
  <c r="AJ175" i="2"/>
  <c r="AI175" i="2"/>
  <c r="AH175" i="2"/>
  <c r="AG175" i="2"/>
  <c r="AF175" i="2"/>
  <c r="AE175" i="2"/>
  <c r="AC175" i="2"/>
  <c r="AB175" i="2"/>
  <c r="AA175" i="2"/>
  <c r="Z175" i="2"/>
  <c r="Y175" i="2"/>
  <c r="B175" i="2"/>
  <c r="AD175" i="2" s="1"/>
  <c r="AM174" i="2"/>
  <c r="AL174" i="2"/>
  <c r="AK174" i="2"/>
  <c r="AJ174" i="2"/>
  <c r="AI174" i="2"/>
  <c r="AH174" i="2"/>
  <c r="AG174" i="2"/>
  <c r="AF174" i="2"/>
  <c r="AE174" i="2"/>
  <c r="AC174" i="2"/>
  <c r="AB174" i="2"/>
  <c r="AA174" i="2"/>
  <c r="Z174" i="2"/>
  <c r="Y174" i="2"/>
  <c r="B174" i="2"/>
  <c r="AD174" i="2" s="1"/>
  <c r="AM173" i="2"/>
  <c r="AL173" i="2"/>
  <c r="AK173" i="2"/>
  <c r="AJ173" i="2"/>
  <c r="AI173" i="2"/>
  <c r="AH173" i="2"/>
  <c r="AG173" i="2"/>
  <c r="AF173" i="2"/>
  <c r="AE173" i="2"/>
  <c r="AC173" i="2"/>
  <c r="AB173" i="2"/>
  <c r="AA173" i="2"/>
  <c r="Z173" i="2"/>
  <c r="Y173" i="2"/>
  <c r="B173" i="2"/>
  <c r="AD173" i="2" s="1"/>
  <c r="AM172" i="2"/>
  <c r="AL172" i="2"/>
  <c r="AK172" i="2"/>
  <c r="AJ172" i="2"/>
  <c r="AI172" i="2"/>
  <c r="AH172" i="2"/>
  <c r="AG172" i="2"/>
  <c r="AF172" i="2"/>
  <c r="AE172" i="2"/>
  <c r="AC172" i="2"/>
  <c r="AB172" i="2"/>
  <c r="AA172" i="2"/>
  <c r="Z172" i="2"/>
  <c r="Y172" i="2"/>
  <c r="B172" i="2"/>
  <c r="AD172" i="2" s="1"/>
  <c r="AM171" i="2"/>
  <c r="AL171" i="2"/>
  <c r="AK171" i="2"/>
  <c r="AJ171" i="2"/>
  <c r="AI171" i="2"/>
  <c r="AH171" i="2"/>
  <c r="AG171" i="2"/>
  <c r="AF171" i="2"/>
  <c r="AE171" i="2"/>
  <c r="AC171" i="2"/>
  <c r="AB171" i="2"/>
  <c r="AA171" i="2"/>
  <c r="Z171" i="2"/>
  <c r="Y171" i="2"/>
  <c r="B171" i="2"/>
  <c r="AD171" i="2" s="1"/>
  <c r="AM170" i="2"/>
  <c r="AL170" i="2"/>
  <c r="AK170" i="2"/>
  <c r="AJ170" i="2"/>
  <c r="AI170" i="2"/>
  <c r="AH170" i="2"/>
  <c r="AG170" i="2"/>
  <c r="AF170" i="2"/>
  <c r="AE170" i="2"/>
  <c r="AC170" i="2"/>
  <c r="AB170" i="2"/>
  <c r="AA170" i="2"/>
  <c r="Z170" i="2"/>
  <c r="Y170" i="2"/>
  <c r="B170" i="2"/>
  <c r="AD170" i="2" s="1"/>
  <c r="AM169" i="2"/>
  <c r="AL169" i="2"/>
  <c r="AK169" i="2"/>
  <c r="AJ169" i="2"/>
  <c r="AI169" i="2"/>
  <c r="AH169" i="2"/>
  <c r="AG169" i="2"/>
  <c r="AF169" i="2"/>
  <c r="AE169" i="2"/>
  <c r="AC169" i="2"/>
  <c r="AB169" i="2"/>
  <c r="AA169" i="2"/>
  <c r="Z169" i="2"/>
  <c r="Y169" i="2"/>
  <c r="B169" i="2"/>
  <c r="AD169" i="2" s="1"/>
  <c r="AM168" i="2"/>
  <c r="AL168" i="2"/>
  <c r="AK168" i="2"/>
  <c r="AJ168" i="2"/>
  <c r="AI168" i="2"/>
  <c r="AH168" i="2"/>
  <c r="AG168" i="2"/>
  <c r="AF168" i="2"/>
  <c r="AE168" i="2"/>
  <c r="AC168" i="2"/>
  <c r="AB168" i="2"/>
  <c r="AA168" i="2"/>
  <c r="Z168" i="2"/>
  <c r="Y168" i="2"/>
  <c r="B168" i="2"/>
  <c r="AD168" i="2" s="1"/>
  <c r="AM167" i="2"/>
  <c r="AL167" i="2"/>
  <c r="AK167" i="2"/>
  <c r="AJ167" i="2"/>
  <c r="AI167" i="2"/>
  <c r="AH167" i="2"/>
  <c r="AG167" i="2"/>
  <c r="AF167" i="2"/>
  <c r="AE167" i="2"/>
  <c r="AC167" i="2"/>
  <c r="AB167" i="2"/>
  <c r="AA167" i="2"/>
  <c r="Z167" i="2"/>
  <c r="Y167" i="2"/>
  <c r="B167" i="2"/>
  <c r="AD167" i="2" s="1"/>
  <c r="AM166" i="2"/>
  <c r="AL166" i="2"/>
  <c r="AK166" i="2"/>
  <c r="AJ166" i="2"/>
  <c r="AI166" i="2"/>
  <c r="AH166" i="2"/>
  <c r="AG166" i="2"/>
  <c r="AF166" i="2"/>
  <c r="AE166" i="2"/>
  <c r="AC166" i="2"/>
  <c r="AB166" i="2"/>
  <c r="AA166" i="2"/>
  <c r="Z166" i="2"/>
  <c r="Y166" i="2"/>
  <c r="B166" i="2"/>
  <c r="AD166" i="2" s="1"/>
  <c r="AM165" i="2"/>
  <c r="AL165" i="2"/>
  <c r="AK165" i="2"/>
  <c r="AJ165" i="2"/>
  <c r="AI165" i="2"/>
  <c r="AH165" i="2"/>
  <c r="AG165" i="2"/>
  <c r="AF165" i="2"/>
  <c r="AE165" i="2"/>
  <c r="AC165" i="2"/>
  <c r="AB165" i="2"/>
  <c r="AA165" i="2"/>
  <c r="Z165" i="2"/>
  <c r="Y165" i="2"/>
  <c r="B165" i="2"/>
  <c r="AD165" i="2" s="1"/>
  <c r="AM164" i="2"/>
  <c r="AL164" i="2"/>
  <c r="AK164" i="2"/>
  <c r="AJ164" i="2"/>
  <c r="AI164" i="2"/>
  <c r="AH164" i="2"/>
  <c r="AG164" i="2"/>
  <c r="AF164" i="2"/>
  <c r="AE164" i="2"/>
  <c r="AC164" i="2"/>
  <c r="AB164" i="2"/>
  <c r="AA164" i="2"/>
  <c r="Z164" i="2"/>
  <c r="Y164" i="2"/>
  <c r="B164" i="2"/>
  <c r="AD164" i="2" s="1"/>
  <c r="AM163" i="2"/>
  <c r="AL163" i="2"/>
  <c r="AK163" i="2"/>
  <c r="AJ163" i="2"/>
  <c r="AI163" i="2"/>
  <c r="AH163" i="2"/>
  <c r="AG163" i="2"/>
  <c r="AF163" i="2"/>
  <c r="AE163" i="2"/>
  <c r="AC163" i="2"/>
  <c r="AB163" i="2"/>
  <c r="AA163" i="2"/>
  <c r="Z163" i="2"/>
  <c r="Y163" i="2"/>
  <c r="B163" i="2"/>
  <c r="AD163" i="2" s="1"/>
  <c r="AM162" i="2"/>
  <c r="AL162" i="2"/>
  <c r="AK162" i="2"/>
  <c r="AJ162" i="2"/>
  <c r="AI162" i="2"/>
  <c r="AH162" i="2"/>
  <c r="AG162" i="2"/>
  <c r="AF162" i="2"/>
  <c r="AE162" i="2"/>
  <c r="AC162" i="2"/>
  <c r="AB162" i="2"/>
  <c r="AA162" i="2"/>
  <c r="Z162" i="2"/>
  <c r="Y162" i="2"/>
  <c r="B162" i="2"/>
  <c r="AD162" i="2" s="1"/>
  <c r="AM161" i="2"/>
  <c r="AL161" i="2"/>
  <c r="AK161" i="2"/>
  <c r="AJ161" i="2"/>
  <c r="AI161" i="2"/>
  <c r="AH161" i="2"/>
  <c r="AG161" i="2"/>
  <c r="AF161" i="2"/>
  <c r="AE161" i="2"/>
  <c r="AC161" i="2"/>
  <c r="AB161" i="2"/>
  <c r="AA161" i="2"/>
  <c r="Z161" i="2"/>
  <c r="Y161" i="2"/>
  <c r="B161" i="2"/>
  <c r="AD161" i="2" s="1"/>
  <c r="AM160" i="2"/>
  <c r="AL160" i="2"/>
  <c r="AK160" i="2"/>
  <c r="AJ160" i="2"/>
  <c r="AI160" i="2"/>
  <c r="AH160" i="2"/>
  <c r="AG160" i="2"/>
  <c r="AF160" i="2"/>
  <c r="AE160" i="2"/>
  <c r="AC160" i="2"/>
  <c r="AB160" i="2"/>
  <c r="AA160" i="2"/>
  <c r="Z160" i="2"/>
  <c r="Y160" i="2"/>
  <c r="B160" i="2"/>
  <c r="AD160" i="2" s="1"/>
  <c r="B130" i="2" l="1"/>
  <c r="AM129" i="2"/>
  <c r="AL129" i="2"/>
  <c r="AK129" i="2"/>
  <c r="AJ129" i="2"/>
  <c r="AI129" i="2"/>
  <c r="AH129" i="2"/>
  <c r="AG129" i="2"/>
  <c r="AF129" i="2"/>
  <c r="AE129" i="2"/>
  <c r="AC129" i="2"/>
  <c r="AB129" i="2"/>
  <c r="AA129" i="2"/>
  <c r="Z129" i="2"/>
  <c r="Y129" i="2"/>
  <c r="B129" i="2"/>
  <c r="AD129" i="2" s="1"/>
  <c r="AM159" i="2" l="1"/>
  <c r="AL159" i="2"/>
  <c r="AK159" i="2"/>
  <c r="AJ159" i="2"/>
  <c r="AI159" i="2"/>
  <c r="AH159" i="2"/>
  <c r="AG159" i="2"/>
  <c r="AF159" i="2"/>
  <c r="AE159" i="2"/>
  <c r="AC159" i="2"/>
  <c r="AB159" i="2"/>
  <c r="AA159" i="2"/>
  <c r="Z159" i="2"/>
  <c r="Y159" i="2"/>
  <c r="B159" i="2"/>
  <c r="AD159" i="2" s="1"/>
  <c r="AM157" i="2"/>
  <c r="AL157" i="2"/>
  <c r="AK157" i="2"/>
  <c r="AJ157" i="2"/>
  <c r="AI157" i="2"/>
  <c r="AH157" i="2"/>
  <c r="AG157" i="2"/>
  <c r="AF157" i="2"/>
  <c r="AE157" i="2"/>
  <c r="AC157" i="2"/>
  <c r="AB157" i="2"/>
  <c r="AA157" i="2"/>
  <c r="Z157" i="2"/>
  <c r="Y157" i="2"/>
  <c r="B157" i="2"/>
  <c r="AD157" i="2" s="1"/>
  <c r="AM156" i="2"/>
  <c r="AL156" i="2"/>
  <c r="AK156" i="2"/>
  <c r="AJ156" i="2"/>
  <c r="AI156" i="2"/>
  <c r="AH156" i="2"/>
  <c r="AG156" i="2"/>
  <c r="AF156" i="2"/>
  <c r="AE156" i="2"/>
  <c r="AC156" i="2"/>
  <c r="AB156" i="2"/>
  <c r="AA156" i="2"/>
  <c r="Z156" i="2"/>
  <c r="Y156" i="2"/>
  <c r="B156" i="2"/>
  <c r="AD156" i="2" s="1"/>
  <c r="AM155" i="2"/>
  <c r="AL155" i="2"/>
  <c r="AK155" i="2"/>
  <c r="AJ155" i="2"/>
  <c r="AI155" i="2"/>
  <c r="AH155" i="2"/>
  <c r="AG155" i="2"/>
  <c r="AF155" i="2"/>
  <c r="AE155" i="2"/>
  <c r="AC155" i="2"/>
  <c r="AB155" i="2"/>
  <c r="AA155" i="2"/>
  <c r="Z155" i="2"/>
  <c r="Y155" i="2"/>
  <c r="B155" i="2"/>
  <c r="AD155" i="2" s="1"/>
  <c r="AM154" i="2"/>
  <c r="AL154" i="2"/>
  <c r="AK154" i="2"/>
  <c r="AJ154" i="2"/>
  <c r="AI154" i="2"/>
  <c r="AH154" i="2"/>
  <c r="AG154" i="2"/>
  <c r="AF154" i="2"/>
  <c r="AE154" i="2"/>
  <c r="AC154" i="2"/>
  <c r="AB154" i="2"/>
  <c r="AA154" i="2"/>
  <c r="Z154" i="2"/>
  <c r="Y154" i="2"/>
  <c r="B154" i="2"/>
  <c r="AD154" i="2" s="1"/>
  <c r="AM153" i="2"/>
  <c r="AL153" i="2"/>
  <c r="AK153" i="2"/>
  <c r="AJ153" i="2"/>
  <c r="AI153" i="2"/>
  <c r="AH153" i="2"/>
  <c r="AG153" i="2"/>
  <c r="AF153" i="2"/>
  <c r="AE153" i="2"/>
  <c r="AC153" i="2"/>
  <c r="AB153" i="2"/>
  <c r="AA153" i="2"/>
  <c r="Z153" i="2"/>
  <c r="Y153" i="2"/>
  <c r="B153" i="2"/>
  <c r="AD153" i="2" s="1"/>
  <c r="AM152" i="2"/>
  <c r="AL152" i="2"/>
  <c r="AK152" i="2"/>
  <c r="AJ152" i="2"/>
  <c r="AI152" i="2"/>
  <c r="AH152" i="2"/>
  <c r="AG152" i="2"/>
  <c r="AF152" i="2"/>
  <c r="AE152" i="2"/>
  <c r="AC152" i="2"/>
  <c r="AB152" i="2"/>
  <c r="AA152" i="2"/>
  <c r="Z152" i="2"/>
  <c r="Y152" i="2"/>
  <c r="B152" i="2"/>
  <c r="AD152" i="2" s="1"/>
  <c r="AM151" i="2"/>
  <c r="AL151" i="2"/>
  <c r="AK151" i="2"/>
  <c r="AJ151" i="2"/>
  <c r="AI151" i="2"/>
  <c r="AH151" i="2"/>
  <c r="AG151" i="2"/>
  <c r="AF151" i="2"/>
  <c r="AE151" i="2"/>
  <c r="AC151" i="2"/>
  <c r="AB151" i="2"/>
  <c r="AA151" i="2"/>
  <c r="Z151" i="2"/>
  <c r="Y151" i="2"/>
  <c r="B151" i="2"/>
  <c r="AD151" i="2" s="1"/>
  <c r="AM150" i="2"/>
  <c r="AL150" i="2"/>
  <c r="AK150" i="2"/>
  <c r="AJ150" i="2"/>
  <c r="AI150" i="2"/>
  <c r="AH150" i="2"/>
  <c r="AG150" i="2"/>
  <c r="AF150" i="2"/>
  <c r="AE150" i="2"/>
  <c r="AC150" i="2"/>
  <c r="AB150" i="2"/>
  <c r="AA150" i="2"/>
  <c r="Z150" i="2"/>
  <c r="Y150" i="2"/>
  <c r="B150" i="2"/>
  <c r="AD150" i="2" s="1"/>
  <c r="AM149" i="2"/>
  <c r="AL149" i="2"/>
  <c r="AK149" i="2"/>
  <c r="AJ149" i="2"/>
  <c r="AI149" i="2"/>
  <c r="AH149" i="2"/>
  <c r="AG149" i="2"/>
  <c r="AF149" i="2"/>
  <c r="AE149" i="2"/>
  <c r="AC149" i="2"/>
  <c r="AB149" i="2"/>
  <c r="AA149" i="2"/>
  <c r="Z149" i="2"/>
  <c r="Y149" i="2"/>
  <c r="B149" i="2"/>
  <c r="AD149" i="2" s="1"/>
  <c r="AM148" i="2"/>
  <c r="AL148" i="2"/>
  <c r="AK148" i="2"/>
  <c r="AJ148" i="2"/>
  <c r="AI148" i="2"/>
  <c r="AH148" i="2"/>
  <c r="AG148" i="2"/>
  <c r="AF148" i="2"/>
  <c r="AE148" i="2"/>
  <c r="AC148" i="2"/>
  <c r="AB148" i="2"/>
  <c r="AA148" i="2"/>
  <c r="Z148" i="2"/>
  <c r="Y148" i="2"/>
  <c r="B148" i="2"/>
  <c r="AD148" i="2" s="1"/>
  <c r="AM140" i="2"/>
  <c r="AL140" i="2"/>
  <c r="AK140" i="2"/>
  <c r="AJ140" i="2"/>
  <c r="AI140" i="2"/>
  <c r="AH140" i="2"/>
  <c r="AG140" i="2"/>
  <c r="AF140" i="2"/>
  <c r="AE140" i="2"/>
  <c r="AC140" i="2"/>
  <c r="AB140" i="2"/>
  <c r="AA140" i="2"/>
  <c r="Z140" i="2"/>
  <c r="Y140" i="2"/>
  <c r="B140" i="2"/>
  <c r="AD140" i="2" s="1"/>
  <c r="AM139" i="2"/>
  <c r="AL139" i="2"/>
  <c r="AK139" i="2"/>
  <c r="AJ139" i="2"/>
  <c r="AI139" i="2"/>
  <c r="AH139" i="2"/>
  <c r="AG139" i="2"/>
  <c r="AF139" i="2"/>
  <c r="AE139" i="2"/>
  <c r="AC139" i="2"/>
  <c r="AB139" i="2"/>
  <c r="AA139" i="2"/>
  <c r="Z139" i="2"/>
  <c r="Y139" i="2"/>
  <c r="B139" i="2"/>
  <c r="AD139" i="2" s="1"/>
  <c r="AM138" i="2"/>
  <c r="AL138" i="2"/>
  <c r="AK138" i="2"/>
  <c r="AJ138" i="2"/>
  <c r="AI138" i="2"/>
  <c r="AH138" i="2"/>
  <c r="AG138" i="2"/>
  <c r="AF138" i="2"/>
  <c r="AE138" i="2"/>
  <c r="AC138" i="2"/>
  <c r="AB138" i="2"/>
  <c r="AA138" i="2"/>
  <c r="Z138" i="2"/>
  <c r="Y138" i="2"/>
  <c r="B138" i="2"/>
  <c r="AD138" i="2" s="1"/>
  <c r="AM137" i="2"/>
  <c r="AL137" i="2"/>
  <c r="AK137" i="2"/>
  <c r="AJ137" i="2"/>
  <c r="AI137" i="2"/>
  <c r="AH137" i="2"/>
  <c r="AG137" i="2"/>
  <c r="AF137" i="2"/>
  <c r="AE137" i="2"/>
  <c r="AC137" i="2"/>
  <c r="AB137" i="2"/>
  <c r="AA137" i="2"/>
  <c r="Z137" i="2"/>
  <c r="Y137" i="2"/>
  <c r="B137" i="2"/>
  <c r="AD137" i="2" s="1"/>
  <c r="AM136" i="2"/>
  <c r="AL136" i="2"/>
  <c r="AK136" i="2"/>
  <c r="AJ136" i="2"/>
  <c r="AI136" i="2"/>
  <c r="AH136" i="2"/>
  <c r="AG136" i="2"/>
  <c r="AF136" i="2"/>
  <c r="AE136" i="2"/>
  <c r="AC136" i="2"/>
  <c r="AB136" i="2"/>
  <c r="AA136" i="2"/>
  <c r="Z136" i="2"/>
  <c r="Y136" i="2"/>
  <c r="B136" i="2"/>
  <c r="AD136" i="2" s="1"/>
  <c r="AM135" i="2"/>
  <c r="AL135" i="2"/>
  <c r="AK135" i="2"/>
  <c r="AJ135" i="2"/>
  <c r="AI135" i="2"/>
  <c r="AH135" i="2"/>
  <c r="AG135" i="2"/>
  <c r="AF135" i="2"/>
  <c r="AE135" i="2"/>
  <c r="AC135" i="2"/>
  <c r="AB135" i="2"/>
  <c r="AA135" i="2"/>
  <c r="Z135" i="2"/>
  <c r="Y135" i="2"/>
  <c r="B135" i="2"/>
  <c r="AD135" i="2" s="1"/>
  <c r="AM134" i="2"/>
  <c r="AL134" i="2"/>
  <c r="AK134" i="2"/>
  <c r="AJ134" i="2"/>
  <c r="AI134" i="2"/>
  <c r="AH134" i="2"/>
  <c r="AG134" i="2"/>
  <c r="AF134" i="2"/>
  <c r="AE134" i="2"/>
  <c r="AC134" i="2"/>
  <c r="AB134" i="2"/>
  <c r="AA134" i="2"/>
  <c r="Z134" i="2"/>
  <c r="Y134" i="2"/>
  <c r="B134" i="2"/>
  <c r="AD134" i="2" s="1"/>
  <c r="AM133" i="2"/>
  <c r="AL133" i="2"/>
  <c r="AK133" i="2"/>
  <c r="AJ133" i="2"/>
  <c r="AI133" i="2"/>
  <c r="AH133" i="2"/>
  <c r="AG133" i="2"/>
  <c r="AF133" i="2"/>
  <c r="AE133" i="2"/>
  <c r="AC133" i="2"/>
  <c r="AB133" i="2"/>
  <c r="AA133" i="2"/>
  <c r="Z133" i="2"/>
  <c r="Y133" i="2"/>
  <c r="B133" i="2"/>
  <c r="AD133" i="2" s="1"/>
  <c r="AM144" i="2"/>
  <c r="AL144" i="2"/>
  <c r="AK144" i="2"/>
  <c r="AJ144" i="2"/>
  <c r="AI144" i="2"/>
  <c r="AH144" i="2"/>
  <c r="AG144" i="2"/>
  <c r="AF144" i="2"/>
  <c r="AE144" i="2"/>
  <c r="AC144" i="2"/>
  <c r="AB144" i="2"/>
  <c r="AA144" i="2"/>
  <c r="Z144" i="2"/>
  <c r="Y144" i="2"/>
  <c r="B144" i="2"/>
  <c r="AD144" i="2" s="1"/>
  <c r="AM143" i="2"/>
  <c r="AL143" i="2"/>
  <c r="AK143" i="2"/>
  <c r="AJ143" i="2"/>
  <c r="AI143" i="2"/>
  <c r="AH143" i="2"/>
  <c r="AG143" i="2"/>
  <c r="AF143" i="2"/>
  <c r="AE143" i="2"/>
  <c r="AC143" i="2"/>
  <c r="AB143" i="2"/>
  <c r="AA143" i="2"/>
  <c r="Z143" i="2"/>
  <c r="Y143" i="2"/>
  <c r="B143" i="2"/>
  <c r="AD143" i="2" s="1"/>
  <c r="AM142" i="2"/>
  <c r="AL142" i="2"/>
  <c r="AK142" i="2"/>
  <c r="AJ142" i="2"/>
  <c r="AI142" i="2"/>
  <c r="AH142" i="2"/>
  <c r="AG142" i="2"/>
  <c r="AF142" i="2"/>
  <c r="AE142" i="2"/>
  <c r="AC142" i="2"/>
  <c r="AB142" i="2"/>
  <c r="AA142" i="2"/>
  <c r="Z142" i="2"/>
  <c r="Y142" i="2"/>
  <c r="B142" i="2"/>
  <c r="AD142" i="2" s="1"/>
  <c r="AM141" i="2"/>
  <c r="AL141" i="2"/>
  <c r="AK141" i="2"/>
  <c r="AJ141" i="2"/>
  <c r="AI141" i="2"/>
  <c r="AH141" i="2"/>
  <c r="AG141" i="2"/>
  <c r="AF141" i="2"/>
  <c r="AE141" i="2"/>
  <c r="AC141" i="2"/>
  <c r="AB141" i="2"/>
  <c r="AA141" i="2"/>
  <c r="Z141" i="2"/>
  <c r="Y141" i="2"/>
  <c r="B141" i="2"/>
  <c r="AD141" i="2" s="1"/>
  <c r="AM146" i="2"/>
  <c r="AL146" i="2"/>
  <c r="AK146" i="2"/>
  <c r="AJ146" i="2"/>
  <c r="AI146" i="2"/>
  <c r="AH146" i="2"/>
  <c r="AG146" i="2"/>
  <c r="AF146" i="2"/>
  <c r="AE146" i="2"/>
  <c r="AC146" i="2"/>
  <c r="AB146" i="2"/>
  <c r="AA146" i="2"/>
  <c r="Z146" i="2"/>
  <c r="Y146" i="2"/>
  <c r="B146" i="2"/>
  <c r="AD146" i="2" s="1"/>
  <c r="AM145" i="2"/>
  <c r="AL145" i="2"/>
  <c r="AK145" i="2"/>
  <c r="AJ145" i="2"/>
  <c r="AI145" i="2"/>
  <c r="AH145" i="2"/>
  <c r="AG145" i="2"/>
  <c r="AF145" i="2"/>
  <c r="AE145" i="2"/>
  <c r="AC145" i="2"/>
  <c r="AB145" i="2"/>
  <c r="AA145" i="2"/>
  <c r="Z145" i="2"/>
  <c r="Y145" i="2"/>
  <c r="B145" i="2"/>
  <c r="AD145" i="2" s="1"/>
  <c r="AM147" i="2"/>
  <c r="AL147" i="2"/>
  <c r="AK147" i="2"/>
  <c r="AJ147" i="2"/>
  <c r="AI147" i="2"/>
  <c r="AH147" i="2"/>
  <c r="AG147" i="2"/>
  <c r="AF147" i="2"/>
  <c r="AE147" i="2"/>
  <c r="AC147" i="2"/>
  <c r="AB147" i="2"/>
  <c r="AA147" i="2"/>
  <c r="Z147" i="2"/>
  <c r="Y147" i="2"/>
  <c r="B147" i="2"/>
  <c r="AD147" i="2" s="1"/>
  <c r="AM132" i="2"/>
  <c r="AL132" i="2"/>
  <c r="AK132" i="2"/>
  <c r="AJ132" i="2"/>
  <c r="AI132" i="2"/>
  <c r="AH132" i="2"/>
  <c r="AG132" i="2"/>
  <c r="AF132" i="2"/>
  <c r="AE132" i="2"/>
  <c r="AC132" i="2"/>
  <c r="AB132" i="2"/>
  <c r="AA132" i="2"/>
  <c r="Z132" i="2"/>
  <c r="Y132" i="2"/>
  <c r="B132" i="2"/>
  <c r="AD132" i="2" s="1"/>
  <c r="AM131" i="2"/>
  <c r="AL131" i="2"/>
  <c r="AK131" i="2"/>
  <c r="AJ131" i="2"/>
  <c r="AI131" i="2"/>
  <c r="AH131" i="2"/>
  <c r="AG131" i="2"/>
  <c r="AF131" i="2"/>
  <c r="AE131" i="2"/>
  <c r="AC131" i="2"/>
  <c r="AB131" i="2"/>
  <c r="AA131" i="2"/>
  <c r="Z131" i="2"/>
  <c r="Y131" i="2"/>
  <c r="B131" i="2"/>
  <c r="AD131" i="2" s="1"/>
  <c r="AM130" i="2"/>
  <c r="AL130" i="2"/>
  <c r="AK130" i="2"/>
  <c r="AJ130" i="2"/>
  <c r="AI130" i="2"/>
  <c r="AH130" i="2"/>
  <c r="AG130" i="2"/>
  <c r="AF130" i="2"/>
  <c r="AE130" i="2"/>
  <c r="AC130" i="2"/>
  <c r="AB130" i="2"/>
  <c r="AA130" i="2"/>
  <c r="Z130" i="2"/>
  <c r="Y130" i="2"/>
  <c r="AD130" i="2"/>
  <c r="AM97" i="2" l="1"/>
  <c r="AL97" i="2"/>
  <c r="AK97" i="2"/>
  <c r="AJ97" i="2"/>
  <c r="AI97" i="2"/>
  <c r="AH97" i="2"/>
  <c r="AG97" i="2"/>
  <c r="AF97" i="2"/>
  <c r="AE97" i="2"/>
  <c r="AC97" i="2"/>
  <c r="AB97" i="2"/>
  <c r="AA97" i="2"/>
  <c r="Z97" i="2"/>
  <c r="Y97" i="2"/>
  <c r="B97" i="2"/>
  <c r="AD97" i="2" s="1"/>
  <c r="AM89" i="2"/>
  <c r="AL89" i="2"/>
  <c r="AK89" i="2"/>
  <c r="AJ89" i="2"/>
  <c r="AI89" i="2"/>
  <c r="AH89" i="2"/>
  <c r="AG89" i="2"/>
  <c r="AF89" i="2"/>
  <c r="AE89" i="2"/>
  <c r="AC89" i="2"/>
  <c r="AB89" i="2"/>
  <c r="AA89" i="2"/>
  <c r="Z89" i="2"/>
  <c r="Y89" i="2"/>
  <c r="B89" i="2"/>
  <c r="AD89" i="2" s="1"/>
  <c r="AM88" i="2"/>
  <c r="AL88" i="2"/>
  <c r="AK88" i="2"/>
  <c r="AJ88" i="2"/>
  <c r="AI88" i="2"/>
  <c r="AH88" i="2"/>
  <c r="AG88" i="2"/>
  <c r="AF88" i="2"/>
  <c r="AE88" i="2"/>
  <c r="AC88" i="2"/>
  <c r="AB88" i="2"/>
  <c r="AA88" i="2"/>
  <c r="Z88" i="2"/>
  <c r="Y88" i="2"/>
  <c r="B88" i="2"/>
  <c r="AD88" i="2" s="1"/>
  <c r="AM92" i="2"/>
  <c r="AL92" i="2"/>
  <c r="AK92" i="2"/>
  <c r="AJ92" i="2"/>
  <c r="AI92" i="2"/>
  <c r="AH92" i="2"/>
  <c r="AG92" i="2"/>
  <c r="AF92" i="2"/>
  <c r="AE92" i="2"/>
  <c r="AC92" i="2"/>
  <c r="AB92" i="2"/>
  <c r="AA92" i="2"/>
  <c r="Z92" i="2"/>
  <c r="Y92" i="2"/>
  <c r="B92" i="2"/>
  <c r="AD92" i="2" s="1"/>
  <c r="AM91" i="2"/>
  <c r="AL91" i="2"/>
  <c r="AK91" i="2"/>
  <c r="AJ91" i="2"/>
  <c r="AI91" i="2"/>
  <c r="AH91" i="2"/>
  <c r="AG91" i="2"/>
  <c r="AF91" i="2"/>
  <c r="AE91" i="2"/>
  <c r="AC91" i="2"/>
  <c r="AB91" i="2"/>
  <c r="AA91" i="2"/>
  <c r="Z91" i="2"/>
  <c r="Y91" i="2"/>
  <c r="B91" i="2"/>
  <c r="AD91" i="2" s="1"/>
  <c r="AM90" i="2"/>
  <c r="AL90" i="2"/>
  <c r="AK90" i="2"/>
  <c r="AJ90" i="2"/>
  <c r="AI90" i="2"/>
  <c r="AH90" i="2"/>
  <c r="AG90" i="2"/>
  <c r="AF90" i="2"/>
  <c r="AE90" i="2"/>
  <c r="AC90" i="2"/>
  <c r="AB90" i="2"/>
  <c r="AA90" i="2"/>
  <c r="Z90" i="2"/>
  <c r="Y90" i="2"/>
  <c r="B90" i="2"/>
  <c r="AD90" i="2" s="1"/>
  <c r="AM87" i="2"/>
  <c r="AL87" i="2"/>
  <c r="AK87" i="2"/>
  <c r="AJ87" i="2"/>
  <c r="AI87" i="2"/>
  <c r="AH87" i="2"/>
  <c r="AG87" i="2"/>
  <c r="AF87" i="2"/>
  <c r="AE87" i="2"/>
  <c r="AC87" i="2"/>
  <c r="AB87" i="2"/>
  <c r="AA87" i="2"/>
  <c r="Z87" i="2"/>
  <c r="Y87" i="2"/>
  <c r="B87" i="2"/>
  <c r="AD87" i="2" s="1"/>
  <c r="AM86" i="2"/>
  <c r="AL86" i="2"/>
  <c r="AK86" i="2"/>
  <c r="AJ86" i="2"/>
  <c r="AI86" i="2"/>
  <c r="AH86" i="2"/>
  <c r="AG86" i="2"/>
  <c r="AF86" i="2"/>
  <c r="AE86" i="2"/>
  <c r="AC86" i="2"/>
  <c r="AB86" i="2"/>
  <c r="AA86" i="2"/>
  <c r="Z86" i="2"/>
  <c r="Y86" i="2"/>
  <c r="B86" i="2"/>
  <c r="AD86" i="2" s="1"/>
  <c r="AM85" i="2"/>
  <c r="AL85" i="2"/>
  <c r="AK85" i="2"/>
  <c r="AJ85" i="2"/>
  <c r="AI85" i="2"/>
  <c r="AH85" i="2"/>
  <c r="AG85" i="2"/>
  <c r="AF85" i="2"/>
  <c r="AE85" i="2"/>
  <c r="AC85" i="2"/>
  <c r="AB85" i="2"/>
  <c r="AA85" i="2"/>
  <c r="Z85" i="2"/>
  <c r="Y85" i="2"/>
  <c r="B85" i="2"/>
  <c r="AD85" i="2" s="1"/>
  <c r="AM126" i="2" l="1"/>
  <c r="AL126" i="2"/>
  <c r="AK126" i="2"/>
  <c r="AJ126" i="2"/>
  <c r="AI126" i="2"/>
  <c r="AH126" i="2"/>
  <c r="AG126" i="2"/>
  <c r="AF126" i="2"/>
  <c r="AE126" i="2"/>
  <c r="AC126" i="2"/>
  <c r="AB126" i="2"/>
  <c r="AA126" i="2"/>
  <c r="Z126" i="2"/>
  <c r="Y126" i="2"/>
  <c r="B126" i="2"/>
  <c r="AD126" i="2" s="1"/>
  <c r="AM124" i="2"/>
  <c r="AL124" i="2"/>
  <c r="AK124" i="2"/>
  <c r="AJ124" i="2"/>
  <c r="AI124" i="2"/>
  <c r="AH124" i="2"/>
  <c r="AG124" i="2"/>
  <c r="AF124" i="2"/>
  <c r="AE124" i="2"/>
  <c r="AC124" i="2"/>
  <c r="AB124" i="2"/>
  <c r="AA124" i="2"/>
  <c r="Z124" i="2"/>
  <c r="Y124" i="2"/>
  <c r="B124" i="2"/>
  <c r="AD124" i="2" s="1"/>
  <c r="AM125" i="2"/>
  <c r="AL125" i="2"/>
  <c r="AK125" i="2"/>
  <c r="AJ125" i="2"/>
  <c r="AI125" i="2"/>
  <c r="AH125" i="2"/>
  <c r="AG125" i="2"/>
  <c r="AF125" i="2"/>
  <c r="AE125" i="2"/>
  <c r="AC125" i="2"/>
  <c r="AB125" i="2"/>
  <c r="AA125" i="2"/>
  <c r="Z125" i="2"/>
  <c r="Y125" i="2"/>
  <c r="B125" i="2"/>
  <c r="AD125" i="2" s="1"/>
  <c r="B79" i="2" l="1"/>
  <c r="B78" i="2"/>
  <c r="B77" i="2"/>
  <c r="B76" i="2"/>
  <c r="B75" i="2"/>
  <c r="B74" i="2"/>
  <c r="B73" i="2"/>
  <c r="B72" i="2"/>
  <c r="B71" i="2"/>
  <c r="B70" i="2"/>
  <c r="B69" i="2"/>
  <c r="AM68" i="2"/>
  <c r="AL68" i="2"/>
  <c r="AK68" i="2"/>
  <c r="AJ68" i="2"/>
  <c r="AI68" i="2"/>
  <c r="AH68" i="2"/>
  <c r="AG68" i="2"/>
  <c r="AF68" i="2"/>
  <c r="AE68" i="2"/>
  <c r="AC68" i="2"/>
  <c r="AB68" i="2"/>
  <c r="AA68" i="2"/>
  <c r="Z68" i="2"/>
  <c r="Y68" i="2"/>
  <c r="B68" i="2"/>
  <c r="AD68" i="2" s="1"/>
  <c r="AM67" i="2"/>
  <c r="AL67" i="2"/>
  <c r="AK67" i="2"/>
  <c r="AJ67" i="2"/>
  <c r="AI67" i="2"/>
  <c r="AH67" i="2"/>
  <c r="AG67" i="2"/>
  <c r="AF67" i="2"/>
  <c r="AE67" i="2"/>
  <c r="AC67" i="2"/>
  <c r="AB67" i="2"/>
  <c r="AA67" i="2"/>
  <c r="Z67" i="2"/>
  <c r="Y67" i="2"/>
  <c r="B67" i="2"/>
  <c r="AD67" i="2" s="1"/>
  <c r="AM66" i="2"/>
  <c r="AL66" i="2"/>
  <c r="AK66" i="2"/>
  <c r="AJ66" i="2"/>
  <c r="AI66" i="2"/>
  <c r="AH66" i="2"/>
  <c r="AG66" i="2"/>
  <c r="AF66" i="2"/>
  <c r="AE66" i="2"/>
  <c r="AC66" i="2"/>
  <c r="AB66" i="2"/>
  <c r="AA66" i="2"/>
  <c r="Z66" i="2"/>
  <c r="Y66" i="2"/>
  <c r="B66" i="2"/>
  <c r="AD66" i="2" s="1"/>
  <c r="AM65" i="2"/>
  <c r="AL65" i="2"/>
  <c r="AK65" i="2"/>
  <c r="AJ65" i="2"/>
  <c r="AI65" i="2"/>
  <c r="AH65" i="2"/>
  <c r="AG65" i="2"/>
  <c r="AF65" i="2"/>
  <c r="AE65" i="2"/>
  <c r="AC65" i="2"/>
  <c r="AB65" i="2"/>
  <c r="AA65" i="2"/>
  <c r="Z65" i="2"/>
  <c r="Y65" i="2"/>
  <c r="B65" i="2"/>
  <c r="AD65" i="2" s="1"/>
  <c r="AM64" i="2"/>
  <c r="AL64" i="2"/>
  <c r="AK64" i="2"/>
  <c r="AJ64" i="2"/>
  <c r="AI64" i="2"/>
  <c r="AH64" i="2"/>
  <c r="AG64" i="2"/>
  <c r="AF64" i="2"/>
  <c r="AE64" i="2"/>
  <c r="AC64" i="2"/>
  <c r="AB64" i="2"/>
  <c r="AA64" i="2"/>
  <c r="Z64" i="2"/>
  <c r="Y64" i="2"/>
  <c r="B64" i="2"/>
  <c r="AD64" i="2" s="1"/>
  <c r="AM63" i="2"/>
  <c r="AL63" i="2"/>
  <c r="AK63" i="2"/>
  <c r="AJ63" i="2"/>
  <c r="AI63" i="2"/>
  <c r="AH63" i="2"/>
  <c r="AG63" i="2"/>
  <c r="AF63" i="2"/>
  <c r="AE63" i="2"/>
  <c r="AC63" i="2"/>
  <c r="AB63" i="2"/>
  <c r="AA63" i="2"/>
  <c r="Z63" i="2"/>
  <c r="Y63" i="2"/>
  <c r="B63" i="2"/>
  <c r="AD63" i="2" s="1"/>
  <c r="AM62" i="2"/>
  <c r="AL62" i="2"/>
  <c r="AK62" i="2"/>
  <c r="AJ62" i="2"/>
  <c r="AI62" i="2"/>
  <c r="AH62" i="2"/>
  <c r="AG62" i="2"/>
  <c r="AF62" i="2"/>
  <c r="AE62" i="2"/>
  <c r="AC62" i="2"/>
  <c r="AB62" i="2"/>
  <c r="AA62" i="2"/>
  <c r="Z62" i="2"/>
  <c r="Y62" i="2"/>
  <c r="B62" i="2"/>
  <c r="AD62" i="2" s="1"/>
  <c r="AM61" i="2"/>
  <c r="AL61" i="2"/>
  <c r="AK61" i="2"/>
  <c r="AJ61" i="2"/>
  <c r="AI61" i="2"/>
  <c r="AH61" i="2"/>
  <c r="AG61" i="2"/>
  <c r="AF61" i="2"/>
  <c r="AE61" i="2"/>
  <c r="AC61" i="2"/>
  <c r="AB61" i="2"/>
  <c r="AA61" i="2"/>
  <c r="Z61" i="2"/>
  <c r="Y61" i="2"/>
  <c r="B61" i="2"/>
  <c r="AD61" i="2" s="1"/>
  <c r="AM60" i="2"/>
  <c r="AL60" i="2"/>
  <c r="AK60" i="2"/>
  <c r="AJ60" i="2"/>
  <c r="AI60" i="2"/>
  <c r="AH60" i="2"/>
  <c r="AG60" i="2"/>
  <c r="AF60" i="2"/>
  <c r="AE60" i="2"/>
  <c r="AC60" i="2"/>
  <c r="AB60" i="2"/>
  <c r="AA60" i="2"/>
  <c r="Z60" i="2"/>
  <c r="Y60" i="2"/>
  <c r="B60" i="2"/>
  <c r="AD60" i="2" s="1"/>
  <c r="AM59" i="2"/>
  <c r="AL59" i="2"/>
  <c r="AK59" i="2"/>
  <c r="AJ59" i="2"/>
  <c r="AI59" i="2"/>
  <c r="AH59" i="2"/>
  <c r="AG59" i="2"/>
  <c r="AF59" i="2"/>
  <c r="AE59" i="2"/>
  <c r="AC59" i="2"/>
  <c r="AB59" i="2"/>
  <c r="AA59" i="2"/>
  <c r="Z59" i="2"/>
  <c r="Y59" i="2"/>
  <c r="B59" i="2"/>
  <c r="AD59" i="2" s="1"/>
  <c r="AM58" i="2"/>
  <c r="AL58" i="2"/>
  <c r="AK58" i="2"/>
  <c r="AJ58" i="2"/>
  <c r="AI58" i="2"/>
  <c r="AH58" i="2"/>
  <c r="AG58" i="2"/>
  <c r="AF58" i="2"/>
  <c r="AE58" i="2"/>
  <c r="AC58" i="2"/>
  <c r="AB58" i="2"/>
  <c r="AA58" i="2"/>
  <c r="Z58" i="2"/>
  <c r="Y58" i="2"/>
  <c r="B58" i="2"/>
  <c r="AD58" i="2" s="1"/>
  <c r="AM57" i="2"/>
  <c r="AL57" i="2"/>
  <c r="AK57" i="2"/>
  <c r="AJ57" i="2"/>
  <c r="AI57" i="2"/>
  <c r="AH57" i="2"/>
  <c r="AG57" i="2"/>
  <c r="AF57" i="2"/>
  <c r="AE57" i="2"/>
  <c r="AC57" i="2"/>
  <c r="AB57" i="2"/>
  <c r="AA57" i="2"/>
  <c r="Z57" i="2"/>
  <c r="Y57" i="2"/>
  <c r="B57" i="2"/>
  <c r="AD57" i="2" s="1"/>
  <c r="B47" i="2"/>
  <c r="B56" i="2"/>
  <c r="B55" i="2"/>
  <c r="B54" i="2"/>
  <c r="B53" i="2"/>
  <c r="B52" i="2"/>
  <c r="B51" i="2"/>
  <c r="B50" i="2"/>
  <c r="B49" i="2"/>
  <c r="B48" i="2"/>
  <c r="B46" i="2"/>
  <c r="AM44" i="2" l="1"/>
  <c r="AL44" i="2"/>
  <c r="AK44" i="2"/>
  <c r="AJ44" i="2"/>
  <c r="AI44" i="2"/>
  <c r="AH44" i="2"/>
  <c r="AG44" i="2"/>
  <c r="AF44" i="2"/>
  <c r="AE44" i="2"/>
  <c r="AC44" i="2"/>
  <c r="AB44" i="2"/>
  <c r="AA44" i="2"/>
  <c r="Z44" i="2"/>
  <c r="Y44" i="2"/>
  <c r="B44" i="2"/>
  <c r="AD44" i="2" s="1"/>
  <c r="AM45" i="2"/>
  <c r="AL45" i="2"/>
  <c r="AK45" i="2"/>
  <c r="AJ45" i="2"/>
  <c r="AI45" i="2"/>
  <c r="AH45" i="2"/>
  <c r="AG45" i="2"/>
  <c r="AF45" i="2"/>
  <c r="AE45" i="2"/>
  <c r="AC45" i="2"/>
  <c r="AB45" i="2"/>
  <c r="AA45" i="2"/>
  <c r="Z45" i="2"/>
  <c r="Y45" i="2"/>
  <c r="B45" i="2"/>
  <c r="AD45" i="2" s="1"/>
  <c r="AM43" i="2"/>
  <c r="AL43" i="2"/>
  <c r="AK43" i="2"/>
  <c r="AJ43" i="2"/>
  <c r="AI43" i="2"/>
  <c r="AH43" i="2"/>
  <c r="AG43" i="2"/>
  <c r="AF43" i="2"/>
  <c r="AE43" i="2"/>
  <c r="AC43" i="2"/>
  <c r="AB43" i="2"/>
  <c r="AA43" i="2"/>
  <c r="Z43" i="2"/>
  <c r="Y43" i="2"/>
  <c r="B43" i="2"/>
  <c r="AD43" i="2" s="1"/>
  <c r="AM42" i="2"/>
  <c r="AL42" i="2"/>
  <c r="AK42" i="2"/>
  <c r="AJ42" i="2"/>
  <c r="AI42" i="2"/>
  <c r="AH42" i="2"/>
  <c r="AG42" i="2"/>
  <c r="AF42" i="2"/>
  <c r="AE42" i="2"/>
  <c r="AC42" i="2"/>
  <c r="AB42" i="2"/>
  <c r="AA42" i="2"/>
  <c r="Z42" i="2"/>
  <c r="Y42" i="2"/>
  <c r="B42" i="2"/>
  <c r="AD42" i="2" s="1"/>
  <c r="AM41" i="2"/>
  <c r="AL41" i="2"/>
  <c r="AK41" i="2"/>
  <c r="AJ41" i="2"/>
  <c r="AI41" i="2"/>
  <c r="AH41" i="2"/>
  <c r="AG41" i="2"/>
  <c r="AF41" i="2"/>
  <c r="AE41" i="2"/>
  <c r="AC41" i="2"/>
  <c r="AB41" i="2"/>
  <c r="AA41" i="2"/>
  <c r="Z41" i="2"/>
  <c r="Y41" i="2"/>
  <c r="B41" i="2"/>
  <c r="AD41" i="2" s="1"/>
  <c r="AM35" i="2"/>
  <c r="AL35" i="2"/>
  <c r="AK35" i="2"/>
  <c r="AJ35" i="2"/>
  <c r="AI35" i="2"/>
  <c r="AH35" i="2"/>
  <c r="AG35" i="2"/>
  <c r="AF35" i="2"/>
  <c r="AE35" i="2"/>
  <c r="AC35" i="2"/>
  <c r="AB35" i="2"/>
  <c r="AA35" i="2"/>
  <c r="Z35" i="2"/>
  <c r="Y35" i="2"/>
  <c r="B35" i="2"/>
  <c r="AD35" i="2" s="1"/>
  <c r="AM40" i="2"/>
  <c r="AL40" i="2"/>
  <c r="AK40" i="2"/>
  <c r="AJ40" i="2"/>
  <c r="AI40" i="2"/>
  <c r="AH40" i="2"/>
  <c r="AG40" i="2"/>
  <c r="AF40" i="2"/>
  <c r="AE40" i="2"/>
  <c r="AC40" i="2"/>
  <c r="AB40" i="2"/>
  <c r="AA40" i="2"/>
  <c r="Z40" i="2"/>
  <c r="Y40" i="2"/>
  <c r="B40" i="2"/>
  <c r="AD40" i="2" s="1"/>
  <c r="AM39" i="2"/>
  <c r="AL39" i="2"/>
  <c r="AK39" i="2"/>
  <c r="AJ39" i="2"/>
  <c r="AI39" i="2"/>
  <c r="AH39" i="2"/>
  <c r="AG39" i="2"/>
  <c r="AF39" i="2"/>
  <c r="AE39" i="2"/>
  <c r="AC39" i="2"/>
  <c r="AB39" i="2"/>
  <c r="AA39" i="2"/>
  <c r="Z39" i="2"/>
  <c r="Y39" i="2"/>
  <c r="B39" i="2"/>
  <c r="AD39" i="2" s="1"/>
  <c r="AM38" i="2"/>
  <c r="AL38" i="2"/>
  <c r="AK38" i="2"/>
  <c r="AJ38" i="2"/>
  <c r="AI38" i="2"/>
  <c r="AH38" i="2"/>
  <c r="AG38" i="2"/>
  <c r="AF38" i="2"/>
  <c r="AE38" i="2"/>
  <c r="AC38" i="2"/>
  <c r="AB38" i="2"/>
  <c r="AA38" i="2"/>
  <c r="Z38" i="2"/>
  <c r="Y38" i="2"/>
  <c r="B38" i="2"/>
  <c r="AD38" i="2" s="1"/>
  <c r="AM37" i="2"/>
  <c r="AL37" i="2"/>
  <c r="AK37" i="2"/>
  <c r="AJ37" i="2"/>
  <c r="AI37" i="2"/>
  <c r="AH37" i="2"/>
  <c r="AG37" i="2"/>
  <c r="AF37" i="2"/>
  <c r="AE37" i="2"/>
  <c r="AC37" i="2"/>
  <c r="AB37" i="2"/>
  <c r="AA37" i="2"/>
  <c r="Z37" i="2"/>
  <c r="Y37" i="2"/>
  <c r="B37" i="2"/>
  <c r="AD37" i="2" s="1"/>
  <c r="AM36" i="2"/>
  <c r="AL36" i="2"/>
  <c r="AK36" i="2"/>
  <c r="AJ36" i="2"/>
  <c r="AI36" i="2"/>
  <c r="AH36" i="2"/>
  <c r="AG36" i="2"/>
  <c r="AF36" i="2"/>
  <c r="AE36" i="2"/>
  <c r="AC36" i="2"/>
  <c r="AB36" i="2"/>
  <c r="AA36" i="2"/>
  <c r="Z36" i="2"/>
  <c r="Y36" i="2"/>
  <c r="B36" i="2"/>
  <c r="AD36" i="2" s="1"/>
  <c r="AM34" i="2"/>
  <c r="AL34" i="2"/>
  <c r="AK34" i="2"/>
  <c r="AJ34" i="2"/>
  <c r="AI34" i="2"/>
  <c r="AH34" i="2"/>
  <c r="AG34" i="2"/>
  <c r="AF34" i="2"/>
  <c r="AE34" i="2"/>
  <c r="AC34" i="2"/>
  <c r="AB34" i="2"/>
  <c r="AA34" i="2"/>
  <c r="Z34" i="2"/>
  <c r="Y34" i="2"/>
  <c r="B34" i="2"/>
  <c r="AD34" i="2" s="1"/>
  <c r="AM31" i="2" l="1"/>
  <c r="AL31" i="2"/>
  <c r="AK31" i="2"/>
  <c r="AJ31" i="2"/>
  <c r="AI31" i="2"/>
  <c r="AH31" i="2"/>
  <c r="AG31" i="2"/>
  <c r="AF31" i="2"/>
  <c r="AE31" i="2"/>
  <c r="AC31" i="2"/>
  <c r="AB31" i="2"/>
  <c r="AA31" i="2"/>
  <c r="Z31" i="2"/>
  <c r="Y31" i="2"/>
  <c r="B31" i="2"/>
  <c r="AD31" i="2" s="1"/>
  <c r="AM29" i="2"/>
  <c r="AL29" i="2"/>
  <c r="AK29" i="2"/>
  <c r="AJ29" i="2"/>
  <c r="AI29" i="2"/>
  <c r="AH29" i="2"/>
  <c r="AG29" i="2"/>
  <c r="AF29" i="2"/>
  <c r="AE29" i="2"/>
  <c r="AC29" i="2"/>
  <c r="AB29" i="2"/>
  <c r="AA29" i="2"/>
  <c r="Z29" i="2"/>
  <c r="Y29" i="2"/>
  <c r="B29" i="2"/>
  <c r="AD29" i="2" s="1"/>
  <c r="AM30" i="2"/>
  <c r="AL30" i="2"/>
  <c r="AK30" i="2"/>
  <c r="AJ30" i="2"/>
  <c r="AI30" i="2"/>
  <c r="AH30" i="2"/>
  <c r="AG30" i="2"/>
  <c r="AF30" i="2"/>
  <c r="AE30" i="2"/>
  <c r="AC30" i="2"/>
  <c r="AB30" i="2"/>
  <c r="AA30" i="2"/>
  <c r="Z30" i="2"/>
  <c r="Y30" i="2"/>
  <c r="B30" i="2"/>
  <c r="AD30" i="2" s="1"/>
  <c r="AM28" i="2"/>
  <c r="AL28" i="2"/>
  <c r="AK28" i="2"/>
  <c r="AJ28" i="2"/>
  <c r="AI28" i="2"/>
  <c r="AH28" i="2"/>
  <c r="AG28" i="2"/>
  <c r="AF28" i="2"/>
  <c r="AE28" i="2"/>
  <c r="AC28" i="2"/>
  <c r="AB28" i="2"/>
  <c r="AA28" i="2"/>
  <c r="Z28" i="2"/>
  <c r="Y28" i="2"/>
  <c r="B28" i="2"/>
  <c r="AD28" i="2" s="1"/>
  <c r="AM27" i="2"/>
  <c r="AL27" i="2"/>
  <c r="AK27" i="2"/>
  <c r="AJ27" i="2"/>
  <c r="AI27" i="2"/>
  <c r="AH27" i="2"/>
  <c r="AG27" i="2"/>
  <c r="AF27" i="2"/>
  <c r="AE27" i="2"/>
  <c r="AC27" i="2"/>
  <c r="AB27" i="2"/>
  <c r="AA27" i="2"/>
  <c r="Z27" i="2"/>
  <c r="Y27" i="2"/>
  <c r="B27" i="2"/>
  <c r="AD27" i="2" s="1"/>
  <c r="AM26" i="2"/>
  <c r="AL26" i="2"/>
  <c r="AK26" i="2"/>
  <c r="AJ26" i="2"/>
  <c r="AI26" i="2"/>
  <c r="AH26" i="2"/>
  <c r="AG26" i="2"/>
  <c r="AF26" i="2"/>
  <c r="AE26" i="2"/>
  <c r="AC26" i="2"/>
  <c r="AB26" i="2"/>
  <c r="AA26" i="2"/>
  <c r="Z26" i="2"/>
  <c r="Y26" i="2"/>
  <c r="B26" i="2"/>
  <c r="AD26" i="2" s="1"/>
  <c r="AM25" i="2"/>
  <c r="AL25" i="2"/>
  <c r="AK25" i="2"/>
  <c r="AJ25" i="2"/>
  <c r="AI25" i="2"/>
  <c r="AH25" i="2"/>
  <c r="AG25" i="2"/>
  <c r="AF25" i="2"/>
  <c r="AE25" i="2"/>
  <c r="AC25" i="2"/>
  <c r="AB25" i="2"/>
  <c r="AA25" i="2"/>
  <c r="Z25" i="2"/>
  <c r="Y25" i="2"/>
  <c r="B25" i="2"/>
  <c r="AD25" i="2" s="1"/>
  <c r="AM127" i="2" l="1"/>
  <c r="AL127" i="2"/>
  <c r="AK127" i="2"/>
  <c r="AJ127" i="2"/>
  <c r="AI127" i="2"/>
  <c r="AH127" i="2"/>
  <c r="AG127" i="2"/>
  <c r="AF127" i="2"/>
  <c r="AE127" i="2"/>
  <c r="AC127" i="2"/>
  <c r="AB127" i="2"/>
  <c r="AA127" i="2"/>
  <c r="Z127" i="2"/>
  <c r="Y127" i="2"/>
  <c r="B127" i="2"/>
  <c r="AD127" i="2" s="1"/>
  <c r="AM107" i="2"/>
  <c r="AL107" i="2"/>
  <c r="AK107" i="2"/>
  <c r="AJ107" i="2"/>
  <c r="AI107" i="2"/>
  <c r="AH107" i="2"/>
  <c r="AG107" i="2"/>
  <c r="AF107" i="2"/>
  <c r="AE107" i="2"/>
  <c r="AC107" i="2"/>
  <c r="AB107" i="2"/>
  <c r="AA107" i="2"/>
  <c r="Z107" i="2"/>
  <c r="Y107" i="2"/>
  <c r="B107" i="2"/>
  <c r="AD107" i="2" s="1"/>
  <c r="AM109" i="2"/>
  <c r="AL109" i="2"/>
  <c r="AK109" i="2"/>
  <c r="AJ109" i="2"/>
  <c r="AI109" i="2"/>
  <c r="AH109" i="2"/>
  <c r="AG109" i="2"/>
  <c r="AF109" i="2"/>
  <c r="AE109" i="2"/>
  <c r="AC109" i="2"/>
  <c r="AB109" i="2"/>
  <c r="AA109" i="2"/>
  <c r="Z109" i="2"/>
  <c r="Y109" i="2"/>
  <c r="B109" i="2"/>
  <c r="AD109" i="2" s="1"/>
  <c r="AM123" i="2"/>
  <c r="AL123" i="2"/>
  <c r="AK123" i="2"/>
  <c r="AJ123" i="2"/>
  <c r="AI123" i="2"/>
  <c r="AH123" i="2"/>
  <c r="AG123" i="2"/>
  <c r="AF123" i="2"/>
  <c r="AE123" i="2"/>
  <c r="AC123" i="2"/>
  <c r="AB123" i="2"/>
  <c r="AA123" i="2"/>
  <c r="Z123" i="2"/>
  <c r="Y123" i="2"/>
  <c r="B123" i="2"/>
  <c r="AD123" i="2" s="1"/>
  <c r="AM122" i="2"/>
  <c r="AL122" i="2"/>
  <c r="AK122" i="2"/>
  <c r="AJ122" i="2"/>
  <c r="AI122" i="2"/>
  <c r="AH122" i="2"/>
  <c r="AG122" i="2"/>
  <c r="AF122" i="2"/>
  <c r="AE122" i="2"/>
  <c r="AC122" i="2"/>
  <c r="AB122" i="2"/>
  <c r="AA122" i="2"/>
  <c r="Z122" i="2"/>
  <c r="Y122" i="2"/>
  <c r="B122" i="2"/>
  <c r="AD122" i="2" s="1"/>
  <c r="AM121" i="2"/>
  <c r="AL121" i="2"/>
  <c r="AK121" i="2"/>
  <c r="AJ121" i="2"/>
  <c r="AI121" i="2"/>
  <c r="AH121" i="2"/>
  <c r="AG121" i="2"/>
  <c r="AF121" i="2"/>
  <c r="AE121" i="2"/>
  <c r="AC121" i="2"/>
  <c r="AB121" i="2"/>
  <c r="AA121" i="2"/>
  <c r="Z121" i="2"/>
  <c r="Y121" i="2"/>
  <c r="B121" i="2"/>
  <c r="AD121" i="2" s="1"/>
  <c r="AM120" i="2"/>
  <c r="AL120" i="2"/>
  <c r="AK120" i="2"/>
  <c r="AJ120" i="2"/>
  <c r="AI120" i="2"/>
  <c r="AH120" i="2"/>
  <c r="AG120" i="2"/>
  <c r="AF120" i="2"/>
  <c r="AE120" i="2"/>
  <c r="AC120" i="2"/>
  <c r="AB120" i="2"/>
  <c r="AA120" i="2"/>
  <c r="Z120" i="2"/>
  <c r="Y120" i="2"/>
  <c r="B120" i="2"/>
  <c r="AD120" i="2" s="1"/>
  <c r="AM119" i="2"/>
  <c r="AL119" i="2"/>
  <c r="AK119" i="2"/>
  <c r="AJ119" i="2"/>
  <c r="AI119" i="2"/>
  <c r="AH119" i="2"/>
  <c r="AG119" i="2"/>
  <c r="AF119" i="2"/>
  <c r="AE119" i="2"/>
  <c r="AC119" i="2"/>
  <c r="AB119" i="2"/>
  <c r="AA119" i="2"/>
  <c r="Z119" i="2"/>
  <c r="Y119" i="2"/>
  <c r="B119" i="2"/>
  <c r="AD119" i="2" s="1"/>
  <c r="AM118" i="2"/>
  <c r="AL118" i="2"/>
  <c r="AK118" i="2"/>
  <c r="AJ118" i="2"/>
  <c r="AI118" i="2"/>
  <c r="AH118" i="2"/>
  <c r="AG118" i="2"/>
  <c r="AF118" i="2"/>
  <c r="AE118" i="2"/>
  <c r="AC118" i="2"/>
  <c r="AB118" i="2"/>
  <c r="AA118" i="2"/>
  <c r="Z118" i="2"/>
  <c r="Y118" i="2"/>
  <c r="B118" i="2"/>
  <c r="AD118" i="2" s="1"/>
  <c r="AM117" i="2"/>
  <c r="AL117" i="2"/>
  <c r="AK117" i="2"/>
  <c r="AJ117" i="2"/>
  <c r="AI117" i="2"/>
  <c r="AH117" i="2"/>
  <c r="AG117" i="2"/>
  <c r="AF117" i="2"/>
  <c r="AE117" i="2"/>
  <c r="AC117" i="2"/>
  <c r="AB117" i="2"/>
  <c r="AA117" i="2"/>
  <c r="Z117" i="2"/>
  <c r="Y117" i="2"/>
  <c r="B117" i="2"/>
  <c r="AD117" i="2" s="1"/>
  <c r="AM116" i="2"/>
  <c r="AL116" i="2"/>
  <c r="AK116" i="2"/>
  <c r="AJ116" i="2"/>
  <c r="AI116" i="2"/>
  <c r="AH116" i="2"/>
  <c r="AG116" i="2"/>
  <c r="AF116" i="2"/>
  <c r="AE116" i="2"/>
  <c r="AC116" i="2"/>
  <c r="AB116" i="2"/>
  <c r="AA116" i="2"/>
  <c r="Z116" i="2"/>
  <c r="Y116" i="2"/>
  <c r="B116" i="2"/>
  <c r="AD116" i="2" s="1"/>
  <c r="AM115" i="2"/>
  <c r="AL115" i="2"/>
  <c r="AK115" i="2"/>
  <c r="AJ115" i="2"/>
  <c r="AI115" i="2"/>
  <c r="AH115" i="2"/>
  <c r="AG115" i="2"/>
  <c r="AF115" i="2"/>
  <c r="AE115" i="2"/>
  <c r="AC115" i="2"/>
  <c r="AB115" i="2"/>
  <c r="AA115" i="2"/>
  <c r="Z115" i="2"/>
  <c r="Y115" i="2"/>
  <c r="B115" i="2"/>
  <c r="AD115" i="2" s="1"/>
  <c r="AM114" i="2"/>
  <c r="AL114" i="2"/>
  <c r="AK114" i="2"/>
  <c r="AJ114" i="2"/>
  <c r="AI114" i="2"/>
  <c r="AH114" i="2"/>
  <c r="AG114" i="2"/>
  <c r="AF114" i="2"/>
  <c r="AE114" i="2"/>
  <c r="AC114" i="2"/>
  <c r="AB114" i="2"/>
  <c r="AA114" i="2"/>
  <c r="Z114" i="2"/>
  <c r="Y114" i="2"/>
  <c r="B114" i="2"/>
  <c r="AD114" i="2" s="1"/>
  <c r="AM112" i="2"/>
  <c r="AL112" i="2"/>
  <c r="AK112" i="2"/>
  <c r="AJ112" i="2"/>
  <c r="AI112" i="2"/>
  <c r="AH112" i="2"/>
  <c r="AG112" i="2"/>
  <c r="AF112" i="2"/>
  <c r="AE112" i="2"/>
  <c r="AC112" i="2"/>
  <c r="AB112" i="2"/>
  <c r="AA112" i="2"/>
  <c r="Z112" i="2"/>
  <c r="Y112" i="2"/>
  <c r="B112" i="2"/>
  <c r="AD112" i="2" s="1"/>
  <c r="AM105" i="2"/>
  <c r="AL105" i="2"/>
  <c r="AK105" i="2"/>
  <c r="AJ105" i="2"/>
  <c r="AI105" i="2"/>
  <c r="AH105" i="2"/>
  <c r="AG105" i="2"/>
  <c r="AF105" i="2"/>
  <c r="AE105" i="2"/>
  <c r="AC105" i="2"/>
  <c r="AB105" i="2"/>
  <c r="AA105" i="2"/>
  <c r="Z105" i="2"/>
  <c r="Y105" i="2"/>
  <c r="B105" i="2"/>
  <c r="AD105" i="2" s="1"/>
  <c r="AM102" i="2"/>
  <c r="AL102" i="2"/>
  <c r="AK102" i="2"/>
  <c r="AJ102" i="2"/>
  <c r="AI102" i="2"/>
  <c r="AH102" i="2"/>
  <c r="AG102" i="2"/>
  <c r="AF102" i="2"/>
  <c r="AE102" i="2"/>
  <c r="AC102" i="2"/>
  <c r="AB102" i="2"/>
  <c r="AA102" i="2"/>
  <c r="Z102" i="2"/>
  <c r="Y102" i="2"/>
  <c r="B102" i="2"/>
  <c r="AD102" i="2" s="1"/>
  <c r="AM100" i="2"/>
  <c r="AL100" i="2"/>
  <c r="AK100" i="2"/>
  <c r="AJ100" i="2"/>
  <c r="AI100" i="2"/>
  <c r="AH100" i="2"/>
  <c r="AG100" i="2"/>
  <c r="AF100" i="2"/>
  <c r="AE100" i="2"/>
  <c r="AC100" i="2"/>
  <c r="AB100" i="2"/>
  <c r="AA100" i="2"/>
  <c r="Z100" i="2"/>
  <c r="Y100" i="2"/>
  <c r="B100" i="2"/>
  <c r="AD100" i="2" s="1"/>
  <c r="AM99" i="2"/>
  <c r="AL99" i="2"/>
  <c r="AK99" i="2"/>
  <c r="AJ99" i="2"/>
  <c r="AI99" i="2"/>
  <c r="AH99" i="2"/>
  <c r="AG99" i="2"/>
  <c r="AF99" i="2"/>
  <c r="AE99" i="2"/>
  <c r="AC99" i="2"/>
  <c r="AB99" i="2"/>
  <c r="AA99" i="2"/>
  <c r="Z99" i="2"/>
  <c r="Y99" i="2"/>
  <c r="B99" i="2"/>
  <c r="AD99" i="2" s="1"/>
  <c r="AM128" i="2"/>
  <c r="AL128" i="2"/>
  <c r="AK128" i="2"/>
  <c r="AJ128" i="2"/>
  <c r="AI128" i="2"/>
  <c r="AH128" i="2"/>
  <c r="AG128" i="2"/>
  <c r="AF128" i="2"/>
  <c r="AE128" i="2"/>
  <c r="AC128" i="2"/>
  <c r="AB128" i="2"/>
  <c r="AA128" i="2"/>
  <c r="Z128" i="2"/>
  <c r="Y128" i="2"/>
  <c r="B128" i="2"/>
  <c r="AD128" i="2" s="1"/>
  <c r="AM113" i="2"/>
  <c r="AL113" i="2"/>
  <c r="AK113" i="2"/>
  <c r="AJ113" i="2"/>
  <c r="AI113" i="2"/>
  <c r="AH113" i="2"/>
  <c r="AG113" i="2"/>
  <c r="AF113" i="2"/>
  <c r="AE113" i="2"/>
  <c r="AC113" i="2"/>
  <c r="AB113" i="2"/>
  <c r="AA113" i="2"/>
  <c r="Z113" i="2"/>
  <c r="Y113" i="2"/>
  <c r="B113" i="2"/>
  <c r="AD113" i="2" s="1"/>
  <c r="AM111" i="2"/>
  <c r="AL111" i="2"/>
  <c r="AK111" i="2"/>
  <c r="AJ111" i="2"/>
  <c r="AI111" i="2"/>
  <c r="AH111" i="2"/>
  <c r="AG111" i="2"/>
  <c r="AF111" i="2"/>
  <c r="AE111" i="2"/>
  <c r="AC111" i="2"/>
  <c r="AB111" i="2"/>
  <c r="AA111" i="2"/>
  <c r="Z111" i="2"/>
  <c r="Y111" i="2"/>
  <c r="B111" i="2"/>
  <c r="AD111" i="2" s="1"/>
  <c r="AM110" i="2"/>
  <c r="AL110" i="2"/>
  <c r="AK110" i="2"/>
  <c r="AJ110" i="2"/>
  <c r="AI110" i="2"/>
  <c r="AH110" i="2"/>
  <c r="AG110" i="2"/>
  <c r="AF110" i="2"/>
  <c r="AE110" i="2"/>
  <c r="AC110" i="2"/>
  <c r="AB110" i="2"/>
  <c r="AA110" i="2"/>
  <c r="Z110" i="2"/>
  <c r="Y110" i="2"/>
  <c r="B110" i="2"/>
  <c r="AD110" i="2" s="1"/>
  <c r="AM108" i="2"/>
  <c r="AL108" i="2"/>
  <c r="AK108" i="2"/>
  <c r="AJ108" i="2"/>
  <c r="AI108" i="2"/>
  <c r="AH108" i="2"/>
  <c r="AG108" i="2"/>
  <c r="AF108" i="2"/>
  <c r="AE108" i="2"/>
  <c r="AC108" i="2"/>
  <c r="AB108" i="2"/>
  <c r="AA108" i="2"/>
  <c r="Z108" i="2"/>
  <c r="Y108" i="2"/>
  <c r="B108" i="2"/>
  <c r="AD108" i="2" s="1"/>
  <c r="AM106" i="2"/>
  <c r="AL106" i="2"/>
  <c r="AK106" i="2"/>
  <c r="AJ106" i="2"/>
  <c r="AI106" i="2"/>
  <c r="AH106" i="2"/>
  <c r="AG106" i="2"/>
  <c r="AF106" i="2"/>
  <c r="AE106" i="2"/>
  <c r="AC106" i="2"/>
  <c r="AB106" i="2"/>
  <c r="AA106" i="2"/>
  <c r="Z106" i="2"/>
  <c r="Y106" i="2"/>
  <c r="B106" i="2"/>
  <c r="AD106" i="2" s="1"/>
  <c r="AM104" i="2"/>
  <c r="AL104" i="2"/>
  <c r="AK104" i="2"/>
  <c r="AJ104" i="2"/>
  <c r="AI104" i="2"/>
  <c r="AH104" i="2"/>
  <c r="AG104" i="2"/>
  <c r="AF104" i="2"/>
  <c r="AE104" i="2"/>
  <c r="AC104" i="2"/>
  <c r="AB104" i="2"/>
  <c r="AA104" i="2"/>
  <c r="Z104" i="2"/>
  <c r="Y104" i="2"/>
  <c r="B104" i="2"/>
  <c r="AD104" i="2" s="1"/>
  <c r="AM103" i="2"/>
  <c r="AL103" i="2"/>
  <c r="AK103" i="2"/>
  <c r="AJ103" i="2"/>
  <c r="AI103" i="2"/>
  <c r="AH103" i="2"/>
  <c r="AG103" i="2"/>
  <c r="AF103" i="2"/>
  <c r="AE103" i="2"/>
  <c r="AC103" i="2"/>
  <c r="AB103" i="2"/>
  <c r="AA103" i="2"/>
  <c r="Z103" i="2"/>
  <c r="Y103" i="2"/>
  <c r="B103" i="2"/>
  <c r="AD103" i="2" s="1"/>
  <c r="AM101" i="2"/>
  <c r="AL101" i="2"/>
  <c r="AK101" i="2"/>
  <c r="AJ101" i="2"/>
  <c r="AI101" i="2"/>
  <c r="AH101" i="2"/>
  <c r="AG101" i="2"/>
  <c r="AF101" i="2"/>
  <c r="AE101" i="2"/>
  <c r="AC101" i="2"/>
  <c r="AB101" i="2"/>
  <c r="AA101" i="2"/>
  <c r="Z101" i="2"/>
  <c r="Y101" i="2"/>
  <c r="B101" i="2"/>
  <c r="AD101" i="2" s="1"/>
  <c r="AM98" i="2"/>
  <c r="AL98" i="2"/>
  <c r="AK98" i="2"/>
  <c r="AJ98" i="2"/>
  <c r="AI98" i="2"/>
  <c r="AH98" i="2"/>
  <c r="AG98" i="2"/>
  <c r="AF98" i="2"/>
  <c r="AE98" i="2"/>
  <c r="AC98" i="2"/>
  <c r="AB98" i="2"/>
  <c r="AA98" i="2"/>
  <c r="Z98" i="2"/>
  <c r="Y98" i="2"/>
  <c r="B98" i="2"/>
  <c r="AD98" i="2" s="1"/>
  <c r="AM81" i="2"/>
  <c r="AL81" i="2"/>
  <c r="AK81" i="2"/>
  <c r="AJ81" i="2"/>
  <c r="AI81" i="2"/>
  <c r="AH81" i="2"/>
  <c r="AG81" i="2"/>
  <c r="AF81" i="2"/>
  <c r="AE81" i="2"/>
  <c r="AC81" i="2"/>
  <c r="AB81" i="2"/>
  <c r="AA81" i="2"/>
  <c r="Z81" i="2"/>
  <c r="Y81" i="2"/>
  <c r="B81" i="2"/>
  <c r="AD81" i="2" s="1"/>
  <c r="AM96" i="2" l="1"/>
  <c r="AL96" i="2"/>
  <c r="AK96" i="2"/>
  <c r="AJ96" i="2"/>
  <c r="AI96" i="2"/>
  <c r="AH96" i="2"/>
  <c r="AG96" i="2"/>
  <c r="AF96" i="2"/>
  <c r="AE96" i="2"/>
  <c r="AC96" i="2"/>
  <c r="AB96" i="2"/>
  <c r="AA96" i="2"/>
  <c r="Z96" i="2"/>
  <c r="Y96" i="2"/>
  <c r="B96" i="2"/>
  <c r="AD96" i="2" s="1"/>
  <c r="AM95" i="2"/>
  <c r="AL95" i="2"/>
  <c r="AK95" i="2"/>
  <c r="AJ95" i="2"/>
  <c r="AI95" i="2"/>
  <c r="AH95" i="2"/>
  <c r="AG95" i="2"/>
  <c r="AF95" i="2"/>
  <c r="AE95" i="2"/>
  <c r="AC95" i="2"/>
  <c r="AB95" i="2"/>
  <c r="AA95" i="2"/>
  <c r="Z95" i="2"/>
  <c r="Y95" i="2"/>
  <c r="B95" i="2"/>
  <c r="AD95" i="2" s="1"/>
  <c r="AM84" i="2"/>
  <c r="AL84" i="2"/>
  <c r="AK84" i="2"/>
  <c r="AJ84" i="2"/>
  <c r="AI84" i="2"/>
  <c r="AH84" i="2"/>
  <c r="AG84" i="2"/>
  <c r="AF84" i="2"/>
  <c r="AE84" i="2"/>
  <c r="AC84" i="2"/>
  <c r="AB84" i="2"/>
  <c r="AA84" i="2"/>
  <c r="Z84" i="2"/>
  <c r="Y84" i="2"/>
  <c r="B84" i="2"/>
  <c r="AD84" i="2" s="1"/>
  <c r="AM94" i="2" l="1"/>
  <c r="AL94" i="2"/>
  <c r="AK94" i="2"/>
  <c r="AJ94" i="2"/>
  <c r="AI94" i="2"/>
  <c r="AH94" i="2"/>
  <c r="AG94" i="2"/>
  <c r="AF94" i="2"/>
  <c r="AE94" i="2"/>
  <c r="AC94" i="2"/>
  <c r="AB94" i="2"/>
  <c r="AA94" i="2"/>
  <c r="Z94" i="2"/>
  <c r="Y94" i="2"/>
  <c r="B94" i="2"/>
  <c r="AD94" i="2" s="1"/>
  <c r="AM93" i="2"/>
  <c r="AL93" i="2"/>
  <c r="AK93" i="2"/>
  <c r="AJ93" i="2"/>
  <c r="AI93" i="2"/>
  <c r="AH93" i="2"/>
  <c r="AG93" i="2"/>
  <c r="AF93" i="2"/>
  <c r="AE93" i="2"/>
  <c r="AC93" i="2"/>
  <c r="AB93" i="2"/>
  <c r="AA93" i="2"/>
  <c r="Z93" i="2"/>
  <c r="Y93" i="2"/>
  <c r="B93" i="2"/>
  <c r="AD93" i="2" s="1"/>
  <c r="AM83" i="2"/>
  <c r="AL83" i="2"/>
  <c r="AK83" i="2"/>
  <c r="AJ83" i="2"/>
  <c r="AI83" i="2"/>
  <c r="AH83" i="2"/>
  <c r="AG83" i="2"/>
  <c r="AF83" i="2"/>
  <c r="AE83" i="2"/>
  <c r="AC83" i="2"/>
  <c r="AB83" i="2"/>
  <c r="AA83" i="2"/>
  <c r="Z83" i="2"/>
  <c r="Y83" i="2"/>
  <c r="B83" i="2"/>
  <c r="AD83" i="2" s="1"/>
  <c r="AM82" i="2"/>
  <c r="AL82" i="2"/>
  <c r="AK82" i="2"/>
  <c r="AJ82" i="2"/>
  <c r="AI82" i="2"/>
  <c r="AH82" i="2"/>
  <c r="AG82" i="2"/>
  <c r="AF82" i="2"/>
  <c r="AE82" i="2"/>
  <c r="AC82" i="2"/>
  <c r="AB82" i="2"/>
  <c r="AA82" i="2"/>
  <c r="Z82" i="2"/>
  <c r="Y82" i="2"/>
  <c r="B82" i="2"/>
  <c r="AD82" i="2" s="1"/>
  <c r="AM80" i="2"/>
  <c r="AL80" i="2"/>
  <c r="AK80" i="2"/>
  <c r="AJ80" i="2"/>
  <c r="AI80" i="2"/>
  <c r="AH80" i="2"/>
  <c r="AG80" i="2"/>
  <c r="AF80" i="2"/>
  <c r="AE80" i="2"/>
  <c r="AC80" i="2"/>
  <c r="AB80" i="2"/>
  <c r="AA80" i="2"/>
  <c r="Z80" i="2"/>
  <c r="Y80" i="2"/>
  <c r="B80" i="2"/>
  <c r="AD80" i="2" s="1"/>
  <c r="AM297" i="2" l="1"/>
  <c r="AL297" i="2"/>
  <c r="AK297" i="2"/>
  <c r="AJ297" i="2"/>
  <c r="AI297" i="2"/>
  <c r="AH297" i="2"/>
  <c r="AG297" i="2"/>
  <c r="AF297" i="2"/>
  <c r="AE297" i="2"/>
  <c r="AC297" i="2"/>
  <c r="AB297" i="2"/>
  <c r="AA297" i="2"/>
  <c r="Z297" i="2"/>
  <c r="Y297" i="2"/>
  <c r="B297" i="2"/>
  <c r="AD297" i="2" s="1"/>
  <c r="AM296" i="2"/>
  <c r="AL296" i="2"/>
  <c r="AK296" i="2"/>
  <c r="AJ296" i="2"/>
  <c r="AI296" i="2"/>
  <c r="AH296" i="2"/>
  <c r="AG296" i="2"/>
  <c r="AF296" i="2"/>
  <c r="AE296" i="2"/>
  <c r="AC296" i="2"/>
  <c r="AB296" i="2"/>
  <c r="AA296" i="2"/>
  <c r="Z296" i="2"/>
  <c r="Y296" i="2"/>
  <c r="B296" i="2"/>
  <c r="AD296" i="2" s="1"/>
  <c r="AM33" i="2" l="1"/>
  <c r="AL33" i="2"/>
  <c r="AK33" i="2"/>
  <c r="AJ33" i="2"/>
  <c r="AI33" i="2"/>
  <c r="AH33" i="2"/>
  <c r="AG33" i="2"/>
  <c r="AF33" i="2"/>
  <c r="AE33" i="2"/>
  <c r="AC33" i="2"/>
  <c r="AB33" i="2"/>
  <c r="AA33" i="2"/>
  <c r="Z33" i="2"/>
  <c r="Y33" i="2"/>
  <c r="B33" i="2"/>
  <c r="AD33" i="2" s="1"/>
  <c r="B23" i="2"/>
  <c r="AD23" i="2" s="1"/>
  <c r="Y23" i="2"/>
  <c r="Z23" i="2"/>
  <c r="AA23" i="2"/>
  <c r="AB23" i="2"/>
  <c r="AC23" i="2"/>
  <c r="AE23" i="2"/>
  <c r="AF23" i="2"/>
  <c r="AG23" i="2"/>
  <c r="AH23" i="2"/>
  <c r="AI23" i="2"/>
  <c r="AJ23" i="2"/>
  <c r="AK23" i="2"/>
  <c r="AL23" i="2"/>
  <c r="AM23" i="2"/>
  <c r="AM22" i="2"/>
  <c r="AL22" i="2"/>
  <c r="AK22" i="2"/>
  <c r="AJ22" i="2"/>
  <c r="AI22" i="2"/>
  <c r="AH22" i="2"/>
  <c r="AG22" i="2"/>
  <c r="AF22" i="2"/>
  <c r="AE22" i="2"/>
  <c r="AC22" i="2"/>
  <c r="AB22" i="2"/>
  <c r="AA22" i="2"/>
  <c r="Z22" i="2"/>
  <c r="Y22" i="2"/>
  <c r="B22" i="2"/>
  <c r="AD22" i="2" s="1"/>
  <c r="AA300" i="2" l="1"/>
  <c r="Z300" i="2"/>
  <c r="AA299" i="2"/>
  <c r="Z299" i="2"/>
  <c r="AA298" i="2"/>
  <c r="Z298" i="2"/>
  <c r="AA32" i="2"/>
  <c r="Z32" i="2"/>
  <c r="AA24" i="2"/>
  <c r="Z24" i="2"/>
  <c r="Z21" i="2"/>
  <c r="AA21" i="2"/>
  <c r="AM300" i="2"/>
  <c r="AL300" i="2"/>
  <c r="AK300" i="2"/>
  <c r="AJ300" i="2"/>
  <c r="AI300" i="2"/>
  <c r="AH300" i="2"/>
  <c r="AG300" i="2"/>
  <c r="AF300" i="2"/>
  <c r="AE300" i="2"/>
  <c r="AC300" i="2"/>
  <c r="AB300" i="2"/>
  <c r="Y300" i="2"/>
  <c r="B300" i="2"/>
  <c r="AD300" i="2" s="1"/>
  <c r="Y299" i="2"/>
  <c r="Y298" i="2"/>
  <c r="Y32" i="2"/>
  <c r="Y24" i="2"/>
  <c r="Y21" i="2" l="1"/>
  <c r="W14" i="2" s="1"/>
  <c r="AM299" i="2"/>
  <c r="AL299" i="2"/>
  <c r="AK299" i="2"/>
  <c r="AJ299" i="2"/>
  <c r="AI299" i="2"/>
  <c r="AH299" i="2"/>
  <c r="AG299" i="2"/>
  <c r="AF299" i="2"/>
  <c r="AE299" i="2"/>
  <c r="AC299" i="2"/>
  <c r="AB299" i="2"/>
  <c r="B299" i="2"/>
  <c r="AD299" i="2" s="1"/>
  <c r="AM298" i="2"/>
  <c r="AL298" i="2"/>
  <c r="AK298" i="2"/>
  <c r="AJ298" i="2"/>
  <c r="AI298" i="2"/>
  <c r="AH298" i="2"/>
  <c r="AG298" i="2"/>
  <c r="AF298" i="2"/>
  <c r="AE298" i="2"/>
  <c r="AC298" i="2"/>
  <c r="AB298" i="2"/>
  <c r="B298" i="2"/>
  <c r="AD298" i="2" s="1"/>
  <c r="AM32" i="2"/>
  <c r="AL32" i="2"/>
  <c r="AK32" i="2"/>
  <c r="AJ32" i="2"/>
  <c r="AI32" i="2"/>
  <c r="AH32" i="2"/>
  <c r="AG32" i="2"/>
  <c r="AF32" i="2"/>
  <c r="AE32" i="2"/>
  <c r="AC32" i="2"/>
  <c r="AB32" i="2"/>
  <c r="B32" i="2"/>
  <c r="AD32" i="2" s="1"/>
  <c r="B24" i="2"/>
  <c r="B21" i="2"/>
  <c r="Y14" i="2" l="1"/>
  <c r="X14" i="2"/>
  <c r="AM24" i="2"/>
  <c r="AL24" i="2"/>
  <c r="AK24" i="2"/>
  <c r="AJ24" i="2"/>
  <c r="AI24" i="2"/>
  <c r="AH24" i="2"/>
  <c r="AG24" i="2"/>
  <c r="AF24" i="2"/>
  <c r="AE24" i="2"/>
  <c r="AC24" i="2"/>
  <c r="AB24" i="2"/>
  <c r="AD24" i="2"/>
  <c r="AM21" i="2"/>
  <c r="AL21" i="2"/>
  <c r="AK21" i="2"/>
  <c r="AJ21" i="2"/>
  <c r="AI21" i="2"/>
  <c r="AH21" i="2"/>
  <c r="AG21" i="2"/>
  <c r="AF21" i="2"/>
  <c r="AE21" i="2"/>
  <c r="AC21" i="2"/>
  <c r="AB21" i="2"/>
  <c r="AD21" i="2"/>
  <c r="T19" i="2"/>
  <c r="S19" i="2"/>
  <c r="R19" i="2"/>
  <c r="Q19" i="2"/>
  <c r="P19" i="2"/>
  <c r="O19" i="2"/>
  <c r="N19" i="2"/>
  <c r="M19" i="2"/>
  <c r="L19" i="2"/>
  <c r="T18" i="2"/>
  <c r="S18" i="2"/>
  <c r="R18" i="2"/>
  <c r="Q18" i="2"/>
  <c r="P18" i="2"/>
  <c r="O18" i="2"/>
  <c r="N18" i="2"/>
  <c r="M18" i="2"/>
  <c r="L18" i="2"/>
  <c r="T17" i="2"/>
  <c r="S17" i="2"/>
  <c r="R17" i="2"/>
  <c r="Q17" i="2"/>
  <c r="P17" i="2"/>
  <c r="O17" i="2"/>
  <c r="N17" i="2"/>
  <c r="M17" i="2"/>
  <c r="L17" i="2"/>
  <c r="T12" i="2"/>
  <c r="H6" i="2"/>
  <c r="G6" i="2"/>
  <c r="D6" i="2"/>
  <c r="B6" i="2"/>
  <c r="C17" i="1"/>
  <c r="C15" i="1"/>
  <c r="C13" i="1"/>
  <c r="W17" i="2" l="1"/>
  <c r="O12" i="2"/>
  <c r="M12" i="2"/>
  <c r="Q12" i="2"/>
  <c r="P12" i="2"/>
  <c r="U18" i="2"/>
  <c r="U19" i="2"/>
  <c r="N12" i="2"/>
  <c r="R12" i="2"/>
  <c r="U17" i="2"/>
  <c r="O14" i="2"/>
  <c r="S14" i="2"/>
  <c r="X17" i="2"/>
  <c r="Q14" i="2"/>
  <c r="L14" i="2"/>
  <c r="P14" i="2"/>
  <c r="T14" i="2"/>
  <c r="M14" i="2"/>
  <c r="N14" i="2"/>
  <c r="R14" i="2"/>
  <c r="S12" i="2" l="1"/>
  <c r="L12" i="2"/>
</calcChain>
</file>

<file path=xl/comments1.xml><?xml version="1.0" encoding="utf-8"?>
<comments xmlns="http://schemas.openxmlformats.org/spreadsheetml/2006/main">
  <authors>
    <author>d6049710</author>
  </authors>
  <commentList>
    <comment ref="C12" authorId="0" shapeId="0">
      <text>
        <r>
          <rPr>
            <b/>
            <sz val="9"/>
            <color indexed="81"/>
            <rFont val="ＭＳ Ｐゴシック"/>
            <family val="3"/>
            <charset val="128"/>
          </rPr>
          <t>承認日がセットされます。</t>
        </r>
      </text>
    </comment>
  </commentList>
</comments>
</file>

<file path=xl/comments2.xml><?xml version="1.0" encoding="utf-8"?>
<comments xmlns="http://schemas.openxmlformats.org/spreadsheetml/2006/main">
  <authors>
    <author>d6049710</author>
    <author>d7069410</author>
  </authors>
  <commentList>
    <comment ref="B5" authorId="0" shapeId="0">
      <text>
        <r>
          <rPr>
            <b/>
            <sz val="14"/>
            <color indexed="81"/>
            <rFont val="ＭＳ Ｐゴシック"/>
            <family val="3"/>
            <charset val="128"/>
          </rPr>
          <t>テスト計画書からセットします</t>
        </r>
      </text>
    </comment>
    <comment ref="F5" authorId="0" shapeId="0">
      <text>
        <r>
          <rPr>
            <b/>
            <sz val="14"/>
            <color indexed="81"/>
            <rFont val="ＭＳ Ｐゴシック"/>
            <family val="3"/>
            <charset val="128"/>
          </rPr>
          <t>テスト計画書からセットします</t>
        </r>
      </text>
    </comment>
    <comment ref="G5" authorId="0" shapeId="0">
      <text>
        <r>
          <rPr>
            <b/>
            <sz val="14"/>
            <color indexed="81"/>
            <rFont val="ＭＳ Ｐゴシック"/>
            <family val="3"/>
            <charset val="128"/>
          </rPr>
          <t>テスト計画書からセットします</t>
        </r>
      </text>
    </comment>
    <comment ref="H5" authorId="0" shapeId="0">
      <text>
        <r>
          <rPr>
            <b/>
            <sz val="14"/>
            <color indexed="81"/>
            <rFont val="ＭＳ Ｐゴシック"/>
            <family val="3"/>
            <charset val="128"/>
          </rPr>
          <t>テスト計画書からセットします</t>
        </r>
      </text>
    </comment>
    <comment ref="J12" authorId="1" shapeId="0">
      <text>
        <r>
          <rPr>
            <b/>
            <sz val="18"/>
            <color indexed="81"/>
            <rFont val="ＭＳ Ｐゴシック"/>
            <family val="3"/>
            <charset val="128"/>
          </rPr>
          <t xml:space="preserve">テスト項目の合計件数です。
統合管理シート(開発用)のテスト消化・欠陥収束シートへ転記するためのフィールドです。
</t>
        </r>
        <r>
          <rPr>
            <sz val="9"/>
            <color indexed="81"/>
            <rFont val="ＭＳ Ｐゴシック"/>
            <family val="3"/>
            <charset val="128"/>
          </rPr>
          <t xml:space="preserve">
</t>
        </r>
      </text>
    </comment>
    <comment ref="J13" authorId="1" shapeId="0">
      <text>
        <r>
          <rPr>
            <b/>
            <sz val="18"/>
            <color indexed="81"/>
            <rFont val="ＭＳ Ｐゴシック"/>
            <family val="3"/>
            <charset val="128"/>
          </rPr>
          <t xml:space="preserve">テストの実施を何回かに分ける場合に入力します。
統合管理シート(開発用)のテスト消化・欠陥収束シートへ転記するためのフィールドです。
</t>
        </r>
        <r>
          <rPr>
            <sz val="9"/>
            <color indexed="81"/>
            <rFont val="ＭＳ Ｐゴシック"/>
            <family val="3"/>
            <charset val="128"/>
          </rPr>
          <t xml:space="preserve">
</t>
        </r>
      </text>
    </comment>
    <comment ref="J14" authorId="1" shapeId="0">
      <text>
        <r>
          <rPr>
            <b/>
            <sz val="18"/>
            <color indexed="81"/>
            <rFont val="ＭＳ Ｐゴシック"/>
            <family val="3"/>
            <charset val="128"/>
          </rPr>
          <t>テスト結果がOK/NGに関わらず、テスト項目が実施された件数を合計しています。一度実施したテスト項目は、それ以降はカウントしません。
統合管理シート(開発用)のテスト消化・欠陥収束シートへ転記するためのフィールドです。</t>
        </r>
      </text>
    </comment>
  </commentList>
</comments>
</file>

<file path=xl/sharedStrings.xml><?xml version="1.0" encoding="utf-8"?>
<sst xmlns="http://schemas.openxmlformats.org/spreadsheetml/2006/main" count="766" uniqueCount="458">
  <si>
    <t>プロジェクトＩＤ</t>
  </si>
  <si>
    <t>プロジェクト名</t>
  </si>
  <si>
    <t>備考（ｻﾌﾞｼｽﾃﾑ名等）</t>
    <rPh sb="0" eb="2">
      <t>ビコウ</t>
    </rPh>
    <rPh sb="10" eb="12">
      <t>メイナド</t>
    </rPh>
    <phoneticPr fontId="3"/>
  </si>
  <si>
    <t>フェーズ
／保守ＩＤ</t>
    <rPh sb="6" eb="8">
      <t>ホシュ</t>
    </rPh>
    <phoneticPr fontId="3"/>
  </si>
  <si>
    <t>テスト種別</t>
  </si>
  <si>
    <t>単体テスト</t>
  </si>
  <si>
    <t xml:space="preserve"> 変更履歴</t>
    <rPh sb="1" eb="3">
      <t>ヘンコウ</t>
    </rPh>
    <rPh sb="3" eb="5">
      <t>リレキ</t>
    </rPh>
    <phoneticPr fontId="3"/>
  </si>
  <si>
    <t>バージョンＮｏ.</t>
    <phoneticPr fontId="3"/>
  </si>
  <si>
    <t>変更年月日</t>
    <rPh sb="0" eb="2">
      <t>ヘンコウ</t>
    </rPh>
    <rPh sb="2" eb="5">
      <t>ネンガッピ</t>
    </rPh>
    <phoneticPr fontId="3"/>
  </si>
  <si>
    <t>変更概要</t>
    <rPh sb="0" eb="2">
      <t>ヘンコウ</t>
    </rPh>
    <rPh sb="2" eb="4">
      <t>ガイヨウ</t>
    </rPh>
    <phoneticPr fontId="3"/>
  </si>
  <si>
    <t>作成</t>
    <rPh sb="0" eb="2">
      <t>サクセイ</t>
    </rPh>
    <phoneticPr fontId="3"/>
  </si>
  <si>
    <t>レビュー</t>
    <phoneticPr fontId="3"/>
  </si>
  <si>
    <t>承認</t>
    <rPh sb="0" eb="2">
      <t>ショウニン</t>
    </rPh>
    <phoneticPr fontId="3"/>
  </si>
  <si>
    <t>1.0</t>
    <phoneticPr fontId="3"/>
  </si>
  <si>
    <t>ベースバージョン</t>
    <phoneticPr fontId="3"/>
  </si>
  <si>
    <t>　１．テスト範囲</t>
    <rPh sb="6" eb="8">
      <t>ハンイ</t>
    </rPh>
    <phoneticPr fontId="3"/>
  </si>
  <si>
    <t>ID等</t>
    <rPh sb="2" eb="3">
      <t>ナド</t>
    </rPh>
    <phoneticPr fontId="3"/>
  </si>
  <si>
    <t>サブID等</t>
    <rPh sb="4" eb="5">
      <t>ナド</t>
    </rPh>
    <phoneticPr fontId="3"/>
  </si>
  <si>
    <t>説明等</t>
    <rPh sb="0" eb="2">
      <t>セツメイ</t>
    </rPh>
    <rPh sb="2" eb="3">
      <t>ナド</t>
    </rPh>
    <phoneticPr fontId="3"/>
  </si>
  <si>
    <t>　２．テスト環境</t>
    <rPh sb="6" eb="8">
      <t>カンキョウ</t>
    </rPh>
    <phoneticPr fontId="3"/>
  </si>
  <si>
    <t>プロジェクト計画書（PP)のテスト環境に補足したい事項がある場合に記述する。</t>
    <rPh sb="6" eb="9">
      <t>ケイカクショ</t>
    </rPh>
    <rPh sb="17" eb="19">
      <t>カンキョウ</t>
    </rPh>
    <rPh sb="20" eb="22">
      <t>ホソク</t>
    </rPh>
    <rPh sb="25" eb="27">
      <t>ジコウ</t>
    </rPh>
    <rPh sb="30" eb="32">
      <t>バアイ</t>
    </rPh>
    <rPh sb="33" eb="35">
      <t>キジュツ</t>
    </rPh>
    <phoneticPr fontId="3"/>
  </si>
  <si>
    <t>必要なハードウェア構成</t>
    <rPh sb="0" eb="2">
      <t>ヒツヨウ</t>
    </rPh>
    <rPh sb="9" eb="11">
      <t>コウセイ</t>
    </rPh>
    <phoneticPr fontId="3"/>
  </si>
  <si>
    <t>サーバ環境</t>
    <rPh sb="3" eb="5">
      <t>カンキョウ</t>
    </rPh>
    <phoneticPr fontId="3"/>
  </si>
  <si>
    <t>クライアント環境</t>
    <phoneticPr fontId="3"/>
  </si>
  <si>
    <t>必要なソフトウェア構成</t>
    <rPh sb="0" eb="2">
      <t>ヒツヨウ</t>
    </rPh>
    <rPh sb="9" eb="11">
      <t>コウセイ</t>
    </rPh>
    <phoneticPr fontId="3"/>
  </si>
  <si>
    <t>　３．テスト方法</t>
    <rPh sb="6" eb="8">
      <t>ホウホウ</t>
    </rPh>
    <phoneticPr fontId="3"/>
  </si>
  <si>
    <t>＜この欄には、テストの条件や実施手順を記述する。＞
テスト条件には、単体及び結合テストの場合は、statementカバレッジ、pathカバレッジ、logicカバレッジ等を記述する。
総合テストの場合は、パフォーマンステスト、セキュリティテスト、ボリュームテスト等を記述する。
テストの実施手順には、テスト条件を満足する為のテストの実施手順及びオンラインシステムの場合は、呼ばれるメニューの順序、バッチシステムの場合は、実行されるジョブの順序等を記述する。</t>
    <phoneticPr fontId="3"/>
  </si>
  <si>
    <t>テスト条件</t>
    <phoneticPr fontId="3"/>
  </si>
  <si>
    <t>statement
カバレッジ</t>
    <phoneticPr fontId="3"/>
  </si>
  <si>
    <t>pathカバレッジ</t>
    <phoneticPr fontId="3"/>
  </si>
  <si>
    <t>logicカバレッジ</t>
    <phoneticPr fontId="3"/>
  </si>
  <si>
    <t>ボリュームテスト</t>
    <phoneticPr fontId="3"/>
  </si>
  <si>
    <t>利便性テスト</t>
    <rPh sb="0" eb="3">
      <t>リベンセイ</t>
    </rPh>
    <phoneticPr fontId="3"/>
  </si>
  <si>
    <t>セキュリティ
テスト</t>
    <phoneticPr fontId="3"/>
  </si>
  <si>
    <t>性能テスト</t>
    <rPh sb="0" eb="2">
      <t>セイノウ</t>
    </rPh>
    <phoneticPr fontId="3"/>
  </si>
  <si>
    <t>復旧テスト</t>
    <rPh sb="0" eb="2">
      <t>フッキュウ</t>
    </rPh>
    <phoneticPr fontId="3"/>
  </si>
  <si>
    <t>運用テスト</t>
    <rPh sb="0" eb="2">
      <t>ウンヨウ</t>
    </rPh>
    <phoneticPr fontId="3"/>
  </si>
  <si>
    <t>テスト実施手順</t>
    <rPh sb="3" eb="5">
      <t>ジッシ</t>
    </rPh>
    <rPh sb="5" eb="7">
      <t>テジュン</t>
    </rPh>
    <phoneticPr fontId="3"/>
  </si>
  <si>
    <t>（シナリオ）</t>
    <phoneticPr fontId="3"/>
  </si>
  <si>
    <t>　４．テストツール</t>
    <phoneticPr fontId="3"/>
  </si>
  <si>
    <t>テストに使用するツール名とその使用目的を列記する。ツールを使わない場合はツール名に「なし」と記入する。</t>
    <rPh sb="29" eb="30">
      <t>ツカ</t>
    </rPh>
    <rPh sb="33" eb="35">
      <t>バアイ</t>
    </rPh>
    <rPh sb="39" eb="40">
      <t>メイ</t>
    </rPh>
    <rPh sb="46" eb="48">
      <t>キニュウ</t>
    </rPh>
    <phoneticPr fontId="3"/>
  </si>
  <si>
    <t>ツール名</t>
    <rPh sb="3" eb="4">
      <t>メイ</t>
    </rPh>
    <phoneticPr fontId="3"/>
  </si>
  <si>
    <t>使用目的</t>
    <rPh sb="0" eb="2">
      <t>シヨウ</t>
    </rPh>
    <rPh sb="2" eb="4">
      <t>モクテキ</t>
    </rPh>
    <phoneticPr fontId="3"/>
  </si>
  <si>
    <t>　５．テスト仕様書作成と
      テスト実施計画</t>
    <phoneticPr fontId="3"/>
  </si>
  <si>
    <t>ソフトウエア要求機能ＩＤ</t>
    <phoneticPr fontId="3"/>
  </si>
  <si>
    <t>テスト仕様書Ｎｏ</t>
    <phoneticPr fontId="3"/>
  </si>
  <si>
    <t>項目番号</t>
    <rPh sb="0" eb="2">
      <t>コウモク</t>
    </rPh>
    <rPh sb="2" eb="4">
      <t>バンゴウ</t>
    </rPh>
    <phoneticPr fontId="3"/>
  </si>
  <si>
    <t>担当</t>
    <phoneticPr fontId="3"/>
  </si>
  <si>
    <t>日程</t>
    <phoneticPr fontId="3"/>
  </si>
  <si>
    <t>　６． テスト準備</t>
    <rPh sb="7" eb="9">
      <t>ジュンビ</t>
    </rPh>
    <phoneticPr fontId="3"/>
  </si>
  <si>
    <t>担当</t>
    <rPh sb="0" eb="2">
      <t>タントウ</t>
    </rPh>
    <phoneticPr fontId="3"/>
  </si>
  <si>
    <t>日程</t>
    <rPh sb="0" eb="2">
      <t>ニッテイ</t>
    </rPh>
    <phoneticPr fontId="3"/>
  </si>
  <si>
    <t>準備内容</t>
    <rPh sb="0" eb="2">
      <t>ジュンビ</t>
    </rPh>
    <rPh sb="2" eb="4">
      <t>ナイヨウ</t>
    </rPh>
    <phoneticPr fontId="3"/>
  </si>
  <si>
    <t>　７． テストの制限</t>
    <rPh sb="8" eb="10">
      <t>セイゲン</t>
    </rPh>
    <phoneticPr fontId="3"/>
  </si>
  <si>
    <t>テストに関する制限事項がある場合その内容を記述する。</t>
    <phoneticPr fontId="3"/>
  </si>
  <si>
    <t>テストデータ</t>
  </si>
  <si>
    <t>テスト実施者にてテストデータを作成する</t>
    <phoneticPr fontId="3"/>
  </si>
  <si>
    <t>テスト方法</t>
  </si>
  <si>
    <t>テスト計画書に遵守する</t>
    <phoneticPr fontId="3"/>
  </si>
  <si>
    <t>テスト結果</t>
  </si>
  <si>
    <t>テスト結果報告書に結果を記入する</t>
    <phoneticPr fontId="3"/>
  </si>
  <si>
    <t>テスト環境</t>
  </si>
  <si>
    <t>Webｻｰﾊﾞ､DBｻｰﾊﾞに全てﾃｽﾄ機を用いるため､本番機と同様の環境でない場合がある</t>
    <phoneticPr fontId="3"/>
  </si>
  <si>
    <t>その他</t>
  </si>
  <si>
    <t>　８．テスト結果の確認・検証</t>
    <rPh sb="6" eb="8">
      <t>ケッカ</t>
    </rPh>
    <rPh sb="9" eb="11">
      <t>カクニン</t>
    </rPh>
    <rPh sb="12" eb="14">
      <t>ケンショウ</t>
    </rPh>
    <phoneticPr fontId="3"/>
  </si>
  <si>
    <t>「テスト結果報告書」によりテスト結果を確認する。以下のテスト仕様書に関しては、PMが実施して検証する。</t>
    <phoneticPr fontId="3"/>
  </si>
  <si>
    <t>テスト仕様書No</t>
    <rPh sb="3" eb="6">
      <t>シヨウショ</t>
    </rPh>
    <phoneticPr fontId="3"/>
  </si>
  <si>
    <t>備考</t>
    <rPh sb="0" eb="2">
      <t>ビコウ</t>
    </rPh>
    <phoneticPr fontId="3"/>
  </si>
  <si>
    <t>　９．成果物</t>
    <rPh sb="3" eb="5">
      <t>セイカ</t>
    </rPh>
    <rPh sb="5" eb="6">
      <t>ブツ</t>
    </rPh>
    <phoneticPr fontId="3"/>
  </si>
  <si>
    <t>顧客から要求されたテストの成果物を記述する</t>
    <phoneticPr fontId="3"/>
  </si>
  <si>
    <t>単体テスト計画書</t>
    <rPh sb="0" eb="2">
      <t>タンタイ</t>
    </rPh>
    <rPh sb="5" eb="8">
      <t>ケイカクショ</t>
    </rPh>
    <phoneticPr fontId="3"/>
  </si>
  <si>
    <t>テスト仕様書／テスト結果報告書</t>
  </si>
  <si>
    <t>備考</t>
    <rPh sb="0" eb="2">
      <t>ビコウ</t>
    </rPh>
    <phoneticPr fontId="5"/>
  </si>
  <si>
    <t>テスト仕様書
Ｎｏ</t>
    <phoneticPr fontId="5"/>
  </si>
  <si>
    <t>テスト仕様書 
バージョン</t>
    <phoneticPr fontId="5"/>
  </si>
  <si>
    <t>1</t>
    <phoneticPr fontId="5"/>
  </si>
  <si>
    <t>1.0</t>
    <phoneticPr fontId="5"/>
  </si>
  <si>
    <t>作成</t>
    <rPh sb="0" eb="2">
      <t>サクセイ</t>
    </rPh>
    <phoneticPr fontId="5"/>
  </si>
  <si>
    <t>承認</t>
    <rPh sb="0" eb="2">
      <t>ショウニン</t>
    </rPh>
    <phoneticPr fontId="5"/>
  </si>
  <si>
    <t>1回目</t>
    <rPh sb="1" eb="3">
      <t>カイメ</t>
    </rPh>
    <phoneticPr fontId="5"/>
  </si>
  <si>
    <t>2回目</t>
    <rPh sb="1" eb="3">
      <t>カイメ</t>
    </rPh>
    <phoneticPr fontId="5"/>
  </si>
  <si>
    <t>3回目</t>
    <rPh sb="1" eb="3">
      <t>カイメ</t>
    </rPh>
    <phoneticPr fontId="5"/>
  </si>
  <si>
    <t>4回目</t>
    <rPh sb="1" eb="3">
      <t>カイメ</t>
    </rPh>
    <phoneticPr fontId="5"/>
  </si>
  <si>
    <t>5回目</t>
    <rPh sb="1" eb="3">
      <t>カイメ</t>
    </rPh>
    <phoneticPr fontId="5"/>
  </si>
  <si>
    <t>6回目</t>
    <rPh sb="1" eb="3">
      <t>カイメ</t>
    </rPh>
    <phoneticPr fontId="5"/>
  </si>
  <si>
    <t>7回目</t>
    <rPh sb="1" eb="3">
      <t>カイメ</t>
    </rPh>
    <phoneticPr fontId="5"/>
  </si>
  <si>
    <t>8回目</t>
    <rPh sb="1" eb="3">
      <t>カイメ</t>
    </rPh>
    <phoneticPr fontId="5"/>
  </si>
  <si>
    <t>氏名</t>
    <rPh sb="0" eb="2">
      <t>シメイ</t>
    </rPh>
    <phoneticPr fontId="5"/>
  </si>
  <si>
    <t>テスト
実施記録</t>
    <rPh sb="4" eb="6">
      <t>ジッシ</t>
    </rPh>
    <rPh sb="6" eb="8">
      <t>キロク</t>
    </rPh>
    <phoneticPr fontId="5"/>
  </si>
  <si>
    <t>日付</t>
    <rPh sb="0" eb="2">
      <t>ヒヅケ</t>
    </rPh>
    <phoneticPr fontId="5"/>
  </si>
  <si>
    <t>テスト消化予定数
(テスト項目数合計)</t>
    <rPh sb="3" eb="5">
      <t>ショウカ</t>
    </rPh>
    <rPh sb="5" eb="8">
      <t>ヨテイスウ</t>
    </rPh>
    <rPh sb="13" eb="16">
      <t>コウモクスウ</t>
    </rPh>
    <rPh sb="16" eb="18">
      <t>ゴウケイ</t>
    </rPh>
    <phoneticPr fontId="5"/>
  </si>
  <si>
    <t>テスト消化予定数</t>
    <rPh sb="3" eb="5">
      <t>ショウカ</t>
    </rPh>
    <rPh sb="5" eb="7">
      <t>ヨテイ</t>
    </rPh>
    <rPh sb="7" eb="8">
      <t>スウ</t>
    </rPh>
    <phoneticPr fontId="5"/>
  </si>
  <si>
    <t>テスト消化実績数</t>
    <rPh sb="3" eb="5">
      <t>ショウカ</t>
    </rPh>
    <rPh sb="5" eb="7">
      <t>ジッセキ</t>
    </rPh>
    <rPh sb="7" eb="8">
      <t>スウ</t>
    </rPh>
    <phoneticPr fontId="5"/>
  </si>
  <si>
    <t>レビュー</t>
    <phoneticPr fontId="5"/>
  </si>
  <si>
    <t>欠陥データ</t>
    <rPh sb="0" eb="2">
      <t>ケッカン</t>
    </rPh>
    <phoneticPr fontId="5"/>
  </si>
  <si>
    <t>回数</t>
    <rPh sb="0" eb="2">
      <t>カイスウ</t>
    </rPh>
    <phoneticPr fontId="5"/>
  </si>
  <si>
    <t>合計</t>
    <rPh sb="0" eb="2">
      <t>ゴウケイ</t>
    </rPh>
    <phoneticPr fontId="5"/>
  </si>
  <si>
    <t>発見欠陥数
**</t>
    <rPh sb="0" eb="2">
      <t>ハッケン</t>
    </rPh>
    <rPh sb="2" eb="4">
      <t>ケッカン</t>
    </rPh>
    <rPh sb="4" eb="5">
      <t>スウ</t>
    </rPh>
    <phoneticPr fontId="3"/>
  </si>
  <si>
    <t>テスト結果報告書
（テスト完了後に
記入）</t>
    <phoneticPr fontId="5"/>
  </si>
  <si>
    <t>高(H)</t>
    <rPh sb="0" eb="1">
      <t>コウ</t>
    </rPh>
    <phoneticPr fontId="5"/>
  </si>
  <si>
    <t>中(M)</t>
    <rPh sb="0" eb="1">
      <t>チュウ</t>
    </rPh>
    <phoneticPr fontId="5"/>
  </si>
  <si>
    <t>低(L)</t>
    <rPh sb="0" eb="1">
      <t>テイ</t>
    </rPh>
    <phoneticPr fontId="5"/>
  </si>
  <si>
    <t>No</t>
    <phoneticPr fontId="5"/>
  </si>
  <si>
    <t>予想結果</t>
  </si>
  <si>
    <t>テスト結果(Y/H/M/L) *</t>
    <rPh sb="3" eb="5">
      <t>ケッカ</t>
    </rPh>
    <phoneticPr fontId="5"/>
  </si>
  <si>
    <t>↑行を追加する場合は、No 10までの間で行をコピーして、コピーしたセルの挿入を実行してください。X,Y列で右上欄のテスト項目数、欠陥数をカウントしています。</t>
    <rPh sb="1" eb="2">
      <t>ギョウ</t>
    </rPh>
    <rPh sb="3" eb="5">
      <t>ツイカ</t>
    </rPh>
    <rPh sb="7" eb="9">
      <t>バアイ</t>
    </rPh>
    <rPh sb="19" eb="20">
      <t>アイダ</t>
    </rPh>
    <rPh sb="21" eb="22">
      <t>ギョウ</t>
    </rPh>
    <rPh sb="37" eb="39">
      <t>ソウニュウ</t>
    </rPh>
    <rPh sb="40" eb="42">
      <t>ジッコウ</t>
    </rPh>
    <rPh sb="52" eb="53">
      <t>レツ</t>
    </rPh>
    <rPh sb="54" eb="56">
      <t>ミギウエ</t>
    </rPh>
    <rPh sb="56" eb="57">
      <t>ラン</t>
    </rPh>
    <rPh sb="61" eb="64">
      <t>コウモクスウ</t>
    </rPh>
    <rPh sb="65" eb="67">
      <t>ケッカン</t>
    </rPh>
    <rPh sb="67" eb="68">
      <t>カズ</t>
    </rPh>
    <phoneticPr fontId="5"/>
  </si>
  <si>
    <t>*</t>
    <phoneticPr fontId="5"/>
  </si>
  <si>
    <t>Y - 実際の結果と予想結果が一致した。</t>
    <rPh sb="4" eb="6">
      <t>ジッサイ</t>
    </rPh>
    <rPh sb="7" eb="9">
      <t>ケッカ</t>
    </rPh>
    <rPh sb="10" eb="12">
      <t>ヨソウ</t>
    </rPh>
    <rPh sb="12" eb="14">
      <t>ケッカ</t>
    </rPh>
    <rPh sb="15" eb="17">
      <t>イッチ</t>
    </rPh>
    <phoneticPr fontId="3"/>
  </si>
  <si>
    <t>H - 欠陥レベルが高い欠陥（システムクラッシュ／他に影響する誤データ　等）</t>
    <rPh sb="4" eb="6">
      <t>ケッカン</t>
    </rPh>
    <rPh sb="10" eb="11">
      <t>タカ</t>
    </rPh>
    <rPh sb="12" eb="14">
      <t>ケッカン</t>
    </rPh>
    <rPh sb="25" eb="26">
      <t>タ</t>
    </rPh>
    <rPh sb="27" eb="29">
      <t>エイキョウ</t>
    </rPh>
    <rPh sb="31" eb="32">
      <t>ゴ</t>
    </rPh>
    <rPh sb="36" eb="37">
      <t>トウ</t>
    </rPh>
    <phoneticPr fontId="3"/>
  </si>
  <si>
    <t>M - 欠陥レベルが中程度の欠陥（実行可能／他に影響しない誤データ　等）</t>
    <rPh sb="4" eb="6">
      <t>ケッカンセイ</t>
    </rPh>
    <rPh sb="10" eb="13">
      <t>チュウテイド</t>
    </rPh>
    <rPh sb="14" eb="16">
      <t>ケッカン</t>
    </rPh>
    <rPh sb="17" eb="21">
      <t>ジッコウカノウ</t>
    </rPh>
    <rPh sb="22" eb="23">
      <t>タ</t>
    </rPh>
    <rPh sb="24" eb="26">
      <t>エイキョウ</t>
    </rPh>
    <rPh sb="29" eb="30">
      <t>ゴ</t>
    </rPh>
    <rPh sb="34" eb="35">
      <t>トウ</t>
    </rPh>
    <phoneticPr fontId="3"/>
  </si>
  <si>
    <t>L - 欠陥レベルが低い欠陥（見栄え／誤メッセージ／メニューオプション／誤アラーム／ヘルプの問題　等）</t>
    <rPh sb="4" eb="6">
      <t>ケッカンセイ</t>
    </rPh>
    <rPh sb="10" eb="11">
      <t>ヒク</t>
    </rPh>
    <rPh sb="12" eb="14">
      <t>ケッカン</t>
    </rPh>
    <rPh sb="15" eb="17">
      <t>ミバ</t>
    </rPh>
    <rPh sb="19" eb="20">
      <t>ゴ</t>
    </rPh>
    <rPh sb="36" eb="37">
      <t>ゴ</t>
    </rPh>
    <rPh sb="46" eb="48">
      <t>モンダイ</t>
    </rPh>
    <rPh sb="49" eb="50">
      <t>ナド</t>
    </rPh>
    <phoneticPr fontId="3"/>
  </si>
  <si>
    <t>**</t>
    <phoneticPr fontId="5"/>
  </si>
  <si>
    <t>テスト項目数は、テスト結果報告書のテスト項目数
　　※ テストは欠陥がなくなるまで１つのテスト項目について複数回、または日付わけて分割して実施することがあるが、テスト項目数はテストを実施した行数をカウントする。
　　　　同じテスト項目を複数回実施をしてもテスト項目数のカウントは変わらない。  ( X列で自動計算)</t>
    <rPh sb="150" eb="151">
      <t>レツ</t>
    </rPh>
    <rPh sb="152" eb="154">
      <t>ジドウ</t>
    </rPh>
    <rPh sb="154" eb="156">
      <t>ケイサン</t>
    </rPh>
    <phoneticPr fontId="3"/>
  </si>
  <si>
    <t>発見欠陥数は、テスト項目の行数において、一回でも'H'or'M'or'L'になった数をカウントする。 ( Y列で自動計算)</t>
    <phoneticPr fontId="3"/>
  </si>
  <si>
    <t>単体テスト計画書</t>
    <rPh sb="0" eb="2">
      <t>タンタイ</t>
    </rPh>
    <phoneticPr fontId="3"/>
  </si>
  <si>
    <t>広島大学(若手研究者キャリア開発システム構築)</t>
    <rPh sb="0" eb="2">
      <t>ヒロシマ</t>
    </rPh>
    <rPh sb="2" eb="4">
      <t>ダイガク</t>
    </rPh>
    <rPh sb="5" eb="7">
      <t>ワカテ</t>
    </rPh>
    <rPh sb="7" eb="10">
      <t>ケンキュウシャ</t>
    </rPh>
    <rPh sb="14" eb="16">
      <t>カイハツ</t>
    </rPh>
    <rPh sb="20" eb="22">
      <t>コウチク</t>
    </rPh>
    <phoneticPr fontId="3"/>
  </si>
  <si>
    <t>開発</t>
    <rPh sb="0" eb="2">
      <t>カイハツ</t>
    </rPh>
    <phoneticPr fontId="3"/>
  </si>
  <si>
    <t xml:space="preserve">テストの種類に応じて、対応する設計書の範囲を記述する。
</t>
    <phoneticPr fontId="3"/>
  </si>
  <si>
    <t xml:space="preserve">設計書の内容に対応して作成するテスト仕様書Ｎｏ及び各テストを実施する担当と日程を記述する。
</t>
    <phoneticPr fontId="3"/>
  </si>
  <si>
    <t>単体テスト仕様書</t>
    <rPh sb="0" eb="2">
      <t>タンタイ</t>
    </rPh>
    <phoneticPr fontId="3"/>
  </si>
  <si>
    <t>画面</t>
    <rPh sb="0" eb="2">
      <t>ガメン</t>
    </rPh>
    <phoneticPr fontId="3"/>
  </si>
  <si>
    <t>イベント</t>
    <phoneticPr fontId="3"/>
  </si>
  <si>
    <t>確認内容</t>
    <rPh sb="0" eb="2">
      <t>カクニン</t>
    </rPh>
    <rPh sb="2" eb="4">
      <t>ナイヨウ</t>
    </rPh>
    <phoneticPr fontId="3"/>
  </si>
  <si>
    <t>状態</t>
    <rPh sb="0" eb="2">
      <t>ジョウタイ</t>
    </rPh>
    <phoneticPr fontId="3"/>
  </si>
  <si>
    <t>試験項目数</t>
    <rPh sb="0" eb="2">
      <t>シケン</t>
    </rPh>
    <rPh sb="2" eb="5">
      <t>コウモクスウ</t>
    </rPh>
    <phoneticPr fontId="3"/>
  </si>
  <si>
    <t>未実施</t>
    <rPh sb="0" eb="1">
      <t>ミ</t>
    </rPh>
    <rPh sb="1" eb="3">
      <t>ジッシ</t>
    </rPh>
    <phoneticPr fontId="3"/>
  </si>
  <si>
    <t>試験中</t>
    <rPh sb="0" eb="2">
      <t>シケン</t>
    </rPh>
    <rPh sb="2" eb="3">
      <t>チュウ</t>
    </rPh>
    <phoneticPr fontId="3"/>
  </si>
  <si>
    <t>終了</t>
    <rPh sb="0" eb="2">
      <t>シュウリョウ</t>
    </rPh>
    <phoneticPr fontId="3"/>
  </si>
  <si>
    <t>試験
開始日</t>
    <rPh sb="0" eb="2">
      <t>シケン</t>
    </rPh>
    <rPh sb="3" eb="6">
      <t>カイシビ</t>
    </rPh>
    <phoneticPr fontId="3"/>
  </si>
  <si>
    <t>試験
終了日</t>
    <rPh sb="0" eb="2">
      <t>シケン</t>
    </rPh>
    <rPh sb="3" eb="6">
      <t>シュウリョウビ</t>
    </rPh>
    <phoneticPr fontId="3"/>
  </si>
  <si>
    <t>初期表示
　運営協議会事務局権限の利用者</t>
    <rPh sb="0" eb="2">
      <t>ショキ</t>
    </rPh>
    <rPh sb="2" eb="4">
      <t>ヒョウジ</t>
    </rPh>
    <rPh sb="6" eb="8">
      <t>ウンエイ</t>
    </rPh>
    <rPh sb="8" eb="11">
      <t>キョウギカイ</t>
    </rPh>
    <rPh sb="11" eb="14">
      <t>ジムキョク</t>
    </rPh>
    <rPh sb="14" eb="16">
      <t>ケンゲン</t>
    </rPh>
    <rPh sb="17" eb="20">
      <t>リヨウシャ</t>
    </rPh>
    <phoneticPr fontId="3"/>
  </si>
  <si>
    <t>確認内容（詳細）</t>
    <rPh sb="5" eb="7">
      <t>ショウサイ</t>
    </rPh>
    <phoneticPr fontId="3"/>
  </si>
  <si>
    <t>huhr122</t>
    <phoneticPr fontId="3"/>
  </si>
  <si>
    <t>能力開発支援</t>
    <rPh sb="0" eb="2">
      <t>ノウリョク</t>
    </rPh>
    <rPh sb="2" eb="4">
      <t>カイハツ</t>
    </rPh>
    <rPh sb="4" eb="6">
      <t>シエン</t>
    </rPh>
    <phoneticPr fontId="3"/>
  </si>
  <si>
    <t>画面レイアウト</t>
    <phoneticPr fontId="3"/>
  </si>
  <si>
    <t>画面見出し</t>
    <rPh sb="0" eb="2">
      <t>ガメン</t>
    </rPh>
    <rPh sb="2" eb="4">
      <t>ミダ</t>
    </rPh>
    <phoneticPr fontId="3"/>
  </si>
  <si>
    <t>・エラーメッセージが表示されること。</t>
    <rPh sb="10" eb="12">
      <t>ヒョウジ</t>
    </rPh>
    <phoneticPr fontId="3"/>
  </si>
  <si>
    <t>画面レイアウト</t>
    <phoneticPr fontId="3"/>
  </si>
  <si>
    <t>CLOSEボタン</t>
    <phoneticPr fontId="3"/>
  </si>
  <si>
    <t>・活性表示されること。</t>
    <rPh sb="1" eb="3">
      <t>カッセイ</t>
    </rPh>
    <rPh sb="3" eb="5">
      <t>ヒョウジ</t>
    </rPh>
    <phoneticPr fontId="3"/>
  </si>
  <si>
    <t>ファイル選択ダイアログの表示</t>
    <rPh sb="4" eb="6">
      <t>センタク</t>
    </rPh>
    <rPh sb="12" eb="14">
      <t>ヒョウジ</t>
    </rPh>
    <phoneticPr fontId="3"/>
  </si>
  <si>
    <t>入力チェック</t>
    <rPh sb="0" eb="2">
      <t>ニュウリョク</t>
    </rPh>
    <phoneticPr fontId="3"/>
  </si>
  <si>
    <t>CLOSEボタン
　クリック</t>
    <phoneticPr fontId="3"/>
  </si>
  <si>
    <t>CLOSE確認画面ダイアログ　表示</t>
    <rPh sb="5" eb="7">
      <t>カクニン</t>
    </rPh>
    <rPh sb="7" eb="9">
      <t>ガメン</t>
    </rPh>
    <rPh sb="15" eb="17">
      <t>ヒョウジ</t>
    </rPh>
    <phoneticPr fontId="3"/>
  </si>
  <si>
    <t>一覧表見出し</t>
    <rPh sb="0" eb="2">
      <t>イチラン</t>
    </rPh>
    <rPh sb="2" eb="3">
      <t>ヒョウ</t>
    </rPh>
    <rPh sb="3" eb="5">
      <t>ミダ</t>
    </rPh>
    <phoneticPr fontId="3"/>
  </si>
  <si>
    <t>エクスポート　ボタン</t>
    <phoneticPr fontId="3"/>
  </si>
  <si>
    <t>インポート　ボタン</t>
    <phoneticPr fontId="3"/>
  </si>
  <si>
    <t>大項目　タブ</t>
    <rPh sb="0" eb="3">
      <t>ダイコウモク</t>
    </rPh>
    <phoneticPr fontId="3"/>
  </si>
  <si>
    <t>中項目　タブ</t>
    <rPh sb="0" eb="1">
      <t>ナカ</t>
    </rPh>
    <rPh sb="1" eb="3">
      <t>コウモク</t>
    </rPh>
    <phoneticPr fontId="3"/>
  </si>
  <si>
    <t>インポート　ボタン
　　クリック</t>
    <phoneticPr fontId="3"/>
  </si>
  <si>
    <t>インポートダイアログ　表示</t>
    <rPh sb="11" eb="13">
      <t>ヒョウジ</t>
    </rPh>
    <phoneticPr fontId="3"/>
  </si>
  <si>
    <t>エクスポート　ボタン
　　クリック</t>
    <phoneticPr fontId="3"/>
  </si>
  <si>
    <t>ダウンロード保存確認ダイアログ　表示</t>
    <rPh sb="6" eb="8">
      <t>ホゾン</t>
    </rPh>
    <rPh sb="8" eb="10">
      <t>カクニン</t>
    </rPh>
    <rPh sb="16" eb="18">
      <t>ヒョウジ</t>
    </rPh>
    <phoneticPr fontId="3"/>
  </si>
  <si>
    <t>ダウンロード（Excel）ファイル作成</t>
    <rPh sb="17" eb="19">
      <t>サクセイ</t>
    </rPh>
    <phoneticPr fontId="3"/>
  </si>
  <si>
    <t>・ダウンロード保存確認ダイアログが表示され、以下の操作ができること。
　キャンセルを選択した場合、ダウンロードファイルを破棄する。
　表示を選択した場合、ダウンロードファイルの内容を表示する。
　保存を選択した場合、ローカルなダウンロードフォルダにファイルが保存される。</t>
    <rPh sb="7" eb="9">
      <t>ホゾン</t>
    </rPh>
    <rPh sb="9" eb="11">
      <t>カクニン</t>
    </rPh>
    <rPh sb="17" eb="19">
      <t>ヒョウジ</t>
    </rPh>
    <rPh sb="22" eb="24">
      <t>イカ</t>
    </rPh>
    <rPh sb="25" eb="27">
      <t>ソウサ</t>
    </rPh>
    <rPh sb="42" eb="44">
      <t>センタク</t>
    </rPh>
    <rPh sb="46" eb="48">
      <t>バアイ</t>
    </rPh>
    <rPh sb="60" eb="62">
      <t>ハキ</t>
    </rPh>
    <rPh sb="67" eb="69">
      <t>ヒョウジ</t>
    </rPh>
    <rPh sb="70" eb="72">
      <t>センタク</t>
    </rPh>
    <rPh sb="74" eb="76">
      <t>バアイ</t>
    </rPh>
    <rPh sb="88" eb="90">
      <t>ナイヨウ</t>
    </rPh>
    <rPh sb="91" eb="93">
      <t>ヒョウジ</t>
    </rPh>
    <rPh sb="98" eb="100">
      <t>ホゾン</t>
    </rPh>
    <rPh sb="101" eb="103">
      <t>センタク</t>
    </rPh>
    <rPh sb="105" eb="107">
      <t>バアイ</t>
    </rPh>
    <rPh sb="129" eb="131">
      <t>ホゾン</t>
    </rPh>
    <phoneticPr fontId="3"/>
  </si>
  <si>
    <t>画面遷移</t>
    <rPh sb="0" eb="2">
      <t>ガメン</t>
    </rPh>
    <rPh sb="2" eb="4">
      <t>センイ</t>
    </rPh>
    <phoneticPr fontId="3"/>
  </si>
  <si>
    <t>中項目　
　　タブ　切替</t>
    <rPh sb="0" eb="1">
      <t>チュウ</t>
    </rPh>
    <rPh sb="1" eb="3">
      <t>コウモク</t>
    </rPh>
    <rPh sb="10" eb="12">
      <t>キリカエ</t>
    </rPh>
    <phoneticPr fontId="3"/>
  </si>
  <si>
    <t>大項目　
　　タブ　切替</t>
    <rPh sb="0" eb="1">
      <t>ダイ</t>
    </rPh>
    <rPh sb="1" eb="3">
      <t>コウモク</t>
    </rPh>
    <rPh sb="10" eb="12">
      <t>キリカエ</t>
    </rPh>
    <phoneticPr fontId="3"/>
  </si>
  <si>
    <t>画面切替</t>
    <rPh sb="0" eb="2">
      <t>ガメン</t>
    </rPh>
    <rPh sb="2" eb="4">
      <t>キリカエ</t>
    </rPh>
    <phoneticPr fontId="3"/>
  </si>
  <si>
    <t>・別小項目の編集画面に切り替わること。</t>
    <rPh sb="2" eb="3">
      <t>ショウ</t>
    </rPh>
    <phoneticPr fontId="3"/>
  </si>
  <si>
    <t xml:space="preserve">・非表示
</t>
    <rPh sb="1" eb="4">
      <t>ヒヒョウジ</t>
    </rPh>
    <phoneticPr fontId="3"/>
  </si>
  <si>
    <t>・Excelファイルに現在の登録内容が出力されること。</t>
    <rPh sb="19" eb="21">
      <t>シュツリョク</t>
    </rPh>
    <phoneticPr fontId="3"/>
  </si>
  <si>
    <t>・選択大項目に紐づく中項目のみタブが表示され、タブ名称はRubicクラスオブジェクト（子）.abilityCode + " : " + nameが表示されること。
・初期表示時は先頭（左端）が選択された状態での表示がされること。</t>
    <rPh sb="18" eb="20">
      <t>ヒョウジ</t>
    </rPh>
    <rPh sb="25" eb="27">
      <t>メイショウ</t>
    </rPh>
    <rPh sb="43" eb="44">
      <t>コ</t>
    </rPh>
    <phoneticPr fontId="3"/>
  </si>
  <si>
    <t>・ルーブリックキーに紐づく大項目がタブ表示され、そのタブ名称はRubicクラスオブジェクト（親）.abilityCode + " : " + nameが表示されること。
・初期表示時は先頭（左端）が選択された状態での表示がされること。</t>
    <rPh sb="13" eb="14">
      <t>ダイ</t>
    </rPh>
    <rPh sb="28" eb="30">
      <t>メイショウ</t>
    </rPh>
    <rPh sb="46" eb="47">
      <t>オヤ</t>
    </rPh>
    <rPh sb="86" eb="88">
      <t>ショキ</t>
    </rPh>
    <rPh sb="88" eb="90">
      <t>ヒョウジ</t>
    </rPh>
    <rPh sb="90" eb="91">
      <t>ジ</t>
    </rPh>
    <rPh sb="92" eb="94">
      <t>セントウ</t>
    </rPh>
    <rPh sb="95" eb="96">
      <t>ヒダリ</t>
    </rPh>
    <rPh sb="96" eb="97">
      <t>ハシ</t>
    </rPh>
    <rPh sb="99" eb="101">
      <t>センタク</t>
    </rPh>
    <rPh sb="104" eb="106">
      <t>ジョウタイ</t>
    </rPh>
    <rPh sb="108" eb="110">
      <t>ヒョウジ</t>
    </rPh>
    <phoneticPr fontId="3"/>
  </si>
  <si>
    <t>・選択中大中項目に紐づく小項目　Rubicクラスオブジェクト（孫）.abilityCode + " : " + nameが表示されること。
・初期表示時は先頭（左上）が選択された状態で表示されること。</t>
    <rPh sb="5" eb="6">
      <t>チュウ</t>
    </rPh>
    <rPh sb="12" eb="15">
      <t>ショウコウモク</t>
    </rPh>
    <rPh sb="31" eb="32">
      <t>マゴ</t>
    </rPh>
    <rPh sb="72" eb="74">
      <t>ショキ</t>
    </rPh>
    <rPh sb="74" eb="76">
      <t>ヒョウジ</t>
    </rPh>
    <rPh sb="76" eb="77">
      <t>ジ</t>
    </rPh>
    <rPh sb="78" eb="80">
      <t>セントウ</t>
    </rPh>
    <rPh sb="81" eb="82">
      <t>ヒダリ</t>
    </rPh>
    <rPh sb="82" eb="83">
      <t>ウエ</t>
    </rPh>
    <rPh sb="85" eb="87">
      <t>センタク</t>
    </rPh>
    <rPh sb="90" eb="92">
      <t>ジョウタイ</t>
    </rPh>
    <rPh sb="93" eb="95">
      <t>ヒョウジ</t>
    </rPh>
    <phoneticPr fontId="3"/>
  </si>
  <si>
    <t>・別中項目の編集画面に切り替わること。
・対応して小項目も切り替わること。</t>
    <rPh sb="2" eb="3">
      <t>チュウ</t>
    </rPh>
    <rPh sb="21" eb="23">
      <t>タイオウ</t>
    </rPh>
    <rPh sb="25" eb="26">
      <t>ショウ</t>
    </rPh>
    <rPh sb="26" eb="28">
      <t>コウモク</t>
    </rPh>
    <rPh sb="29" eb="30">
      <t>キ</t>
    </rPh>
    <rPh sb="31" eb="32">
      <t>カ</t>
    </rPh>
    <phoneticPr fontId="3"/>
  </si>
  <si>
    <t>・別大項目の編集画面に切り替わること。
・対応して中項目も切り替わること。
・対応して小項目も切り替わること。</t>
    <rPh sb="25" eb="26">
      <t>チュウ</t>
    </rPh>
    <phoneticPr fontId="3"/>
  </si>
  <si>
    <t>画面説明</t>
    <rPh sb="0" eb="2">
      <t>ガメン</t>
    </rPh>
    <rPh sb="2" eb="4">
      <t>セツメイ</t>
    </rPh>
    <phoneticPr fontId="3"/>
  </si>
  <si>
    <t>インポート　ボタン</t>
    <phoneticPr fontId="3"/>
  </si>
  <si>
    <t>ファイルを選択　ボタン</t>
    <rPh sb="5" eb="7">
      <t>センタク</t>
    </rPh>
    <phoneticPr fontId="3"/>
  </si>
  <si>
    <t>ファイル選択ボタン
　クリック</t>
    <rPh sb="4" eb="6">
      <t>センタク</t>
    </rPh>
    <phoneticPr fontId="3"/>
  </si>
  <si>
    <t>・ファイル名欄の初期表示は「選択されていません」と表示されていること。</t>
    <rPh sb="5" eb="6">
      <t>メイ</t>
    </rPh>
    <rPh sb="6" eb="7">
      <t>ラン</t>
    </rPh>
    <rPh sb="8" eb="10">
      <t>ショキ</t>
    </rPh>
    <rPh sb="10" eb="12">
      <t>ヒョウジ</t>
    </rPh>
    <rPh sb="14" eb="16">
      <t>センタク</t>
    </rPh>
    <rPh sb="25" eb="27">
      <t>ヒョウジ</t>
    </rPh>
    <phoneticPr fontId="3"/>
  </si>
  <si>
    <t>ファイル名欄</t>
    <rPh sb="4" eb="5">
      <t>メイ</t>
    </rPh>
    <rPh sb="5" eb="6">
      <t>ラン</t>
    </rPh>
    <phoneticPr fontId="3"/>
  </si>
  <si>
    <t>インポートボタン
　クリック</t>
    <phoneticPr fontId="3"/>
  </si>
  <si>
    <t>ファイル
　ドラッグ＆ドロップ</t>
    <phoneticPr fontId="3"/>
  </si>
  <si>
    <t>・ドラッグ＆ドロップしたファイルファイル名が　ファイル名欄　に表示され読み込みの対象となること。</t>
    <rPh sb="20" eb="21">
      <t>メイ</t>
    </rPh>
    <rPh sb="27" eb="28">
      <t>メイ</t>
    </rPh>
    <rPh sb="28" eb="29">
      <t>ラン</t>
    </rPh>
    <rPh sb="31" eb="33">
      <t>ヒョウジ</t>
    </rPh>
    <rPh sb="35" eb="36">
      <t>ヨ</t>
    </rPh>
    <rPh sb="37" eb="38">
      <t>コ</t>
    </rPh>
    <rPh sb="40" eb="42">
      <t>タイショウ</t>
    </rPh>
    <phoneticPr fontId="3"/>
  </si>
  <si>
    <r>
      <t xml:space="preserve">・ファイル選択ダイアログが表示されること。
</t>
    </r>
    <r>
      <rPr>
        <sz val="12"/>
        <color theme="1" tint="0.499984740745262"/>
        <rFont val="ＭＳ Ｐゴシック"/>
        <family val="3"/>
        <charset val="128"/>
      </rPr>
      <t>・ファイル選択の拡張子フィルタをexcelファイル（.xls)にすること。</t>
    </r>
    <r>
      <rPr>
        <sz val="12"/>
        <rFont val="ＭＳ Ｐゴシック"/>
        <family val="3"/>
        <charset val="128"/>
      </rPr>
      <t xml:space="preserve">
・ファイル選択したファイル名が　ファイル名欄　に表示され読み込みの対象となること。</t>
    </r>
    <rPh sb="5" eb="7">
      <t>センタク</t>
    </rPh>
    <rPh sb="13" eb="15">
      <t>ヒョウジ</t>
    </rPh>
    <rPh sb="27" eb="29">
      <t>センタク</t>
    </rPh>
    <rPh sb="30" eb="33">
      <t>カクチョウシ</t>
    </rPh>
    <rPh sb="66" eb="68">
      <t>センタク</t>
    </rPh>
    <rPh sb="74" eb="75">
      <t>メイ</t>
    </rPh>
    <rPh sb="81" eb="82">
      <t>メイ</t>
    </rPh>
    <rPh sb="82" eb="83">
      <t>ラン</t>
    </rPh>
    <rPh sb="85" eb="87">
      <t>ヒョウジ</t>
    </rPh>
    <rPh sb="89" eb="90">
      <t>ヨ</t>
    </rPh>
    <rPh sb="91" eb="92">
      <t>コ</t>
    </rPh>
    <rPh sb="94" eb="96">
      <t>タイショウ</t>
    </rPh>
    <phoneticPr fontId="3"/>
  </si>
  <si>
    <t>インポートが正常に終了した場合</t>
    <phoneticPr fontId="3"/>
  </si>
  <si>
    <t>見出し（画面タイトル）はプロパティから取得し、画面に表示されること。
(例：「能力要請科目一覧」)</t>
    <rPh sb="0" eb="2">
      <t>ミダ</t>
    </rPh>
    <rPh sb="4" eb="6">
      <t>ガメン</t>
    </rPh>
    <rPh sb="19" eb="21">
      <t>シュトク</t>
    </rPh>
    <rPh sb="23" eb="25">
      <t>ガメン</t>
    </rPh>
    <rPh sb="26" eb="28">
      <t>ヒョウジ</t>
    </rPh>
    <rPh sb="36" eb="37">
      <t>レイ</t>
    </rPh>
    <rPh sb="39" eb="41">
      <t>ノウリョク</t>
    </rPh>
    <rPh sb="41" eb="43">
      <t>ヨウセイ</t>
    </rPh>
    <rPh sb="43" eb="45">
      <t>カモク</t>
    </rPh>
    <rPh sb="45" eb="47">
      <t>イチラン</t>
    </rPh>
    <phoneticPr fontId="3"/>
  </si>
  <si>
    <t>能力養成科目一覧ボタン</t>
    <rPh sb="0" eb="2">
      <t>ノウリョク</t>
    </rPh>
    <rPh sb="2" eb="4">
      <t>ヨウセイ</t>
    </rPh>
    <rPh sb="4" eb="6">
      <t>カモク</t>
    </rPh>
    <rPh sb="6" eb="8">
      <t>イチラン</t>
    </rPh>
    <phoneticPr fontId="3"/>
  </si>
  <si>
    <t>・ボタン名称はプロパティから取得表示されること。
　（例　「能力養成科目一覧」）</t>
    <rPh sb="4" eb="6">
      <t>メイショウ</t>
    </rPh>
    <rPh sb="27" eb="28">
      <t>レイ</t>
    </rPh>
    <rPh sb="30" eb="32">
      <t>ノウリョク</t>
    </rPh>
    <rPh sb="32" eb="34">
      <t>ヨウセイ</t>
    </rPh>
    <rPh sb="34" eb="36">
      <t>カモク</t>
    </rPh>
    <rPh sb="36" eb="38">
      <t>イチラン</t>
    </rPh>
    <phoneticPr fontId="3"/>
  </si>
  <si>
    <t>Vitaeグラフ（大項目）の表示</t>
    <rPh sb="9" eb="12">
      <t>ダイコウモク</t>
    </rPh>
    <rPh sb="14" eb="16">
      <t>ヒョウジ</t>
    </rPh>
    <phoneticPr fontId="3"/>
  </si>
  <si>
    <t>Vitaeグラフ（中項目）の表示</t>
    <rPh sb="9" eb="10">
      <t>ナカ</t>
    </rPh>
    <rPh sb="10" eb="12">
      <t>コウモク</t>
    </rPh>
    <rPh sb="14" eb="16">
      <t>ヒョウジ</t>
    </rPh>
    <phoneticPr fontId="3"/>
  </si>
  <si>
    <t>・各項目に準じた背景色が設定されること。</t>
    <rPh sb="1" eb="2">
      <t>カク</t>
    </rPh>
    <rPh sb="2" eb="4">
      <t>コウモク</t>
    </rPh>
    <rPh sb="5" eb="6">
      <t>ジュン</t>
    </rPh>
    <phoneticPr fontId="3"/>
  </si>
  <si>
    <t>一覧表示</t>
    <rPh sb="0" eb="2">
      <t>イチラン</t>
    </rPh>
    <rPh sb="2" eb="4">
      <t>ヒョウジ</t>
    </rPh>
    <phoneticPr fontId="3"/>
  </si>
  <si>
    <t>・項目見出しはプロパティから取得表示されること。
　（例：「大項目」、「中項目」、「小項目」、「HIRAKU推奨科目」）</t>
    <rPh sb="1" eb="3">
      <t>コウモク</t>
    </rPh>
    <rPh sb="3" eb="5">
      <t>ミダ</t>
    </rPh>
    <rPh sb="30" eb="33">
      <t>ダイコウモク</t>
    </rPh>
    <rPh sb="36" eb="37">
      <t>チュウ</t>
    </rPh>
    <rPh sb="37" eb="39">
      <t>コウモク</t>
    </rPh>
    <rPh sb="42" eb="45">
      <t>ショウコウモク</t>
    </rPh>
    <rPh sb="54" eb="56">
      <t>スイショウ</t>
    </rPh>
    <rPh sb="56" eb="58">
      <t>カモク</t>
    </rPh>
    <phoneticPr fontId="3"/>
  </si>
  <si>
    <t xml:space="preserve">・共通（ルーブリック情報取得）で大項目を取得し、画面に表示（太字）されること。
　　Categry階層：クラス名         ：オブジェクト名：
　　----------：------------：-----------：----------------------------
　　   1(親）      ：RubricCategory：name          ：大項目 - 項目名 </t>
    <rPh sb="150" eb="151">
      <t>オヤ</t>
    </rPh>
    <phoneticPr fontId="3"/>
  </si>
  <si>
    <t>・共通（ルーブリック情報取得）で大項目を取得し、画面に表示されること。
　　Categry階層：クラス名         ：オブジェクト名：
　　----------：------------：-----------：----------------------------
　　   1(親）      ：RubricCategory：name          ：大項目 - 項目名 
　　   1(親）      ：RubricCategory：abilityCode   ：大項目 - 項目コード 
　表示内容　abilityCode + " : " + name</t>
    <rPh sb="146" eb="147">
      <t>オヤ</t>
    </rPh>
    <rPh sb="257" eb="259">
      <t>ヒョウジ</t>
    </rPh>
    <rPh sb="259" eb="261">
      <t>ナイヨウ</t>
    </rPh>
    <phoneticPr fontId="3"/>
  </si>
  <si>
    <t xml:space="preserve">・共通（ルーブリック情報取得）で中項目を取得し、画面にリンク表示されること
　（例：知識基盤(A1)）
　　Categry階層：クラス名         ：オブジェクト名：
　　----------：------------：-----------：----------------------------
　　    2(子）     ：RubricCategory：name          ：中項目 - 項目名
　　    2(子）     ：RubricCategory：abilityCode   ：中項目 - 項目コード
　　　　表示内容　name + "(" + abilityCode + ")"
</t>
    <rPh sb="163" eb="164">
      <t>コ</t>
    </rPh>
    <rPh sb="274" eb="276">
      <t>ヒョウジ</t>
    </rPh>
    <rPh sb="276" eb="278">
      <t>ナイヨウ</t>
    </rPh>
    <phoneticPr fontId="3"/>
  </si>
  <si>
    <t>・共通（ルーブリック情報取得）で中項目を取得し、画面に表示されること。
　　Categry階層：クラス名         ：オブジェクト名：
　　----------：------------：-----------：----------------------------
　　   2(子）      ：RubricCategory：name          ：中項目 - 項目名 
　　   2(子）      ：RubricCategory：abilityCode   ：中項目 - 項目コード 
　表示内容　abilityCode + " : " + name</t>
    <rPh sb="16" eb="17">
      <t>チュウ</t>
    </rPh>
    <rPh sb="146" eb="147">
      <t>コ</t>
    </rPh>
    <rPh sb="185" eb="186">
      <t>チュウ</t>
    </rPh>
    <rPh sb="203" eb="204">
      <t>コ</t>
    </rPh>
    <rPh sb="242" eb="243">
      <t>チュウ</t>
    </rPh>
    <rPh sb="257" eb="259">
      <t>ヒョウジ</t>
    </rPh>
    <rPh sb="259" eb="261">
      <t>ナイヨウ</t>
    </rPh>
    <phoneticPr fontId="3"/>
  </si>
  <si>
    <t>・共通（ルーブリック情報取得）で小項目を取得し、画面に表示されること。
　　Categry階層：クラス名         ：オブジェクト名：
　　----------：------------：-----------：----------------------------
　　   3(孫）      ：RubricCategory：name          ：小項目 - 項目名 
　　   3(孫）      ：RubricCategory：abilityCode   ：小項目 - 項目コード 
　表示内容　abilityCode + " : " + name</t>
    <rPh sb="16" eb="17">
      <t>ショウ</t>
    </rPh>
    <rPh sb="146" eb="147">
      <t>マゴ</t>
    </rPh>
    <rPh sb="185" eb="186">
      <t>ショウ</t>
    </rPh>
    <rPh sb="203" eb="204">
      <t>マゴ</t>
    </rPh>
    <rPh sb="242" eb="243">
      <t>ショウ</t>
    </rPh>
    <rPh sb="257" eb="259">
      <t>ヒョウジ</t>
    </rPh>
    <rPh sb="259" eb="261">
      <t>ナイヨウ</t>
    </rPh>
    <phoneticPr fontId="3"/>
  </si>
  <si>
    <t>一覧表-大項目</t>
    <rPh sb="0" eb="2">
      <t>イチラン</t>
    </rPh>
    <rPh sb="2" eb="3">
      <t>ヒョウ</t>
    </rPh>
    <rPh sb="4" eb="7">
      <t>ダイコウモク</t>
    </rPh>
    <phoneticPr fontId="3"/>
  </si>
  <si>
    <t>一覧表-中項目</t>
    <rPh sb="0" eb="2">
      <t>イチラン</t>
    </rPh>
    <rPh sb="2" eb="3">
      <t>ヒョウ</t>
    </rPh>
    <rPh sb="4" eb="5">
      <t>ナカ</t>
    </rPh>
    <rPh sb="5" eb="7">
      <t>コウモク</t>
    </rPh>
    <phoneticPr fontId="3"/>
  </si>
  <si>
    <t>一覧表-小項目</t>
    <rPh sb="0" eb="2">
      <t>イチラン</t>
    </rPh>
    <rPh sb="2" eb="3">
      <t>ヒョウ</t>
    </rPh>
    <rPh sb="4" eb="5">
      <t>ショウ</t>
    </rPh>
    <rPh sb="5" eb="7">
      <t>コウモク</t>
    </rPh>
    <phoneticPr fontId="3"/>
  </si>
  <si>
    <t>一覧表-HIRAKU推奨科目</t>
    <rPh sb="0" eb="2">
      <t>イチラン</t>
    </rPh>
    <rPh sb="2" eb="3">
      <t>ヒョウ</t>
    </rPh>
    <rPh sb="10" eb="12">
      <t>スイショウ</t>
    </rPh>
    <rPh sb="12" eb="14">
      <t>カモク</t>
    </rPh>
    <phoneticPr fontId="3"/>
  </si>
  <si>
    <t>能力養成科目一覧　ボタン
　クリック</t>
    <rPh sb="0" eb="2">
      <t>ノウリョク</t>
    </rPh>
    <rPh sb="2" eb="4">
      <t>ヨウセイ</t>
    </rPh>
    <rPh sb="4" eb="6">
      <t>カモク</t>
    </rPh>
    <rPh sb="6" eb="8">
      <t>イチラン</t>
    </rPh>
    <phoneticPr fontId="3"/>
  </si>
  <si>
    <t>・「能力養成科目（一覧）」画面へ遷移されること。</t>
    <rPh sb="13" eb="15">
      <t>ガメン</t>
    </rPh>
    <phoneticPr fontId="3"/>
  </si>
  <si>
    <t>Vitaeグラフ（中項目）
　リンククリック</t>
    <rPh sb="9" eb="10">
      <t>ナカ</t>
    </rPh>
    <rPh sb="10" eb="12">
      <t>コウモク</t>
    </rPh>
    <phoneticPr fontId="3"/>
  </si>
  <si>
    <t>能力養成科目 (一覧)</t>
    <phoneticPr fontId="3"/>
  </si>
  <si>
    <t>能力養成科目</t>
    <phoneticPr fontId="3"/>
  </si>
  <si>
    <t>・「能力養成科目 (一覧)」画面へ遷移されること。</t>
    <rPh sb="14" eb="16">
      <t>ガメン</t>
    </rPh>
    <phoneticPr fontId="3"/>
  </si>
  <si>
    <t>・見出し（画面タイトル）はプロパティから取得し、画面に表示されること。
(例：「能力養成メニュー」)</t>
    <rPh sb="1" eb="3">
      <t>ミダ</t>
    </rPh>
    <rPh sb="5" eb="7">
      <t>ガメン</t>
    </rPh>
    <rPh sb="20" eb="22">
      <t>シュトク</t>
    </rPh>
    <rPh sb="24" eb="26">
      <t>ガメン</t>
    </rPh>
    <rPh sb="27" eb="29">
      <t>ヒョウジ</t>
    </rPh>
    <rPh sb="37" eb="38">
      <t>レイ</t>
    </rPh>
    <rPh sb="40" eb="42">
      <t>ノウリョク</t>
    </rPh>
    <rPh sb="42" eb="44">
      <t>ヨウセイ</t>
    </rPh>
    <phoneticPr fontId="3"/>
  </si>
  <si>
    <t>・ボタン名称はプロパティから取得表示されること。
　（例　「エクスポート」）</t>
    <rPh sb="4" eb="6">
      <t>メイショウ</t>
    </rPh>
    <rPh sb="27" eb="28">
      <t>レイ</t>
    </rPh>
    <phoneticPr fontId="3"/>
  </si>
  <si>
    <t>能力養成科目　ボタン</t>
    <rPh sb="0" eb="2">
      <t>ノウリョク</t>
    </rPh>
    <rPh sb="2" eb="4">
      <t>ヨウセイ</t>
    </rPh>
    <rPh sb="4" eb="6">
      <t>カモク</t>
    </rPh>
    <phoneticPr fontId="3"/>
  </si>
  <si>
    <t>・ボタン名称はプロパティから取得表示されること。
　（例　「能力養成科目」）</t>
    <rPh sb="4" eb="6">
      <t>メイショウ</t>
    </rPh>
    <rPh sb="27" eb="28">
      <t>レイ</t>
    </rPh>
    <rPh sb="30" eb="32">
      <t>ノウリョク</t>
    </rPh>
    <rPh sb="32" eb="34">
      <t>ヨウセイ</t>
    </rPh>
    <rPh sb="34" eb="36">
      <t>カモク</t>
    </rPh>
    <phoneticPr fontId="3"/>
  </si>
  <si>
    <t>新規登録　ボタン</t>
    <rPh sb="0" eb="2">
      <t>シンキ</t>
    </rPh>
    <rPh sb="2" eb="4">
      <t>トウロク</t>
    </rPh>
    <phoneticPr fontId="3"/>
  </si>
  <si>
    <t>削除　ボタン</t>
    <rPh sb="0" eb="2">
      <t>サクジョ</t>
    </rPh>
    <phoneticPr fontId="3"/>
  </si>
  <si>
    <t>・ボタン名称はプロパティから取得表示されること。
　（例　「削除」）</t>
    <rPh sb="4" eb="6">
      <t>メイショウ</t>
    </rPh>
    <rPh sb="27" eb="28">
      <t>レイ</t>
    </rPh>
    <rPh sb="30" eb="32">
      <t>サクジョ</t>
    </rPh>
    <phoneticPr fontId="3"/>
  </si>
  <si>
    <t>・ボタン名称はプロパティから取得表示されること。
　（例　「新規登録」）</t>
    <rPh sb="4" eb="6">
      <t>メイショウ</t>
    </rPh>
    <rPh sb="27" eb="28">
      <t>レイ</t>
    </rPh>
    <rPh sb="30" eb="32">
      <t>シンキ</t>
    </rPh>
    <rPh sb="32" eb="34">
      <t>トウロク</t>
    </rPh>
    <phoneticPr fontId="3"/>
  </si>
  <si>
    <t>・ボタン名称はプロパティから取得表示されること。
　（例　「インポート」）</t>
    <rPh sb="4" eb="6">
      <t>メイショウ</t>
    </rPh>
    <rPh sb="27" eb="28">
      <t>レイ</t>
    </rPh>
    <phoneticPr fontId="3"/>
  </si>
  <si>
    <t>能力養成科目　見出し</t>
    <rPh sb="0" eb="2">
      <t>ノウリョク</t>
    </rPh>
    <rPh sb="2" eb="4">
      <t>ヨウセイ</t>
    </rPh>
    <rPh sb="4" eb="6">
      <t>カモク</t>
    </rPh>
    <rPh sb="7" eb="9">
      <t>ミダ</t>
    </rPh>
    <phoneticPr fontId="3"/>
  </si>
  <si>
    <t>・項目名称はプロパティから取得表示されること。
　（例：「r能力養成科目」）</t>
    <rPh sb="1" eb="3">
      <t>コウモク</t>
    </rPh>
    <rPh sb="3" eb="5">
      <t>メイショウ</t>
    </rPh>
    <rPh sb="26" eb="27">
      <t>レイ</t>
    </rPh>
    <rPh sb="30" eb="32">
      <t>ノウリョク</t>
    </rPh>
    <rPh sb="32" eb="34">
      <t>ヨウセイ</t>
    </rPh>
    <rPh sb="34" eb="36">
      <t>カモク</t>
    </rPh>
    <phoneticPr fontId="3"/>
  </si>
  <si>
    <t>小項目　リンク</t>
    <rPh sb="0" eb="1">
      <t>ショウ</t>
    </rPh>
    <phoneticPr fontId="3"/>
  </si>
  <si>
    <t>・項目名称はプロパティから取得表示されること。
　（例：「RDF No.」）
・小項目リンクで選択されたRubicクラスオブジェクト（孫）.abilityCode が表示されること。</t>
    <rPh sb="41" eb="44">
      <t>ショウコウモク</t>
    </rPh>
    <rPh sb="48" eb="50">
      <t>センタク</t>
    </rPh>
    <rPh sb="68" eb="69">
      <t>マゴ</t>
    </rPh>
    <phoneticPr fontId="3"/>
  </si>
  <si>
    <t>・項目名称はプロパティから取得表示されること。
　（例：「能力」）
・小項目リンクで選択されたRubicクラスオブジェクト（孫）.name が表示されること。</t>
    <rPh sb="29" eb="31">
      <t>ノウリョク</t>
    </rPh>
    <rPh sb="36" eb="39">
      <t>ショウコウモク</t>
    </rPh>
    <rPh sb="43" eb="45">
      <t>センタク</t>
    </rPh>
    <rPh sb="63" eb="64">
      <t>マゴ</t>
    </rPh>
    <phoneticPr fontId="3"/>
  </si>
  <si>
    <t xml:space="preserve"> RDF No.</t>
    <phoneticPr fontId="3"/>
  </si>
  <si>
    <t xml:space="preserve"> 能力</t>
    <rPh sb="1" eb="3">
      <t>ノウリョク</t>
    </rPh>
    <phoneticPr fontId="3"/>
  </si>
  <si>
    <t>※運営事務局/共同実施機関窓口/連携大学のみ表示
・チェックOFFで初期表示され、クリックでON/OFFがトグル動作するチェックボックスが表示されること。
・チェックONが1件でもあれば、連動して「削除ボタン」が活性化されること。</t>
    <rPh sb="35" eb="37">
      <t>ショキ</t>
    </rPh>
    <rPh sb="37" eb="39">
      <t>ヒョウジ</t>
    </rPh>
    <rPh sb="57" eb="59">
      <t>ドウサ</t>
    </rPh>
    <rPh sb="70" eb="72">
      <t>ヒョウジ</t>
    </rPh>
    <rPh sb="88" eb="89">
      <t>ケン</t>
    </rPh>
    <rPh sb="95" eb="97">
      <t>レンドウ</t>
    </rPh>
    <rPh sb="100" eb="102">
      <t>サクジョ</t>
    </rPh>
    <rPh sb="107" eb="110">
      <t>カッセイカ</t>
    </rPh>
    <phoneticPr fontId="3"/>
  </si>
  <si>
    <t>能力養成科目一覧</t>
    <phoneticPr fontId="3"/>
  </si>
  <si>
    <t xml:space="preserve">・下記テーブルより抽出した項目が画面に表示されること。
　　表示内容：　能力養成科目名称　+ "(" ＋ 組織名称  ＋ ")"
  抽出項目：
 　　能力養成科目名称     B.LESSON_NAME,
 　　組織名称（原語）        C.PARTY_NAME
  抽出テーブル：
     能力養成科目 養成能力
         リレーション           NR_LESSON_REL_SUBJECT_TBL A,
     能力養成科目テーブル NR_LESSON_TBL B,
     組織情報                  MS_PARTY_TBL C
　抽出条件：
 　　ルーブリックキー  　　　　　　A.RUBRIC_KEY = 'ルーブリックキー'
 　　能力養成科目キー 　　and A.LESSON_KEY = B.LESSON_KEY
 　　組織コード   　　　　　　and B.PARTY_CODE = C.PARTY_CODE
</t>
    <rPh sb="1" eb="3">
      <t>カキ</t>
    </rPh>
    <rPh sb="9" eb="11">
      <t>チュウシュツ</t>
    </rPh>
    <rPh sb="13" eb="15">
      <t>コウモク</t>
    </rPh>
    <phoneticPr fontId="3"/>
  </si>
  <si>
    <t xml:space="preserve">   能力養成科目キー</t>
    <phoneticPr fontId="3"/>
  </si>
  <si>
    <t xml:space="preserve">   養成能力コード</t>
    <phoneticPr fontId="3"/>
  </si>
  <si>
    <t>　科目名</t>
    <phoneticPr fontId="3"/>
  </si>
  <si>
    <r>
      <t>・項目見出しはプロパティから取得表示されること。
　（例：「」,「科目名」,「開講大学」,「受講対象者」,「開講期」,「曜日」,「時限」,「授業形態」,「単位」)
以下　能力養成科目データを抽出し、以下の一覧に表示/保持されること。
　</t>
    </r>
    <r>
      <rPr>
        <sz val="12"/>
        <color rgb="FFFF0000"/>
        <rFont val="ＭＳ Ｐゴシック"/>
        <family val="3"/>
        <charset val="128"/>
      </rPr>
      <t xml:space="preserve">
</t>
    </r>
    <r>
      <rPr>
        <sz val="12"/>
        <rFont val="ＭＳ Ｐゴシック"/>
        <family val="3"/>
        <charset val="128"/>
      </rPr>
      <t xml:space="preserve">  抽出項目：
 　　養成能力コード         A.SUBJECT_CODE,
 　　能力養成科目キー     A.LESSON_KEY,
 　　能力養成科目名称     B.LESSON_NAME,
 　　組織名称（原語）        C.PARTY_NAME,
 　　受講対象者              B.LESSON_TARGET,
 　　開講期                    B.LESSON_DATE,
 　　曜日時限                 B.LESSON_PERIOD,
 　　授業形態                 B.LESSON_KBN,
 　　単位                       B.UNIT
  抽出テーブル：
     能力養成科目 養成能力
         リレーション           NR_LESSON_REL_SUBJECT_TBL A,
     能力養成科目テーブル NR_LESSON_TBL B,
     組織情報                  MS_PARTY_TBL C
　抽出条件：
 　　ルーブリックキー  　　　　　　A.RUBRIC_KEY = 'ルーブリックキー'
 　　能力養成科目キー 　　and A.LESSON_KEY = B.LESSON_KEY
 　　組織コード   　　　　　　and B.PARTY_CODE = C.PARTY_CODE
</t>
    </r>
    <rPh sb="83" eb="85">
      <t>イカ</t>
    </rPh>
    <rPh sb="100" eb="102">
      <t>イカ</t>
    </rPh>
    <rPh sb="109" eb="111">
      <t>ホジ</t>
    </rPh>
    <phoneticPr fontId="3"/>
  </si>
  <si>
    <t xml:space="preserve">   開講大学</t>
    <phoneticPr fontId="3"/>
  </si>
  <si>
    <t xml:space="preserve">   受講対象者</t>
    <phoneticPr fontId="3"/>
  </si>
  <si>
    <t xml:space="preserve">   開講期</t>
    <phoneticPr fontId="3"/>
  </si>
  <si>
    <t xml:space="preserve">   曜日時限</t>
    <phoneticPr fontId="3"/>
  </si>
  <si>
    <t xml:space="preserve">   授業形態</t>
    <phoneticPr fontId="3"/>
  </si>
  <si>
    <t xml:space="preserve">   単位</t>
    <phoneticPr fontId="3"/>
  </si>
  <si>
    <t xml:space="preserve">・抽出した養成能力コードがhidden（非表示）で保持されていること。
</t>
    <rPh sb="1" eb="3">
      <t>チュウシュツ</t>
    </rPh>
    <phoneticPr fontId="3"/>
  </si>
  <si>
    <t xml:space="preserve">   削除選択チェックボタン</t>
    <rPh sb="3" eb="5">
      <t>サクジョ</t>
    </rPh>
    <phoneticPr fontId="3"/>
  </si>
  <si>
    <t xml:space="preserve">・抽出した能力養成科目キーがhidden（非表示）で保持されていること。
</t>
    <phoneticPr fontId="3"/>
  </si>
  <si>
    <t xml:space="preserve">・抽出した開講大学が表示されること。
</t>
    <rPh sb="5" eb="7">
      <t>カイコウ</t>
    </rPh>
    <rPh sb="7" eb="9">
      <t>ダイガク</t>
    </rPh>
    <rPh sb="10" eb="12">
      <t>ヒョウジ</t>
    </rPh>
    <phoneticPr fontId="3"/>
  </si>
  <si>
    <t xml:space="preserve">・抽出した受講対象者が表示されること。
</t>
    <rPh sb="5" eb="7">
      <t>ジュコウ</t>
    </rPh>
    <rPh sb="7" eb="10">
      <t>タイショウシャ</t>
    </rPh>
    <rPh sb="11" eb="13">
      <t>ヒョウジ</t>
    </rPh>
    <phoneticPr fontId="3"/>
  </si>
  <si>
    <t xml:space="preserve">・抽出した開講期が表示されること。
</t>
    <rPh sb="9" eb="11">
      <t>ヒョウジ</t>
    </rPh>
    <phoneticPr fontId="3"/>
  </si>
  <si>
    <t xml:space="preserve">・抽出した曜日時限が表示されること。
</t>
    <rPh sb="5" eb="7">
      <t>ヨウビ</t>
    </rPh>
    <rPh sb="7" eb="9">
      <t>ジゲン</t>
    </rPh>
    <rPh sb="10" eb="12">
      <t>ヒョウジ</t>
    </rPh>
    <phoneticPr fontId="3"/>
  </si>
  <si>
    <t xml:space="preserve">・抽出した授業形態が表示されること。
</t>
    <rPh sb="5" eb="9">
      <t>ジュギョウケイタイ</t>
    </rPh>
    <rPh sb="10" eb="12">
      <t>ヒョウジ</t>
    </rPh>
    <phoneticPr fontId="3"/>
  </si>
  <si>
    <t xml:space="preserve">・抽出した単位が表示されること。
</t>
    <rPh sb="5" eb="7">
      <t>タンイ</t>
    </rPh>
    <rPh sb="8" eb="10">
      <t>ヒョウジ</t>
    </rPh>
    <phoneticPr fontId="3"/>
  </si>
  <si>
    <t xml:space="preserve">・抽出した科目名がリンク表示されること。
</t>
    <rPh sb="5" eb="8">
      <t>カモクメイ</t>
    </rPh>
    <rPh sb="12" eb="14">
      <t>ヒョウジ</t>
    </rPh>
    <phoneticPr fontId="3"/>
  </si>
  <si>
    <t>初期表示
　個人ユーザ（教職員/その他）/個人ユーザ（相談員）/関連機関窓口（企業、研究所）の利用者　の場合</t>
    <rPh sb="6" eb="8">
      <t>コジン</t>
    </rPh>
    <rPh sb="12" eb="15">
      <t>キョウショクイン</t>
    </rPh>
    <rPh sb="18" eb="19">
      <t>タ</t>
    </rPh>
    <rPh sb="21" eb="23">
      <t>コジン</t>
    </rPh>
    <rPh sb="27" eb="30">
      <t>ソウダンイン</t>
    </rPh>
    <rPh sb="32" eb="34">
      <t>カンレン</t>
    </rPh>
    <rPh sb="34" eb="36">
      <t>キカン</t>
    </rPh>
    <rPh sb="36" eb="38">
      <t>マドグチ</t>
    </rPh>
    <rPh sb="39" eb="41">
      <t>キギョウ</t>
    </rPh>
    <rPh sb="42" eb="45">
      <t>ケンキュウショ</t>
    </rPh>
    <rPh sb="52" eb="54">
      <t>バアイ</t>
    </rPh>
    <phoneticPr fontId="3"/>
  </si>
  <si>
    <t>初期表示
　HIRAKU 運営協議会事務局/共同実施機関窓口（山大・徳大）/連携大学の利用者　の場合</t>
    <rPh sb="13" eb="15">
      <t>ウンエイ</t>
    </rPh>
    <rPh sb="15" eb="18">
      <t>キョウギカイ</t>
    </rPh>
    <rPh sb="18" eb="21">
      <t>ジムキョク</t>
    </rPh>
    <rPh sb="22" eb="24">
      <t>キョウドウ</t>
    </rPh>
    <rPh sb="24" eb="26">
      <t>ジッシ</t>
    </rPh>
    <rPh sb="26" eb="28">
      <t>キカン</t>
    </rPh>
    <rPh sb="28" eb="30">
      <t>マドグチ</t>
    </rPh>
    <rPh sb="31" eb="33">
      <t>ヤマダイ</t>
    </rPh>
    <rPh sb="34" eb="35">
      <t>トク</t>
    </rPh>
    <rPh sb="35" eb="36">
      <t>ダイ</t>
    </rPh>
    <rPh sb="38" eb="40">
      <t>レンケイ</t>
    </rPh>
    <rPh sb="40" eb="42">
      <t>ダイガク</t>
    </rPh>
    <rPh sb="48" eb="50">
      <t>バアイ</t>
    </rPh>
    <phoneticPr fontId="3"/>
  </si>
  <si>
    <t>インポートが正常に終了した場合
　　　能力養成科目 (一覧)画面　再表示</t>
    <rPh sb="33" eb="34">
      <t>サイ</t>
    </rPh>
    <rPh sb="34" eb="36">
      <t>ヒョウジ</t>
    </rPh>
    <phoneticPr fontId="3"/>
  </si>
  <si>
    <t xml:space="preserve">・ボタン名称はプロパティから取得表示されること。
　（例　「インポート」）
</t>
    <rPh sb="4" eb="6">
      <t>メイショウ</t>
    </rPh>
    <rPh sb="27" eb="28">
      <t>レイ</t>
    </rPh>
    <phoneticPr fontId="3"/>
  </si>
  <si>
    <t>養成科目の一括登録ダイアログ</t>
    <phoneticPr fontId="3"/>
  </si>
  <si>
    <t>・文言はプロパティから取得表示されること。
　(例：「養成科目の一括登録を行います。
　　　　インポートしたファイルを正としてすべて上書きします。 」)</t>
    <phoneticPr fontId="3"/>
  </si>
  <si>
    <t>-</t>
    <phoneticPr fontId="3"/>
  </si>
  <si>
    <t xml:space="preserve">・「ファイルを選択」ボタンの名称はプロパティから取得表示されること。
　(例：「参照・・・」）
</t>
    <rPh sb="7" eb="9">
      <t>センタク</t>
    </rPh>
    <rPh sb="37" eb="38">
      <t>レイ</t>
    </rPh>
    <rPh sb="40" eb="42">
      <t>サンショウ</t>
    </rPh>
    <phoneticPr fontId="3"/>
  </si>
  <si>
    <t>機関内講義コード</t>
  </si>
  <si>
    <t>開講部局</t>
  </si>
  <si>
    <t>授業科目・プログラム名</t>
  </si>
  <si>
    <t>担当教員名</t>
  </si>
  <si>
    <t>開講期</t>
  </si>
  <si>
    <t>曜日・時限</t>
  </si>
  <si>
    <t>中継聴講場所</t>
  </si>
  <si>
    <t>単位数</t>
  </si>
  <si>
    <t>学外受講生の単位互換</t>
  </si>
  <si>
    <t>成績評価基準</t>
  </si>
  <si>
    <t>授業の目的・概要</t>
  </si>
  <si>
    <t>授業計画</t>
  </si>
  <si>
    <t>備考</t>
  </si>
  <si>
    <t>eラーニングリンク</t>
  </si>
  <si>
    <t>シラバスリンク</t>
  </si>
  <si>
    <t>関連レベル</t>
  </si>
  <si>
    <t>・以下のチェックを行ない、エラーの場合　エラーメッセージ(*1)を表示し、インポートがされないこと。
　　・文字数：　100以下</t>
    <rPh sb="55" eb="58">
      <t>モジスウ</t>
    </rPh>
    <rPh sb="63" eb="65">
      <t>イカ</t>
    </rPh>
    <phoneticPr fontId="3"/>
  </si>
  <si>
    <t>・以下のチェックを行ない、エラーの場合　エラーメッセージ(*1)を表示し、インポートがされないこと。
　　（「'」や「\」が含まれていた場合、エスケープする。）
　　・文字数：　100以下</t>
    <rPh sb="85" eb="88">
      <t>モジスウ</t>
    </rPh>
    <rPh sb="93" eb="95">
      <t>イカ</t>
    </rPh>
    <phoneticPr fontId="3"/>
  </si>
  <si>
    <t>・以下のチェックを行ない、エラーの場合　エラーメッセージ(*1)を表示し、インポートがされないこと。
　　（「'」や「\」が含まれていた場合、エスケープする。）
　　・必須
　　・文字数：　100以下</t>
    <rPh sb="84" eb="86">
      <t>ヒッス</t>
    </rPh>
    <rPh sb="90" eb="93">
      <t>モジスウ</t>
    </rPh>
    <rPh sb="98" eb="100">
      <t>イカ</t>
    </rPh>
    <phoneticPr fontId="3"/>
  </si>
  <si>
    <t>・以下のチェックを行ない、エラーの場合　エラーメッセージ(*1)を表示し、インポートがされないこと。
　・文字種：半角数字
　・文字数：　100以下</t>
    <rPh sb="54" eb="57">
      <t>モジシュ</t>
    </rPh>
    <rPh sb="58" eb="60">
      <t>ハンカク</t>
    </rPh>
    <rPh sb="60" eb="62">
      <t>スウジ</t>
    </rPh>
    <phoneticPr fontId="3"/>
  </si>
  <si>
    <t>・以下のチェックを行ない、エラーの場合　エラーメッセージ(*1)を表示し、インポートがされないこと。
　　（「'」や「\」が含まれていた場合、エスケープする。）
　　・文字数：　10,000以下</t>
    <rPh sb="85" eb="88">
      <t>モジスウ</t>
    </rPh>
    <rPh sb="96" eb="98">
      <t>イカ</t>
    </rPh>
    <phoneticPr fontId="3"/>
  </si>
  <si>
    <t>・以下のチェックを行ない、エラーの場合　エラーメッセージ(*1)を表示し、インポートがされないこと。
　　・必須
　　　どれか一つに"◎"か"○"が付いていれば、OK。</t>
    <rPh sb="55" eb="57">
      <t>ヒッス</t>
    </rPh>
    <phoneticPr fontId="3"/>
  </si>
  <si>
    <t>エラーがなければ</t>
    <phoneticPr fontId="3"/>
  </si>
  <si>
    <t>能力養成科目キーを取得</t>
    <phoneticPr fontId="3"/>
  </si>
  <si>
    <t>インポート対象の件数分
　能力養成科目キー発番シーケンスから能力養成科目キーを取得すること。</t>
    <phoneticPr fontId="3"/>
  </si>
  <si>
    <t>削除処理？？？？</t>
    <rPh sb="0" eb="2">
      <t>サクジョ</t>
    </rPh>
    <rPh sb="2" eb="4">
      <t>ショリ</t>
    </rPh>
    <phoneticPr fontId="3"/>
  </si>
  <si>
    <t>能力養成科目テーブル
　　　　データ登録</t>
    <rPh sb="18" eb="20">
      <t>トウロク</t>
    </rPh>
    <phoneticPr fontId="3"/>
  </si>
  <si>
    <t>能力養成科目 
　　養成能力リレーション
　　　　テーブル　データ登録</t>
    <rPh sb="33" eb="35">
      <t>トウロク</t>
    </rPh>
    <phoneticPr fontId="3"/>
  </si>
  <si>
    <t>能力養成科目 養成能力リレーション　テーブルに
　インポートしたデータの関連レベルに"◎"か"○"が設定されている件数分
　　　レコードがインサート登録されること。
対象テーブル：
　　能力養成科目 養成能力リレーション( NR_LESSON_REL_SUBJECT_TBL)
登録データ
　　能力養成科目キー←能力養成科目キー発番シーケンスから能力養成科目キー
　　ルーブリックキー←インポートした同項目
　　養成能力コード  ←インポートした同項目
　　関連レベル      ←インポートした同項目　（"○"の場合：'1'、"◎"の場合：'2'）
　　データ更新日    ←sysdate
　　データ更新者    ←ログインユーザ</t>
    <rPh sb="74" eb="76">
      <t>トウロク</t>
    </rPh>
    <phoneticPr fontId="3"/>
  </si>
  <si>
    <t xml:space="preserve">能力養成科目テーブルにインポートしたレコードがインサート登録されること。
対象テーブル：    
　　能力養成科目テーブル(NR_LESSON_TBL)
登録データ：
　　能力養成科目キー ←能力養成科目キー発番シーケンスから能力養成科目キー
　　能力養成科目名称 ←インポートした同項目
　　組織コード   ←インポートした同項目
　　機関内講義コード ←インポートした同項目
　　開講部局   ←インポートした同項目
　　担当教員名   ←インポートした同項目
　　受講対象者   ←インポートした同項目
　　学外聴講／傍聴の可否←インポートした同項目
　　開講期    ←インポートした同項目
　　曜日・時限   ←インポートした同項目
　　中継の有無   ←インポートした同項目
　　中継聴講場所  ←インポートした同項目
　　授業形態   ←インポートした同項目
　　単位    ←インポートした同項目
　　学外受講生の単位互換←インポートした同項目
　　必修選択の別  ←インポートした同項目
　　成績評価基準  ←インポートした同項目
　　授業の目的概要  ←インポートした同項目
　　授業計画   ←インポートした同項目
　　備考    ←インポートした同項目
　　eラーニングリンク ←インポートした同項目
　　シラバスリンク  ←インポートした同項目
　　データ更新日  ←sysdate
　　データ更新者  ←ログインユーザ
</t>
    <rPh sb="28" eb="30">
      <t>トウロク</t>
    </rPh>
    <phoneticPr fontId="3"/>
  </si>
  <si>
    <t>・Excelファイルより読み込みしたデータが、
　能力養成科目 (一覧)画面に反映表示されること。</t>
    <rPh sb="12" eb="13">
      <t>ヨ</t>
    </rPh>
    <rPh sb="14" eb="15">
      <t>コ</t>
    </rPh>
    <rPh sb="25" eb="27">
      <t>ノウリョク</t>
    </rPh>
    <rPh sb="27" eb="29">
      <t>ヨウセイ</t>
    </rPh>
    <rPh sb="29" eb="31">
      <t>カモク</t>
    </rPh>
    <rPh sb="33" eb="35">
      <t>イチラン</t>
    </rPh>
    <rPh sb="36" eb="38">
      <t>ガメン</t>
    </rPh>
    <rPh sb="39" eb="41">
      <t>ハンエイ</t>
    </rPh>
    <rPh sb="41" eb="43">
      <t>ヒョウジ</t>
    </rPh>
    <phoneticPr fontId="3"/>
  </si>
  <si>
    <t xml:space="preserve">・養成科目の一括登録ダイアログが閉じられること。
・能力養成科目 (一覧)画面　が最新の状態で再表示されること。
</t>
    <rPh sb="1" eb="3">
      <t>ヨウセイ</t>
    </rPh>
    <rPh sb="3" eb="5">
      <t>カモク</t>
    </rPh>
    <rPh sb="6" eb="8">
      <t>イッカツ</t>
    </rPh>
    <rPh sb="8" eb="10">
      <t>トウロク</t>
    </rPh>
    <rPh sb="16" eb="17">
      <t>ト</t>
    </rPh>
    <rPh sb="41" eb="43">
      <t>サイシン</t>
    </rPh>
    <rPh sb="44" eb="46">
      <t>ジョウタイ</t>
    </rPh>
    <rPh sb="47" eb="50">
      <t>サイヒョウジ</t>
    </rPh>
    <phoneticPr fontId="3"/>
  </si>
  <si>
    <t>以下のことを確認する
・CLOSE確認ダイアログ(モーダル）が表示される
・Y  を入力した場合、CLOSE確認画面ダイアログ　と
　　　　養成科目の一括登録ダイアログとを閉じ、
　　　　能力養成科目 (一覧)画面が再表示されること。
・N  を入力した場合、CLOSE確認画面ダイアログを閉じる
　　　　（養成科目の一括登録ダイアログに戻る）こと。</t>
    <rPh sb="0" eb="2">
      <t>イカ</t>
    </rPh>
    <rPh sb="6" eb="8">
      <t>カクニン</t>
    </rPh>
    <rPh sb="17" eb="19">
      <t>カクニン</t>
    </rPh>
    <rPh sb="31" eb="33">
      <t>ヒョウジ</t>
    </rPh>
    <rPh sb="42" eb="44">
      <t>ニュウリョク</t>
    </rPh>
    <rPh sb="46" eb="48">
      <t>バアイ</t>
    </rPh>
    <rPh sb="135" eb="137">
      <t>カクニン</t>
    </rPh>
    <rPh sb="137" eb="139">
      <t>ガメン</t>
    </rPh>
    <rPh sb="145" eb="146">
      <t>ト</t>
    </rPh>
    <rPh sb="169" eb="170">
      <t>モド</t>
    </rPh>
    <phoneticPr fontId="3"/>
  </si>
  <si>
    <t>・養成科目の一括登録ダイアログが表示されること。</t>
    <rPh sb="16" eb="18">
      <t>ヒョウジ</t>
    </rPh>
    <phoneticPr fontId="3"/>
  </si>
  <si>
    <t>新規登録　ボタン
　クリック</t>
    <rPh sb="0" eb="2">
      <t>シンキ</t>
    </rPh>
    <rPh sb="2" eb="4">
      <t>トウロク</t>
    </rPh>
    <phoneticPr fontId="3"/>
  </si>
  <si>
    <t xml:space="preserve">・以下のチェックを行ない、エラーの場合　エラーメッセージ(*1）を表示し、処理が中断されること。
　　なお、チェックは　
　　　　　必須チェック、文字種チェック、文字数チェック、数値範囲チェック、その他のチェック
　　の順にチェックを行う。
------------------------------------------------------------
(*1）エラーメッセージ
　　必須エラー時　　：　「項目名」が設定されていません。
　　文字種エラー時　：　「項目名」は「文字種」で入力してください。
　　文字数エラー時　：　「項目名」は「上限文字数」文字以内で入力してください。
</t>
    <rPh sb="1" eb="3">
      <t>イカ</t>
    </rPh>
    <rPh sb="9" eb="10">
      <t>オコナ</t>
    </rPh>
    <rPh sb="17" eb="19">
      <t>バアイ</t>
    </rPh>
    <rPh sb="33" eb="35">
      <t>ヒョウジ</t>
    </rPh>
    <rPh sb="37" eb="39">
      <t>ショリ</t>
    </rPh>
    <rPh sb="40" eb="42">
      <t>チュウダン</t>
    </rPh>
    <phoneticPr fontId="3"/>
  </si>
  <si>
    <t>ボタン押下時は「能力養成科目詳細(編集)」へ遷移する。</t>
    <phoneticPr fontId="3"/>
  </si>
  <si>
    <t>「能力養成科目詳細(編集)」へ遷移</t>
    <phoneticPr fontId="3"/>
  </si>
  <si>
    <t>削除ボタン
　クリック</t>
    <rPh sb="0" eb="2">
      <t>サクジョ</t>
    </rPh>
    <phoneticPr fontId="3"/>
  </si>
  <si>
    <t>削除選択有無チェック</t>
    <rPh sb="0" eb="2">
      <t>サクジョ</t>
    </rPh>
    <rPh sb="2" eb="4">
      <t>センタク</t>
    </rPh>
    <rPh sb="4" eb="6">
      <t>ウム</t>
    </rPh>
    <phoneticPr fontId="3"/>
  </si>
  <si>
    <t>1件も削除選択されていない場合</t>
    <rPh sb="1" eb="2">
      <t>ケン</t>
    </rPh>
    <rPh sb="3" eb="5">
      <t>サクジョ</t>
    </rPh>
    <rPh sb="5" eb="7">
      <t>センタク</t>
    </rPh>
    <rPh sb="13" eb="15">
      <t>バアイ</t>
    </rPh>
    <phoneticPr fontId="3"/>
  </si>
  <si>
    <t>・エラーメッセージを表示して　以下の削除処理が中止されること。</t>
    <rPh sb="10" eb="12">
      <t>ヒョウジ</t>
    </rPh>
    <rPh sb="15" eb="17">
      <t>イカ</t>
    </rPh>
    <rPh sb="18" eb="20">
      <t>サクジョ</t>
    </rPh>
    <rPh sb="20" eb="22">
      <t>ショリ</t>
    </rPh>
    <rPh sb="23" eb="25">
      <t>チュウシ</t>
    </rPh>
    <phoneticPr fontId="3"/>
  </si>
  <si>
    <t>削除選択がされている場合</t>
    <rPh sb="2" eb="4">
      <t>センタク</t>
    </rPh>
    <rPh sb="10" eb="12">
      <t>バアイ</t>
    </rPh>
    <phoneticPr fontId="3"/>
  </si>
  <si>
    <t>削除実施</t>
    <rPh sb="0" eb="2">
      <t>サクジョ</t>
    </rPh>
    <rPh sb="2" eb="4">
      <t>ジッシ</t>
    </rPh>
    <phoneticPr fontId="3"/>
  </si>
  <si>
    <t>削除異常の場合</t>
    <rPh sb="0" eb="2">
      <t>サクジョ</t>
    </rPh>
    <rPh sb="2" eb="4">
      <t>イジョウ</t>
    </rPh>
    <rPh sb="5" eb="7">
      <t>バアイ</t>
    </rPh>
    <phoneticPr fontId="3"/>
  </si>
  <si>
    <t>削除正常の場合</t>
    <rPh sb="0" eb="2">
      <t>サクジョ</t>
    </rPh>
    <rPh sb="2" eb="4">
      <t>セイジョウ</t>
    </rPh>
    <rPh sb="5" eb="7">
      <t>バアイ</t>
    </rPh>
    <phoneticPr fontId="3"/>
  </si>
  <si>
    <t>複数削除時の確認</t>
    <rPh sb="0" eb="2">
      <t>フクスウ</t>
    </rPh>
    <rPh sb="2" eb="4">
      <t>サクジョ</t>
    </rPh>
    <rPh sb="4" eb="5">
      <t>ジ</t>
    </rPh>
    <rPh sb="6" eb="8">
      <t>カクニン</t>
    </rPh>
    <phoneticPr fontId="3"/>
  </si>
  <si>
    <t>削除が2件以上選択がされている場合</t>
    <rPh sb="4" eb="5">
      <t>ケン</t>
    </rPh>
    <rPh sb="5" eb="7">
      <t>イジョウ</t>
    </rPh>
    <rPh sb="7" eb="9">
      <t>センタク</t>
    </rPh>
    <rPh sb="15" eb="17">
      <t>バアイ</t>
    </rPh>
    <phoneticPr fontId="3"/>
  </si>
  <si>
    <t>・削除選択が1件の場合と同様に削除が実行されること。</t>
    <rPh sb="1" eb="3">
      <t>サクジョ</t>
    </rPh>
    <rPh sb="3" eb="5">
      <t>センタク</t>
    </rPh>
    <rPh sb="7" eb="8">
      <t>ケン</t>
    </rPh>
    <rPh sb="9" eb="11">
      <t>バアイ</t>
    </rPh>
    <rPh sb="12" eb="14">
      <t>ドウヨウ</t>
    </rPh>
    <rPh sb="15" eb="17">
      <t>サクジョ</t>
    </rPh>
    <rPh sb="18" eb="20">
      <t>ジッコウ</t>
    </rPh>
    <phoneticPr fontId="3"/>
  </si>
  <si>
    <t>削除確認画面ダイアログ　表示</t>
    <rPh sb="0" eb="2">
      <t>サクジョ</t>
    </rPh>
    <rPh sb="2" eb="4">
      <t>カクニン</t>
    </rPh>
    <rPh sb="4" eb="6">
      <t>ガメン</t>
    </rPh>
    <rPh sb="12" eb="14">
      <t>ヒョウジ</t>
    </rPh>
    <phoneticPr fontId="3"/>
  </si>
  <si>
    <t>以下のことを確認する
・削除確認ダイアログ(モーダル）が表示される
　　メッセージ：「選択した能力養成科目を削除します。よろしいでしょうか。」
・Y  を入力した場合、削除処理が継続される
・N  を入力した場合、削除処理が中止される</t>
    <rPh sb="0" eb="2">
      <t>イカ</t>
    </rPh>
    <rPh sb="6" eb="8">
      <t>カクニン</t>
    </rPh>
    <rPh sb="12" eb="14">
      <t>サクジョ</t>
    </rPh>
    <rPh sb="14" eb="16">
      <t>カクニン</t>
    </rPh>
    <rPh sb="28" eb="30">
      <t>ヒョウジ</t>
    </rPh>
    <rPh sb="78" eb="80">
      <t>ニュウリョク</t>
    </rPh>
    <rPh sb="82" eb="84">
      <t>バアイ</t>
    </rPh>
    <rPh sb="85" eb="87">
      <t>サクジョ</t>
    </rPh>
    <rPh sb="87" eb="89">
      <t>ショリ</t>
    </rPh>
    <rPh sb="90" eb="92">
      <t>ケイゾク</t>
    </rPh>
    <rPh sb="113" eb="115">
      <t>チュウシ</t>
    </rPh>
    <phoneticPr fontId="3"/>
  </si>
  <si>
    <t>削除後の能力養成科目 (一覧)が再表示されること。</t>
    <rPh sb="0" eb="2">
      <t>サクジョ</t>
    </rPh>
    <rPh sb="2" eb="3">
      <t>ゴ</t>
    </rPh>
    <rPh sb="4" eb="6">
      <t>ノウリョク</t>
    </rPh>
    <rPh sb="6" eb="8">
      <t>ヨウセイ</t>
    </rPh>
    <rPh sb="8" eb="10">
      <t>カモク</t>
    </rPh>
    <rPh sb="12" eb="14">
      <t>イチラン</t>
    </rPh>
    <phoneticPr fontId="3"/>
  </si>
  <si>
    <t>能力養成科目 
　　養成能力リレーション
　　　　テーブル　データ
　　　　　件数チェック</t>
    <rPh sb="39" eb="41">
      <t>ケンスウ</t>
    </rPh>
    <phoneticPr fontId="3"/>
  </si>
  <si>
    <t>養成能力リレーション
　　　　テーブル　データ
　　　　　件数が0件の場合
　　能力養成科目テーブル
　　　　　　　データ削除</t>
    <rPh sb="33" eb="34">
      <t>ケン</t>
    </rPh>
    <rPh sb="35" eb="37">
      <t>バアイ</t>
    </rPh>
    <rPh sb="61" eb="63">
      <t>サクジョ</t>
    </rPh>
    <phoneticPr fontId="3"/>
  </si>
  <si>
    <t>能力養成科目 
　　養成能力リレーション　テーブル
　　　　データ削除</t>
    <rPh sb="33" eb="35">
      <t>サクジョ</t>
    </rPh>
    <phoneticPr fontId="3"/>
  </si>
  <si>
    <t>・削除確認画面ダイアログ（モーダル）を閉じ、データ再取得し一覧表画面が再表示されること。</t>
    <rPh sb="1" eb="3">
      <t>サクジョ</t>
    </rPh>
    <rPh sb="3" eb="5">
      <t>カクニン</t>
    </rPh>
    <rPh sb="5" eb="7">
      <t>ガメン</t>
    </rPh>
    <rPh sb="19" eb="20">
      <t>ト</t>
    </rPh>
    <rPh sb="25" eb="26">
      <t>サイ</t>
    </rPh>
    <rPh sb="26" eb="28">
      <t>シュトク</t>
    </rPh>
    <rPh sb="29" eb="31">
      <t>イチラン</t>
    </rPh>
    <rPh sb="31" eb="32">
      <t>ヒョウ</t>
    </rPh>
    <rPh sb="32" eb="34">
      <t>ガメン</t>
    </rPh>
    <rPh sb="35" eb="36">
      <t>サイ</t>
    </rPh>
    <rPh sb="36" eb="38">
      <t>ヒョウジ</t>
    </rPh>
    <phoneticPr fontId="3"/>
  </si>
  <si>
    <t>科目名　
　　リンククリック</t>
    <rPh sb="0" eb="3">
      <t>カモクメイ</t>
    </rPh>
    <phoneticPr fontId="3"/>
  </si>
  <si>
    <t>小項目　
　　リンク　クリック</t>
    <rPh sb="0" eb="1">
      <t>ショウ</t>
    </rPh>
    <rPh sb="1" eb="3">
      <t>コウモク</t>
    </rPh>
    <phoneticPr fontId="3"/>
  </si>
  <si>
    <t>・「能力養成科目詳細(編集)」へ遷移すること。</t>
    <phoneticPr fontId="3"/>
  </si>
  <si>
    <t>この処理は何??</t>
    <rPh sb="2" eb="4">
      <t>ショリ</t>
    </rPh>
    <rPh sb="5" eb="6">
      <t>ナニ</t>
    </rPh>
    <phoneticPr fontId="3"/>
  </si>
  <si>
    <t>・見出し（画面タイトル）はプロパティから取得し、画面に表示されること。
(例：「能力養成登録」)</t>
    <rPh sb="1" eb="3">
      <t>ミダ</t>
    </rPh>
    <rPh sb="5" eb="7">
      <t>ガメン</t>
    </rPh>
    <rPh sb="20" eb="22">
      <t>シュトク</t>
    </rPh>
    <rPh sb="24" eb="26">
      <t>ガメン</t>
    </rPh>
    <rPh sb="27" eb="29">
      <t>ヒョウジ</t>
    </rPh>
    <rPh sb="37" eb="38">
      <t>レイ</t>
    </rPh>
    <rPh sb="40" eb="42">
      <t>ノウリョク</t>
    </rPh>
    <rPh sb="42" eb="44">
      <t>ヨウセイ</t>
    </rPh>
    <rPh sb="44" eb="46">
      <t>トウロク</t>
    </rPh>
    <phoneticPr fontId="3"/>
  </si>
  <si>
    <t>戻る　ボタン</t>
    <rPh sb="0" eb="1">
      <t>モド</t>
    </rPh>
    <phoneticPr fontId="3"/>
  </si>
  <si>
    <t>登録　ボタン</t>
    <rPh sb="0" eb="2">
      <t>トウロク</t>
    </rPh>
    <phoneticPr fontId="3"/>
  </si>
  <si>
    <t xml:space="preserve">・ボタン名称はプロパティから取得表示されること。
　（例　「戻る」）
</t>
    <rPh sb="4" eb="6">
      <t>メイショウ</t>
    </rPh>
    <rPh sb="27" eb="28">
      <t>レイ</t>
    </rPh>
    <rPh sb="30" eb="31">
      <t>モド</t>
    </rPh>
    <phoneticPr fontId="3"/>
  </si>
  <si>
    <t xml:space="preserve">・「ファイルを選択」ボタンの名称はプロパティから取得表示されること。
　(例：「登録」）
</t>
    <rPh sb="7" eb="9">
      <t>センタク</t>
    </rPh>
    <rPh sb="37" eb="38">
      <t>レイ</t>
    </rPh>
    <rPh sb="40" eb="42">
      <t>トウロク</t>
    </rPh>
    <phoneticPr fontId="3"/>
  </si>
  <si>
    <t>機関名</t>
  </si>
  <si>
    <t>学内聴講対象者</t>
  </si>
  <si>
    <t>学外聴講／傍聴の可否</t>
  </si>
  <si>
    <t>中継の有無</t>
  </si>
  <si>
    <t>授業形態</t>
  </si>
  <si>
    <t>必修選択の別</t>
  </si>
  <si>
    <t>能力養成科目キー</t>
  </si>
  <si>
    <t>養成能力コードリスト(関連レベル:1(○))</t>
  </si>
  <si>
    <t>養成能力コードリスト(関連レベル:2(◎))</t>
  </si>
  <si>
    <t>養成能力:  設定画面を開く　リンク</t>
    <phoneticPr fontId="3"/>
  </si>
  <si>
    <t>授業計画</t>
    <phoneticPr fontId="3"/>
  </si>
  <si>
    <t>備考</t>
    <phoneticPr fontId="3"/>
  </si>
  <si>
    <t>シラバスリンク</t>
    <phoneticPr fontId="3"/>
  </si>
  <si>
    <t>プロパティから項目名を取得し、画面に表示する。
（例：「養成能力」）
プロパティからリンク文言を取得し、表示される。
（例：設定画面を開く）</t>
    <rPh sb="28" eb="30">
      <t>ヨウセイ</t>
    </rPh>
    <rPh sb="30" eb="32">
      <t>ノウリョク</t>
    </rPh>
    <rPh sb="45" eb="47">
      <t>モンゴン</t>
    </rPh>
    <rPh sb="60" eb="61">
      <t>レイ</t>
    </rPh>
    <phoneticPr fontId="3"/>
  </si>
  <si>
    <t>戻るボタン
　クリック</t>
    <rPh sb="0" eb="1">
      <t>モド</t>
    </rPh>
    <phoneticPr fontId="3"/>
  </si>
  <si>
    <t>能力養成科目詳細(編集)</t>
    <rPh sb="9" eb="11">
      <t>ヘンシュウ</t>
    </rPh>
    <phoneticPr fontId="3"/>
  </si>
  <si>
    <t xml:space="preserve">初期表示時
</t>
    <rPh sb="4" eb="5">
      <t>ジ</t>
    </rPh>
    <phoneticPr fontId="3"/>
  </si>
  <si>
    <t>表示データ取得</t>
    <rPh sb="0" eb="2">
      <t>ヒョウジ</t>
    </rPh>
    <rPh sb="5" eb="7">
      <t>シュトク</t>
    </rPh>
    <phoneticPr fontId="3"/>
  </si>
  <si>
    <t xml:space="preserve">抽出項目：
　　(後述）
抽出テーブル：
　　能力養成科目 養成能力リレーション（NR_LESSON_REL_SUBJECT_TBL) A,
　　能力養成科目テーブル（NR_LESSON_TBL) B,
　　組織情報（MS_PARTY_TBL） C
抽出条件：
　　ルーブリックキー   ：      A.RUBRIC_KEY = 'ルーブリックキー'
　　能力養成科目キー： and A.LESSON_KEY = '能力養成科目キー'
　　能力養成科目キー： and A.LESSON_KEY = B.LESSON_KEY
　　組織コード          ： and B.PARTY_CODE = C.PARTY_CODE
</t>
    <rPh sb="0" eb="2">
      <t>チュウシュツ</t>
    </rPh>
    <rPh sb="2" eb="4">
      <t>コウモク</t>
    </rPh>
    <rPh sb="9" eb="11">
      <t>コウジュツ</t>
    </rPh>
    <phoneticPr fontId="3"/>
  </si>
  <si>
    <t>能力養成科目 養成能力リレーション（NR_LESSON_REL_SUBJECT_TBL).LESSON_KEYを保持（hidden)されること</t>
    <rPh sb="56" eb="58">
      <t>ホジ</t>
    </rPh>
    <phoneticPr fontId="3"/>
  </si>
  <si>
    <t>能力養成科目 養成能力リレーション（NR_LESSON_REL_SUBJECT_TBL).RELATION_LEVEL　
　1:（○）を保持する。</t>
    <rPh sb="68" eb="70">
      <t>ホジ</t>
    </rPh>
    <phoneticPr fontId="3"/>
  </si>
  <si>
    <t>能力養成科目 養成能力リレーション（NR_LESSON_REL_SUBJECT_TBL).RELATION_LEVEL　
　2:（○）を保持する。</t>
    <rPh sb="68" eb="70">
      <t>ホジ</t>
    </rPh>
    <phoneticPr fontId="3"/>
  </si>
  <si>
    <t>プロパティから項目名を取得し、画面に表示する。
（例：「単位」）
能力養成科目テーブル（NR_LESSON_TBL).UNITを表示する</t>
    <rPh sb="28" eb="30">
      <t>タンイ</t>
    </rPh>
    <rPh sb="64" eb="66">
      <t>ヒョウジ</t>
    </rPh>
    <phoneticPr fontId="3"/>
  </si>
  <si>
    <t>プロパティから取得し、空白を加えてプルダウンを作成し画面に表示する。
１．有　２．無
能力養成科目テーブル（NR_LESSON_TBL).RELAY_FLAGを表示する</t>
    <rPh sb="37" eb="38">
      <t>アリ</t>
    </rPh>
    <rPh sb="41" eb="42">
      <t>ナ</t>
    </rPh>
    <rPh sb="80" eb="82">
      <t>ヒョウジ</t>
    </rPh>
    <phoneticPr fontId="3"/>
  </si>
  <si>
    <t>プロパティから項目名を取得し、画面に表示する。
能力養成科目テーブル（NR_LESSON_TBL).RELAY_PLACEを表示する</t>
    <rPh sb="7" eb="9">
      <t>コウモク</t>
    </rPh>
    <rPh sb="9" eb="10">
      <t>メイ</t>
    </rPh>
    <rPh sb="63" eb="65">
      <t>ヒョウジ</t>
    </rPh>
    <phoneticPr fontId="3"/>
  </si>
  <si>
    <t>プロパティから項目名を取得し、画面に表示する。
能力養成科目テーブル（NR_LESSON_TBL).UNIT_INTERCHANGEABLEを表示する</t>
    <rPh sb="72" eb="74">
      <t>ヒョウジ</t>
    </rPh>
    <phoneticPr fontId="3"/>
  </si>
  <si>
    <t>プロパティから取得し、空白を加えてプルダウンを作成し画面に表示する。
１．必修科目　２．専門的教育科目（選択科目）
能力養成科目テーブル（NR_LESSON_TBL).LESSON_COMPULSORYを選択状態で表示</t>
    <rPh sb="37" eb="39">
      <t>ヒッシュウ</t>
    </rPh>
    <rPh sb="39" eb="41">
      <t>カモク</t>
    </rPh>
    <rPh sb="44" eb="47">
      <t>センモンテキ</t>
    </rPh>
    <rPh sb="47" eb="49">
      <t>キョウイク</t>
    </rPh>
    <rPh sb="49" eb="51">
      <t>カモク</t>
    </rPh>
    <rPh sb="52" eb="54">
      <t>センタク</t>
    </rPh>
    <rPh sb="54" eb="56">
      <t>カモク</t>
    </rPh>
    <rPh sb="102" eb="104">
      <t>センタク</t>
    </rPh>
    <rPh sb="104" eb="106">
      <t>ジョウタイ</t>
    </rPh>
    <rPh sb="107" eb="109">
      <t>ヒョウジ</t>
    </rPh>
    <phoneticPr fontId="3"/>
  </si>
  <si>
    <t>プロパティから項目名を取得し、画面に表示する。
（例：「開講期」）
能力養成科目テーブル（NR_LESSON_TBL).LESSON_DATEを表示する。</t>
    <rPh sb="7" eb="9">
      <t>コウモク</t>
    </rPh>
    <rPh sb="9" eb="10">
      <t>メイ</t>
    </rPh>
    <rPh sb="25" eb="26">
      <t>レイ</t>
    </rPh>
    <rPh sb="28" eb="30">
      <t>カイコウ</t>
    </rPh>
    <rPh sb="30" eb="31">
      <t>キ</t>
    </rPh>
    <rPh sb="72" eb="74">
      <t>ヒョウジ</t>
    </rPh>
    <phoneticPr fontId="3"/>
  </si>
  <si>
    <t>プロパティから項目名を取得し、画面に表示する。
（例：「曜日・時限」）
能力養成科目テーブル（NR_LESSON_TBL).LESSON_PERIODを表示する。</t>
    <rPh sb="7" eb="9">
      <t>コウモク</t>
    </rPh>
    <rPh sb="9" eb="10">
      <t>メイ</t>
    </rPh>
    <rPh sb="25" eb="26">
      <t>レイ</t>
    </rPh>
    <rPh sb="28" eb="30">
      <t>ヨウビ</t>
    </rPh>
    <rPh sb="31" eb="33">
      <t>ジゲン</t>
    </rPh>
    <rPh sb="76" eb="78">
      <t>ヒョウジ</t>
    </rPh>
    <phoneticPr fontId="3"/>
  </si>
  <si>
    <t>プロパティから項目名を取得し、画面に表示する。
（例：「受講対象者」）
項目はプロパティから取得し、空白を加えてプルダウンを作成し画面に表示する。
１．所属共通、所属共通（院） ２、全学共通、大学院共通　３、全連携機関共通
能力養成科目テーブル（NR_LESSON_TBL).LESSON_TARGETを選択状態で表示する。</t>
    <rPh sb="25" eb="26">
      <t>レイ</t>
    </rPh>
    <rPh sb="28" eb="30">
      <t>ジュコウ</t>
    </rPh>
    <rPh sb="30" eb="33">
      <t>タイショウシャ</t>
    </rPh>
    <rPh sb="36" eb="38">
      <t>コウモク</t>
    </rPh>
    <rPh sb="152" eb="154">
      <t>センタク</t>
    </rPh>
    <rPh sb="154" eb="156">
      <t>ジョウタイ</t>
    </rPh>
    <rPh sb="157" eb="159">
      <t>ヒョウジ</t>
    </rPh>
    <phoneticPr fontId="3"/>
  </si>
  <si>
    <t>プロパティから項目名を取得し、画面に表示する。
能力養成科目テーブル（NR_LESSON_TBL).LESSON_DEPARTMENTを表示する</t>
    <rPh sb="68" eb="70">
      <t>ヒョウジ</t>
    </rPh>
    <phoneticPr fontId="3"/>
  </si>
  <si>
    <t>プロパティから項目名を取得し、画面に表示する。
能力養成科目テーブル（NR_LESSON_TBL).LESSON_CODEを表示する</t>
    <rPh sb="62" eb="64">
      <t>ヒョウジ</t>
    </rPh>
    <phoneticPr fontId="3"/>
  </si>
  <si>
    <t>プロパティから項目名を取得し、画面に表示する。
（例：「開講大学」）
組織情報（MS_PARTY_TBL）.PARTY_NAMEを表示する</t>
    <rPh sb="7" eb="9">
      <t>コウモク</t>
    </rPh>
    <rPh sb="9" eb="10">
      <t>メイ</t>
    </rPh>
    <rPh sb="25" eb="26">
      <t>レイ</t>
    </rPh>
    <rPh sb="28" eb="30">
      <t>カイコウ</t>
    </rPh>
    <rPh sb="30" eb="32">
      <t>ダイガク</t>
    </rPh>
    <rPh sb="65" eb="67">
      <t>ヒョウジ</t>
    </rPh>
    <phoneticPr fontId="3"/>
  </si>
  <si>
    <t>プロパティから項目名を取得し、画面に表示する。
（例：「科目名」）
能力養成科目テーブル（NR_LESSON_TBL).LESSON_NAMEを表示する。</t>
    <rPh sb="7" eb="9">
      <t>コウモク</t>
    </rPh>
    <rPh sb="9" eb="10">
      <t>メイ</t>
    </rPh>
    <rPh sb="25" eb="26">
      <t>レイ</t>
    </rPh>
    <rPh sb="28" eb="31">
      <t>カモクメイ</t>
    </rPh>
    <rPh sb="72" eb="74">
      <t>ヒョウジ</t>
    </rPh>
    <phoneticPr fontId="3"/>
  </si>
  <si>
    <t>プロパティから項目名を取得し、画面に表示する。
（例：「学外聴講／傍聴の可否」）
項目はプロパティから取得し、空白を加えてプルダウンを作成し画面に表示する。
１．可　２．不可
能力養成科目テーブル（NR_LESSON_TBL).LISTEN_FLAGを選択状態で表示する。</t>
    <rPh sb="41" eb="43">
      <t>コウモク</t>
    </rPh>
    <phoneticPr fontId="3"/>
  </si>
  <si>
    <t>プロパティから項目名を取得し、画面に表示する。
（例：「担当教員」）
能力養成科目テーブル（NR_LESSON_TBL).USER_NAMEを表示する</t>
    <rPh sb="7" eb="9">
      <t>コウモク</t>
    </rPh>
    <rPh sb="9" eb="10">
      <t>メイ</t>
    </rPh>
    <rPh sb="25" eb="26">
      <t>レイ</t>
    </rPh>
    <rPh sb="28" eb="30">
      <t>タントウ</t>
    </rPh>
    <rPh sb="30" eb="32">
      <t>キョウイン</t>
    </rPh>
    <rPh sb="71" eb="73">
      <t>ヒョウジ</t>
    </rPh>
    <phoneticPr fontId="3"/>
  </si>
  <si>
    <t>プロパティから取得し、空白を加えてプルダウンを作成し画面に表示する。
１．講義　２．演習　３．実習　４．実験
能力養成科目テーブル（NR_LESSON_TBL).LESSON_KBNを選択状態で表示する</t>
    <rPh sb="37" eb="39">
      <t>コウギ</t>
    </rPh>
    <rPh sb="42" eb="44">
      <t>エンシュウ</t>
    </rPh>
    <rPh sb="47" eb="49">
      <t>ジッシュウ</t>
    </rPh>
    <rPh sb="52" eb="54">
      <t>ジッケン</t>
    </rPh>
    <rPh sb="92" eb="94">
      <t>センタク</t>
    </rPh>
    <rPh sb="94" eb="96">
      <t>ジョウタイ</t>
    </rPh>
    <rPh sb="97" eb="99">
      <t>ヒョウジ</t>
    </rPh>
    <phoneticPr fontId="3"/>
  </si>
  <si>
    <t>プロパティから項目名を取得し、画面に表示する。
能力養成科目テーブル（NR_LESSON_TBL).LESSON_BASEを表示する</t>
    <rPh sb="63" eb="65">
      <t>ヒョウジ</t>
    </rPh>
    <phoneticPr fontId="3"/>
  </si>
  <si>
    <t>プロパティから項目名を取得し、画面に表示する。
（例：「授業の目的・概要」）
能力養成科目テーブル（NR_LESSON_TBL).LESSON_INTENTIONを表示する</t>
    <rPh sb="82" eb="84">
      <t>ヒョウジ</t>
    </rPh>
    <phoneticPr fontId="3"/>
  </si>
  <si>
    <t>プロパティから項目名を取得し、画面に表示する。
（例：「授業計画」）
能力養成科目テーブル（NR_LESSON_TBL).LESSON_PLANを表示する</t>
    <rPh sb="73" eb="75">
      <t>ヒョウジ</t>
    </rPh>
    <phoneticPr fontId="3"/>
  </si>
  <si>
    <t>プロパティから項目名を取得し、画面に表示する。
（例：「備考」）
能力養成科目テーブル（NR_LESSON_TBL).LESSON_MEMOを表示する</t>
    <rPh sb="71" eb="73">
      <t>ヒョウジ</t>
    </rPh>
    <phoneticPr fontId="3"/>
  </si>
  <si>
    <t>プロパティから項目名を取得し、画面に表示する。
能力養成科目テーブル（NR_LESSON_TBL).E_LINK　を表示する</t>
    <rPh sb="59" eb="61">
      <t>ヒョウジ</t>
    </rPh>
    <phoneticPr fontId="3"/>
  </si>
  <si>
    <t xml:space="preserve">プロパティから項目名を取得し、画面に表示する。
（例：「シラバスリンク」）
    能力養成科目テーブル（NR_LESSON_TBL).S_LINK を表示する
</t>
    <rPh sb="76" eb="78">
      <t>ヒョウジ</t>
    </rPh>
    <phoneticPr fontId="3"/>
  </si>
  <si>
    <t>登録確認ダイアログ表示</t>
    <rPh sb="0" eb="2">
      <t>トウロク</t>
    </rPh>
    <rPh sb="2" eb="4">
      <t>カクニン</t>
    </rPh>
    <rPh sb="9" eb="11">
      <t>ヒョウジ</t>
    </rPh>
    <phoneticPr fontId="3"/>
  </si>
  <si>
    <t>以下のことを確認する
・登録確認ダイアログ(モーダル）が表示される。
・Y  を入力した場合、以下の登録処理・ルーブリック内容xml作成処理が継続される。
・N  を入力した場合、登録処理が中止され登録確認画面ダイアログを閉じる。</t>
    <rPh sb="0" eb="2">
      <t>イカ</t>
    </rPh>
    <rPh sb="6" eb="8">
      <t>カクニン</t>
    </rPh>
    <rPh sb="12" eb="14">
      <t>トウロク</t>
    </rPh>
    <rPh sb="14" eb="16">
      <t>カクニン</t>
    </rPh>
    <rPh sb="28" eb="30">
      <t>ヒョウジ</t>
    </rPh>
    <rPh sb="40" eb="42">
      <t>ニュウリョク</t>
    </rPh>
    <rPh sb="44" eb="46">
      <t>バアイ</t>
    </rPh>
    <rPh sb="47" eb="49">
      <t>イカ</t>
    </rPh>
    <rPh sb="50" eb="52">
      <t>トウロク</t>
    </rPh>
    <rPh sb="52" eb="54">
      <t>ショリ</t>
    </rPh>
    <rPh sb="61" eb="63">
      <t>ナイヨウ</t>
    </rPh>
    <rPh sb="66" eb="68">
      <t>サクセイ</t>
    </rPh>
    <rPh sb="68" eb="70">
      <t>ショリ</t>
    </rPh>
    <rPh sb="71" eb="73">
      <t>ケイゾク</t>
    </rPh>
    <rPh sb="90" eb="92">
      <t>トウロク</t>
    </rPh>
    <rPh sb="95" eb="97">
      <t>チュウシ</t>
    </rPh>
    <rPh sb="99" eb="101">
      <t>トウロク</t>
    </rPh>
    <rPh sb="101" eb="103">
      <t>カクニン</t>
    </rPh>
    <rPh sb="103" eb="105">
      <t>ガメン</t>
    </rPh>
    <rPh sb="111" eb="112">
      <t>ト</t>
    </rPh>
    <phoneticPr fontId="3"/>
  </si>
  <si>
    <t>・以下のチェックを行ない、エラーの場合　エラーメッセージ(*1)を表示し、インポートがされないこと。
　　・必須
　　　レベル1、2のどちらかに一つにでも能力養成コードがあればOK。</t>
    <rPh sb="55" eb="57">
      <t>ヒッス</t>
    </rPh>
    <rPh sb="78" eb="80">
      <t>ノウリョク</t>
    </rPh>
    <rPh sb="80" eb="82">
      <t>ヨウセイ</t>
    </rPh>
    <phoneticPr fontId="3"/>
  </si>
  <si>
    <t>登録対象
　能力養成科目キー発番シーケンスから能力養成科目キーを取得すること。</t>
    <rPh sb="0" eb="2">
      <t>トウロク</t>
    </rPh>
    <phoneticPr fontId="3"/>
  </si>
  <si>
    <t xml:space="preserve">能力養成科目 養成能力リレーション　テーブルに
　養成能力コードリストの件数分
　　　レコードがインサート登録されること。
対象テーブル：
　　能力養成科目 養成能力リレーション( NR_LESSON_REL_SUBJECT_TBL)
登録データ
　　能力養成科目キー←能力養成科目キー発番シーケンスから能力養成科目キー
　　ルーブリックキー←'ルーブリックキー'
　　養成能力コード  ←養成能力コードリストの同項目
　　関連レベル      ←養成能力コードリストの同項目　（"○"の場合：'1'、"◎"の場合：'2'）
　　データ更新日    ←sysdate
　　データ更新者    ←ログインユーザ
</t>
    <phoneticPr fontId="3"/>
  </si>
  <si>
    <t>登録が正常に終了した場合</t>
    <rPh sb="0" eb="2">
      <t>トウロク</t>
    </rPh>
    <phoneticPr fontId="3"/>
  </si>
  <si>
    <t xml:space="preserve">登録ボタンクリック
</t>
    <rPh sb="0" eb="2">
      <t>トウロク</t>
    </rPh>
    <phoneticPr fontId="3"/>
  </si>
  <si>
    <t>（新規登録時）</t>
    <phoneticPr fontId="3"/>
  </si>
  <si>
    <t xml:space="preserve">・自画面（能力養成科目詳細(編集)）が閉じられること。
・能力養成科目 (一覧)画面　が最新の状態で再表示されること。
</t>
    <rPh sb="1" eb="4">
      <t>ジガメン</t>
    </rPh>
    <rPh sb="5" eb="7">
      <t>ノウリョク</t>
    </rPh>
    <rPh sb="7" eb="9">
      <t>ヨウセイ</t>
    </rPh>
    <rPh sb="9" eb="11">
      <t>カモク</t>
    </rPh>
    <rPh sb="11" eb="13">
      <t>ショウサイ</t>
    </rPh>
    <rPh sb="14" eb="16">
      <t>ヘンシュウ</t>
    </rPh>
    <rPh sb="19" eb="20">
      <t>ト</t>
    </rPh>
    <rPh sb="44" eb="46">
      <t>サイシン</t>
    </rPh>
    <rPh sb="47" eb="49">
      <t>ジョウタイ</t>
    </rPh>
    <rPh sb="50" eb="53">
      <t>サイヒョウジ</t>
    </rPh>
    <phoneticPr fontId="3"/>
  </si>
  <si>
    <t>（編集時）</t>
    <rPh sb="1" eb="3">
      <t>ヘンシュウ</t>
    </rPh>
    <phoneticPr fontId="3"/>
  </si>
  <si>
    <t>能力養成科目 
　　養成能力リレーション　テーブル
　　　　既存データ削除</t>
    <rPh sb="30" eb="32">
      <t>キゾン</t>
    </rPh>
    <rPh sb="35" eb="37">
      <t>サクジョ</t>
    </rPh>
    <phoneticPr fontId="3"/>
  </si>
  <si>
    <t xml:space="preserve">能力養成科目テーブルのレコード更新がされること。
対象テーブル：    
　　能力養成科目テーブル(NR_LESSON_TBL)
更新データ：
　　能力養成科目キー ←能力養成科目キー発番シーケンスから能力養成科目キー
　　能力養成科目名称 ←画面より入力・チェックした同項目
　　組織コード   ←画面より入力・チェックした同項目
　　機関内講義コード ←画面より入力・チェックした同項目
　　開講部局   ←画面より入力・チェックした同項目
　　担当教員名   ←画面より入力・チェックした同項目
　　受講対象者   ←画面より入力・チェックした同項目
　　学外聴講／傍聴の可否←画面より入力・チェックした同項目
　　開講期    ←画面より入力・チェックした同項目
　　曜日・時限   ←画面より入力・チェックした同項目
　　中継の有無   ←画面より入力・チェックした同項目
　　中継聴講場所  ←画面より入力・チェックした同項目
　　授業形態   ←画面より入力・チェックした同項目
　　単位    ←画面より入力・チェックした同項目
　　学外受講生の単位互換←画面より入力・チェックした同項目
　　必修選択の別  ←画面より入力・チェックした同項目
　　成績評価基準  ←画面より入力・チェックした同項目
　　授業の目的概要  ←画面より入力・チェックした同項目
　　授業計画   ←画面より入力・チェックした同項目
　　備考    ←画面より入力・チェックした同項目
　　eラーニングリンク ←画面より入力・チェックした同項目
　　シラバスリンク  ←画面より入力・チェックした同項目
　　データ更新日  ←sysdate
　　データ更新者  ←ログインユーザ
抽出条件：
　　ルーブリックキー（LESSON_KEY） = '呼出パラメータ.能力養成科目キー'
</t>
    <rPh sb="15" eb="17">
      <t>コウシン</t>
    </rPh>
    <rPh sb="65" eb="67">
      <t>コウシン</t>
    </rPh>
    <rPh sb="738" eb="740">
      <t>チュウシュツ</t>
    </rPh>
    <rPh sb="740" eb="742">
      <t>ジョウケン</t>
    </rPh>
    <phoneticPr fontId="3"/>
  </si>
  <si>
    <t>能力養成科目 養成能力リレーション　テーブルから以下の既存レコードが一旦削除されること。
対象テーブル：    
　　能力養成科目 養成能力リレーション( NR_LESSON_REL_SUBJECT_TBL)
削除条件：
　　     ルーブリックキー      ＝　'ルーブリックキー'
and　　能力養成科目キー    ＝ '呼出パラメータ.能力養成科目キー'</t>
    <rPh sb="24" eb="26">
      <t>イカ</t>
    </rPh>
    <rPh sb="27" eb="29">
      <t>キゾン</t>
    </rPh>
    <rPh sb="34" eb="36">
      <t>イッタン</t>
    </rPh>
    <rPh sb="106" eb="108">
      <t>サクジョ</t>
    </rPh>
    <rPh sb="108" eb="110">
      <t>ジョウケン</t>
    </rPh>
    <phoneticPr fontId="3"/>
  </si>
  <si>
    <t>能力養成科目 養成能力リレーション　テーブルからレコードが削除されること。
対象テーブル：    
　　能力養成科目 養成能力リレーション( NR_LESSON_REL_SUBJECT_TBL)
削除条件：
　　    ルーブリックキー      =　’ルーブリックキー’
and　　養成能力コード       =  選択行の養成能力コード
and　　能力養成科目キー   =  選択行の能力養成科目キー</t>
    <rPh sb="99" eb="101">
      <t>サクジョ</t>
    </rPh>
    <rPh sb="101" eb="103">
      <t>ジョウケン</t>
    </rPh>
    <phoneticPr fontId="3"/>
  </si>
  <si>
    <t xml:space="preserve">能力養成科目 養成能力リレーション　テーブルデータ削除後の件数をチェックすること。
対象テーブル：
　　能力養成科目 養成能力リレーション( NR_LESSON_REL_SUBJECT_TBL)
抽出条件
　　能力養成科目キー ＝ 能力養成科目キー発番シーケンスから能力養成科目キー
</t>
    <rPh sb="25" eb="27">
      <t>サクジョ</t>
    </rPh>
    <rPh sb="27" eb="28">
      <t>ゴ</t>
    </rPh>
    <rPh sb="29" eb="31">
      <t>ケンスウ</t>
    </rPh>
    <rPh sb="99" eb="101">
      <t>チュウシュツ</t>
    </rPh>
    <rPh sb="101" eb="103">
      <t>ジョウケン</t>
    </rPh>
    <phoneticPr fontId="3"/>
  </si>
  <si>
    <t>能力養成科目テーブルからレコードが削除されること。
対象テーブル：    
　　能力養成科目テーブル(NR_LESSON_TBL)
削除条件：
　　能力養成科目キー   =  選択行の能力養成科目キー</t>
    <rPh sb="67" eb="69">
      <t>サクジョ</t>
    </rPh>
    <rPh sb="69" eb="71">
      <t>ジョウケン</t>
    </rPh>
    <phoneticPr fontId="3"/>
  </si>
  <si>
    <t>以下のことを確認する
・CLOSE確認ダイアログ(モーダル）が表示される
・Y  を入力した場合、CLOSE確認画面ダイアログ　と
　　　　能力養成科目詳細(編集)画面とを閉じ、
　　　　能力養成科目 (一覧)画面が再表示されること。
・N  を入力した場合、CLOSE確認画面ダイアログを閉じる
　　　　（能力養成科目詳細(編集)画面に戻る）こと。</t>
    <rPh sb="0" eb="2">
      <t>イカ</t>
    </rPh>
    <rPh sb="6" eb="8">
      <t>カクニン</t>
    </rPh>
    <rPh sb="17" eb="19">
      <t>カクニン</t>
    </rPh>
    <rPh sb="31" eb="33">
      <t>ヒョウジ</t>
    </rPh>
    <rPh sb="42" eb="44">
      <t>ニュウリョク</t>
    </rPh>
    <rPh sb="46" eb="48">
      <t>バアイ</t>
    </rPh>
    <rPh sb="82" eb="84">
      <t>ガメン</t>
    </rPh>
    <rPh sb="135" eb="137">
      <t>カクニン</t>
    </rPh>
    <rPh sb="137" eb="139">
      <t>ガメン</t>
    </rPh>
    <rPh sb="145" eb="146">
      <t>ト</t>
    </rPh>
    <rPh sb="166" eb="168">
      <t>ガメン</t>
    </rPh>
    <rPh sb="169" eb="170">
      <t>モド</t>
    </rPh>
    <phoneticPr fontId="3"/>
  </si>
  <si>
    <r>
      <rPr>
        <sz val="12"/>
        <rFont val="ＭＳ Ｐゴシック"/>
        <family val="3"/>
        <charset val="128"/>
      </rPr>
      <t>養成能力</t>
    </r>
    <r>
      <rPr>
        <sz val="12"/>
        <rFont val="Arial"/>
        <family val="2"/>
      </rPr>
      <t xml:space="preserve">:  </t>
    </r>
    <r>
      <rPr>
        <sz val="12"/>
        <rFont val="ＭＳ Ｐゴシック"/>
        <family val="3"/>
        <charset val="128"/>
      </rPr>
      <t>設定画面を開く　
リンククリック</t>
    </r>
    <phoneticPr fontId="3"/>
  </si>
  <si>
    <t>能力養成紐付き設定</t>
    <phoneticPr fontId="3"/>
  </si>
  <si>
    <t>能力養成紐付き設定画面に遷移</t>
    <rPh sb="9" eb="11">
      <t>ガメン</t>
    </rPh>
    <rPh sb="12" eb="14">
      <t>センイ</t>
    </rPh>
    <phoneticPr fontId="3"/>
  </si>
  <si>
    <t xml:space="preserve">能力養成紐付き設定画面に遷移されること。
</t>
    <rPh sb="12" eb="14">
      <t>センイ</t>
    </rPh>
    <phoneticPr fontId="3"/>
  </si>
  <si>
    <t>・見出し（画面タイトル）はプロパティから取得し、画面に表示されること。
(例：「能力養成紐付き設定」)</t>
    <rPh sb="1" eb="3">
      <t>ミダ</t>
    </rPh>
    <rPh sb="5" eb="7">
      <t>ガメン</t>
    </rPh>
    <rPh sb="20" eb="22">
      <t>シュトク</t>
    </rPh>
    <rPh sb="24" eb="26">
      <t>ガメン</t>
    </rPh>
    <rPh sb="27" eb="29">
      <t>ヒョウジ</t>
    </rPh>
    <rPh sb="37" eb="38">
      <t>レイ</t>
    </rPh>
    <rPh sb="40" eb="44">
      <t>ノウリョクヨウセイ</t>
    </rPh>
    <rPh sb="44" eb="45">
      <t>ヒモ</t>
    </rPh>
    <rPh sb="45" eb="46">
      <t>ツ</t>
    </rPh>
    <rPh sb="47" eb="49">
      <t>セッテイ</t>
    </rPh>
    <phoneticPr fontId="3"/>
  </si>
  <si>
    <t>・項目見出しはプロパティから取得表示されること。
　（例：「大項目」、「中項目」、「小項目」、「紐付き」）</t>
    <rPh sb="1" eb="3">
      <t>コウモク</t>
    </rPh>
    <rPh sb="3" eb="5">
      <t>ミダ</t>
    </rPh>
    <rPh sb="30" eb="33">
      <t>ダイコウモク</t>
    </rPh>
    <rPh sb="36" eb="37">
      <t>チュウ</t>
    </rPh>
    <rPh sb="37" eb="39">
      <t>コウモク</t>
    </rPh>
    <rPh sb="42" eb="45">
      <t>ショウコウモク</t>
    </rPh>
    <rPh sb="48" eb="49">
      <t>ヒモ</t>
    </rPh>
    <rPh sb="49" eb="50">
      <t>ツ</t>
    </rPh>
    <phoneticPr fontId="3"/>
  </si>
  <si>
    <t>一覧表-紐付き</t>
    <rPh sb="0" eb="2">
      <t>イチラン</t>
    </rPh>
    <rPh sb="2" eb="3">
      <t>ヒョウ</t>
    </rPh>
    <rPh sb="4" eb="5">
      <t>ヒモ</t>
    </rPh>
    <rPh sb="5" eb="6">
      <t>ツ</t>
    </rPh>
    <phoneticPr fontId="3"/>
  </si>
  <si>
    <t>CLOSE　ボタン</t>
    <phoneticPr fontId="3"/>
  </si>
  <si>
    <t xml:space="preserve">・ボタン名称はプロパティから取得表示されること。
　（例　「CLOSE」）
</t>
    <rPh sb="4" eb="6">
      <t>メイショウ</t>
    </rPh>
    <rPh sb="27" eb="28">
      <t>レイ</t>
    </rPh>
    <phoneticPr fontId="3"/>
  </si>
  <si>
    <t>・プロパティから取得し、空白を加えてプルダウンを作成し画面に表示されること。
能力養成科目 養成能力リレーション.関連レベル
　　関連レベル:1(○)に設定されている値が一致する、養成能力コードに"○"を設定する。
　　関連レベル:2(◎)に設定されている値が一致する、養成能力コードに"◎"を設定する。</t>
    <rPh sb="8" eb="10">
      <t>シュトク</t>
    </rPh>
    <rPh sb="12" eb="14">
      <t>クウハク</t>
    </rPh>
    <rPh sb="15" eb="16">
      <t>クワ</t>
    </rPh>
    <rPh sb="24" eb="26">
      <t>サクセイ</t>
    </rPh>
    <rPh sb="27" eb="29">
      <t>ガメン</t>
    </rPh>
    <rPh sb="30" eb="32">
      <t>ヒョウジ</t>
    </rPh>
    <phoneticPr fontId="3"/>
  </si>
  <si>
    <t>CLOSEボタン
　クリック</t>
    <phoneticPr fontId="3"/>
  </si>
  <si>
    <t>養成能力コード設定　引渡し</t>
    <rPh sb="0" eb="2">
      <t>ヨウセイ</t>
    </rPh>
    <rPh sb="2" eb="4">
      <t>ノウリョク</t>
    </rPh>
    <rPh sb="7" eb="9">
      <t>セッテイ</t>
    </rPh>
    <rPh sb="10" eb="12">
      <t>ヒキワタ</t>
    </rPh>
    <phoneticPr fontId="3"/>
  </si>
  <si>
    <t>・養成能力コードリスト(関連レベル１,2)に　養成能力コードを","区切りで設定する。
　　"○"が設定されている養成能力コードを養成能力コードリスト(関連レベル:1(○))に","区切りで設定
　　"◎"が設定されている養成能力コードを養成能力コードリスト(関連レベル:2(◎))に","区切りで設定
・呼出元画面にリスト設定した内容を戻し自画面を閉じること。</t>
    <rPh sb="1" eb="3">
      <t>ヨウセイ</t>
    </rPh>
    <rPh sb="3" eb="5">
      <t>ノウリョク</t>
    </rPh>
    <rPh sb="12" eb="14">
      <t>カンレン</t>
    </rPh>
    <rPh sb="23" eb="25">
      <t>ヨウセイ</t>
    </rPh>
    <rPh sb="25" eb="27">
      <t>ノウリョク</t>
    </rPh>
    <rPh sb="34" eb="36">
      <t>クギ</t>
    </rPh>
    <rPh sb="38" eb="40">
      <t>セッテイ</t>
    </rPh>
    <rPh sb="154" eb="156">
      <t>ヨビダシ</t>
    </rPh>
    <rPh sb="156" eb="157">
      <t>モト</t>
    </rPh>
    <rPh sb="157" eb="159">
      <t>ガメン</t>
    </rPh>
    <rPh sb="163" eb="165">
      <t>セッテイ</t>
    </rPh>
    <rPh sb="167" eb="169">
      <t>ナイヨウ</t>
    </rPh>
    <rPh sb="170" eb="171">
      <t>モド</t>
    </rPh>
    <rPh sb="172" eb="173">
      <t>ジ</t>
    </rPh>
    <rPh sb="173" eb="175">
      <t>ガメン</t>
    </rPh>
    <rPh sb="176" eb="177">
      <t>ト</t>
    </rPh>
    <phoneticPr fontId="3"/>
  </si>
  <si>
    <t>養成能力コードリスト引渡し</t>
    <rPh sb="0" eb="2">
      <t>ヨウセイ</t>
    </rPh>
    <rPh sb="2" eb="4">
      <t>ノウリョク</t>
    </rPh>
    <rPh sb="10" eb="12">
      <t>ヒキワタ</t>
    </rPh>
    <phoneticPr fontId="3"/>
  </si>
  <si>
    <t>参加・履修記録（一覧）</t>
    <phoneticPr fontId="3"/>
  </si>
  <si>
    <t xml:space="preserve">初期表示
</t>
    <phoneticPr fontId="3"/>
  </si>
  <si>
    <t>・見出し（画面タイトル）はプロパティから取得し、画面に表示されること。
(例：「中・小項目別 養成科目一覧 / 参加・履修記録」)</t>
    <rPh sb="1" eb="3">
      <t>ミダ</t>
    </rPh>
    <rPh sb="5" eb="7">
      <t>ガメン</t>
    </rPh>
    <rPh sb="20" eb="22">
      <t>シュトク</t>
    </rPh>
    <rPh sb="24" eb="26">
      <t>ガメン</t>
    </rPh>
    <rPh sb="27" eb="29">
      <t>ヒョウジ</t>
    </rPh>
    <rPh sb="37" eb="38">
      <t>レイ</t>
    </rPh>
    <rPh sb="40" eb="41">
      <t>ナカ</t>
    </rPh>
    <rPh sb="42" eb="45">
      <t>ショウコウモク</t>
    </rPh>
    <rPh sb="45" eb="46">
      <t>ベツ</t>
    </rPh>
    <rPh sb="47" eb="49">
      <t>ヨウセイ</t>
    </rPh>
    <rPh sb="49" eb="51">
      <t>カモク</t>
    </rPh>
    <rPh sb="51" eb="53">
      <t>イチラン</t>
    </rPh>
    <rPh sb="56" eb="58">
      <t>サンカ</t>
    </rPh>
    <rPh sb="59" eb="61">
      <t>リシュウ</t>
    </rPh>
    <rPh sb="61" eb="63">
      <t>キロク</t>
    </rPh>
    <phoneticPr fontId="3"/>
  </si>
  <si>
    <t>参加予定記録　ボタン</t>
    <rPh sb="0" eb="2">
      <t>サンカ</t>
    </rPh>
    <rPh sb="2" eb="4">
      <t>ヨテイ</t>
    </rPh>
    <rPh sb="4" eb="6">
      <t>キロク</t>
    </rPh>
    <phoneticPr fontId="3"/>
  </si>
  <si>
    <t>・ボタン名称はプロパティから取得表示されること。
　（例　「参加予定記録」）</t>
    <rPh sb="4" eb="6">
      <t>メイショウ</t>
    </rPh>
    <rPh sb="27" eb="28">
      <t>レイ</t>
    </rPh>
    <phoneticPr fontId="3"/>
  </si>
  <si>
    <t>全能力養成科目一覧　ボタン</t>
    <phoneticPr fontId="3"/>
  </si>
  <si>
    <t>・ボタン名称はプロパティから取得表示されること。
　（例　「全能力養成科目一覧」）</t>
    <rPh sb="4" eb="6">
      <t>メイショウ</t>
    </rPh>
    <rPh sb="27" eb="28">
      <t>レイ</t>
    </rPh>
    <phoneticPr fontId="3"/>
  </si>
  <si>
    <t>履修済記録　ボタン</t>
    <rPh sb="0" eb="2">
      <t>リシュウ</t>
    </rPh>
    <rPh sb="2" eb="3">
      <t>ズ</t>
    </rPh>
    <rPh sb="3" eb="5">
      <t>キロク</t>
    </rPh>
    <phoneticPr fontId="3"/>
  </si>
  <si>
    <t>・ボタン名称はプロパティから取得表示されること。
　（例　「履修済記録」）</t>
    <rPh sb="4" eb="6">
      <t>メイショウ</t>
    </rPh>
    <rPh sb="27" eb="28">
      <t>レイ</t>
    </rPh>
    <phoneticPr fontId="3"/>
  </si>
  <si>
    <t>　状況</t>
    <rPh sb="1" eb="3">
      <t>ジョウキョウ</t>
    </rPh>
    <phoneticPr fontId="3"/>
  </si>
  <si>
    <t xml:space="preserve">・抽出した履修状況が表示されること。
1:参加予定、2:履修済
</t>
    <rPh sb="5" eb="7">
      <t>リシュウ</t>
    </rPh>
    <rPh sb="7" eb="9">
      <t>ジョウキョウ</t>
    </rPh>
    <rPh sb="10" eb="12">
      <t>ヒョウジ</t>
    </rPh>
    <phoneticPr fontId="3"/>
  </si>
  <si>
    <r>
      <t>・項目見出しはプロパティから取得表示されること。
　（例：「」,「科目名」,「開講大学」,「受講対象者」,「開講期」,「曜日」,「時限」,「授業形態」,「単位」。【】)
以下　能力養成科目データを抽出し、以下の一覧に表示/保持されること。</t>
    </r>
    <r>
      <rPr>
        <sz val="12"/>
        <color rgb="FFFF0000"/>
        <rFont val="ＭＳ Ｐゴシック"/>
        <family val="3"/>
        <charset val="128"/>
      </rPr>
      <t xml:space="preserve">
</t>
    </r>
    <r>
      <rPr>
        <sz val="12"/>
        <rFont val="ＭＳ Ｐゴシック"/>
        <family val="3"/>
        <charset val="128"/>
      </rPr>
      <t xml:space="preserve">  抽出項目：
 　　養成能力コード         A.SUBJECT_CODE,
 　　能力養成科目キー     A.LESSON_KEY,
 　　能力養成科目名称     B.LESSON_NAME,
 　　組織名称（原語）        C.PARTY_NAME,
 　　受講対象者              B.LESSON_TARGET,
 　　開講期                    B.LESSON_DATE,
 　　曜日時限                 B.LESSON_PERIOD,
 　　授業形態                 B.LESSON_KBN,
 　　単位                       B.UNIT,
     履修状況                 E.COURSE_STATUS
  抽出テーブル：
     能力養成科目 養成能力リレーション  NR_LESSON_REL_SUBJECT_TBL A,
     能力養成科目テーブル                   NR_LESSON_TBL B,
     組織情報                                    MS_PARTY_TBL C,
　　 ユーザ情報テーブル                      US_USER_TBL D, 
　　 能力養成科目 履修状況テーブル      NR_LESSON_COURSE_TBL E,
　抽出条件：
 　　ルーブリックキー  　　　　　　A.RUBRIC_KEY = 'ルーブリックキー'
 　　能力養成科目キー 　　and A.LESSON_KEY = B.LESSON_KEY
 　　組織コード   　　　　　　and B.PARTY_CODE = C.PARTY_CODE
     ユーザキー              and D.USER_KEY = 'ログインユーザのユーザキー'
　　 ユーザキー              and D.USER_KEY = E.USER_KEY
　　 能力養成科目キー 　　and A.LESSON_KEY = E.LESSON_KEY
</t>
    </r>
    <rPh sb="85" eb="87">
      <t>イカ</t>
    </rPh>
    <rPh sb="102" eb="104">
      <t>イカ</t>
    </rPh>
    <rPh sb="111" eb="113">
      <t>ホジ</t>
    </rPh>
    <rPh sb="457" eb="459">
      <t>リシュウ</t>
    </rPh>
    <rPh sb="459" eb="461">
      <t>ジョウキョウ</t>
    </rPh>
    <phoneticPr fontId="3"/>
  </si>
  <si>
    <t>全能力養成科目一覧　ボタン
　クリック</t>
    <phoneticPr fontId="3"/>
  </si>
  <si>
    <t>参加予定記録　ボタン
　クリック</t>
    <rPh sb="0" eb="2">
      <t>サンカ</t>
    </rPh>
    <rPh sb="2" eb="4">
      <t>ヨテイ</t>
    </rPh>
    <rPh sb="4" eb="6">
      <t>キロク</t>
    </rPh>
    <phoneticPr fontId="3"/>
  </si>
  <si>
    <t>・「「参加予定記録」画面へ遷移すること。</t>
    <rPh sb="10" eb="12">
      <t>ガメン</t>
    </rPh>
    <phoneticPr fontId="3"/>
  </si>
  <si>
    <t>・「履修済能力養成科目」画面へ遷移すること。</t>
    <rPh sb="12" eb="14">
      <t>ガメン</t>
    </rPh>
    <phoneticPr fontId="3"/>
  </si>
  <si>
    <t>選択有無チェック</t>
    <rPh sb="0" eb="2">
      <t>センタク</t>
    </rPh>
    <rPh sb="2" eb="4">
      <t>ウム</t>
    </rPh>
    <phoneticPr fontId="3"/>
  </si>
  <si>
    <t>・エラーメッセージを表示して　以下の履修済記録処理が中止されること。</t>
    <rPh sb="10" eb="12">
      <t>ヒョウジ</t>
    </rPh>
    <rPh sb="15" eb="17">
      <t>イカ</t>
    </rPh>
    <rPh sb="18" eb="20">
      <t>リシュウ</t>
    </rPh>
    <rPh sb="20" eb="21">
      <t>スミ</t>
    </rPh>
    <rPh sb="21" eb="23">
      <t>キロク</t>
    </rPh>
    <rPh sb="23" eb="25">
      <t>ショリ</t>
    </rPh>
    <rPh sb="26" eb="28">
      <t>チュウシ</t>
    </rPh>
    <phoneticPr fontId="3"/>
  </si>
  <si>
    <t>履修済確認画面ダイアログ　表示</t>
    <rPh sb="0" eb="2">
      <t>リシュウ</t>
    </rPh>
    <rPh sb="2" eb="3">
      <t>スミ</t>
    </rPh>
    <rPh sb="3" eb="5">
      <t>カクニン</t>
    </rPh>
    <rPh sb="5" eb="7">
      <t>ガメン</t>
    </rPh>
    <rPh sb="13" eb="15">
      <t>ヒョウジ</t>
    </rPh>
    <phoneticPr fontId="3"/>
  </si>
  <si>
    <t>選択がされている場合</t>
    <rPh sb="0" eb="2">
      <t>センタク</t>
    </rPh>
    <rPh sb="8" eb="10">
      <t>バアイ</t>
    </rPh>
    <phoneticPr fontId="3"/>
  </si>
  <si>
    <t>1件も履修選択されていない場合</t>
    <rPh sb="1" eb="2">
      <t>ケン</t>
    </rPh>
    <rPh sb="3" eb="5">
      <t>リシュウ</t>
    </rPh>
    <rPh sb="5" eb="7">
      <t>センタク</t>
    </rPh>
    <rPh sb="13" eb="15">
      <t>バアイ</t>
    </rPh>
    <phoneticPr fontId="3"/>
  </si>
  <si>
    <t xml:space="preserve">   履修済選択チェックボタン</t>
    <rPh sb="3" eb="5">
      <t>リシュウ</t>
    </rPh>
    <rPh sb="5" eb="6">
      <t>スミ</t>
    </rPh>
    <rPh sb="6" eb="8">
      <t>センタク</t>
    </rPh>
    <phoneticPr fontId="3"/>
  </si>
  <si>
    <t>・チェックOFFで初期表示され、クリックでON/OFFがトグル動作するチェックボックスが表示されること。
・チェックONが1件でもあれば、連動して「履修済記録ボタン」が活性化されること。</t>
    <rPh sb="9" eb="11">
      <t>ショキ</t>
    </rPh>
    <rPh sb="11" eb="13">
      <t>ヒョウジ</t>
    </rPh>
    <rPh sb="31" eb="33">
      <t>ドウサ</t>
    </rPh>
    <rPh sb="44" eb="46">
      <t>ヒョウジ</t>
    </rPh>
    <rPh sb="62" eb="63">
      <t>ケン</t>
    </rPh>
    <rPh sb="69" eb="71">
      <t>レンドウ</t>
    </rPh>
    <rPh sb="84" eb="87">
      <t>カッセイカ</t>
    </rPh>
    <phoneticPr fontId="3"/>
  </si>
  <si>
    <t>以下のことを確認する
・確認ダイアログ(モーダル）が表示される
　　メッセージ：「選択した能力養成科目を履修済にします。よろしいでしょうか。」
・Y  を入力した場合、履修済記録処理が継続される
・N  を入力した場合、履修済記録処理が中止される</t>
    <rPh sb="0" eb="2">
      <t>イカ</t>
    </rPh>
    <rPh sb="6" eb="8">
      <t>カクニン</t>
    </rPh>
    <rPh sb="12" eb="14">
      <t>カクニン</t>
    </rPh>
    <rPh sb="26" eb="28">
      <t>ヒョウジ</t>
    </rPh>
    <rPh sb="52" eb="54">
      <t>リシュウ</t>
    </rPh>
    <rPh sb="54" eb="55">
      <t>ズ</t>
    </rPh>
    <rPh sb="78" eb="80">
      <t>ニュウリョク</t>
    </rPh>
    <rPh sb="82" eb="84">
      <t>バアイ</t>
    </rPh>
    <rPh sb="90" eb="92">
      <t>ショリ</t>
    </rPh>
    <rPh sb="93" eb="95">
      <t>ケイゾク</t>
    </rPh>
    <rPh sb="119" eb="121">
      <t>チュウシ</t>
    </rPh>
    <phoneticPr fontId="3"/>
  </si>
  <si>
    <t>履修済記録実施</t>
    <rPh sb="0" eb="2">
      <t>リシュウ</t>
    </rPh>
    <rPh sb="2" eb="3">
      <t>スミ</t>
    </rPh>
    <rPh sb="3" eb="5">
      <t>キロク</t>
    </rPh>
    <rPh sb="5" eb="7">
      <t>ジッシ</t>
    </rPh>
    <phoneticPr fontId="3"/>
  </si>
  <si>
    <t>能力養成科目 養成能力リレーション　テーブルからレコードが履修済にされること。
対象テーブル：    
　　能力養成科目 履修状況テーブル( NR_LESSON_COURSE_TBL)
更新内容：
　　履修状況　←　2（履修済）
更新条件：
　　    能力養成科目キー   =  選択行の能力養成科目キー
and　　ユーザキー            =  'ログインユーザのユーザキー'</t>
    <rPh sb="29" eb="31">
      <t>リシュウ</t>
    </rPh>
    <rPh sb="31" eb="32">
      <t>ズ</t>
    </rPh>
    <rPh sb="118" eb="120">
      <t>ジョウケン</t>
    </rPh>
    <phoneticPr fontId="3"/>
  </si>
  <si>
    <t>更新異常の場合</t>
    <rPh sb="0" eb="2">
      <t>コウシン</t>
    </rPh>
    <rPh sb="2" eb="4">
      <t>イジョウ</t>
    </rPh>
    <rPh sb="5" eb="7">
      <t>バアイ</t>
    </rPh>
    <phoneticPr fontId="3"/>
  </si>
  <si>
    <t>更新正常の場合</t>
    <rPh sb="0" eb="2">
      <t>コウシン</t>
    </rPh>
    <rPh sb="2" eb="4">
      <t>セイジョウ</t>
    </rPh>
    <rPh sb="5" eb="7">
      <t>バアイ</t>
    </rPh>
    <phoneticPr fontId="3"/>
  </si>
  <si>
    <t>・確認画面ダイアログ（モーダル）を閉じ、データ再取得し一覧表画面が再表示されること。</t>
    <rPh sb="1" eb="3">
      <t>カクニン</t>
    </rPh>
    <rPh sb="3" eb="5">
      <t>ガメン</t>
    </rPh>
    <rPh sb="17" eb="18">
      <t>ト</t>
    </rPh>
    <rPh sb="23" eb="24">
      <t>サイ</t>
    </rPh>
    <rPh sb="24" eb="26">
      <t>シュトク</t>
    </rPh>
    <rPh sb="27" eb="29">
      <t>イチラン</t>
    </rPh>
    <rPh sb="29" eb="30">
      <t>ヒョウ</t>
    </rPh>
    <rPh sb="30" eb="32">
      <t>ガメン</t>
    </rPh>
    <rPh sb="33" eb="34">
      <t>サイ</t>
    </rPh>
    <rPh sb="34" eb="36">
      <t>ヒョウジ</t>
    </rPh>
    <phoneticPr fontId="3"/>
  </si>
  <si>
    <t>複数選択時の確認</t>
    <rPh sb="0" eb="2">
      <t>フクスウ</t>
    </rPh>
    <rPh sb="2" eb="4">
      <t>センタク</t>
    </rPh>
    <rPh sb="4" eb="5">
      <t>ジ</t>
    </rPh>
    <rPh sb="6" eb="8">
      <t>カクニン</t>
    </rPh>
    <phoneticPr fontId="3"/>
  </si>
  <si>
    <t>履修済選択が2件以上選択がされている場合</t>
    <rPh sb="0" eb="2">
      <t>リシュウ</t>
    </rPh>
    <rPh sb="2" eb="3">
      <t>ズ</t>
    </rPh>
    <rPh sb="3" eb="5">
      <t>センタク</t>
    </rPh>
    <rPh sb="7" eb="8">
      <t>ケン</t>
    </rPh>
    <rPh sb="8" eb="10">
      <t>イジョウ</t>
    </rPh>
    <rPh sb="10" eb="12">
      <t>センタク</t>
    </rPh>
    <rPh sb="18" eb="20">
      <t>バアイ</t>
    </rPh>
    <phoneticPr fontId="3"/>
  </si>
  <si>
    <t>・選択が1件の場合と同様に履修済処理が実行されること。</t>
    <rPh sb="1" eb="3">
      <t>センタク</t>
    </rPh>
    <rPh sb="5" eb="6">
      <t>ケン</t>
    </rPh>
    <rPh sb="7" eb="9">
      <t>バアイ</t>
    </rPh>
    <rPh sb="10" eb="12">
      <t>ドウヨウ</t>
    </rPh>
    <rPh sb="13" eb="15">
      <t>リシュウ</t>
    </rPh>
    <rPh sb="15" eb="16">
      <t>スミ</t>
    </rPh>
    <rPh sb="16" eb="18">
      <t>ショリ</t>
    </rPh>
    <rPh sb="19" eb="21">
      <t>ジッコウ</t>
    </rPh>
    <phoneticPr fontId="3"/>
  </si>
  <si>
    <t>更新後の参加・履修記録（一覧）が再表示されること。</t>
    <rPh sb="0" eb="3">
      <t>コウシンゴ</t>
    </rPh>
    <phoneticPr fontId="3"/>
  </si>
  <si>
    <t>参加予定記録</t>
    <phoneticPr fontId="3"/>
  </si>
  <si>
    <t>・見出し（画面タイトル）はプロパティから取得し、画面に表示されること。
(例：「能力養成推奨科目 参加予定記録」)</t>
    <rPh sb="1" eb="3">
      <t>ミダ</t>
    </rPh>
    <rPh sb="5" eb="7">
      <t>ガメン</t>
    </rPh>
    <rPh sb="20" eb="22">
      <t>シュトク</t>
    </rPh>
    <rPh sb="24" eb="26">
      <t>ガメン</t>
    </rPh>
    <rPh sb="27" eb="29">
      <t>ヒョウジ</t>
    </rPh>
    <rPh sb="37" eb="38">
      <t>レイ</t>
    </rPh>
    <rPh sb="40" eb="42">
      <t>ノウリョク</t>
    </rPh>
    <rPh sb="42" eb="44">
      <t>ヨウセイ</t>
    </rPh>
    <rPh sb="44" eb="46">
      <t>スイショウ</t>
    </rPh>
    <rPh sb="46" eb="48">
      <t>カモク</t>
    </rPh>
    <rPh sb="49" eb="51">
      <t>サンカ</t>
    </rPh>
    <rPh sb="51" eb="53">
      <t>ヨテイ</t>
    </rPh>
    <rPh sb="53" eb="55">
      <t>キロク</t>
    </rPh>
    <phoneticPr fontId="3"/>
  </si>
  <si>
    <t>履修可能科目一覧　見出し</t>
    <rPh sb="0" eb="2">
      <t>リシュウ</t>
    </rPh>
    <rPh sb="2" eb="4">
      <t>カノウ</t>
    </rPh>
    <rPh sb="4" eb="6">
      <t>カモク</t>
    </rPh>
    <rPh sb="6" eb="8">
      <t>イチラン</t>
    </rPh>
    <rPh sb="9" eb="11">
      <t>ミダ</t>
    </rPh>
    <phoneticPr fontId="3"/>
  </si>
  <si>
    <t>・項目名称はプロパティから取得表示されること。
　（例：「履修可能科目一覧」）</t>
    <rPh sb="1" eb="3">
      <t>コウモク</t>
    </rPh>
    <rPh sb="3" eb="5">
      <t>メイショウ</t>
    </rPh>
    <rPh sb="26" eb="27">
      <t>レイ</t>
    </rPh>
    <rPh sb="29" eb="31">
      <t>リシュウ</t>
    </rPh>
    <rPh sb="31" eb="33">
      <t>カノウ</t>
    </rPh>
    <rPh sb="33" eb="35">
      <t>カモク</t>
    </rPh>
    <rPh sb="35" eb="37">
      <t>イチラン</t>
    </rPh>
    <phoneticPr fontId="3"/>
  </si>
  <si>
    <t>履修可能科目一覧</t>
    <phoneticPr fontId="3"/>
  </si>
  <si>
    <t>・抽出した履修状況が表示されること。
1:参加予定、2:履修済
？？（予約済、履修確定済）？？</t>
    <rPh sb="5" eb="7">
      <t>リシュウ</t>
    </rPh>
    <rPh sb="7" eb="9">
      <t>ジョウキョウ</t>
    </rPh>
    <rPh sb="10" eb="12">
      <t>ヒョウジ</t>
    </rPh>
    <rPh sb="36" eb="38">
      <t>ヨヤク</t>
    </rPh>
    <rPh sb="38" eb="39">
      <t>ズ</t>
    </rPh>
    <rPh sb="40" eb="42">
      <t>リシュウ</t>
    </rPh>
    <rPh sb="42" eb="44">
      <t>カクテイ</t>
    </rPh>
    <rPh sb="44" eb="45">
      <t>ズ</t>
    </rPh>
    <phoneticPr fontId="3"/>
  </si>
  <si>
    <r>
      <t>・項目見出しはプロパティから取得表示されること。
　（例：「」,「科目名」,「開講大学」,「受講対象者」,「開講期」,「曜日」,「時限」,「授業形態」,「単位」。【】)
以下　能力養成科目データを抽出し、以下の一覧に表示/保持されること。</t>
    </r>
    <r>
      <rPr>
        <sz val="12"/>
        <color rgb="FFFF0000"/>
        <rFont val="ＭＳ Ｐゴシック"/>
        <family val="3"/>
        <charset val="128"/>
      </rPr>
      <t xml:space="preserve">
</t>
    </r>
    <r>
      <rPr>
        <sz val="12"/>
        <rFont val="ＭＳ Ｐゴシック"/>
        <family val="3"/>
        <charset val="128"/>
      </rPr>
      <t xml:space="preserve">  抽出項目：
 　　養成能力コード         A.SUBJECT_CODE,
 　　能力養成科目キー     A.LESSON_KEY,
 　　能力養成科目名称     B.LESSON_NAME,
 　　組織名称（原語）        C.PARTY_NAME,
 　　受講対象者              B.LESSON_TARGET,
 　　開講期                    B.LESSON_DATE,
 　　曜日時限                 B.LESSON_PERIOD,
 　　授業形態                 B.LESSON_KBN,
 　　単位                       B.UNIT,
     履修状況                 E.COURSE_STATUS
  抽出テーブル：
     能力養成科目 養成能力リレーション  NR_LESSON_REL_SUBJECT_TBL A,
     能力養成科目テーブル                   NR_LESSON_TBL B,
     組織情報                                    MS_PARTY_TBL C,
　　 ユーザ情報テーブル                      US_USER_TBL D, 
　　 能力養成科目 履修状況テーブル      NR_LESSON_COURSE_TBL E,
　抽出条件：
 　　ルーブリックキー  　　　　　　A.RUBRIC_KEY = 'ルーブリックキー'
 　　能力養成科目キー 　　and A.LESSON_KEY = B.LESSON_KEY
 　　組織コード   　　　　　　and B.PARTY_CODE = C.PARTY_CODE
     ユーザキー              and D.USER_KEY = 'ログインユーザのユーザキー'
　　 ユーザキー              and D.USER_KEY = E.USER_KEY</t>
    </r>
    <r>
      <rPr>
        <sz val="12"/>
        <color rgb="FFFF0000"/>
        <rFont val="ＭＳ Ｐゴシック"/>
        <family val="3"/>
        <charset val="128"/>
      </rPr>
      <t>（＋）</t>
    </r>
    <r>
      <rPr>
        <sz val="12"/>
        <rFont val="ＭＳ Ｐゴシック"/>
        <family val="3"/>
        <charset val="128"/>
      </rPr>
      <t xml:space="preserve">
　　 能力養成科目キー 　　and A.LESSON_KEY = E.LESSON_KEY</t>
    </r>
    <r>
      <rPr>
        <sz val="12"/>
        <color rgb="FFFF0000"/>
        <rFont val="ＭＳ Ｐゴシック"/>
        <family val="3"/>
        <charset val="128"/>
      </rPr>
      <t>（＋）</t>
    </r>
    <r>
      <rPr>
        <sz val="12"/>
        <rFont val="ＭＳ Ｐゴシック"/>
        <family val="3"/>
        <charset val="128"/>
      </rPr>
      <t xml:space="preserve">
</t>
    </r>
    <rPh sb="85" eb="87">
      <t>イカ</t>
    </rPh>
    <rPh sb="102" eb="104">
      <t>イカ</t>
    </rPh>
    <rPh sb="111" eb="113">
      <t>ホジ</t>
    </rPh>
    <rPh sb="457" eb="459">
      <t>リシュウ</t>
    </rPh>
    <rPh sb="459" eb="461">
      <t>ジョウキョウ</t>
    </rPh>
    <phoneticPr fontId="3"/>
  </si>
  <si>
    <t>参加予定科目一覧　ボタン
　クリック</t>
    <rPh sb="0" eb="2">
      <t>サンカ</t>
    </rPh>
    <rPh sb="2" eb="4">
      <t>ヨテイ</t>
    </rPh>
    <rPh sb="4" eb="6">
      <t>カモク</t>
    </rPh>
    <rPh sb="6" eb="8">
      <t>イチラン</t>
    </rPh>
    <phoneticPr fontId="3"/>
  </si>
  <si>
    <t>・「参加・履修記録（一覧）」画面へ遷移すること。</t>
    <rPh sb="14" eb="16">
      <t>ガメン</t>
    </rPh>
    <phoneticPr fontId="3"/>
  </si>
  <si>
    <t>参加予定科目一覧　ボタン</t>
    <rPh sb="0" eb="2">
      <t>サンカ</t>
    </rPh>
    <rPh sb="2" eb="4">
      <t>ヨテイ</t>
    </rPh>
    <phoneticPr fontId="3"/>
  </si>
  <si>
    <t>・ボタン名称はプロパティから取得表示されること。
　（例　「参加予定科目一覧」）</t>
    <rPh sb="4" eb="6">
      <t>メイショウ</t>
    </rPh>
    <rPh sb="27" eb="28">
      <t>レイ</t>
    </rPh>
    <phoneticPr fontId="3"/>
  </si>
  <si>
    <t>能力養成科目詳細</t>
    <phoneticPr fontId="3"/>
  </si>
  <si>
    <t>・見出し（画面タイトル）はプロパティから取得し、画面に表示されること。
(例：「能力養成詳細」)</t>
    <rPh sb="1" eb="3">
      <t>ミダ</t>
    </rPh>
    <rPh sb="5" eb="7">
      <t>ガメン</t>
    </rPh>
    <rPh sb="20" eb="22">
      <t>シュトク</t>
    </rPh>
    <rPh sb="24" eb="26">
      <t>ガメン</t>
    </rPh>
    <rPh sb="27" eb="29">
      <t>ヒョウジ</t>
    </rPh>
    <rPh sb="37" eb="38">
      <t>レイ</t>
    </rPh>
    <phoneticPr fontId="3"/>
  </si>
  <si>
    <t>参加予定取消　ボタン</t>
    <rPh sb="0" eb="2">
      <t>サンカ</t>
    </rPh>
    <rPh sb="2" eb="4">
      <t>ヨテイ</t>
    </rPh>
    <rPh sb="4" eb="6">
      <t>トリケシ</t>
    </rPh>
    <phoneticPr fontId="3"/>
  </si>
  <si>
    <t>・ボタン名称はプロパティから取得表示されること。
　（例　「参加予定取消」）
※運個人ユーザ（若手研究者）のみ表示</t>
    <rPh sb="4" eb="6">
      <t>メイショウ</t>
    </rPh>
    <rPh sb="27" eb="28">
      <t>レイ</t>
    </rPh>
    <rPh sb="30" eb="32">
      <t>サンカ</t>
    </rPh>
    <rPh sb="32" eb="34">
      <t>ヨテイ</t>
    </rPh>
    <rPh sb="34" eb="36">
      <t>トリケシ</t>
    </rPh>
    <phoneticPr fontId="3"/>
  </si>
  <si>
    <t>・ボタン名称はプロパティから取得表示されること。
　（例　「参加予定記録」）
※運個人ユーザ（若手研究者）のみ表示</t>
    <rPh sb="4" eb="6">
      <t>メイショウ</t>
    </rPh>
    <rPh sb="27" eb="28">
      <t>レイ</t>
    </rPh>
    <rPh sb="30" eb="32">
      <t>サンカ</t>
    </rPh>
    <rPh sb="32" eb="34">
      <t>ヨテイ</t>
    </rPh>
    <rPh sb="34" eb="36">
      <t>キロク</t>
    </rPh>
    <phoneticPr fontId="3"/>
  </si>
  <si>
    <t xml:space="preserve">　　　　能力養成科目詳細画面とを閉じ、
　　　　能力養成科目 (一覧)画面が再表示されること。
</t>
    <rPh sb="12" eb="14">
      <t>ガメン</t>
    </rPh>
    <phoneticPr fontId="3"/>
  </si>
  <si>
    <t xml:space="preserve">参加予定記録 ボタン
　クリック
</t>
    <rPh sb="0" eb="2">
      <t>サンカ</t>
    </rPh>
    <rPh sb="2" eb="4">
      <t>ヨテイ</t>
    </rPh>
    <rPh sb="4" eb="6">
      <t>キロク</t>
    </rPh>
    <phoneticPr fontId="3"/>
  </si>
  <si>
    <t>参加予定記録確認ダイアログ表示</t>
    <rPh sb="0" eb="2">
      <t>サンカ</t>
    </rPh>
    <rPh sb="2" eb="4">
      <t>ヨテイ</t>
    </rPh>
    <rPh sb="4" eb="6">
      <t>キロク</t>
    </rPh>
    <rPh sb="6" eb="8">
      <t>カクニン</t>
    </rPh>
    <rPh sb="13" eb="15">
      <t>ヒョウジ</t>
    </rPh>
    <phoneticPr fontId="3"/>
  </si>
  <si>
    <t>以下のことを確認する
・参加予定記録確認ダイアログ(モーダル）が表示される。
・Y  を入力した場合、以下の参加予定記録処理が継続される。
・N  を入力した場合、参加予定記録処理が中止され確認画面ダイアログを閉じる。</t>
    <rPh sb="0" eb="2">
      <t>イカ</t>
    </rPh>
    <rPh sb="6" eb="8">
      <t>カクニン</t>
    </rPh>
    <rPh sb="18" eb="20">
      <t>カクニン</t>
    </rPh>
    <rPh sb="32" eb="34">
      <t>ヒョウジ</t>
    </rPh>
    <rPh sb="44" eb="46">
      <t>ニュウリョク</t>
    </rPh>
    <rPh sb="48" eb="50">
      <t>バアイ</t>
    </rPh>
    <rPh sb="51" eb="53">
      <t>イカ</t>
    </rPh>
    <rPh sb="60" eb="62">
      <t>ショリ</t>
    </rPh>
    <rPh sb="63" eb="65">
      <t>ケイゾク</t>
    </rPh>
    <rPh sb="91" eb="93">
      <t>チュウシ</t>
    </rPh>
    <rPh sb="95" eb="97">
      <t>カクニン</t>
    </rPh>
    <rPh sb="97" eb="99">
      <t>ガメン</t>
    </rPh>
    <rPh sb="105" eb="106">
      <t>ト</t>
    </rPh>
    <phoneticPr fontId="3"/>
  </si>
  <si>
    <t>能力養成科目 履修状況テーブルデータ件数チェック</t>
    <rPh sb="0" eb="2">
      <t>ノウリョク</t>
    </rPh>
    <rPh sb="2" eb="4">
      <t>ヨウセイ</t>
    </rPh>
    <rPh sb="4" eb="6">
      <t>カモク</t>
    </rPh>
    <rPh sb="7" eb="9">
      <t>リシュウ</t>
    </rPh>
    <rPh sb="9" eb="11">
      <t>ジョウキョウ</t>
    </rPh>
    <rPh sb="18" eb="20">
      <t>ケンスウ</t>
    </rPh>
    <phoneticPr fontId="3"/>
  </si>
  <si>
    <t>０件の時</t>
    <rPh sb="1" eb="2">
      <t>ケン</t>
    </rPh>
    <rPh sb="3" eb="4">
      <t>トキ</t>
    </rPh>
    <phoneticPr fontId="3"/>
  </si>
  <si>
    <t>能力養成科目テーブルにデータ登録</t>
    <rPh sb="14" eb="16">
      <t>トウロク</t>
    </rPh>
    <phoneticPr fontId="3"/>
  </si>
  <si>
    <t xml:space="preserve">能力養成科目テーブルに新規レコードがインサート登録されること。
対象テーブル：    
　　能力養成科目テーブル(NR_LESSON_TBL)
登録データ：
　　能力養成科目キー ←能力養成科目キー発番シーケンスから能力養成科目キー
　　能力養成科目名称 ←画面より入力・チェックした同項目
　　組織コード   ←画面より入力・チェックした同項目
　　機関内講義コード ←画面より入力・チェックした同項目
　　開講部局   ←画面より入力・チェックした同項目
　　担当教員名   ←画面より入力・チェックした同項目
　　受講対象者   ←画面より入力・チェックした同項目
　　学外聴講／傍聴の可否←画面より入力・チェックした同項目
　　開講期    ←画面より入力・チェックした同項目
　　曜日・時限   ←画面より入力・チェックした同項目
　　中継の有無   ←画面より入力・チェックした同項目
　　中継聴講場所  ←画面より入力・チェックした同項目
　　授業形態   ←画面より入力・チェックした同項目
　　単位    ←画面より入力・チェックした同項目
　　学外受講生の単位互換←画面より入力・チェックした同項目
　　必修選択の別  ←画面より入力・チェックした同項目
　　成績評価基準  ←画面より入力・チェックした同項目
　　授業の目的概要  ←画面より入力・チェックした同項目
　　授業計画   ←画面より入力・チェックした同項目
　　備考    ←画面より入力・チェックした同項目
　　eラーニングリンク ←画面より入力・チェックした同項目
　　シラバスリンク  ←画面より入力・チェックした同項目
　　データ更新日  ←sysdate
　　データ更新者  ←ログインユーザ
</t>
    <phoneticPr fontId="3"/>
  </si>
  <si>
    <t>以下　登録が実行されること。
抽出テーブル：
　　能力養成科目 履修状況テーブル(NR_LESSON_COURSE_TBL）
登録項目：
　　能力養成科目キー← '能力養成科目キー'
　　ユーザキー←'ログインユーザのユーザキー'
　　履修状況←'1'（参加予定）
　　データ更新日  ←sysdate
　　データ更新者  ←ログインユーザ</t>
    <phoneticPr fontId="3"/>
  </si>
  <si>
    <t>0件より多い時</t>
    <rPh sb="1" eb="2">
      <t>ケン</t>
    </rPh>
    <rPh sb="4" eb="5">
      <t>オオ</t>
    </rPh>
    <rPh sb="6" eb="7">
      <t>トキ</t>
    </rPh>
    <phoneticPr fontId="3"/>
  </si>
  <si>
    <t xml:space="preserve">・能力養成科目 履修状況テーブルデータを抽出し、件数を取得すること。
抽出テーブル：
　　能力養成科目 履修状況テーブル(NR_LESSON_COURSE_TBL）
抽出条件：
　　能力養成科目キー      A.LESSON_KEY = '能力養成科目キー'
　　ユーザキー        and A.USER_KEY = 'ログインユーザのユーザキー'
</t>
    <phoneticPr fontId="3"/>
  </si>
  <si>
    <t xml:space="preserve">以下　更新が実行されること。
対象テーブル：
　　能力養成科目 履修状況テーブル(NR_LESSON_COURSE_TBL）
更新項目：
　　履修状況←'1'（参加予定）
　　データ更新日  ←sysdate
　　データ更新者  ←ログインユーザ
抽出条件：
　　能力養成科目キー      A.LESSON_KEY = '能力養成科目キー'
　　ユーザキー        and A.USER_KEY = 'ログインユーザのユーザキー'
</t>
    <rPh sb="3" eb="5">
      <t>コウシン</t>
    </rPh>
    <rPh sb="16" eb="18">
      <t>タイショウ</t>
    </rPh>
    <rPh sb="64" eb="66">
      <t>コウシン</t>
    </rPh>
    <rPh sb="125" eb="127">
      <t>チュウシュツ</t>
    </rPh>
    <rPh sb="127" eb="129">
      <t>ジョウケン</t>
    </rPh>
    <phoneticPr fontId="3"/>
  </si>
  <si>
    <t>登録/更新が正常に終了した場合</t>
    <rPh sb="0" eb="2">
      <t>トウロク</t>
    </rPh>
    <rPh sb="3" eb="5">
      <t>コウシン</t>
    </rPh>
    <phoneticPr fontId="3"/>
  </si>
  <si>
    <t xml:space="preserve">・自画面（能力養成科目詳細）が閉じられること。
・遷移元画面　が最新の状態で再表示されること。
</t>
    <rPh sb="1" eb="4">
      <t>ジガメン</t>
    </rPh>
    <rPh sb="5" eb="7">
      <t>ノウリョク</t>
    </rPh>
    <rPh sb="7" eb="9">
      <t>ヨウセイ</t>
    </rPh>
    <rPh sb="9" eb="11">
      <t>カモク</t>
    </rPh>
    <rPh sb="11" eb="13">
      <t>ショウサイ</t>
    </rPh>
    <rPh sb="15" eb="16">
      <t>ト</t>
    </rPh>
    <rPh sb="25" eb="27">
      <t>センイ</t>
    </rPh>
    <rPh sb="27" eb="28">
      <t>モト</t>
    </rPh>
    <rPh sb="32" eb="34">
      <t>サイシン</t>
    </rPh>
    <rPh sb="35" eb="37">
      <t>ジョウタイ</t>
    </rPh>
    <rPh sb="38" eb="41">
      <t>サイヒョウジ</t>
    </rPh>
    <phoneticPr fontId="3"/>
  </si>
  <si>
    <t>登録/更新が異常の場合</t>
    <rPh sb="0" eb="2">
      <t>トウロク</t>
    </rPh>
    <rPh sb="3" eb="5">
      <t>コウシン</t>
    </rPh>
    <rPh sb="6" eb="8">
      <t>イジョウ</t>
    </rPh>
    <rPh sb="9" eb="11">
      <t>バアイ</t>
    </rPh>
    <phoneticPr fontId="3"/>
  </si>
  <si>
    <t xml:space="preserve">参加予定取消 ボタン
　クリック
</t>
    <rPh sb="0" eb="2">
      <t>サンカ</t>
    </rPh>
    <rPh sb="2" eb="4">
      <t>ヨテイ</t>
    </rPh>
    <rPh sb="4" eb="6">
      <t>トリケシ</t>
    </rPh>
    <phoneticPr fontId="3"/>
  </si>
  <si>
    <t>参加予定取消確認ダイアログ表示</t>
    <rPh sb="0" eb="2">
      <t>サンカ</t>
    </rPh>
    <rPh sb="2" eb="4">
      <t>ヨテイ</t>
    </rPh>
    <rPh sb="4" eb="6">
      <t>トリケシ</t>
    </rPh>
    <rPh sb="6" eb="8">
      <t>カクニン</t>
    </rPh>
    <rPh sb="13" eb="15">
      <t>ヒョウジ</t>
    </rPh>
    <phoneticPr fontId="3"/>
  </si>
  <si>
    <t>以下のことを確認する
・参加予定取消確認ダイアログ(モーダル）が表示される。
・Y  を入力した場合、以下の参加予定取消処理が継続される。
・N  を入力した場合、参加予定取消処理が中止され確認画面ダイアログを閉じる。</t>
    <rPh sb="0" eb="2">
      <t>イカ</t>
    </rPh>
    <rPh sb="6" eb="8">
      <t>カクニン</t>
    </rPh>
    <rPh sb="16" eb="18">
      <t>トリケシ</t>
    </rPh>
    <rPh sb="18" eb="20">
      <t>カクニン</t>
    </rPh>
    <rPh sb="32" eb="34">
      <t>ヒョウジ</t>
    </rPh>
    <rPh sb="44" eb="46">
      <t>ニュウリョク</t>
    </rPh>
    <rPh sb="48" eb="50">
      <t>バアイ</t>
    </rPh>
    <rPh sb="51" eb="53">
      <t>イカ</t>
    </rPh>
    <rPh sb="58" eb="60">
      <t>トリケシ</t>
    </rPh>
    <rPh sb="60" eb="62">
      <t>ショリ</t>
    </rPh>
    <rPh sb="63" eb="65">
      <t>ケイゾク</t>
    </rPh>
    <rPh sb="86" eb="88">
      <t>トリケシ</t>
    </rPh>
    <rPh sb="91" eb="93">
      <t>チュウシ</t>
    </rPh>
    <rPh sb="95" eb="97">
      <t>カクニン</t>
    </rPh>
    <rPh sb="97" eb="99">
      <t>ガメン</t>
    </rPh>
    <rPh sb="105" eb="106">
      <t>ト</t>
    </rPh>
    <phoneticPr fontId="3"/>
  </si>
  <si>
    <t>取消実行</t>
    <rPh sb="0" eb="2">
      <t>トリケシ</t>
    </rPh>
    <rPh sb="2" eb="4">
      <t>ジッコウ</t>
    </rPh>
    <phoneticPr fontId="3"/>
  </si>
  <si>
    <t xml:space="preserve">・能力養成科目 履修状況テーブルからデータを削除すること。
削除テーブル：
　　能力養成科目 履修状況テーブル(NR_LESSON_COURSE_TBL）
抽出条件：
　　能力養成科目キー      A.LESSON_KEY = '能力養成科目キー'
　　ユーザキー        and A.USER_KEY = 'ログインユーザのユーザキー'
</t>
    <rPh sb="22" eb="24">
      <t>サクジョ</t>
    </rPh>
    <rPh sb="31" eb="33">
      <t>サクジョ</t>
    </rPh>
    <phoneticPr fontId="3"/>
  </si>
  <si>
    <t>削除が正常に終了した場合</t>
    <rPh sb="0" eb="2">
      <t>サクジョ</t>
    </rPh>
    <phoneticPr fontId="3"/>
  </si>
  <si>
    <t>削除が異常の場合</t>
    <rPh sb="0" eb="2">
      <t>サクジョ</t>
    </rPh>
    <rPh sb="3" eb="5">
      <t>イジョウ</t>
    </rPh>
    <rPh sb="6" eb="8">
      <t>バアイ</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</si>
</sst>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d;@"/>
    <numFmt numFmtId="177" formatCode="0_);[Red]\(0\)"/>
    <numFmt numFmtId="178" formatCode="0;[Red]0"/>
  </numFmts>
  <fonts count="32">
    <font>
      <sz val="10"/>
      <name val="Arial"/>
      <family val="2"/>
    </font>
    <font>
      <sz val="10"/>
      <name val="Arial"/>
      <family val="2"/>
    </font>
    <font>
      <sz val="10"/>
      <name val="ＭＳ Ｐゴシック"/>
      <family val="3"/>
      <charset val="128"/>
    </font>
    <font>
      <sz val="6"/>
      <name val="ＭＳ Ｐゴシック"/>
      <family val="3"/>
      <charset val="128"/>
    </font>
    <font>
      <u/>
      <sz val="8"/>
      <name val="ＭＳ Ｐゴシック"/>
      <family val="3"/>
      <charset val="128"/>
    </font>
    <font>
      <sz val="10"/>
      <name val="Times New Roman"/>
      <family val="1"/>
    </font>
    <font>
      <sz val="11"/>
      <name val="ＭＳ Ｐゴシック"/>
      <family val="3"/>
      <charset val="128"/>
    </font>
    <font>
      <sz val="8"/>
      <name val="ＭＳ Ｐゴシック"/>
      <family val="3"/>
      <charset val="128"/>
    </font>
    <font>
      <u/>
      <sz val="10"/>
      <name val="ＭＳ Ｐゴシック"/>
      <family val="3"/>
      <charset val="128"/>
    </font>
    <font>
      <b/>
      <u/>
      <sz val="14"/>
      <name val="ＭＳ Ｐゴシック"/>
      <family val="3"/>
      <charset val="128"/>
    </font>
    <font>
      <b/>
      <sz val="14"/>
      <name val="ＭＳ Ｐゴシック"/>
      <family val="3"/>
      <charset val="128"/>
    </font>
    <font>
      <b/>
      <sz val="10"/>
      <name val="ＭＳ Ｐゴシック"/>
      <family val="3"/>
      <charset val="128"/>
    </font>
    <font>
      <b/>
      <sz val="8"/>
      <name val="ＭＳ Ｐゴシック"/>
      <family val="3"/>
      <charset val="128"/>
    </font>
    <font>
      <b/>
      <sz val="10"/>
      <name val="Arial"/>
      <family val="2"/>
    </font>
    <font>
      <b/>
      <sz val="9"/>
      <color indexed="81"/>
      <name val="ＭＳ Ｐゴシック"/>
      <family val="3"/>
      <charset val="128"/>
    </font>
    <font>
      <u/>
      <sz val="18"/>
      <name val="ＭＳ Ｐゴシック"/>
      <family val="3"/>
      <charset val="128"/>
    </font>
    <font>
      <sz val="18"/>
      <name val="ＭＳ Ｐゴシック"/>
      <family val="3"/>
      <charset val="128"/>
    </font>
    <font>
      <b/>
      <u/>
      <sz val="24"/>
      <name val="ＭＳ Ｐゴシック"/>
      <family val="3"/>
      <charset val="128"/>
    </font>
    <font>
      <u/>
      <sz val="24"/>
      <name val="ＭＳ Ｐゴシック"/>
      <family val="3"/>
      <charset val="128"/>
    </font>
    <font>
      <sz val="18"/>
      <color indexed="8"/>
      <name val="ＭＳ Ｐゴシック"/>
      <family val="3"/>
      <charset val="128"/>
    </font>
    <font>
      <sz val="18"/>
      <name val="Arial"/>
      <family val="2"/>
    </font>
    <font>
      <sz val="22"/>
      <name val="ＭＳ Ｐゴシック"/>
      <family val="3"/>
      <charset val="128"/>
    </font>
    <font>
      <sz val="18"/>
      <color indexed="10"/>
      <name val="ＭＳ Ｐゴシック"/>
      <family val="3"/>
      <charset val="128"/>
    </font>
    <font>
      <b/>
      <sz val="14"/>
      <color indexed="81"/>
      <name val="ＭＳ Ｐゴシック"/>
      <family val="3"/>
      <charset val="128"/>
    </font>
    <font>
      <b/>
      <sz val="18"/>
      <color indexed="81"/>
      <name val="ＭＳ Ｐゴシック"/>
      <family val="3"/>
      <charset val="128"/>
    </font>
    <font>
      <sz val="9"/>
      <color indexed="81"/>
      <name val="ＭＳ Ｐゴシック"/>
      <family val="3"/>
      <charset val="128"/>
    </font>
    <font>
      <sz val="12"/>
      <name val="ＭＳ Ｐゴシック"/>
      <family val="3"/>
      <charset val="128"/>
    </font>
    <font>
      <sz val="12"/>
      <color indexed="8"/>
      <name val="ＭＳ Ｐゴシック"/>
      <family val="3"/>
      <charset val="128"/>
    </font>
    <font>
      <sz val="12"/>
      <name val="Arial"/>
      <family val="2"/>
    </font>
    <font>
      <sz val="12"/>
      <color theme="1" tint="0.499984740745262"/>
      <name val="ＭＳ Ｐゴシック"/>
      <family val="3"/>
      <charset val="128"/>
    </font>
    <font>
      <sz val="12"/>
      <color rgb="FFFF0000"/>
      <name val="ＭＳ Ｐゴシック"/>
      <family val="3"/>
      <charset val="128"/>
    </font>
    <font>
      <sz val="12"/>
      <color theme="0" tint="-0.249977111117893"/>
      <name val="ＭＳ Ｐゴシック"/>
      <family val="3"/>
      <charset val="128"/>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1"/>
        <bgColor indexed="64"/>
      </patternFill>
    </fill>
    <fill>
      <patternFill patternType="solid">
        <fgColor indexed="55"/>
        <bgColor indexed="64"/>
      </patternFill>
    </fill>
    <fill>
      <patternFill patternType="solid">
        <fgColor rgb="FFCCFFFF"/>
        <bgColor indexed="64"/>
      </patternFill>
    </fill>
    <fill>
      <patternFill patternType="solid">
        <fgColor rgb="FFFFFF0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00B0F0"/>
        <bgColor indexed="64"/>
      </patternFill>
    </fill>
  </fills>
  <borders count="6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dotted">
        <color indexed="64"/>
      </bottom>
      <diagonal/>
    </border>
    <border>
      <left/>
      <right/>
      <top style="thin">
        <color indexed="64"/>
      </top>
      <bottom style="dotted">
        <color indexed="64"/>
      </bottom>
      <diagonal/>
    </border>
    <border>
      <left style="thin">
        <color indexed="64"/>
      </left>
      <right/>
      <top style="thin">
        <color indexed="64"/>
      </top>
      <bottom style="dotted">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medium">
        <color indexed="64"/>
      </left>
      <right style="thin">
        <color indexed="64"/>
      </right>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dotted">
        <color indexed="64"/>
      </bottom>
      <diagonal/>
    </border>
    <border>
      <left style="thin">
        <color indexed="64"/>
      </left>
      <right style="thin">
        <color indexed="64"/>
      </right>
      <top style="dotted">
        <color indexed="64"/>
      </top>
      <bottom/>
      <diagonal/>
    </border>
  </borders>
  <cellStyleXfs count="5">
    <xf numFmtId="0" fontId="0" fillId="0" borderId="0"/>
    <xf numFmtId="0" fontId="6" fillId="0" borderId="0"/>
    <xf numFmtId="0" fontId="6" fillId="0" borderId="0"/>
    <xf numFmtId="0" fontId="6" fillId="0" borderId="0"/>
    <xf numFmtId="9" fontId="1" fillId="0" borderId="0" applyFont="0" applyFill="0" applyBorder="0" applyAlignment="0" applyProtection="0">
      <alignment vertical="center"/>
    </xf>
  </cellStyleXfs>
  <cellXfs count="357">
    <xf numFmtId="0" fontId="0" fillId="0" borderId="0" xfId="0"/>
    <xf numFmtId="0" fontId="2" fillId="0" borderId="0" xfId="0" applyFont="1" applyAlignment="1" applyProtection="1">
      <alignment vertical="center"/>
    </xf>
    <xf numFmtId="0" fontId="4" fillId="0" borderId="0" xfId="0" applyFont="1" applyAlignment="1" applyProtection="1">
      <alignment vertical="center"/>
    </xf>
    <xf numFmtId="0" fontId="2" fillId="0" borderId="0" xfId="1" applyFont="1" applyAlignment="1">
      <alignment vertical="center"/>
    </xf>
    <xf numFmtId="0" fontId="7" fillId="0" borderId="0" xfId="0" applyFont="1" applyAlignment="1" applyProtection="1">
      <alignment vertical="center"/>
    </xf>
    <xf numFmtId="0" fontId="8" fillId="0" borderId="0" xfId="0" applyFont="1" applyAlignment="1" applyProtection="1">
      <alignment horizontal="center" vertical="center"/>
    </xf>
    <xf numFmtId="0" fontId="9" fillId="0" borderId="0" xfId="0" applyFont="1" applyBorder="1" applyAlignment="1" applyProtection="1">
      <alignment horizontal="centerContinuous" vertical="center"/>
    </xf>
    <xf numFmtId="0" fontId="8" fillId="0" borderId="0" xfId="0" applyFont="1" applyAlignment="1" applyProtection="1">
      <alignment horizontal="centerContinuous" vertical="center"/>
    </xf>
    <xf numFmtId="0" fontId="10" fillId="0" borderId="1" xfId="0" applyFont="1" applyBorder="1" applyAlignment="1" applyProtection="1">
      <alignment horizontal="centerContinuous" vertical="center"/>
    </xf>
    <xf numFmtId="0" fontId="2" fillId="2" borderId="0" xfId="2" applyFont="1" applyFill="1" applyAlignment="1">
      <alignment vertical="center"/>
    </xf>
    <xf numFmtId="0" fontId="11" fillId="3" borderId="2" xfId="0" applyFont="1" applyFill="1" applyBorder="1" applyAlignment="1" applyProtection="1">
      <alignment horizontal="center" vertical="center"/>
    </xf>
    <xf numFmtId="0" fontId="11" fillId="3" borderId="2" xfId="0" applyFont="1" applyFill="1" applyBorder="1" applyAlignment="1" applyProtection="1">
      <alignment horizontal="centerContinuous" vertical="center"/>
    </xf>
    <xf numFmtId="0" fontId="12" fillId="3" borderId="2" xfId="1" applyFont="1" applyFill="1" applyBorder="1" applyAlignment="1">
      <alignment horizontal="center" vertical="center" wrapText="1"/>
    </xf>
    <xf numFmtId="49" fontId="2" fillId="0" borderId="2" xfId="0" applyNumberFormat="1" applyFont="1" applyBorder="1" applyAlignment="1" applyProtection="1">
      <alignment horizontal="center" vertical="center"/>
    </xf>
    <xf numFmtId="49" fontId="2" fillId="0" borderId="2" xfId="1" applyNumberFormat="1" applyFont="1" applyBorder="1" applyAlignment="1">
      <alignment horizontal="center" vertical="center"/>
    </xf>
    <xf numFmtId="0" fontId="1" fillId="0" borderId="0" xfId="0" applyFont="1"/>
    <xf numFmtId="0" fontId="11" fillId="3" borderId="3" xfId="0" applyFont="1" applyFill="1" applyBorder="1" applyAlignment="1">
      <alignment vertical="center"/>
    </xf>
    <xf numFmtId="0" fontId="1" fillId="3" borderId="5" xfId="0" applyFont="1" applyFill="1" applyBorder="1" applyAlignment="1">
      <alignment vertical="center"/>
    </xf>
    <xf numFmtId="0" fontId="7" fillId="3" borderId="5" xfId="0" applyFont="1" applyFill="1" applyBorder="1" applyAlignment="1">
      <alignment vertical="center"/>
    </xf>
    <xf numFmtId="0" fontId="1" fillId="3" borderId="4" xfId="0" applyFont="1" applyFill="1" applyBorder="1" applyAlignment="1">
      <alignment vertical="center"/>
    </xf>
    <xf numFmtId="0" fontId="2" fillId="2" borderId="0" xfId="2" applyFont="1" applyFill="1" applyBorder="1" applyAlignment="1">
      <alignment vertical="center"/>
    </xf>
    <xf numFmtId="0" fontId="11" fillId="3" borderId="2" xfId="0" applyFont="1" applyFill="1" applyBorder="1" applyAlignment="1">
      <alignment horizontal="center" vertical="center"/>
    </xf>
    <xf numFmtId="0" fontId="11" fillId="3" borderId="2" xfId="0" applyFont="1" applyFill="1" applyBorder="1" applyAlignment="1">
      <alignment horizontal="center" vertical="center" wrapText="1"/>
    </xf>
    <xf numFmtId="0" fontId="2" fillId="0" borderId="2" xfId="0" applyFont="1" applyFill="1" applyBorder="1" applyAlignment="1">
      <alignment horizontal="center" vertical="center"/>
    </xf>
    <xf numFmtId="14" fontId="2" fillId="0" borderId="2" xfId="0" applyNumberFormat="1" applyFont="1" applyFill="1" applyBorder="1" applyAlignment="1">
      <alignment horizontal="center" vertical="center"/>
    </xf>
    <xf numFmtId="0" fontId="2" fillId="2" borderId="0" xfId="1" applyFont="1" applyFill="1" applyBorder="1" applyAlignment="1">
      <alignment vertical="center"/>
    </xf>
    <xf numFmtId="0" fontId="2" fillId="2" borderId="5" xfId="3" applyFont="1" applyFill="1" applyBorder="1" applyAlignment="1">
      <alignment horizontal="left" vertical="center"/>
    </xf>
    <xf numFmtId="0" fontId="2" fillId="2" borderId="5" xfId="1" applyFont="1" applyFill="1" applyBorder="1" applyAlignment="1">
      <alignment horizontal="left" vertical="center"/>
    </xf>
    <xf numFmtId="0" fontId="11" fillId="3" borderId="3" xfId="2" applyFont="1" applyFill="1" applyBorder="1" applyAlignment="1">
      <alignment vertical="center"/>
    </xf>
    <xf numFmtId="0" fontId="11" fillId="3" borderId="4" xfId="1" applyFont="1" applyFill="1" applyBorder="1" applyAlignment="1">
      <alignment vertical="center"/>
    </xf>
    <xf numFmtId="0" fontId="2" fillId="3" borderId="2" xfId="0" applyFont="1" applyFill="1" applyBorder="1" applyAlignment="1">
      <alignment horizontal="center" vertical="center"/>
    </xf>
    <xf numFmtId="0" fontId="2" fillId="3" borderId="2" xfId="0" applyFont="1" applyFill="1" applyBorder="1" applyAlignment="1">
      <alignment horizontal="center" vertical="center" wrapText="1"/>
    </xf>
    <xf numFmtId="49" fontId="2" fillId="0" borderId="2" xfId="0" applyNumberFormat="1" applyFont="1" applyBorder="1" applyAlignment="1">
      <alignment horizontal="center" vertical="center"/>
    </xf>
    <xf numFmtId="49" fontId="2" fillId="0" borderId="2" xfId="0" applyNumberFormat="1" applyFont="1" applyBorder="1" applyAlignment="1">
      <alignment horizontal="center" vertical="center" wrapText="1"/>
    </xf>
    <xf numFmtId="49" fontId="2" fillId="0" borderId="2" xfId="0" applyNumberFormat="1" applyFont="1" applyBorder="1" applyAlignment="1" applyProtection="1">
      <alignment horizontal="center" vertical="center" wrapText="1"/>
    </xf>
    <xf numFmtId="0" fontId="7" fillId="3" borderId="5" xfId="1" applyFont="1" applyFill="1" applyBorder="1" applyAlignment="1">
      <alignment vertical="center"/>
    </xf>
    <xf numFmtId="0" fontId="11" fillId="3" borderId="5" xfId="1" applyFont="1" applyFill="1" applyBorder="1" applyAlignment="1">
      <alignment vertical="center"/>
    </xf>
    <xf numFmtId="0" fontId="2" fillId="3" borderId="6" xfId="0" applyFont="1" applyFill="1" applyBorder="1" applyAlignment="1">
      <alignment horizontal="center" vertical="center"/>
    </xf>
    <xf numFmtId="0" fontId="2" fillId="0" borderId="2" xfId="1" applyFont="1" applyBorder="1" applyAlignment="1">
      <alignment vertical="center" wrapText="1"/>
    </xf>
    <xf numFmtId="0" fontId="2" fillId="0" borderId="0" xfId="1" applyFont="1" applyAlignment="1">
      <alignment vertical="top"/>
    </xf>
    <xf numFmtId="0" fontId="2" fillId="3" borderId="13" xfId="0" applyFont="1" applyFill="1" applyBorder="1" applyAlignment="1">
      <alignment vertical="center"/>
    </xf>
    <xf numFmtId="0" fontId="2" fillId="0" borderId="2" xfId="0" applyFont="1" applyFill="1" applyBorder="1" applyAlignment="1">
      <alignment vertical="center" wrapText="1"/>
    </xf>
    <xf numFmtId="0" fontId="2" fillId="3" borderId="13" xfId="0" applyFont="1" applyFill="1" applyBorder="1" applyAlignment="1">
      <alignment horizontal="center" vertical="center"/>
    </xf>
    <xf numFmtId="0" fontId="2" fillId="3" borderId="10" xfId="0" applyFont="1" applyFill="1" applyBorder="1" applyAlignment="1">
      <alignment vertical="center"/>
    </xf>
    <xf numFmtId="0" fontId="2" fillId="3" borderId="6"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3" borderId="13"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7" fillId="3" borderId="3" xfId="1" applyFont="1" applyFill="1" applyBorder="1" applyAlignment="1">
      <alignment vertical="center"/>
    </xf>
    <xf numFmtId="0" fontId="2" fillId="0" borderId="0" xfId="1" applyFont="1" applyAlignment="1">
      <alignment horizontal="center" vertical="center" wrapText="1"/>
    </xf>
    <xf numFmtId="0" fontId="2" fillId="0" borderId="0" xfId="0" applyFont="1"/>
    <xf numFmtId="0" fontId="2" fillId="3" borderId="2" xfId="0" applyFont="1" applyFill="1" applyBorder="1" applyAlignment="1">
      <alignment horizontal="center" vertical="top" wrapText="1"/>
    </xf>
    <xf numFmtId="49" fontId="2" fillId="0" borderId="2" xfId="0" applyNumberFormat="1" applyFont="1" applyBorder="1" applyAlignment="1">
      <alignment vertical="center" wrapText="1"/>
    </xf>
    <xf numFmtId="0" fontId="0" fillId="0" borderId="0" xfId="0" applyBorder="1" applyAlignment="1">
      <alignment vertical="top"/>
    </xf>
    <xf numFmtId="0" fontId="2" fillId="0" borderId="9" xfId="0" applyFont="1" applyBorder="1" applyAlignment="1">
      <alignment vertical="top"/>
    </xf>
    <xf numFmtId="0" fontId="2" fillId="0" borderId="0" xfId="0" applyFont="1" applyBorder="1" applyAlignment="1">
      <alignment vertical="top"/>
    </xf>
    <xf numFmtId="0" fontId="2" fillId="0" borderId="0" xfId="0" applyFont="1" applyBorder="1" applyAlignment="1">
      <alignment vertical="top" wrapText="1"/>
    </xf>
    <xf numFmtId="0" fontId="1" fillId="0" borderId="0" xfId="0" applyFont="1" applyBorder="1" applyAlignment="1">
      <alignment vertical="top" wrapText="1"/>
    </xf>
    <xf numFmtId="0" fontId="15" fillId="0" borderId="0" xfId="0" applyFont="1" applyAlignment="1" applyProtection="1">
      <alignment vertical="center"/>
    </xf>
    <xf numFmtId="0" fontId="16" fillId="0" borderId="0" xfId="0" applyFont="1" applyAlignment="1" applyProtection="1">
      <alignment vertical="center"/>
    </xf>
    <xf numFmtId="0" fontId="16" fillId="0" borderId="0" xfId="0" applyFont="1" applyAlignment="1" applyProtection="1">
      <alignment horizontal="center" vertical="center"/>
    </xf>
    <xf numFmtId="0" fontId="16" fillId="0" borderId="0" xfId="0" applyFont="1" applyFill="1" applyBorder="1" applyAlignment="1" applyProtection="1">
      <alignment vertical="center"/>
    </xf>
    <xf numFmtId="0" fontId="16" fillId="0" borderId="0" xfId="0" applyFont="1" applyBorder="1" applyAlignment="1" applyProtection="1">
      <alignment vertical="center"/>
    </xf>
    <xf numFmtId="0" fontId="16" fillId="0" borderId="0" xfId="0" applyFont="1" applyBorder="1" applyAlignment="1" applyProtection="1">
      <alignment horizontal="center" vertical="center"/>
    </xf>
    <xf numFmtId="0" fontId="17" fillId="0" borderId="0" xfId="0" applyFont="1" applyAlignment="1" applyProtection="1">
      <alignment horizontal="centerContinuous" vertical="center"/>
    </xf>
    <xf numFmtId="0" fontId="18" fillId="0" borderId="0" xfId="0" applyFont="1" applyAlignment="1" applyProtection="1">
      <alignment horizontal="centerContinuous" vertical="center"/>
    </xf>
    <xf numFmtId="14" fontId="16" fillId="0" borderId="0" xfId="0" applyNumberFormat="1" applyFont="1" applyBorder="1" applyAlignment="1" applyProtection="1">
      <alignment vertical="center"/>
    </xf>
    <xf numFmtId="0" fontId="16" fillId="2" borderId="0" xfId="0" applyFont="1" applyFill="1" applyAlignment="1" applyProtection="1">
      <alignment vertical="center"/>
    </xf>
    <xf numFmtId="178" fontId="22" fillId="0" borderId="7" xfId="0" applyNumberFormat="1" applyFont="1" applyBorder="1" applyAlignment="1" applyProtection="1">
      <alignment horizontal="left" vertical="center"/>
    </xf>
    <xf numFmtId="0" fontId="19" fillId="0" borderId="9" xfId="0" applyFont="1" applyBorder="1" applyAlignment="1" applyProtection="1">
      <alignment horizontal="left" vertical="center"/>
    </xf>
    <xf numFmtId="0" fontId="20" fillId="0" borderId="9" xfId="0" applyFont="1" applyBorder="1" applyAlignment="1" applyProtection="1">
      <alignment horizontal="left" vertical="center"/>
    </xf>
    <xf numFmtId="0" fontId="21" fillId="2" borderId="9" xfId="0" applyFont="1" applyFill="1" applyBorder="1" applyAlignment="1" applyProtection="1">
      <alignment horizontal="center" vertical="center" wrapText="1"/>
    </xf>
    <xf numFmtId="0" fontId="21" fillId="2" borderId="8" xfId="0" applyFont="1" applyFill="1" applyBorder="1" applyAlignment="1" applyProtection="1">
      <alignment horizontal="center" vertical="center" wrapText="1"/>
    </xf>
    <xf numFmtId="0" fontId="19" fillId="0" borderId="0" xfId="0" applyFont="1" applyBorder="1" applyAlignment="1" applyProtection="1">
      <alignment horizontal="left" vertical="center" wrapText="1"/>
    </xf>
    <xf numFmtId="0" fontId="20" fillId="0" borderId="0" xfId="0" applyFont="1" applyBorder="1" applyAlignment="1" applyProtection="1">
      <alignment horizontal="left" vertical="center" wrapText="1"/>
    </xf>
    <xf numFmtId="178" fontId="16" fillId="0" borderId="52" xfId="0" applyNumberFormat="1" applyFont="1" applyBorder="1" applyAlignment="1" applyProtection="1">
      <alignment horizontal="left" vertical="center" wrapText="1" indent="2"/>
    </xf>
    <xf numFmtId="0" fontId="16" fillId="0" borderId="0" xfId="0" applyFont="1" applyBorder="1" applyAlignment="1" applyProtection="1">
      <alignment vertical="center" wrapText="1"/>
    </xf>
    <xf numFmtId="0" fontId="16" fillId="0" borderId="53" xfId="0" applyFont="1" applyBorder="1" applyAlignment="1" applyProtection="1">
      <alignment vertical="center"/>
    </xf>
    <xf numFmtId="0" fontId="16" fillId="2" borderId="0" xfId="0" applyFont="1" applyFill="1" applyBorder="1" applyAlignment="1" applyProtection="1">
      <alignment vertical="center"/>
    </xf>
    <xf numFmtId="0" fontId="16" fillId="2" borderId="11" xfId="0" applyFont="1" applyFill="1" applyBorder="1" applyAlignment="1" applyProtection="1">
      <alignment vertical="center"/>
    </xf>
    <xf numFmtId="0" fontId="16" fillId="2" borderId="1" xfId="0" applyFont="1" applyFill="1" applyBorder="1" applyAlignment="1" applyProtection="1">
      <alignment vertical="center"/>
    </xf>
    <xf numFmtId="0" fontId="16" fillId="0" borderId="1" xfId="0" applyFont="1" applyBorder="1" applyAlignment="1" applyProtection="1">
      <alignment vertical="center"/>
    </xf>
    <xf numFmtId="0" fontId="16" fillId="0" borderId="12" xfId="0" applyFont="1" applyBorder="1" applyAlignment="1" applyProtection="1">
      <alignment vertical="center"/>
    </xf>
    <xf numFmtId="0" fontId="26" fillId="2" borderId="0" xfId="0" applyFont="1" applyFill="1" applyAlignment="1" applyProtection="1">
      <alignment vertical="center" wrapText="1"/>
    </xf>
    <xf numFmtId="178" fontId="26" fillId="0" borderId="51" xfId="0" applyNumberFormat="1" applyFont="1" applyBorder="1" applyAlignment="1" applyProtection="1">
      <alignment horizontal="center" vertical="center" wrapText="1"/>
    </xf>
    <xf numFmtId="0" fontId="26" fillId="2" borderId="7" xfId="0" applyFont="1" applyFill="1" applyBorder="1" applyAlignment="1" applyProtection="1">
      <alignment horizontal="center" vertical="center" wrapText="1"/>
    </xf>
    <xf numFmtId="0" fontId="26" fillId="0" borderId="0" xfId="0" applyFont="1" applyAlignment="1" applyProtection="1">
      <alignment horizontal="center" vertical="center" wrapText="1"/>
    </xf>
    <xf numFmtId="0" fontId="26" fillId="0" borderId="0" xfId="0" applyFont="1" applyAlignment="1" applyProtection="1">
      <alignment vertical="center" wrapText="1"/>
    </xf>
    <xf numFmtId="0" fontId="26" fillId="0" borderId="0" xfId="0" applyFont="1" applyFill="1" applyBorder="1" applyAlignment="1" applyProtection="1">
      <alignment vertical="center" wrapText="1"/>
    </xf>
    <xf numFmtId="0" fontId="26" fillId="3" borderId="16" xfId="0" applyFont="1" applyFill="1" applyBorder="1" applyAlignment="1" applyProtection="1">
      <alignment horizontal="centerContinuous" vertical="center"/>
    </xf>
    <xf numFmtId="0" fontId="26" fillId="3" borderId="17" xfId="0" applyFont="1" applyFill="1" applyBorder="1" applyAlignment="1" applyProtection="1">
      <alignment horizontal="centerContinuous" vertical="center"/>
    </xf>
    <xf numFmtId="0" fontId="26" fillId="3" borderId="18" xfId="0" applyFont="1" applyFill="1" applyBorder="1" applyAlignment="1" applyProtection="1">
      <alignment horizontal="centerContinuous" vertical="center"/>
    </xf>
    <xf numFmtId="0" fontId="26" fillId="3" borderId="17" xfId="0" applyFont="1" applyFill="1" applyBorder="1" applyAlignment="1" applyProtection="1">
      <alignment horizontal="center" vertical="center"/>
    </xf>
    <xf numFmtId="0" fontId="26" fillId="3" borderId="18" xfId="0" applyFont="1" applyFill="1" applyBorder="1" applyAlignment="1" applyProtection="1">
      <alignment horizontal="center" vertical="center" wrapText="1"/>
    </xf>
    <xf numFmtId="0" fontId="28" fillId="0" borderId="0" xfId="0" applyFont="1" applyBorder="1" applyAlignment="1">
      <alignment horizontal="center" vertical="center"/>
    </xf>
    <xf numFmtId="0" fontId="26" fillId="0" borderId="0" xfId="0" applyFont="1" applyFill="1" applyBorder="1" applyAlignment="1" applyProtection="1">
      <alignment vertical="center"/>
    </xf>
    <xf numFmtId="0" fontId="28" fillId="0" borderId="0" xfId="0" applyFont="1" applyFill="1" applyBorder="1" applyAlignment="1">
      <alignment vertical="center"/>
    </xf>
    <xf numFmtId="0" fontId="26" fillId="0" borderId="0" xfId="0" applyFont="1" applyAlignment="1" applyProtection="1">
      <alignment vertical="center"/>
    </xf>
    <xf numFmtId="0" fontId="26" fillId="0" borderId="0" xfId="0" applyFont="1" applyAlignment="1" applyProtection="1">
      <alignment horizontal="center" vertical="center"/>
    </xf>
    <xf numFmtId="49" fontId="26" fillId="4" borderId="25" xfId="0" applyNumberFormat="1" applyFont="1" applyFill="1" applyBorder="1" applyAlignment="1" applyProtection="1">
      <alignment horizontal="center" vertical="center"/>
    </xf>
    <xf numFmtId="0" fontId="26" fillId="4" borderId="25" xfId="0" applyFont="1" applyFill="1" applyBorder="1" applyAlignment="1" applyProtection="1">
      <alignment horizontal="center" vertical="center"/>
    </xf>
    <xf numFmtId="49" fontId="26" fillId="0" borderId="26" xfId="0" applyNumberFormat="1" applyFont="1" applyBorder="1" applyAlignment="1" applyProtection="1">
      <alignment horizontal="center" vertical="center"/>
    </xf>
    <xf numFmtId="0" fontId="28" fillId="0" borderId="0" xfId="0" applyFont="1" applyBorder="1" applyAlignment="1">
      <alignment horizontal="center"/>
    </xf>
    <xf numFmtId="0" fontId="26" fillId="0" borderId="0" xfId="0" applyFont="1" applyFill="1" applyBorder="1" applyAlignment="1" applyProtection="1">
      <alignment horizontal="center" vertical="center"/>
    </xf>
    <xf numFmtId="0" fontId="26" fillId="0" borderId="0" xfId="0" applyFont="1" applyFill="1" applyBorder="1" applyAlignment="1" applyProtection="1">
      <alignment horizontal="centerContinuous" vertical="center"/>
    </xf>
    <xf numFmtId="0" fontId="26" fillId="0" borderId="0" xfId="0" applyFont="1" applyBorder="1" applyAlignment="1" applyProtection="1">
      <alignment vertical="center"/>
    </xf>
    <xf numFmtId="0" fontId="26" fillId="0" borderId="0" xfId="0" applyFont="1" applyFill="1" applyBorder="1" applyAlignment="1" applyProtection="1">
      <alignment horizontal="left" vertical="top"/>
    </xf>
    <xf numFmtId="14" fontId="26" fillId="0" borderId="0" xfId="0" applyNumberFormat="1" applyFont="1" applyFill="1" applyBorder="1" applyAlignment="1" applyProtection="1">
      <alignment horizontal="center" vertical="center"/>
    </xf>
    <xf numFmtId="0" fontId="26" fillId="0" borderId="30" xfId="0" applyFont="1" applyBorder="1" applyAlignment="1" applyProtection="1">
      <alignment vertical="center"/>
    </xf>
    <xf numFmtId="0" fontId="26" fillId="0" borderId="31" xfId="0" applyFont="1" applyFill="1" applyBorder="1" applyAlignment="1" applyProtection="1">
      <alignment horizontal="centerContinuous" vertical="center" wrapText="1"/>
    </xf>
    <xf numFmtId="0" fontId="26" fillId="5" borderId="29" xfId="0" applyFont="1" applyFill="1" applyBorder="1" applyAlignment="1" applyProtection="1">
      <alignment horizontal="center" vertical="center" wrapText="1"/>
    </xf>
    <xf numFmtId="0" fontId="26" fillId="5" borderId="18" xfId="0" applyFont="1" applyFill="1" applyBorder="1" applyAlignment="1" applyProtection="1">
      <alignment horizontal="center" vertical="center" wrapText="1"/>
    </xf>
    <xf numFmtId="0" fontId="26" fillId="5" borderId="19" xfId="0" applyFont="1" applyFill="1" applyBorder="1" applyAlignment="1" applyProtection="1">
      <alignment horizontal="center" vertical="center" wrapText="1"/>
    </xf>
    <xf numFmtId="0" fontId="26" fillId="5" borderId="19" xfId="0" applyFont="1" applyFill="1" applyBorder="1" applyAlignment="1" applyProtection="1">
      <alignment horizontal="centerContinuous" vertical="center" wrapText="1"/>
    </xf>
    <xf numFmtId="0" fontId="26" fillId="0" borderId="35" xfId="0" applyFont="1" applyFill="1" applyBorder="1" applyAlignment="1" applyProtection="1">
      <alignment horizontal="center" vertical="center" wrapText="1"/>
    </xf>
    <xf numFmtId="0" fontId="26" fillId="0" borderId="3" xfId="0" applyFont="1" applyFill="1" applyBorder="1" applyAlignment="1" applyProtection="1">
      <alignment horizontal="center" vertical="center" wrapText="1"/>
    </xf>
    <xf numFmtId="0" fontId="26" fillId="0" borderId="36" xfId="0" applyFont="1" applyFill="1" applyBorder="1" applyAlignment="1" applyProtection="1">
      <alignment horizontal="center" vertical="center" wrapText="1"/>
    </xf>
    <xf numFmtId="0" fontId="26" fillId="0" borderId="0" xfId="0" applyFont="1" applyFill="1" applyAlignment="1" applyProtection="1">
      <alignment vertical="center"/>
    </xf>
    <xf numFmtId="0" fontId="26" fillId="0" borderId="0" xfId="0" applyFont="1" applyFill="1" applyAlignment="1" applyProtection="1">
      <alignment horizontal="center" vertical="center"/>
    </xf>
    <xf numFmtId="0" fontId="26" fillId="5" borderId="27" xfId="0" applyFont="1" applyFill="1" applyBorder="1" applyAlignment="1" applyProtection="1">
      <alignment horizontal="center" vertical="center" wrapText="1"/>
    </xf>
    <xf numFmtId="176" fontId="26" fillId="0" borderId="28" xfId="0" applyNumberFormat="1" applyFont="1" applyFill="1" applyBorder="1" applyAlignment="1" applyProtection="1">
      <alignment horizontal="center" vertical="center" wrapText="1"/>
    </xf>
    <xf numFmtId="176" fontId="26" fillId="0" borderId="23" xfId="0" applyNumberFormat="1" applyFont="1" applyFill="1" applyBorder="1" applyAlignment="1" applyProtection="1">
      <alignment horizontal="center" vertical="center" wrapText="1"/>
    </xf>
    <xf numFmtId="176" fontId="26" fillId="0" borderId="27" xfId="0" applyNumberFormat="1" applyFont="1" applyFill="1" applyBorder="1" applyAlignment="1" applyProtection="1">
      <alignment horizontal="center" vertical="center" wrapText="1"/>
    </xf>
    <xf numFmtId="0" fontId="26" fillId="0" borderId="0" xfId="0" applyFont="1" applyBorder="1" applyAlignment="1" applyProtection="1">
      <alignment horizontal="left" vertical="top"/>
    </xf>
    <xf numFmtId="0" fontId="26" fillId="0" borderId="0" xfId="0" applyFont="1" applyFill="1" applyBorder="1" applyAlignment="1" applyProtection="1">
      <alignment horizontal="centerContinuous" vertical="center" wrapText="1"/>
    </xf>
    <xf numFmtId="0" fontId="26" fillId="0" borderId="0" xfId="0" applyFont="1" applyFill="1" applyBorder="1" applyAlignment="1" applyProtection="1">
      <alignment horizontal="center" vertical="center" wrapText="1"/>
    </xf>
    <xf numFmtId="176" fontId="26" fillId="0" borderId="41" xfId="0" applyNumberFormat="1" applyFont="1" applyFill="1" applyBorder="1" applyAlignment="1" applyProtection="1">
      <alignment horizontal="center" vertical="center" wrapText="1"/>
    </xf>
    <xf numFmtId="176" fontId="26" fillId="0" borderId="46" xfId="0" applyNumberFormat="1" applyFont="1" applyFill="1" applyBorder="1" applyAlignment="1" applyProtection="1">
      <alignment horizontal="center" vertical="center" wrapText="1"/>
    </xf>
    <xf numFmtId="176" fontId="26" fillId="0" borderId="42" xfId="0" applyNumberFormat="1" applyFont="1" applyFill="1" applyBorder="1" applyAlignment="1" applyProtection="1">
      <alignment horizontal="center" vertical="center" wrapText="1"/>
    </xf>
    <xf numFmtId="177" fontId="26" fillId="0" borderId="41" xfId="0" applyNumberFormat="1" applyFont="1" applyFill="1" applyBorder="1" applyAlignment="1" applyProtection="1">
      <alignment horizontal="center" vertical="center" wrapText="1"/>
    </xf>
    <xf numFmtId="177" fontId="26" fillId="0" borderId="46" xfId="0" applyNumberFormat="1" applyFont="1" applyFill="1" applyBorder="1" applyAlignment="1" applyProtection="1">
      <alignment horizontal="center" vertical="center" wrapText="1"/>
    </xf>
    <xf numFmtId="177" fontId="26" fillId="0" borderId="42" xfId="0" applyNumberFormat="1" applyFont="1" applyFill="1" applyBorder="1" applyAlignment="1" applyProtection="1">
      <alignment horizontal="center" vertical="center" wrapText="1"/>
    </xf>
    <xf numFmtId="0" fontId="26" fillId="0" borderId="50" xfId="0" applyFont="1" applyFill="1" applyBorder="1" applyAlignment="1" applyProtection="1">
      <alignment horizontal="center" vertical="center"/>
    </xf>
    <xf numFmtId="0" fontId="26" fillId="0" borderId="25" xfId="0" applyFont="1" applyFill="1" applyBorder="1" applyAlignment="1" applyProtection="1">
      <alignment horizontal="center" vertical="center"/>
    </xf>
    <xf numFmtId="0" fontId="26" fillId="0" borderId="27" xfId="0" applyFont="1" applyFill="1" applyBorder="1" applyAlignment="1" applyProtection="1">
      <alignment horizontal="center" vertical="center"/>
    </xf>
    <xf numFmtId="176" fontId="26" fillId="0" borderId="0" xfId="0" applyNumberFormat="1" applyFont="1" applyFill="1" applyBorder="1" applyAlignment="1" applyProtection="1">
      <alignment horizontal="center" vertical="center" wrapText="1"/>
    </xf>
    <xf numFmtId="0" fontId="26" fillId="5" borderId="29" xfId="0" applyFont="1" applyFill="1" applyBorder="1" applyAlignment="1" applyProtection="1">
      <alignment horizontal="center" vertical="center"/>
    </xf>
    <xf numFmtId="0" fontId="26" fillId="5" borderId="17" xfId="0" applyFont="1" applyFill="1" applyBorder="1" applyAlignment="1" applyProtection="1">
      <alignment horizontal="center" vertical="center"/>
    </xf>
    <xf numFmtId="0" fontId="26" fillId="5" borderId="16" xfId="0" applyFont="1" applyFill="1" applyBorder="1" applyAlignment="1" applyProtection="1">
      <alignment horizontal="center" vertical="center"/>
    </xf>
    <xf numFmtId="0" fontId="26" fillId="0" borderId="20" xfId="0" applyFont="1" applyFill="1" applyBorder="1" applyAlignment="1" applyProtection="1">
      <alignment horizontal="center" vertical="center"/>
    </xf>
    <xf numFmtId="0" fontId="26" fillId="5" borderId="18" xfId="0" applyFont="1" applyFill="1" applyBorder="1" applyAlignment="1" applyProtection="1">
      <alignment horizontal="centerContinuous" vertical="center" wrapText="1"/>
    </xf>
    <xf numFmtId="0" fontId="26" fillId="5" borderId="16" xfId="0" applyFont="1" applyFill="1" applyBorder="1" applyAlignment="1" applyProtection="1">
      <alignment horizontal="center" vertical="center" wrapText="1"/>
    </xf>
    <xf numFmtId="0" fontId="26" fillId="5" borderId="19" xfId="0" applyFont="1" applyFill="1" applyBorder="1" applyAlignment="1" applyProtection="1">
      <alignment horizontal="center" vertical="center"/>
    </xf>
    <xf numFmtId="0" fontId="26" fillId="5" borderId="18" xfId="0" applyFont="1" applyFill="1" applyBorder="1" applyAlignment="1" applyProtection="1">
      <alignment horizontal="center" vertical="center"/>
    </xf>
    <xf numFmtId="0" fontId="26" fillId="0" borderId="47" xfId="0" applyFont="1" applyFill="1" applyBorder="1" applyAlignment="1" applyProtection="1">
      <alignment horizontal="center" vertical="center"/>
    </xf>
    <xf numFmtId="0" fontId="26" fillId="0" borderId="48" xfId="0" applyFont="1" applyFill="1" applyBorder="1" applyAlignment="1" applyProtection="1">
      <alignment horizontal="center" vertical="center"/>
    </xf>
    <xf numFmtId="0" fontId="26" fillId="0" borderId="49" xfId="0" applyFont="1" applyFill="1" applyBorder="1" applyAlignment="1" applyProtection="1">
      <alignment horizontal="center" vertical="center"/>
    </xf>
    <xf numFmtId="0" fontId="26" fillId="5" borderId="2" xfId="0" applyFont="1" applyFill="1" applyBorder="1" applyAlignment="1" applyProtection="1">
      <alignment horizontal="centerContinuous" vertical="center" wrapText="1"/>
    </xf>
    <xf numFmtId="0" fontId="26" fillId="0" borderId="36" xfId="0" applyNumberFormat="1" applyFont="1" applyFill="1" applyBorder="1" applyAlignment="1" applyProtection="1">
      <alignment vertical="center"/>
    </xf>
    <xf numFmtId="0" fontId="26" fillId="5" borderId="37" xfId="0" applyFont="1" applyFill="1" applyBorder="1" applyAlignment="1" applyProtection="1">
      <alignment horizontal="center" vertical="center"/>
    </xf>
    <xf numFmtId="14" fontId="26" fillId="0" borderId="37" xfId="0" applyNumberFormat="1" applyFont="1" applyFill="1" applyBorder="1" applyAlignment="1" applyProtection="1">
      <alignment horizontal="center" vertical="center"/>
    </xf>
    <xf numFmtId="14" fontId="26" fillId="0" borderId="30" xfId="0" applyNumberFormat="1" applyFont="1" applyFill="1" applyBorder="1" applyAlignment="1" applyProtection="1">
      <alignment horizontal="center" vertical="center"/>
    </xf>
    <xf numFmtId="14" fontId="26" fillId="0" borderId="38" xfId="0" applyNumberFormat="1" applyFont="1" applyFill="1" applyBorder="1" applyAlignment="1" applyProtection="1">
      <alignment horizontal="center" vertical="center"/>
    </xf>
    <xf numFmtId="14" fontId="26" fillId="0" borderId="20" xfId="0" applyNumberFormat="1" applyFont="1" applyFill="1" applyBorder="1" applyAlignment="1" applyProtection="1">
      <alignment horizontal="center" vertical="center"/>
    </xf>
    <xf numFmtId="0" fontId="26" fillId="5" borderId="2" xfId="0" applyFont="1" applyFill="1" applyBorder="1" applyAlignment="1" applyProtection="1">
      <alignment horizontal="center" vertical="center" wrapText="1"/>
    </xf>
    <xf numFmtId="0" fontId="26" fillId="0" borderId="30" xfId="0" applyFont="1" applyFill="1" applyBorder="1" applyAlignment="1" applyProtection="1">
      <alignment horizontal="center" vertical="center" wrapText="1"/>
    </xf>
    <xf numFmtId="177" fontId="26" fillId="0" borderId="30" xfId="0" applyNumberFormat="1" applyFont="1" applyFill="1" applyBorder="1" applyAlignment="1" applyProtection="1">
      <alignment horizontal="center" vertical="center"/>
    </xf>
    <xf numFmtId="0" fontId="26" fillId="0" borderId="30" xfId="0" applyFont="1" applyFill="1" applyBorder="1" applyAlignment="1" applyProtection="1">
      <alignment horizontal="center" vertical="center"/>
    </xf>
    <xf numFmtId="0" fontId="26" fillId="5" borderId="37" xfId="0" applyFont="1" applyFill="1" applyBorder="1" applyAlignment="1" applyProtection="1">
      <alignment horizontal="center" vertical="center" wrapText="1"/>
    </xf>
    <xf numFmtId="177" fontId="26" fillId="0" borderId="38" xfId="0" applyNumberFormat="1" applyFont="1" applyFill="1" applyBorder="1" applyAlignment="1" applyProtection="1">
      <alignment horizontal="center" vertical="center" wrapText="1"/>
    </xf>
    <xf numFmtId="0" fontId="26" fillId="0" borderId="39" xfId="0" applyNumberFormat="1" applyFont="1" applyFill="1" applyBorder="1" applyAlignment="1" applyProtection="1">
      <alignment horizontal="right" vertical="center"/>
    </xf>
    <xf numFmtId="0" fontId="26" fillId="3" borderId="34" xfId="0" applyFont="1" applyFill="1" applyBorder="1" applyAlignment="1" applyProtection="1">
      <alignment horizontal="center" vertical="center" wrapText="1"/>
    </xf>
    <xf numFmtId="0" fontId="26" fillId="5" borderId="55" xfId="0" applyFont="1" applyFill="1" applyBorder="1" applyAlignment="1" applyProtection="1">
      <alignment horizontal="centerContinuous" vertical="center" wrapText="1"/>
    </xf>
    <xf numFmtId="0" fontId="26" fillId="5" borderId="56" xfId="0" applyFont="1" applyFill="1" applyBorder="1" applyAlignment="1" applyProtection="1">
      <alignment horizontal="centerContinuous" vertical="center" wrapText="1"/>
    </xf>
    <xf numFmtId="0" fontId="26" fillId="5" borderId="57" xfId="0" applyFont="1" applyFill="1" applyBorder="1" applyAlignment="1" applyProtection="1">
      <alignment horizontal="centerContinuous" vertical="center" wrapText="1"/>
    </xf>
    <xf numFmtId="0" fontId="26" fillId="3" borderId="16" xfId="0" applyFont="1" applyFill="1" applyBorder="1" applyAlignment="1" applyProtection="1">
      <alignment horizontal="center" vertical="center" wrapText="1"/>
    </xf>
    <xf numFmtId="0" fontId="27" fillId="0" borderId="2" xfId="0" applyFont="1" applyBorder="1" applyAlignment="1" applyProtection="1">
      <alignment vertical="top" wrapText="1"/>
    </xf>
    <xf numFmtId="0" fontId="28" fillId="0" borderId="5" xfId="0" applyFont="1" applyBorder="1" applyAlignment="1" applyProtection="1">
      <alignment vertical="top" wrapText="1"/>
    </xf>
    <xf numFmtId="0" fontId="28" fillId="0" borderId="4" xfId="0" applyFont="1" applyBorder="1" applyAlignment="1" applyProtection="1">
      <alignment vertical="top" wrapText="1"/>
    </xf>
    <xf numFmtId="0" fontId="28" fillId="0" borderId="0" xfId="0" applyFont="1" applyFill="1" applyBorder="1" applyAlignment="1">
      <alignment horizontal="center" vertical="center"/>
    </xf>
    <xf numFmtId="49" fontId="26" fillId="0" borderId="0" xfId="0" applyNumberFormat="1" applyFont="1" applyFill="1" applyBorder="1" applyAlignment="1" applyProtection="1">
      <alignment horizontal="center" vertical="center"/>
    </xf>
    <xf numFmtId="49" fontId="28" fillId="0" borderId="0" xfId="0" applyNumberFormat="1" applyFont="1" applyFill="1" applyBorder="1" applyAlignment="1">
      <alignment vertical="center"/>
    </xf>
    <xf numFmtId="49" fontId="28" fillId="0" borderId="0" xfId="0" applyNumberFormat="1" applyFont="1" applyFill="1" applyBorder="1" applyAlignment="1">
      <alignment horizontal="center" vertical="center"/>
    </xf>
    <xf numFmtId="0" fontId="26" fillId="3" borderId="19" xfId="0" applyFont="1" applyFill="1" applyBorder="1" applyAlignment="1" applyProtection="1">
      <alignment horizontal="center" vertical="center" wrapText="1"/>
    </xf>
    <xf numFmtId="49" fontId="26" fillId="0" borderId="27" xfId="0" applyNumberFormat="1" applyFont="1" applyBorder="1" applyAlignment="1" applyProtection="1">
      <alignment horizontal="center" vertical="center"/>
    </xf>
    <xf numFmtId="0" fontId="28" fillId="6" borderId="2" xfId="0" applyFont="1" applyFill="1" applyBorder="1" applyAlignment="1" applyProtection="1">
      <alignment horizontal="left" vertical="center" wrapText="1"/>
    </xf>
    <xf numFmtId="176" fontId="28" fillId="6" borderId="2" xfId="0" applyNumberFormat="1" applyFont="1" applyFill="1" applyBorder="1" applyAlignment="1" applyProtection="1">
      <alignment horizontal="left" vertical="center" wrapText="1"/>
    </xf>
    <xf numFmtId="176" fontId="28" fillId="6" borderId="36" xfId="0" applyNumberFormat="1" applyFont="1" applyFill="1" applyBorder="1" applyAlignment="1" applyProtection="1">
      <alignment horizontal="left" vertical="center" wrapText="1"/>
    </xf>
    <xf numFmtId="56" fontId="2" fillId="0" borderId="2" xfId="0" applyNumberFormat="1" applyFont="1" applyFill="1" applyBorder="1" applyAlignment="1">
      <alignment horizontal="center" vertical="center"/>
    </xf>
    <xf numFmtId="0" fontId="27" fillId="0" borderId="6" xfId="0" applyFont="1" applyBorder="1" applyAlignment="1" applyProtection="1">
      <alignment vertical="top" wrapText="1"/>
    </xf>
    <xf numFmtId="0" fontId="27" fillId="0" borderId="13" xfId="0" applyFont="1" applyBorder="1" applyAlignment="1" applyProtection="1">
      <alignment vertical="top" wrapText="1"/>
    </xf>
    <xf numFmtId="0" fontId="27" fillId="0" borderId="10" xfId="0" applyFont="1" applyBorder="1" applyAlignment="1" applyProtection="1">
      <alignment vertical="top" wrapText="1"/>
    </xf>
    <xf numFmtId="0" fontId="26" fillId="2" borderId="3" xfId="0" applyFont="1" applyFill="1" applyBorder="1" applyAlignment="1" applyProtection="1">
      <alignment horizontal="center" vertical="center" wrapText="1"/>
    </xf>
    <xf numFmtId="0" fontId="27" fillId="0" borderId="2" xfId="0" applyFont="1" applyFill="1" applyBorder="1" applyAlignment="1" applyProtection="1">
      <alignment vertical="top" wrapText="1"/>
    </xf>
    <xf numFmtId="0" fontId="27" fillId="0" borderId="13" xfId="0" applyFont="1" applyFill="1" applyBorder="1" applyAlignment="1" applyProtection="1">
      <alignment vertical="top" wrapText="1"/>
    </xf>
    <xf numFmtId="0" fontId="27" fillId="0" borderId="10" xfId="0" applyFont="1" applyFill="1" applyBorder="1" applyAlignment="1" applyProtection="1">
      <alignment vertical="top" wrapText="1"/>
    </xf>
    <xf numFmtId="0" fontId="27" fillId="0" borderId="6" xfId="0" applyFont="1" applyFill="1" applyBorder="1" applyAlignment="1" applyProtection="1">
      <alignment vertical="top" wrapText="1"/>
    </xf>
    <xf numFmtId="0" fontId="27" fillId="0" borderId="13" xfId="0" applyFont="1" applyBorder="1" applyAlignment="1" applyProtection="1">
      <alignment horizontal="right" vertical="top" wrapText="1"/>
    </xf>
    <xf numFmtId="0" fontId="31" fillId="0" borderId="13" xfId="0" applyFont="1" applyBorder="1" applyAlignment="1" applyProtection="1">
      <alignment horizontal="right" vertical="top" wrapText="1"/>
    </xf>
    <xf numFmtId="0" fontId="26" fillId="0" borderId="0" xfId="0" applyFont="1" applyFill="1" applyAlignment="1" applyProtection="1">
      <alignment vertical="center" wrapText="1"/>
    </xf>
    <xf numFmtId="178" fontId="26" fillId="0" borderId="51" xfId="0" applyNumberFormat="1" applyFont="1" applyFill="1" applyBorder="1" applyAlignment="1" applyProtection="1">
      <alignment horizontal="center" vertical="center" wrapText="1"/>
    </xf>
    <xf numFmtId="0" fontId="26" fillId="0" borderId="7" xfId="0" applyFont="1" applyFill="1" applyBorder="1" applyAlignment="1" applyProtection="1">
      <alignment horizontal="center" vertical="center" wrapText="1"/>
    </xf>
    <xf numFmtId="0" fontId="28" fillId="0" borderId="2" xfId="0" applyFont="1" applyFill="1" applyBorder="1" applyAlignment="1" applyProtection="1">
      <alignment horizontal="left" vertical="center" wrapText="1"/>
    </xf>
    <xf numFmtId="176" fontId="28" fillId="0" borderId="2" xfId="0" applyNumberFormat="1" applyFont="1" applyFill="1" applyBorder="1" applyAlignment="1" applyProtection="1">
      <alignment horizontal="left" vertical="center" wrapText="1"/>
    </xf>
    <xf numFmtId="176" fontId="28" fillId="0" borderId="36" xfId="0" applyNumberFormat="1" applyFont="1" applyFill="1" applyBorder="1" applyAlignment="1" applyProtection="1">
      <alignment horizontal="left" vertical="center" wrapText="1"/>
    </xf>
    <xf numFmtId="0" fontId="26" fillId="0" borderId="0" xfId="0" applyFont="1" applyFill="1" applyAlignment="1" applyProtection="1">
      <alignment horizontal="center" vertical="center" wrapText="1"/>
    </xf>
    <xf numFmtId="0" fontId="27" fillId="9" borderId="2" xfId="0" applyFont="1" applyFill="1" applyBorder="1" applyAlignment="1" applyProtection="1">
      <alignment vertical="top" wrapText="1"/>
    </xf>
    <xf numFmtId="9" fontId="27" fillId="9" borderId="2" xfId="4" applyFont="1" applyFill="1" applyBorder="1" applyAlignment="1" applyProtection="1">
      <alignment vertical="top" wrapText="1"/>
    </xf>
    <xf numFmtId="0" fontId="30" fillId="10" borderId="2" xfId="0" applyFont="1" applyFill="1" applyBorder="1" applyAlignment="1" applyProtection="1">
      <alignment vertical="top" wrapText="1"/>
    </xf>
    <xf numFmtId="0" fontId="27" fillId="11" borderId="6" xfId="0" applyFont="1" applyFill="1" applyBorder="1" applyAlignment="1" applyProtection="1">
      <alignment vertical="top" wrapText="1"/>
    </xf>
    <xf numFmtId="0" fontId="27" fillId="11" borderId="2" xfId="0" applyFont="1" applyFill="1" applyBorder="1" applyAlignment="1" applyProtection="1">
      <alignment vertical="top" wrapText="1"/>
    </xf>
    <xf numFmtId="0" fontId="2" fillId="0" borderId="2" xfId="0" applyFont="1" applyBorder="1" applyAlignment="1">
      <alignment vertical="center" wrapText="1"/>
    </xf>
    <xf numFmtId="0" fontId="1" fillId="0" borderId="2" xfId="0" applyFont="1" applyBorder="1" applyAlignment="1">
      <alignment vertical="center" wrapText="1"/>
    </xf>
    <xf numFmtId="0" fontId="2" fillId="0" borderId="9" xfId="0" applyFont="1" applyBorder="1" applyAlignment="1">
      <alignment vertical="top" wrapText="1"/>
    </xf>
    <xf numFmtId="0" fontId="0" fillId="0" borderId="9" xfId="0" applyBorder="1" applyAlignment="1">
      <alignment vertical="top" wrapText="1"/>
    </xf>
    <xf numFmtId="0" fontId="2" fillId="0" borderId="0" xfId="0" applyFont="1" applyBorder="1" applyAlignment="1">
      <alignment wrapText="1"/>
    </xf>
    <xf numFmtId="0" fontId="2" fillId="0" borderId="2" xfId="0" applyFont="1" applyBorder="1" applyAlignment="1">
      <alignment horizontal="center" vertical="center" wrapText="1"/>
    </xf>
    <xf numFmtId="0" fontId="2" fillId="0" borderId="1" xfId="0" applyFont="1" applyBorder="1" applyAlignment="1">
      <alignment wrapText="1"/>
    </xf>
    <xf numFmtId="0" fontId="2" fillId="3" borderId="2" xfId="0" applyFont="1" applyFill="1" applyBorder="1" applyAlignment="1">
      <alignment horizontal="center" vertical="center" wrapText="1"/>
    </xf>
    <xf numFmtId="0" fontId="2" fillId="0" borderId="1" xfId="0" applyFont="1" applyBorder="1" applyAlignment="1">
      <alignment vertical="top" wrapText="1"/>
    </xf>
    <xf numFmtId="0" fontId="7" fillId="3" borderId="5" xfId="1" applyFont="1" applyFill="1" applyBorder="1" applyAlignment="1">
      <alignment horizontal="left" vertical="center" wrapText="1"/>
    </xf>
    <xf numFmtId="0" fontId="7" fillId="3" borderId="4" xfId="1" applyFont="1" applyFill="1" applyBorder="1" applyAlignment="1">
      <alignment horizontal="left" vertic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0" xfId="0" applyFont="1" applyBorder="1" applyAlignment="1">
      <alignment horizontal="center" vertical="center" wrapText="1"/>
    </xf>
    <xf numFmtId="0" fontId="7" fillId="3" borderId="3" xfId="1" applyFont="1" applyFill="1" applyBorder="1" applyAlignment="1">
      <alignment horizontal="left" vertical="center" wrapText="1"/>
    </xf>
    <xf numFmtId="49" fontId="2" fillId="0" borderId="2" xfId="0" applyNumberFormat="1" applyFont="1" applyBorder="1" applyAlignment="1">
      <alignment horizontal="center" vertical="center" wrapText="1"/>
    </xf>
    <xf numFmtId="49" fontId="2" fillId="0" borderId="3" xfId="0" applyNumberFormat="1" applyFont="1" applyBorder="1" applyAlignment="1">
      <alignment horizontal="center" vertical="center" wrapText="1"/>
    </xf>
    <xf numFmtId="49" fontId="2" fillId="0" borderId="4" xfId="0" applyNumberFormat="1" applyFont="1" applyBorder="1" applyAlignment="1">
      <alignment horizontal="center" vertical="center" wrapText="1"/>
    </xf>
    <xf numFmtId="49" fontId="2" fillId="0" borderId="5" xfId="0" applyNumberFormat="1" applyFont="1" applyBorder="1" applyAlignment="1">
      <alignment horizontal="center" vertical="center" wrapText="1"/>
    </xf>
    <xf numFmtId="0" fontId="11" fillId="3" borderId="3" xfId="2" applyFont="1" applyFill="1" applyBorder="1" applyAlignment="1">
      <alignment horizontal="left" vertical="center" wrapText="1"/>
    </xf>
    <xf numFmtId="0" fontId="11" fillId="3" borderId="4" xfId="2" applyFont="1" applyFill="1" applyBorder="1" applyAlignment="1">
      <alignment horizontal="left" vertical="center"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2" xfId="0" applyFont="1" applyFill="1" applyBorder="1" applyAlignment="1">
      <alignment horizontal="center" vertical="top"/>
    </xf>
    <xf numFmtId="0" fontId="2" fillId="3" borderId="2" xfId="0" applyFont="1" applyFill="1" applyBorder="1" applyAlignment="1">
      <alignment horizontal="center" vertical="center"/>
    </xf>
    <xf numFmtId="0" fontId="2" fillId="3" borderId="4" xfId="0" applyFont="1" applyFill="1" applyBorder="1" applyAlignment="1">
      <alignment horizontal="center" vertical="top" wrapText="1"/>
    </xf>
    <xf numFmtId="0" fontId="2" fillId="0" borderId="2" xfId="0" applyFont="1" applyBorder="1" applyAlignment="1">
      <alignment horizontal="center" vertical="center"/>
    </xf>
    <xf numFmtId="0" fontId="2" fillId="0" borderId="3" xfId="0" applyFont="1" applyBorder="1" applyAlignment="1">
      <alignment vertical="center" wrapText="1"/>
    </xf>
    <xf numFmtId="0" fontId="2" fillId="0" borderId="5" xfId="0" applyFont="1" applyBorder="1" applyAlignment="1">
      <alignment vertical="center" wrapText="1"/>
    </xf>
    <xf numFmtId="0" fontId="2" fillId="0" borderId="4" xfId="0" applyFont="1" applyBorder="1" applyAlignment="1">
      <alignment vertical="center" wrapText="1"/>
    </xf>
    <xf numFmtId="0" fontId="1" fillId="0" borderId="1" xfId="0" applyFont="1" applyBorder="1" applyAlignment="1">
      <alignment vertical="top" wrapText="1"/>
    </xf>
    <xf numFmtId="0" fontId="2" fillId="0" borderId="2" xfId="0" applyFont="1" applyFill="1" applyBorder="1" applyAlignment="1">
      <alignment vertical="center" wrapText="1"/>
    </xf>
    <xf numFmtId="0" fontId="1" fillId="0" borderId="2" xfId="0" applyFont="1" applyFill="1" applyBorder="1" applyAlignment="1">
      <alignment vertical="center" wrapText="1"/>
    </xf>
    <xf numFmtId="0" fontId="2" fillId="0" borderId="2" xfId="0" applyFont="1" applyBorder="1" applyAlignment="1" applyProtection="1">
      <alignment vertical="center" wrapText="1"/>
    </xf>
    <xf numFmtId="0" fontId="2" fillId="0" borderId="5" xfId="0" applyFont="1" applyBorder="1" applyAlignment="1">
      <alignment wrapText="1"/>
    </xf>
    <xf numFmtId="0" fontId="0" fillId="0" borderId="5" xfId="0" applyBorder="1" applyAlignment="1">
      <alignment wrapText="1"/>
    </xf>
    <xf numFmtId="49" fontId="2" fillId="0" borderId="6" xfId="0" applyNumberFormat="1" applyFont="1" applyFill="1" applyBorder="1" applyAlignment="1">
      <alignment horizontal="center" vertical="center" wrapText="1"/>
    </xf>
    <xf numFmtId="49" fontId="2" fillId="0" borderId="10" xfId="0" applyNumberFormat="1" applyFont="1" applyFill="1" applyBorder="1" applyAlignment="1">
      <alignment horizontal="center" vertical="center" wrapText="1"/>
    </xf>
    <xf numFmtId="14" fontId="2" fillId="4" borderId="7" xfId="0" applyNumberFormat="1" applyFont="1" applyFill="1" applyBorder="1" applyAlignment="1">
      <alignment horizontal="center" vertical="center" wrapText="1"/>
    </xf>
    <xf numFmtId="14" fontId="2" fillId="4" borderId="8" xfId="0" applyNumberFormat="1" applyFont="1" applyFill="1" applyBorder="1" applyAlignment="1">
      <alignment horizontal="center" vertical="center" wrapText="1"/>
    </xf>
    <xf numFmtId="14" fontId="2" fillId="4" borderId="11" xfId="0" applyNumberFormat="1" applyFont="1" applyFill="1" applyBorder="1" applyAlignment="1">
      <alignment horizontal="center" vertical="center" wrapText="1"/>
    </xf>
    <xf numFmtId="14" fontId="2" fillId="4" borderId="12" xfId="0" applyNumberFormat="1"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1" fillId="3" borderId="2" xfId="1" applyFont="1" applyFill="1" applyBorder="1" applyAlignment="1">
      <alignment horizontal="center" vertical="center"/>
    </xf>
    <xf numFmtId="0" fontId="11" fillId="3" borderId="2" xfId="0" applyFont="1" applyFill="1" applyBorder="1" applyAlignment="1" applyProtection="1">
      <alignment horizontal="center" vertical="center"/>
    </xf>
    <xf numFmtId="0" fontId="13" fillId="3" borderId="2" xfId="0" applyFont="1" applyFill="1" applyBorder="1" applyAlignment="1"/>
    <xf numFmtId="49" fontId="2" fillId="0" borderId="2" xfId="0" applyNumberFormat="1" applyFont="1" applyBorder="1" applyAlignment="1" applyProtection="1">
      <alignment horizontal="center" vertical="center" wrapText="1"/>
    </xf>
    <xf numFmtId="49" fontId="2" fillId="0" borderId="2" xfId="0" applyNumberFormat="1" applyFont="1" applyBorder="1" applyAlignment="1" applyProtection="1">
      <alignment horizontal="center" vertical="center"/>
    </xf>
    <xf numFmtId="49" fontId="2" fillId="0" borderId="3" xfId="1" applyNumberFormat="1" applyFont="1" applyBorder="1" applyAlignment="1">
      <alignment horizontal="center" vertical="center" wrapText="1"/>
    </xf>
    <xf numFmtId="49" fontId="2" fillId="0" borderId="4" xfId="1" applyNumberFormat="1" applyFont="1" applyBorder="1" applyAlignment="1">
      <alignment horizontal="center" vertical="center" wrapText="1"/>
    </xf>
    <xf numFmtId="0" fontId="2" fillId="0" borderId="2" xfId="0" applyFont="1" applyBorder="1" applyAlignment="1" applyProtection="1">
      <alignment horizontal="center" vertical="center"/>
    </xf>
    <xf numFmtId="0" fontId="1" fillId="0" borderId="2" xfId="0" applyFont="1" applyBorder="1" applyAlignment="1"/>
    <xf numFmtId="0" fontId="11" fillId="3" borderId="3" xfId="0" applyFont="1" applyFill="1" applyBorder="1" applyAlignment="1">
      <alignment horizontal="center" vertical="center"/>
    </xf>
    <xf numFmtId="0" fontId="11" fillId="3" borderId="4" xfId="0" applyFont="1" applyFill="1" applyBorder="1" applyAlignment="1">
      <alignment horizontal="center" vertical="center"/>
    </xf>
    <xf numFmtId="0" fontId="11" fillId="3" borderId="5" xfId="0" applyFont="1" applyFill="1" applyBorder="1" applyAlignment="1">
      <alignment horizontal="center" vertical="center"/>
    </xf>
    <xf numFmtId="0" fontId="27" fillId="0" borderId="6" xfId="0" applyFont="1" applyBorder="1" applyAlignment="1" applyProtection="1">
      <alignment horizontal="left" vertical="top" wrapText="1"/>
    </xf>
    <xf numFmtId="0" fontId="26" fillId="0" borderId="6" xfId="0" applyFont="1" applyBorder="1" applyAlignment="1" applyProtection="1">
      <alignment horizontal="left" vertical="top" wrapText="1"/>
    </xf>
    <xf numFmtId="0" fontId="28" fillId="0" borderId="6" xfId="0" applyFont="1" applyBorder="1" applyAlignment="1" applyProtection="1">
      <alignment horizontal="left" vertical="top" wrapText="1"/>
    </xf>
    <xf numFmtId="0" fontId="26" fillId="0" borderId="3" xfId="0" applyFont="1" applyFill="1" applyBorder="1" applyAlignment="1" applyProtection="1">
      <alignment horizontal="left" vertical="top" wrapText="1"/>
    </xf>
    <xf numFmtId="0" fontId="26" fillId="0" borderId="5" xfId="0" applyFont="1" applyFill="1" applyBorder="1" applyAlignment="1" applyProtection="1">
      <alignment horizontal="left" vertical="top" wrapText="1"/>
    </xf>
    <xf numFmtId="0" fontId="26" fillId="0" borderId="4" xfId="0" applyFont="1" applyFill="1" applyBorder="1" applyAlignment="1" applyProtection="1">
      <alignment horizontal="left" vertical="top" wrapText="1"/>
    </xf>
    <xf numFmtId="0" fontId="27" fillId="0" borderId="3" xfId="0" applyFont="1" applyFill="1" applyBorder="1" applyAlignment="1" applyProtection="1">
      <alignment horizontal="left" vertical="center" wrapText="1"/>
    </xf>
    <xf numFmtId="0" fontId="28" fillId="0" borderId="5" xfId="0" applyFont="1" applyFill="1" applyBorder="1" applyAlignment="1" applyProtection="1">
      <alignment horizontal="left" vertical="center" wrapText="1"/>
    </xf>
    <xf numFmtId="0" fontId="28" fillId="0" borderId="4" xfId="0" applyFont="1" applyFill="1" applyBorder="1" applyAlignment="1" applyProtection="1">
      <alignment horizontal="left" vertical="center" wrapText="1"/>
    </xf>
    <xf numFmtId="0" fontId="27" fillId="0" borderId="10" xfId="0" applyFont="1" applyFill="1" applyBorder="1" applyAlignment="1" applyProtection="1">
      <alignment horizontal="left" vertical="top" wrapText="1"/>
    </xf>
    <xf numFmtId="0" fontId="26" fillId="0" borderId="2" xfId="0" applyFont="1" applyFill="1" applyBorder="1" applyAlignment="1" applyProtection="1">
      <alignment horizontal="left" vertical="top" wrapText="1"/>
    </xf>
    <xf numFmtId="0" fontId="28" fillId="0" borderId="2" xfId="0" applyFont="1" applyFill="1" applyBorder="1" applyAlignment="1" applyProtection="1">
      <alignment horizontal="left" vertical="top" wrapText="1"/>
    </xf>
    <xf numFmtId="0" fontId="27" fillId="0" borderId="13" xfId="0" applyFont="1" applyFill="1" applyBorder="1" applyAlignment="1" applyProtection="1">
      <alignment horizontal="left" vertical="top" wrapText="1"/>
    </xf>
    <xf numFmtId="0" fontId="28" fillId="0" borderId="13" xfId="0" applyFont="1" applyFill="1" applyBorder="1" applyAlignment="1" applyProtection="1">
      <alignment horizontal="left" vertical="top" wrapText="1"/>
    </xf>
    <xf numFmtId="0" fontId="27" fillId="0" borderId="13" xfId="0" applyFont="1" applyBorder="1" applyAlignment="1" applyProtection="1">
      <alignment horizontal="left" vertical="top" wrapText="1"/>
    </xf>
    <xf numFmtId="0" fontId="28" fillId="0" borderId="13" xfId="0" applyFont="1" applyBorder="1" applyAlignment="1" applyProtection="1">
      <alignment horizontal="left" vertical="top" wrapText="1"/>
    </xf>
    <xf numFmtId="0" fontId="27" fillId="0" borderId="3" xfId="0" applyFont="1" applyBorder="1" applyAlignment="1" applyProtection="1">
      <alignment horizontal="left" vertical="center" wrapText="1"/>
    </xf>
    <xf numFmtId="0" fontId="28" fillId="0" borderId="5" xfId="0" applyFont="1" applyBorder="1" applyAlignment="1" applyProtection="1">
      <alignment horizontal="left" vertical="center" wrapText="1"/>
    </xf>
    <xf numFmtId="0" fontId="28" fillId="0" borderId="4" xfId="0" applyFont="1" applyBorder="1" applyAlignment="1" applyProtection="1">
      <alignment horizontal="left" vertical="center" wrapText="1"/>
    </xf>
    <xf numFmtId="0" fontId="26" fillId="0" borderId="6" xfId="0" applyFont="1" applyFill="1" applyBorder="1" applyAlignment="1" applyProtection="1">
      <alignment horizontal="left" vertical="top" wrapText="1"/>
    </xf>
    <xf numFmtId="0" fontId="28" fillId="0" borderId="6" xfId="0" applyFont="1" applyFill="1" applyBorder="1" applyAlignment="1" applyProtection="1">
      <alignment horizontal="left" vertical="top" wrapText="1"/>
    </xf>
    <xf numFmtId="0" fontId="26" fillId="0" borderId="13" xfId="0" applyFont="1" applyFill="1" applyBorder="1" applyAlignment="1" applyProtection="1">
      <alignment horizontal="left" vertical="top" wrapText="1"/>
    </xf>
    <xf numFmtId="0" fontId="30" fillId="10" borderId="3" xfId="0" applyFont="1" applyFill="1" applyBorder="1" applyAlignment="1" applyProtection="1">
      <alignment horizontal="left" vertical="top" wrapText="1"/>
    </xf>
    <xf numFmtId="0" fontId="30" fillId="10" borderId="5" xfId="0" applyFont="1" applyFill="1" applyBorder="1" applyAlignment="1" applyProtection="1">
      <alignment horizontal="left" vertical="top" wrapText="1"/>
    </xf>
    <xf numFmtId="0" fontId="30" fillId="10" borderId="4" xfId="0" applyFont="1" applyFill="1" applyBorder="1" applyAlignment="1" applyProtection="1">
      <alignment horizontal="left" vertical="top" wrapText="1"/>
    </xf>
    <xf numFmtId="0" fontId="28" fillId="0" borderId="10" xfId="0" applyFont="1" applyFill="1" applyBorder="1" applyAlignment="1" applyProtection="1">
      <alignment horizontal="left" vertical="top" wrapText="1"/>
    </xf>
    <xf numFmtId="0" fontId="27" fillId="0" borderId="52" xfId="0" applyFont="1" applyBorder="1" applyAlignment="1" applyProtection="1">
      <alignment horizontal="left" vertical="top" wrapText="1"/>
    </xf>
    <xf numFmtId="0" fontId="0" fillId="0" borderId="53" xfId="0" applyBorder="1" applyAlignment="1">
      <alignment horizontal="left" vertical="top" wrapText="1"/>
    </xf>
    <xf numFmtId="0" fontId="26" fillId="0" borderId="52" xfId="0" applyFont="1" applyBorder="1" applyAlignment="1" applyProtection="1">
      <alignment horizontal="left" vertical="top" wrapText="1"/>
    </xf>
    <xf numFmtId="0" fontId="26" fillId="0" borderId="7" xfId="0" applyFont="1" applyBorder="1" applyAlignment="1" applyProtection="1">
      <alignment horizontal="left" vertical="top" wrapText="1"/>
    </xf>
    <xf numFmtId="0" fontId="0" fillId="0" borderId="8" xfId="0" applyBorder="1" applyAlignment="1">
      <alignment horizontal="left" vertical="top" wrapText="1"/>
    </xf>
    <xf numFmtId="0" fontId="28" fillId="0" borderId="10" xfId="0" applyFont="1" applyBorder="1" applyAlignment="1" applyProtection="1">
      <alignment horizontal="left" vertical="top" wrapText="1"/>
    </xf>
    <xf numFmtId="0" fontId="16" fillId="0" borderId="0" xfId="0" applyFont="1" applyBorder="1" applyAlignment="1">
      <alignment horizontal="left" vertical="top"/>
    </xf>
    <xf numFmtId="0" fontId="16" fillId="0" borderId="0" xfId="0" applyFont="1" applyBorder="1" applyAlignment="1">
      <alignment horizontal="left" vertical="top" wrapText="1"/>
    </xf>
    <xf numFmtId="0" fontId="27" fillId="0" borderId="2" xfId="0" applyFont="1" applyBorder="1" applyAlignment="1" applyProtection="1">
      <alignment horizontal="left" vertical="top" wrapText="1"/>
    </xf>
    <xf numFmtId="0" fontId="28" fillId="0" borderId="2" xfId="0" applyFont="1" applyBorder="1" applyAlignment="1" applyProtection="1">
      <alignment horizontal="left" vertical="top" wrapText="1"/>
    </xf>
    <xf numFmtId="0" fontId="26" fillId="0" borderId="3" xfId="0" applyFont="1" applyBorder="1" applyAlignment="1" applyProtection="1">
      <alignment horizontal="left" vertical="top" wrapText="1"/>
    </xf>
    <xf numFmtId="0" fontId="0" fillId="0" borderId="4" xfId="0" applyBorder="1" applyAlignment="1">
      <alignment horizontal="left" vertical="top" wrapText="1"/>
    </xf>
    <xf numFmtId="0" fontId="26" fillId="7" borderId="3" xfId="0" applyFont="1" applyFill="1" applyBorder="1" applyAlignment="1" applyProtection="1">
      <alignment horizontal="left" vertical="top" wrapText="1"/>
    </xf>
    <xf numFmtId="0" fontId="0" fillId="7" borderId="5" xfId="0" applyFill="1" applyBorder="1" applyAlignment="1">
      <alignment horizontal="left" vertical="top" wrapText="1"/>
    </xf>
    <xf numFmtId="0" fontId="0" fillId="7" borderId="4" xfId="0" applyFill="1" applyBorder="1" applyAlignment="1">
      <alignment horizontal="left" vertical="top" wrapText="1"/>
    </xf>
    <xf numFmtId="0" fontId="26" fillId="3" borderId="14" xfId="0" applyFont="1" applyFill="1" applyBorder="1" applyAlignment="1" applyProtection="1">
      <alignment horizontal="center" vertical="center"/>
    </xf>
    <xf numFmtId="0" fontId="26" fillId="3" borderId="15" xfId="0" applyFont="1" applyFill="1" applyBorder="1" applyAlignment="1" applyProtection="1">
      <alignment horizontal="center" vertical="center"/>
    </xf>
    <xf numFmtId="49" fontId="26" fillId="4" borderId="21" xfId="0" applyNumberFormat="1" applyFont="1" applyFill="1" applyBorder="1" applyAlignment="1" applyProtection="1">
      <alignment horizontal="center" vertical="center"/>
    </xf>
    <xf numFmtId="0" fontId="26" fillId="4" borderId="22" xfId="0" applyNumberFormat="1" applyFont="1" applyFill="1" applyBorder="1" applyAlignment="1" applyProtection="1">
      <alignment horizontal="center" vertical="center"/>
    </xf>
    <xf numFmtId="49" fontId="26" fillId="4" borderId="23" xfId="0" applyNumberFormat="1" applyFont="1" applyFill="1" applyBorder="1" applyAlignment="1" applyProtection="1">
      <alignment horizontal="center" vertical="center" wrapText="1"/>
    </xf>
    <xf numFmtId="0" fontId="26" fillId="4" borderId="24" xfId="0" applyFont="1" applyFill="1" applyBorder="1" applyAlignment="1" applyProtection="1">
      <alignment horizontal="center" vertical="center" wrapText="1"/>
    </xf>
    <xf numFmtId="0" fontId="26" fillId="5" borderId="34" xfId="0" applyFont="1" applyFill="1" applyBorder="1" applyAlignment="1" applyProtection="1">
      <alignment horizontal="center" vertical="center" wrapText="1"/>
    </xf>
    <xf numFmtId="0" fontId="26" fillId="5" borderId="54" xfId="0" applyFont="1" applyFill="1" applyBorder="1" applyAlignment="1" applyProtection="1">
      <alignment horizontal="center" vertical="center" wrapText="1"/>
    </xf>
    <xf numFmtId="0" fontId="26" fillId="5" borderId="40" xfId="0" applyFont="1" applyFill="1" applyBorder="1" applyAlignment="1" applyProtection="1">
      <alignment horizontal="center" vertical="center" wrapText="1"/>
    </xf>
    <xf numFmtId="0" fontId="26" fillId="5" borderId="32" xfId="0" applyFont="1" applyFill="1" applyBorder="1" applyAlignment="1" applyProtection="1">
      <alignment horizontal="center" vertical="center" wrapText="1"/>
    </xf>
    <xf numFmtId="0" fontId="26" fillId="5" borderId="33" xfId="0" applyFont="1" applyFill="1" applyBorder="1" applyAlignment="1" applyProtection="1">
      <alignment horizontal="center" vertical="center" wrapText="1"/>
    </xf>
    <xf numFmtId="0" fontId="26" fillId="5" borderId="21" xfId="0" applyFont="1" applyFill="1" applyBorder="1" applyAlignment="1" applyProtection="1">
      <alignment horizontal="center" vertical="center" wrapText="1"/>
    </xf>
    <xf numFmtId="0" fontId="26" fillId="5" borderId="30" xfId="0" applyFont="1" applyFill="1" applyBorder="1" applyAlignment="1" applyProtection="1">
      <alignment horizontal="center" vertical="center" wrapText="1"/>
    </xf>
    <xf numFmtId="0" fontId="26" fillId="5" borderId="16" xfId="0" applyFont="1" applyFill="1" applyBorder="1" applyAlignment="1" applyProtection="1">
      <alignment horizontal="center" vertical="center" wrapText="1"/>
    </xf>
    <xf numFmtId="0" fontId="26" fillId="5" borderId="17" xfId="0" applyFont="1" applyFill="1" applyBorder="1" applyAlignment="1" applyProtection="1">
      <alignment horizontal="center" vertical="center" wrapText="1"/>
    </xf>
    <xf numFmtId="0" fontId="26" fillId="5" borderId="15" xfId="0" applyFont="1" applyFill="1" applyBorder="1" applyAlignment="1" applyProtection="1">
      <alignment horizontal="center" vertical="center" wrapText="1"/>
    </xf>
    <xf numFmtId="0" fontId="28" fillId="5" borderId="40" xfId="0" applyFont="1" applyFill="1" applyBorder="1" applyAlignment="1">
      <alignment horizontal="center" vertical="center"/>
    </xf>
    <xf numFmtId="0" fontId="26" fillId="5" borderId="41" xfId="0" applyFont="1" applyFill="1" applyBorder="1" applyAlignment="1">
      <alignment horizontal="center" vertical="center" wrapText="1"/>
    </xf>
    <xf numFmtId="0" fontId="26" fillId="5" borderId="42" xfId="0" applyFont="1" applyFill="1" applyBorder="1" applyAlignment="1">
      <alignment horizontal="center" vertical="center"/>
    </xf>
    <xf numFmtId="0" fontId="26" fillId="0" borderId="43" xfId="0" applyNumberFormat="1" applyFont="1" applyFill="1" applyBorder="1" applyAlignment="1" applyProtection="1">
      <alignment horizontal="center" vertical="center" wrapText="1"/>
    </xf>
    <xf numFmtId="0" fontId="26" fillId="0" borderId="44" xfId="0" applyNumberFormat="1" applyFont="1" applyFill="1" applyBorder="1" applyAlignment="1" applyProtection="1">
      <alignment horizontal="center" vertical="center" wrapText="1"/>
    </xf>
    <xf numFmtId="0" fontId="26" fillId="0" borderId="45" xfId="0" applyNumberFormat="1" applyFont="1" applyFill="1" applyBorder="1" applyAlignment="1" applyProtection="1">
      <alignment horizontal="center" vertical="center" wrapText="1"/>
    </xf>
    <xf numFmtId="0" fontId="26" fillId="5" borderId="32" xfId="0" applyFont="1" applyFill="1" applyBorder="1" applyAlignment="1">
      <alignment horizontal="center" vertical="center" wrapText="1"/>
    </xf>
    <xf numFmtId="0" fontId="26" fillId="5" borderId="33" xfId="0" applyFont="1" applyFill="1" applyBorder="1" applyAlignment="1">
      <alignment horizontal="center" vertical="center" wrapText="1"/>
    </xf>
    <xf numFmtId="0" fontId="26" fillId="5" borderId="43" xfId="0" applyFont="1" applyFill="1" applyBorder="1" applyAlignment="1">
      <alignment horizontal="center" vertical="center" wrapText="1"/>
    </xf>
    <xf numFmtId="0" fontId="26" fillId="5" borderId="44" xfId="0" applyFont="1" applyFill="1" applyBorder="1" applyAlignment="1">
      <alignment horizontal="center" vertical="center" wrapText="1"/>
    </xf>
    <xf numFmtId="0" fontId="26" fillId="3" borderId="16" xfId="0" applyFont="1" applyFill="1" applyBorder="1" applyAlignment="1" applyProtection="1">
      <alignment horizontal="center" vertical="center" wrapText="1"/>
    </xf>
    <xf numFmtId="0" fontId="26" fillId="3" borderId="15" xfId="0" applyFont="1" applyFill="1" applyBorder="1" applyAlignment="1" applyProtection="1">
      <alignment horizontal="center" vertical="center" wrapText="1"/>
    </xf>
    <xf numFmtId="0" fontId="26" fillId="3" borderId="17" xfId="0" applyFont="1" applyFill="1" applyBorder="1" applyAlignment="1" applyProtection="1">
      <alignment horizontal="center" vertical="center" wrapText="1"/>
    </xf>
    <xf numFmtId="0" fontId="27" fillId="0" borderId="7" xfId="0" applyFont="1" applyBorder="1" applyAlignment="1" applyProtection="1">
      <alignment horizontal="left" vertical="top" wrapText="1"/>
    </xf>
    <xf numFmtId="0" fontId="26" fillId="0" borderId="2" xfId="0" applyFont="1" applyBorder="1" applyAlignment="1" applyProtection="1">
      <alignment horizontal="left" vertical="top" wrapText="1"/>
    </xf>
    <xf numFmtId="0" fontId="27" fillId="0" borderId="6" xfId="0" applyFont="1" applyFill="1" applyBorder="1" applyAlignment="1" applyProtection="1">
      <alignment horizontal="left" vertical="top" wrapText="1"/>
    </xf>
    <xf numFmtId="0" fontId="26" fillId="8" borderId="3" xfId="0" applyFont="1" applyFill="1" applyBorder="1" applyAlignment="1" applyProtection="1">
      <alignment horizontal="left" vertical="top" wrapText="1"/>
    </xf>
    <xf numFmtId="0" fontId="26" fillId="8" borderId="5" xfId="0" applyFont="1" applyFill="1" applyBorder="1" applyAlignment="1" applyProtection="1">
      <alignment horizontal="left" vertical="top" wrapText="1"/>
    </xf>
    <xf numFmtId="0" fontId="26" fillId="8" borderId="4" xfId="0" applyFont="1" applyFill="1" applyBorder="1" applyAlignment="1" applyProtection="1">
      <alignment horizontal="left" vertical="top" wrapText="1"/>
    </xf>
    <xf numFmtId="0" fontId="0" fillId="0" borderId="5" xfId="0" applyBorder="1" applyAlignment="1">
      <alignment horizontal="left" vertical="top" wrapText="1"/>
    </xf>
    <xf numFmtId="0" fontId="26" fillId="7" borderId="5" xfId="0" applyFont="1" applyFill="1" applyBorder="1" applyAlignment="1" applyProtection="1">
      <alignment horizontal="left" vertical="top" wrapText="1"/>
    </xf>
    <xf numFmtId="0" fontId="26" fillId="7" borderId="4" xfId="0" applyFont="1" applyFill="1" applyBorder="1" applyAlignment="1" applyProtection="1">
      <alignment horizontal="left" vertical="top" wrapText="1"/>
    </xf>
    <xf numFmtId="0" fontId="28" fillId="0" borderId="58" xfId="0" applyFont="1" applyFill="1" applyBorder="1" applyAlignment="1" applyProtection="1">
      <alignment horizontal="left" vertical="top" wrapText="1"/>
    </xf>
    <xf numFmtId="0" fontId="26" fillId="0" borderId="59" xfId="0" applyFont="1" applyFill="1" applyBorder="1" applyAlignment="1" applyProtection="1">
      <alignment horizontal="left" vertical="top" wrapText="1"/>
    </xf>
    <xf numFmtId="0" fontId="28" fillId="0" borderId="59" xfId="0" applyFont="1" applyFill="1" applyBorder="1" applyAlignment="1" applyProtection="1">
      <alignment horizontal="left" vertical="top" wrapText="1"/>
    </xf>
    <xf numFmtId="0" fontId="27" fillId="0" borderId="58" xfId="0" applyFont="1" applyFill="1" applyBorder="1" applyAlignment="1" applyProtection="1">
      <alignment vertical="top" wrapText="1"/>
    </xf>
    <xf numFmtId="0" fontId="27" fillId="0" borderId="59" xfId="0" applyFont="1" applyBorder="1" applyAlignment="1" applyProtection="1">
      <alignment vertical="top" wrapText="1"/>
    </xf>
    <xf numFmtId="0" fontId="27" fillId="0" borderId="10" xfId="0" applyFont="1" applyBorder="1" applyAlignment="1" applyProtection="1">
      <alignment horizontal="left" vertical="top" wrapText="1"/>
    </xf>
    <xf numFmtId="0" fontId="27" fillId="0" borderId="3" xfId="0" applyFont="1" applyBorder="1" applyAlignment="1" applyProtection="1">
      <alignment vertical="top" wrapText="1"/>
    </xf>
    <xf numFmtId="0" fontId="0" fillId="0" borderId="4" xfId="0" applyBorder="1" applyAlignment="1">
      <alignment vertical="top" wrapText="1"/>
    </xf>
    <xf numFmtId="0" fontId="26" fillId="10" borderId="3" xfId="0" applyFont="1" applyFill="1" applyBorder="1" applyAlignment="1" applyProtection="1">
      <alignment horizontal="left" vertical="top" wrapText="1"/>
    </xf>
    <xf numFmtId="0" fontId="26" fillId="10" borderId="5" xfId="0" applyFont="1" applyFill="1" applyBorder="1" applyAlignment="1" applyProtection="1">
      <alignment horizontal="left" vertical="top" wrapText="1"/>
    </xf>
    <xf numFmtId="0" fontId="26" fillId="10" borderId="4" xfId="0" applyFont="1" applyFill="1" applyBorder="1" applyAlignment="1" applyProtection="1">
      <alignment horizontal="left" vertical="top" wrapText="1"/>
    </xf>
    <xf numFmtId="0" fontId="27" fillId="0" borderId="59" xfId="0" applyFont="1" applyFill="1" applyBorder="1" applyAlignment="1" applyProtection="1">
      <alignment vertical="top" wrapText="1"/>
    </xf>
    <xf numFmtId="0" fontId="26" fillId="0" borderId="7" xfId="0" applyFont="1" applyFill="1" applyBorder="1" applyAlignment="1" applyProtection="1">
      <alignment horizontal="left" vertical="top" wrapText="1"/>
    </xf>
    <xf numFmtId="0" fontId="26" fillId="0" borderId="9" xfId="0" applyFont="1" applyFill="1" applyBorder="1" applyAlignment="1" applyProtection="1">
      <alignment horizontal="left" vertical="top" wrapText="1"/>
    </xf>
    <xf numFmtId="0" fontId="26" fillId="0" borderId="8" xfId="0" applyFont="1" applyFill="1" applyBorder="1" applyAlignment="1" applyProtection="1">
      <alignment horizontal="left" vertical="top" wrapText="1"/>
    </xf>
  </cellXfs>
  <cellStyles count="5">
    <cellStyle name="パーセント" xfId="4" builtinId="5"/>
    <cellStyle name="標準" xfId="0" builtinId="0"/>
    <cellStyle name="標準_~0012447" xfId="3"/>
    <cellStyle name="標準_QMSI_PA_F_MPS2" xfId="1"/>
    <cellStyle name="標準_SCM用シート_QMSI_PP_T_S_WRP" xfId="2"/>
  </cellStyles>
  <dxfs count="1230">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
      <fill>
        <patternFill>
          <bgColor indexed="13"/>
        </patternFill>
      </fill>
    </dxf>
    <dxf>
      <fill>
        <patternFill>
          <bgColor indexed="45"/>
        </patternFill>
      </fill>
    </dxf>
    <dxf>
      <fill>
        <patternFill>
          <bgColor indexed="45"/>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K121"/>
  <sheetViews>
    <sheetView topLeftCell="A31" zoomScaleNormal="100" zoomScaleSheetLayoutView="100" workbookViewId="0">
      <selection activeCell="D34" sqref="D34:K34"/>
    </sheetView>
  </sheetViews>
  <sheetFormatPr defaultColWidth="10.28515625" defaultRowHeight="12"/>
  <cols>
    <col min="1" max="1" width="1.7109375" style="3" customWidth="1"/>
    <col min="2" max="2" width="12.85546875" style="3" customWidth="1"/>
    <col min="3" max="3" width="13.5703125" style="3" customWidth="1"/>
    <col min="4" max="4" width="10.7109375" style="3" customWidth="1"/>
    <col min="5" max="5" width="9.5703125" style="3" customWidth="1"/>
    <col min="6" max="6" width="9" style="3" customWidth="1"/>
    <col min="7" max="7" width="12.5703125" style="3" customWidth="1"/>
    <col min="8" max="11" width="12.7109375" style="3" customWidth="1"/>
    <col min="12" max="16384" width="10.28515625" style="3"/>
  </cols>
  <sheetData>
    <row r="1" spans="1:11">
      <c r="A1" s="1"/>
      <c r="B1" s="2"/>
      <c r="C1" s="1"/>
      <c r="D1" s="1"/>
      <c r="E1" s="1"/>
      <c r="F1" s="1"/>
    </row>
    <row r="2" spans="1:11">
      <c r="A2" s="1"/>
      <c r="B2" s="4"/>
      <c r="C2" s="1"/>
      <c r="D2" s="1"/>
      <c r="E2" s="1"/>
      <c r="F2" s="1"/>
    </row>
    <row r="3" spans="1:11">
      <c r="A3" s="1"/>
      <c r="B3" s="4"/>
      <c r="C3" s="1"/>
      <c r="D3" s="1"/>
      <c r="E3" s="1"/>
      <c r="F3" s="1"/>
    </row>
    <row r="4" spans="1:11">
      <c r="A4" s="1"/>
      <c r="B4" s="4"/>
      <c r="C4" s="1"/>
      <c r="D4" s="1"/>
      <c r="E4" s="1"/>
      <c r="F4" s="1"/>
    </row>
    <row r="5" spans="1:11">
      <c r="A5" s="1"/>
      <c r="B5" s="1"/>
      <c r="C5" s="1"/>
      <c r="D5" s="1"/>
      <c r="E5" s="1"/>
      <c r="F5" s="1"/>
    </row>
    <row r="6" spans="1:11" ht="17.25">
      <c r="A6" s="5"/>
      <c r="B6" s="5"/>
      <c r="C6" s="5"/>
      <c r="D6" s="6" t="s">
        <v>114</v>
      </c>
      <c r="E6" s="6"/>
      <c r="F6" s="6"/>
      <c r="G6" s="6"/>
      <c r="H6" s="7"/>
      <c r="I6" s="7"/>
    </row>
    <row r="7" spans="1:11" ht="5.25" customHeight="1">
      <c r="A7" s="5"/>
      <c r="B7" s="5"/>
      <c r="C7" s="5"/>
      <c r="D7" s="8"/>
      <c r="E7" s="8"/>
      <c r="F7" s="8"/>
      <c r="G7" s="8"/>
      <c r="H7" s="7"/>
      <c r="I7" s="5"/>
    </row>
    <row r="8" spans="1:11" ht="21" customHeight="1">
      <c r="A8" s="9"/>
      <c r="B8" s="10" t="s">
        <v>0</v>
      </c>
      <c r="C8" s="11" t="s">
        <v>1</v>
      </c>
      <c r="D8" s="11"/>
      <c r="E8" s="11"/>
      <c r="F8" s="11"/>
      <c r="G8" s="251" t="s">
        <v>2</v>
      </c>
      <c r="H8" s="251"/>
      <c r="I8" s="12" t="s">
        <v>3</v>
      </c>
      <c r="J8" s="252" t="s">
        <v>4</v>
      </c>
      <c r="K8" s="253"/>
    </row>
    <row r="9" spans="1:11" ht="18" customHeight="1">
      <c r="A9" s="9"/>
      <c r="B9" s="13" t="s">
        <v>132</v>
      </c>
      <c r="C9" s="254" t="s">
        <v>115</v>
      </c>
      <c r="D9" s="255"/>
      <c r="E9" s="255"/>
      <c r="F9" s="255"/>
      <c r="G9" s="256" t="s">
        <v>133</v>
      </c>
      <c r="H9" s="257"/>
      <c r="I9" s="14" t="s">
        <v>116</v>
      </c>
      <c r="J9" s="258" t="s">
        <v>5</v>
      </c>
      <c r="K9" s="259"/>
    </row>
    <row r="10" spans="1:11" ht="7.5" customHeight="1">
      <c r="A10" s="9"/>
      <c r="B10" s="15"/>
      <c r="C10" s="15"/>
      <c r="D10" s="15"/>
      <c r="E10" s="15"/>
      <c r="F10" s="15"/>
      <c r="G10" s="15"/>
      <c r="H10" s="15"/>
      <c r="I10" s="15"/>
      <c r="J10" s="15"/>
      <c r="K10" s="15"/>
    </row>
    <row r="11" spans="1:11" ht="14.25" customHeight="1">
      <c r="A11" s="9"/>
      <c r="B11" s="16" t="s">
        <v>6</v>
      </c>
      <c r="C11" s="17"/>
      <c r="D11" s="17"/>
      <c r="E11" s="17"/>
      <c r="F11" s="17"/>
      <c r="G11" s="17"/>
      <c r="H11" s="18"/>
      <c r="I11" s="17"/>
      <c r="J11" s="17"/>
      <c r="K11" s="19"/>
    </row>
    <row r="12" spans="1:11" ht="14.25" customHeight="1">
      <c r="A12" s="20"/>
      <c r="B12" s="21" t="s">
        <v>7</v>
      </c>
      <c r="C12" s="260" t="s">
        <v>8</v>
      </c>
      <c r="D12" s="261"/>
      <c r="E12" s="260" t="s">
        <v>9</v>
      </c>
      <c r="F12" s="262"/>
      <c r="G12" s="21" t="s">
        <v>10</v>
      </c>
      <c r="H12" s="21" t="s">
        <v>11</v>
      </c>
      <c r="I12" s="22" t="s">
        <v>12</v>
      </c>
      <c r="J12" s="22"/>
      <c r="K12" s="21"/>
    </row>
    <row r="13" spans="1:11" ht="12" customHeight="1">
      <c r="A13" s="20"/>
      <c r="B13" s="241" t="s">
        <v>13</v>
      </c>
      <c r="C13" s="243" t="str">
        <f>IF(K14&lt;&gt;"",K14,"")</f>
        <v/>
      </c>
      <c r="D13" s="244"/>
      <c r="E13" s="247" t="s">
        <v>14</v>
      </c>
      <c r="F13" s="248"/>
      <c r="G13" s="179">
        <v>42375</v>
      </c>
      <c r="H13" s="23"/>
      <c r="I13" s="23"/>
      <c r="J13" s="23"/>
      <c r="K13" s="23"/>
    </row>
    <row r="14" spans="1:11" ht="12" customHeight="1">
      <c r="A14" s="20"/>
      <c r="B14" s="242"/>
      <c r="C14" s="245"/>
      <c r="D14" s="246"/>
      <c r="E14" s="249"/>
      <c r="F14" s="250"/>
      <c r="G14" s="24"/>
      <c r="H14" s="24"/>
      <c r="I14" s="24"/>
      <c r="J14" s="24"/>
      <c r="K14" s="24"/>
    </row>
    <row r="15" spans="1:11" ht="12" customHeight="1">
      <c r="A15" s="20"/>
      <c r="B15" s="241"/>
      <c r="C15" s="243" t="str">
        <f>IF(K16&lt;&gt;"",K16,"")</f>
        <v/>
      </c>
      <c r="D15" s="244"/>
      <c r="E15" s="247"/>
      <c r="F15" s="248"/>
      <c r="G15" s="23"/>
      <c r="H15" s="23"/>
      <c r="I15" s="23"/>
      <c r="J15" s="23"/>
      <c r="K15" s="23"/>
    </row>
    <row r="16" spans="1:11" ht="12" customHeight="1">
      <c r="A16" s="20"/>
      <c r="B16" s="242"/>
      <c r="C16" s="245"/>
      <c r="D16" s="246"/>
      <c r="E16" s="249"/>
      <c r="F16" s="250"/>
      <c r="G16" s="24"/>
      <c r="H16" s="24"/>
      <c r="I16" s="24"/>
      <c r="J16" s="24"/>
      <c r="K16" s="24"/>
    </row>
    <row r="17" spans="1:11" ht="12" customHeight="1">
      <c r="A17" s="20"/>
      <c r="B17" s="241"/>
      <c r="C17" s="243" t="str">
        <f>IF(K18&lt;&gt;"",K18,"")</f>
        <v/>
      </c>
      <c r="D17" s="244"/>
      <c r="E17" s="247"/>
      <c r="F17" s="248"/>
      <c r="G17" s="23"/>
      <c r="H17" s="23"/>
      <c r="I17" s="23"/>
      <c r="J17" s="23"/>
      <c r="K17" s="23"/>
    </row>
    <row r="18" spans="1:11" ht="12" customHeight="1">
      <c r="A18" s="20"/>
      <c r="B18" s="242"/>
      <c r="C18" s="245"/>
      <c r="D18" s="246"/>
      <c r="E18" s="249"/>
      <c r="F18" s="250"/>
      <c r="G18" s="24"/>
      <c r="H18" s="24"/>
      <c r="I18" s="24"/>
      <c r="J18" s="24"/>
      <c r="K18" s="24"/>
    </row>
    <row r="19" spans="1:11" ht="6.75" customHeight="1">
      <c r="A19" s="25"/>
      <c r="B19" s="26"/>
      <c r="C19" s="26"/>
      <c r="D19" s="26"/>
      <c r="E19" s="26"/>
      <c r="F19" s="26"/>
      <c r="G19" s="26"/>
      <c r="H19" s="26"/>
      <c r="I19" s="26"/>
      <c r="J19" s="27"/>
      <c r="K19" s="27"/>
    </row>
    <row r="20" spans="1:11" ht="54.75" customHeight="1">
      <c r="A20" s="9"/>
      <c r="B20" s="28" t="s">
        <v>15</v>
      </c>
      <c r="C20" s="29"/>
      <c r="D20" s="211" t="s">
        <v>117</v>
      </c>
      <c r="E20" s="211"/>
      <c r="F20" s="211"/>
      <c r="G20" s="211"/>
      <c r="H20" s="211"/>
      <c r="I20" s="211"/>
      <c r="J20" s="211"/>
      <c r="K20" s="212"/>
    </row>
    <row r="21" spans="1:11" ht="18" customHeight="1">
      <c r="A21" s="9"/>
      <c r="B21" s="30" t="s">
        <v>16</v>
      </c>
      <c r="C21" s="31" t="s">
        <v>17</v>
      </c>
      <c r="D21" s="213" t="s">
        <v>18</v>
      </c>
      <c r="E21" s="214"/>
      <c r="F21" s="214"/>
      <c r="G21" s="214"/>
      <c r="H21" s="214"/>
      <c r="I21" s="214"/>
      <c r="J21" s="214"/>
      <c r="K21" s="215"/>
    </row>
    <row r="22" spans="1:11" ht="18" customHeight="1">
      <c r="A22" s="9"/>
      <c r="B22" s="32"/>
      <c r="C22" s="33"/>
      <c r="D22" s="202"/>
      <c r="E22" s="202"/>
      <c r="F22" s="202"/>
      <c r="G22" s="202"/>
      <c r="H22" s="202"/>
      <c r="I22" s="202"/>
      <c r="J22" s="202"/>
      <c r="K22" s="202"/>
    </row>
    <row r="23" spans="1:11" ht="18" customHeight="1">
      <c r="A23" s="9"/>
      <c r="B23" s="32"/>
      <c r="C23" s="33"/>
      <c r="D23" s="232"/>
      <c r="E23" s="233"/>
      <c r="F23" s="233"/>
      <c r="G23" s="233"/>
      <c r="H23" s="233"/>
      <c r="I23" s="233"/>
      <c r="J23" s="233"/>
      <c r="K23" s="234"/>
    </row>
    <row r="24" spans="1:11" ht="18" customHeight="1">
      <c r="A24" s="9"/>
      <c r="B24" s="32"/>
      <c r="C24" s="33"/>
      <c r="D24" s="232"/>
      <c r="E24" s="233"/>
      <c r="F24" s="233"/>
      <c r="G24" s="233"/>
      <c r="H24" s="233"/>
      <c r="I24" s="233"/>
      <c r="J24" s="233"/>
      <c r="K24" s="234"/>
    </row>
    <row r="25" spans="1:11" ht="18" customHeight="1">
      <c r="A25" s="9"/>
      <c r="B25" s="32"/>
      <c r="C25" s="33"/>
      <c r="D25" s="232"/>
      <c r="E25" s="233"/>
      <c r="F25" s="233"/>
      <c r="G25" s="233"/>
      <c r="H25" s="233"/>
      <c r="I25" s="233"/>
      <c r="J25" s="233"/>
      <c r="K25" s="234"/>
    </row>
    <row r="26" spans="1:11" ht="18" customHeight="1">
      <c r="B26" s="32"/>
      <c r="C26" s="34"/>
      <c r="D26" s="238"/>
      <c r="E26" s="238"/>
      <c r="F26" s="238"/>
      <c r="G26" s="238"/>
      <c r="H26" s="238"/>
      <c r="I26" s="238"/>
      <c r="J26" s="238"/>
      <c r="K26" s="238"/>
    </row>
    <row r="27" spans="1:11" ht="8.25" customHeight="1">
      <c r="B27" s="15"/>
      <c r="C27" s="239"/>
      <c r="D27" s="240"/>
      <c r="E27" s="240"/>
      <c r="F27" s="240"/>
      <c r="G27" s="240"/>
      <c r="H27" s="240"/>
      <c r="I27" s="240"/>
      <c r="J27" s="240"/>
      <c r="K27" s="240"/>
    </row>
    <row r="28" spans="1:11" ht="20.100000000000001" customHeight="1">
      <c r="B28" s="28" t="s">
        <v>19</v>
      </c>
      <c r="C28" s="29"/>
      <c r="D28" s="35" t="s">
        <v>20</v>
      </c>
      <c r="E28" s="36"/>
      <c r="F28" s="36"/>
      <c r="G28" s="36"/>
      <c r="H28" s="36"/>
      <c r="I28" s="36"/>
      <c r="J28" s="36"/>
      <c r="K28" s="29"/>
    </row>
    <row r="29" spans="1:11" ht="19.5" customHeight="1">
      <c r="B29" s="209" t="s">
        <v>21</v>
      </c>
      <c r="C29" s="31" t="s">
        <v>22</v>
      </c>
      <c r="D29" s="202"/>
      <c r="E29" s="203"/>
      <c r="F29" s="203"/>
      <c r="G29" s="203"/>
      <c r="H29" s="203"/>
      <c r="I29" s="203"/>
      <c r="J29" s="203"/>
      <c r="K29" s="203"/>
    </row>
    <row r="30" spans="1:11" ht="19.5" customHeight="1">
      <c r="B30" s="209"/>
      <c r="C30" s="31" t="s">
        <v>23</v>
      </c>
      <c r="D30" s="202"/>
      <c r="E30" s="203"/>
      <c r="F30" s="203"/>
      <c r="G30" s="203"/>
      <c r="H30" s="203"/>
      <c r="I30" s="203"/>
      <c r="J30" s="203"/>
      <c r="K30" s="203"/>
    </row>
    <row r="31" spans="1:11" ht="19.5" customHeight="1">
      <c r="B31" s="209" t="s">
        <v>24</v>
      </c>
      <c r="C31" s="31" t="s">
        <v>22</v>
      </c>
      <c r="D31" s="236"/>
      <c r="E31" s="236"/>
      <c r="F31" s="236"/>
      <c r="G31" s="236"/>
      <c r="H31" s="236"/>
      <c r="I31" s="236"/>
      <c r="J31" s="236"/>
      <c r="K31" s="236"/>
    </row>
    <row r="32" spans="1:11" ht="19.5" customHeight="1">
      <c r="B32" s="209"/>
      <c r="C32" s="31" t="s">
        <v>23</v>
      </c>
      <c r="D32" s="236"/>
      <c r="E32" s="237"/>
      <c r="F32" s="237"/>
      <c r="G32" s="237"/>
      <c r="H32" s="237"/>
      <c r="I32" s="237"/>
      <c r="J32" s="237"/>
      <c r="K32" s="237"/>
    </row>
    <row r="33" spans="2:11" ht="7.5" customHeight="1">
      <c r="B33" s="15"/>
      <c r="C33" s="235"/>
      <c r="D33" s="235"/>
      <c r="E33" s="235"/>
      <c r="F33" s="235"/>
      <c r="G33" s="235"/>
      <c r="H33" s="235"/>
      <c r="I33" s="235"/>
      <c r="J33" s="235"/>
      <c r="K33" s="235"/>
    </row>
    <row r="34" spans="2:11" ht="67.5" customHeight="1">
      <c r="B34" s="28" t="s">
        <v>25</v>
      </c>
      <c r="C34" s="29"/>
      <c r="D34" s="211" t="s">
        <v>26</v>
      </c>
      <c r="E34" s="211"/>
      <c r="F34" s="211"/>
      <c r="G34" s="211"/>
      <c r="H34" s="211"/>
      <c r="I34" s="211"/>
      <c r="J34" s="211"/>
      <c r="K34" s="212"/>
    </row>
    <row r="35" spans="2:11" s="39" customFormat="1" ht="25.5" customHeight="1">
      <c r="B35" s="37" t="s">
        <v>27</v>
      </c>
      <c r="C35" s="38" t="s">
        <v>28</v>
      </c>
      <c r="D35" s="202"/>
      <c r="E35" s="202"/>
      <c r="F35" s="202"/>
      <c r="G35" s="202"/>
      <c r="H35" s="202"/>
      <c r="I35" s="202"/>
      <c r="J35" s="202"/>
      <c r="K35" s="202"/>
    </row>
    <row r="36" spans="2:11" s="39" customFormat="1" ht="25.5" customHeight="1">
      <c r="B36" s="40"/>
      <c r="C36" s="38" t="s">
        <v>29</v>
      </c>
      <c r="D36" s="202"/>
      <c r="E36" s="202"/>
      <c r="F36" s="202"/>
      <c r="G36" s="202"/>
      <c r="H36" s="202"/>
      <c r="I36" s="202"/>
      <c r="J36" s="202"/>
      <c r="K36" s="202"/>
    </row>
    <row r="37" spans="2:11" s="39" customFormat="1" ht="25.5" customHeight="1">
      <c r="B37" s="40"/>
      <c r="C37" s="38" t="s">
        <v>30</v>
      </c>
      <c r="D37" s="202"/>
      <c r="E37" s="202"/>
      <c r="F37" s="202"/>
      <c r="G37" s="202"/>
      <c r="H37" s="202"/>
      <c r="I37" s="202"/>
      <c r="J37" s="202"/>
      <c r="K37" s="202"/>
    </row>
    <row r="38" spans="2:11" s="39" customFormat="1" ht="25.5" customHeight="1">
      <c r="B38" s="40"/>
      <c r="C38" s="41" t="s">
        <v>31</v>
      </c>
      <c r="D38" s="202"/>
      <c r="E38" s="202"/>
      <c r="F38" s="202"/>
      <c r="G38" s="202"/>
      <c r="H38" s="202"/>
      <c r="I38" s="202"/>
      <c r="J38" s="202"/>
      <c r="K38" s="202"/>
    </row>
    <row r="39" spans="2:11" s="39" customFormat="1" ht="25.5" customHeight="1">
      <c r="B39" s="42"/>
      <c r="C39" s="41" t="s">
        <v>32</v>
      </c>
      <c r="D39" s="202"/>
      <c r="E39" s="202"/>
      <c r="F39" s="202"/>
      <c r="G39" s="202"/>
      <c r="H39" s="202"/>
      <c r="I39" s="202"/>
      <c r="J39" s="202"/>
      <c r="K39" s="202"/>
    </row>
    <row r="40" spans="2:11" s="39" customFormat="1" ht="25.5" customHeight="1">
      <c r="B40" s="40"/>
      <c r="C40" s="41" t="s">
        <v>33</v>
      </c>
      <c r="D40" s="202"/>
      <c r="E40" s="202"/>
      <c r="F40" s="202"/>
      <c r="G40" s="202"/>
      <c r="H40" s="202"/>
      <c r="I40" s="202"/>
      <c r="J40" s="202"/>
      <c r="K40" s="202"/>
    </row>
    <row r="41" spans="2:11" s="39" customFormat="1" ht="25.5" customHeight="1">
      <c r="B41" s="40"/>
      <c r="C41" s="41" t="s">
        <v>34</v>
      </c>
      <c r="D41" s="202"/>
      <c r="E41" s="202"/>
      <c r="F41" s="202"/>
      <c r="G41" s="202"/>
      <c r="H41" s="202"/>
      <c r="I41" s="202"/>
      <c r="J41" s="202"/>
      <c r="K41" s="202"/>
    </row>
    <row r="42" spans="2:11" s="39" customFormat="1" ht="25.5" customHeight="1">
      <c r="B42" s="40"/>
      <c r="C42" s="41" t="s">
        <v>35</v>
      </c>
      <c r="D42" s="202"/>
      <c r="E42" s="202"/>
      <c r="F42" s="202"/>
      <c r="G42" s="202"/>
      <c r="H42" s="202"/>
      <c r="I42" s="202"/>
      <c r="J42" s="202"/>
      <c r="K42" s="202"/>
    </row>
    <row r="43" spans="2:11" s="39" customFormat="1" ht="25.5" customHeight="1">
      <c r="B43" s="40"/>
      <c r="C43" s="41" t="s">
        <v>36</v>
      </c>
      <c r="D43" s="202"/>
      <c r="E43" s="202"/>
      <c r="F43" s="202"/>
      <c r="G43" s="202"/>
      <c r="H43" s="202"/>
      <c r="I43" s="202"/>
      <c r="J43" s="202"/>
      <c r="K43" s="202"/>
    </row>
    <row r="44" spans="2:11" s="39" customFormat="1" ht="25.5" customHeight="1">
      <c r="B44" s="43"/>
      <c r="C44" s="41"/>
      <c r="D44" s="202"/>
      <c r="E44" s="202"/>
      <c r="F44" s="202"/>
      <c r="G44" s="202"/>
      <c r="H44" s="202"/>
      <c r="I44" s="202"/>
      <c r="J44" s="202"/>
      <c r="K44" s="202"/>
    </row>
    <row r="45" spans="2:11" s="39" customFormat="1" ht="16.5" customHeight="1">
      <c r="B45" s="44" t="s">
        <v>37</v>
      </c>
      <c r="C45" s="45"/>
      <c r="D45" s="232"/>
      <c r="E45" s="233"/>
      <c r="F45" s="233"/>
      <c r="G45" s="233"/>
      <c r="H45" s="233"/>
      <c r="I45" s="233"/>
      <c r="J45" s="233"/>
      <c r="K45" s="234"/>
    </row>
    <row r="46" spans="2:11" s="39" customFormat="1" ht="16.5" customHeight="1">
      <c r="B46" s="46" t="s">
        <v>38</v>
      </c>
      <c r="C46" s="45"/>
      <c r="D46" s="232"/>
      <c r="E46" s="233"/>
      <c r="F46" s="233"/>
      <c r="G46" s="233"/>
      <c r="H46" s="233"/>
      <c r="I46" s="233"/>
      <c r="J46" s="233"/>
      <c r="K46" s="234"/>
    </row>
    <row r="47" spans="2:11" s="39" customFormat="1" ht="16.5" customHeight="1">
      <c r="B47" s="47"/>
      <c r="C47" s="45"/>
      <c r="D47" s="232"/>
      <c r="E47" s="233"/>
      <c r="F47" s="233"/>
      <c r="G47" s="233"/>
      <c r="H47" s="233"/>
      <c r="I47" s="233"/>
      <c r="J47" s="233"/>
      <c r="K47" s="234"/>
    </row>
    <row r="48" spans="2:11" ht="16.5" customHeight="1">
      <c r="B48" s="47"/>
      <c r="C48" s="45"/>
      <c r="D48" s="232"/>
      <c r="E48" s="233"/>
      <c r="F48" s="233"/>
      <c r="G48" s="233"/>
      <c r="H48" s="233"/>
      <c r="I48" s="233"/>
      <c r="J48" s="233"/>
      <c r="K48" s="234"/>
    </row>
    <row r="49" spans="1:11" ht="16.5" customHeight="1">
      <c r="B49" s="47"/>
      <c r="C49" s="45"/>
      <c r="D49" s="232"/>
      <c r="E49" s="233"/>
      <c r="F49" s="233"/>
      <c r="G49" s="233"/>
      <c r="H49" s="233"/>
      <c r="I49" s="233"/>
      <c r="J49" s="233"/>
      <c r="K49" s="234"/>
    </row>
    <row r="50" spans="1:11" ht="16.5" customHeight="1">
      <c r="B50" s="47"/>
      <c r="C50" s="45"/>
      <c r="D50" s="232"/>
      <c r="E50" s="233"/>
      <c r="F50" s="233"/>
      <c r="G50" s="233"/>
      <c r="H50" s="233"/>
      <c r="I50" s="233"/>
      <c r="J50" s="233"/>
      <c r="K50" s="234"/>
    </row>
    <row r="51" spans="1:11" ht="16.5" customHeight="1">
      <c r="B51" s="47"/>
      <c r="C51" s="45"/>
      <c r="D51" s="232"/>
      <c r="E51" s="233"/>
      <c r="F51" s="233"/>
      <c r="G51" s="233"/>
      <c r="H51" s="233"/>
      <c r="I51" s="233"/>
      <c r="J51" s="233"/>
      <c r="K51" s="234"/>
    </row>
    <row r="52" spans="1:11" ht="16.5" customHeight="1">
      <c r="B52" s="48"/>
      <c r="C52" s="45"/>
      <c r="D52" s="232"/>
      <c r="E52" s="233"/>
      <c r="F52" s="233"/>
      <c r="G52" s="233"/>
      <c r="H52" s="233"/>
      <c r="I52" s="233"/>
      <c r="J52" s="233"/>
      <c r="K52" s="234"/>
    </row>
    <row r="53" spans="1:11" ht="9" customHeight="1">
      <c r="B53" s="15"/>
      <c r="C53" s="235"/>
      <c r="D53" s="235"/>
      <c r="E53" s="235"/>
      <c r="F53" s="235"/>
      <c r="G53" s="235"/>
      <c r="H53" s="235"/>
      <c r="I53" s="235"/>
      <c r="J53" s="235"/>
      <c r="K53" s="235"/>
    </row>
    <row r="54" spans="1:11" ht="20.100000000000001" customHeight="1">
      <c r="B54" s="28" t="s">
        <v>39</v>
      </c>
      <c r="C54" s="36"/>
      <c r="D54" s="49" t="s">
        <v>40</v>
      </c>
      <c r="E54" s="36"/>
      <c r="F54" s="36"/>
      <c r="G54" s="36"/>
      <c r="H54" s="36"/>
      <c r="I54" s="36"/>
      <c r="J54" s="36"/>
      <c r="K54" s="29"/>
    </row>
    <row r="55" spans="1:11" s="50" customFormat="1" ht="16.5" customHeight="1">
      <c r="B55" s="229" t="s">
        <v>41</v>
      </c>
      <c r="C55" s="229"/>
      <c r="D55" s="226" t="s">
        <v>42</v>
      </c>
      <c r="E55" s="227"/>
      <c r="F55" s="227"/>
      <c r="G55" s="227"/>
      <c r="H55" s="227"/>
      <c r="I55" s="227"/>
      <c r="J55" s="227"/>
      <c r="K55" s="230"/>
    </row>
    <row r="56" spans="1:11" s="50" customFormat="1" ht="16.5" customHeight="1">
      <c r="B56" s="231"/>
      <c r="C56" s="231"/>
      <c r="D56" s="202"/>
      <c r="E56" s="202"/>
      <c r="F56" s="202"/>
      <c r="G56" s="202"/>
      <c r="H56" s="202"/>
      <c r="I56" s="202"/>
      <c r="J56" s="202"/>
      <c r="K56" s="202"/>
    </row>
    <row r="57" spans="1:11" s="50" customFormat="1" ht="16.5" customHeight="1">
      <c r="B57" s="231"/>
      <c r="C57" s="231"/>
      <c r="D57" s="202"/>
      <c r="E57" s="202"/>
      <c r="F57" s="202"/>
      <c r="G57" s="202"/>
      <c r="H57" s="202"/>
      <c r="I57" s="202"/>
      <c r="J57" s="202"/>
      <c r="K57" s="202"/>
    </row>
    <row r="58" spans="1:11" s="50" customFormat="1" ht="6.75" customHeight="1">
      <c r="B58" s="51"/>
      <c r="C58" s="210"/>
      <c r="D58" s="210"/>
      <c r="E58" s="210"/>
      <c r="F58" s="210"/>
      <c r="G58" s="210"/>
      <c r="H58" s="210"/>
      <c r="I58" s="210"/>
      <c r="J58" s="210"/>
      <c r="K58" s="210"/>
    </row>
    <row r="59" spans="1:11" s="50" customFormat="1" ht="57.75" customHeight="1">
      <c r="B59" s="223" t="s">
        <v>43</v>
      </c>
      <c r="C59" s="224"/>
      <c r="D59" s="211" t="s">
        <v>118</v>
      </c>
      <c r="E59" s="211"/>
      <c r="F59" s="211"/>
      <c r="G59" s="211"/>
      <c r="H59" s="211"/>
      <c r="I59" s="211"/>
      <c r="J59" s="211"/>
      <c r="K59" s="212"/>
    </row>
    <row r="60" spans="1:11" s="15" customFormat="1" ht="12.75" customHeight="1">
      <c r="A60" s="51"/>
      <c r="B60" s="225" t="s">
        <v>44</v>
      </c>
      <c r="C60" s="225"/>
      <c r="D60" s="226" t="s">
        <v>45</v>
      </c>
      <c r="E60" s="227"/>
      <c r="F60" s="52" t="s">
        <v>46</v>
      </c>
      <c r="G60" s="228" t="s">
        <v>47</v>
      </c>
      <c r="H60" s="228"/>
      <c r="I60" s="225" t="s">
        <v>48</v>
      </c>
      <c r="J60" s="225"/>
      <c r="K60" s="225"/>
    </row>
    <row r="61" spans="1:11" s="15" customFormat="1" ht="12.75">
      <c r="A61" s="51"/>
      <c r="B61" s="220"/>
      <c r="C61" s="221"/>
      <c r="D61" s="220"/>
      <c r="E61" s="222"/>
      <c r="F61" s="53"/>
      <c r="G61" s="207"/>
      <c r="H61" s="207"/>
      <c r="I61" s="219"/>
      <c r="J61" s="219"/>
      <c r="K61" s="219"/>
    </row>
    <row r="62" spans="1:11" s="15" customFormat="1" ht="12.75" customHeight="1">
      <c r="A62" s="51"/>
      <c r="B62" s="220"/>
      <c r="C62" s="221"/>
      <c r="D62" s="220"/>
      <c r="E62" s="222"/>
      <c r="F62" s="53"/>
      <c r="G62" s="207"/>
      <c r="H62" s="207"/>
      <c r="I62" s="219"/>
      <c r="J62" s="219"/>
      <c r="K62" s="219"/>
    </row>
    <row r="63" spans="1:11" s="15" customFormat="1" ht="15" customHeight="1">
      <c r="A63" s="51"/>
      <c r="B63" s="220"/>
      <c r="C63" s="221"/>
      <c r="D63" s="220"/>
      <c r="E63" s="222"/>
      <c r="F63" s="53"/>
      <c r="G63" s="207"/>
      <c r="H63" s="207"/>
      <c r="I63" s="219"/>
      <c r="J63" s="219"/>
      <c r="K63" s="219"/>
    </row>
    <row r="64" spans="1:11" s="15" customFormat="1" ht="12.75">
      <c r="A64" s="51"/>
      <c r="B64" s="219"/>
      <c r="C64" s="219"/>
      <c r="D64" s="220"/>
      <c r="E64" s="222"/>
      <c r="F64" s="53"/>
      <c r="G64" s="207"/>
      <c r="H64" s="207"/>
      <c r="I64" s="219"/>
      <c r="J64" s="219"/>
      <c r="K64" s="219"/>
    </row>
    <row r="65" spans="1:11" s="15" customFormat="1" ht="9" customHeight="1">
      <c r="A65" s="51"/>
      <c r="B65" s="217"/>
      <c r="C65" s="217"/>
      <c r="D65" s="54"/>
      <c r="E65" s="54"/>
      <c r="F65" s="54"/>
      <c r="G65" s="54"/>
      <c r="H65" s="54"/>
      <c r="I65" s="54"/>
      <c r="J65" s="54"/>
      <c r="K65" s="54"/>
    </row>
    <row r="66" spans="1:11" s="15" customFormat="1" ht="36.75" customHeight="1">
      <c r="A66" s="51"/>
      <c r="B66" s="28" t="s">
        <v>49</v>
      </c>
      <c r="C66" s="36"/>
      <c r="D66" s="218"/>
      <c r="E66" s="211"/>
      <c r="F66" s="211"/>
      <c r="G66" s="211"/>
      <c r="H66" s="211"/>
      <c r="I66" s="211"/>
      <c r="J66" s="211"/>
      <c r="K66" s="212"/>
    </row>
    <row r="67" spans="1:11" s="15" customFormat="1" ht="12.75">
      <c r="A67" s="51"/>
      <c r="B67" s="209" t="s">
        <v>50</v>
      </c>
      <c r="C67" s="209"/>
      <c r="D67" s="209" t="s">
        <v>51</v>
      </c>
      <c r="E67" s="209"/>
      <c r="F67" s="209"/>
      <c r="G67" s="209" t="s">
        <v>52</v>
      </c>
      <c r="H67" s="209"/>
      <c r="I67" s="209"/>
      <c r="J67" s="209"/>
      <c r="K67" s="209"/>
    </row>
    <row r="68" spans="1:11" s="15" customFormat="1" ht="16.5" customHeight="1">
      <c r="A68" s="51"/>
      <c r="B68" s="207"/>
      <c r="C68" s="207"/>
      <c r="D68" s="219"/>
      <c r="E68" s="219"/>
      <c r="F68" s="219"/>
      <c r="G68" s="216"/>
      <c r="H68" s="216"/>
      <c r="I68" s="216"/>
      <c r="J68" s="216"/>
      <c r="K68" s="216"/>
    </row>
    <row r="69" spans="1:11" s="15" customFormat="1" ht="16.5" customHeight="1">
      <c r="A69" s="51"/>
      <c r="B69" s="207"/>
      <c r="C69" s="207"/>
      <c r="D69" s="207"/>
      <c r="E69" s="207"/>
      <c r="F69" s="207"/>
      <c r="G69" s="216"/>
      <c r="H69" s="216"/>
      <c r="I69" s="216"/>
      <c r="J69" s="216"/>
      <c r="K69" s="216"/>
    </row>
    <row r="70" spans="1:11" s="15" customFormat="1" ht="16.5" customHeight="1">
      <c r="A70" s="51"/>
      <c r="B70" s="207"/>
      <c r="C70" s="207"/>
      <c r="D70" s="207"/>
      <c r="E70" s="207"/>
      <c r="F70" s="207"/>
      <c r="G70" s="216"/>
      <c r="H70" s="216"/>
      <c r="I70" s="216"/>
      <c r="J70" s="216"/>
      <c r="K70" s="216"/>
    </row>
    <row r="71" spans="1:11" s="15" customFormat="1" ht="16.5" customHeight="1">
      <c r="A71" s="51"/>
      <c r="B71" s="207"/>
      <c r="C71" s="207"/>
      <c r="D71" s="207"/>
      <c r="E71" s="207"/>
      <c r="F71" s="207"/>
      <c r="G71" s="216"/>
      <c r="H71" s="216"/>
      <c r="I71" s="216"/>
      <c r="J71" s="216"/>
      <c r="K71" s="216"/>
    </row>
    <row r="72" spans="1:11" s="15" customFormat="1" ht="12.75">
      <c r="A72" s="51"/>
      <c r="B72" s="51"/>
      <c r="C72" s="210"/>
      <c r="D72" s="210"/>
      <c r="E72" s="210"/>
      <c r="F72" s="210"/>
      <c r="G72" s="210"/>
      <c r="H72" s="210"/>
      <c r="I72" s="210"/>
      <c r="J72" s="210"/>
      <c r="K72" s="210"/>
    </row>
    <row r="73" spans="1:11" s="15" customFormat="1" ht="20.100000000000001" customHeight="1">
      <c r="A73" s="51"/>
      <c r="B73" s="28" t="s">
        <v>53</v>
      </c>
      <c r="C73" s="29"/>
      <c r="D73" s="35" t="s">
        <v>54</v>
      </c>
      <c r="E73" s="36"/>
      <c r="F73" s="36"/>
      <c r="G73" s="36"/>
      <c r="H73" s="36"/>
      <c r="I73" s="36"/>
      <c r="J73" s="36"/>
      <c r="K73" s="29"/>
    </row>
    <row r="74" spans="1:11" s="15" customFormat="1" ht="18" customHeight="1">
      <c r="A74" s="51"/>
      <c r="B74" s="209" t="s">
        <v>55</v>
      </c>
      <c r="C74" s="209"/>
      <c r="D74" s="202" t="s">
        <v>56</v>
      </c>
      <c r="E74" s="202"/>
      <c r="F74" s="202"/>
      <c r="G74" s="202"/>
      <c r="H74" s="202"/>
      <c r="I74" s="202"/>
      <c r="J74" s="202"/>
      <c r="K74" s="202"/>
    </row>
    <row r="75" spans="1:11" s="15" customFormat="1" ht="18" customHeight="1">
      <c r="A75" s="51"/>
      <c r="B75" s="209" t="s">
        <v>57</v>
      </c>
      <c r="C75" s="209"/>
      <c r="D75" s="202" t="s">
        <v>58</v>
      </c>
      <c r="E75" s="202"/>
      <c r="F75" s="202"/>
      <c r="G75" s="202"/>
      <c r="H75" s="202"/>
      <c r="I75" s="202"/>
      <c r="J75" s="202"/>
      <c r="K75" s="202"/>
    </row>
    <row r="76" spans="1:11" s="15" customFormat="1" ht="18" customHeight="1">
      <c r="A76" s="51"/>
      <c r="B76" s="209" t="s">
        <v>59</v>
      </c>
      <c r="C76" s="209"/>
      <c r="D76" s="202" t="s">
        <v>60</v>
      </c>
      <c r="E76" s="202"/>
      <c r="F76" s="202"/>
      <c r="G76" s="202"/>
      <c r="H76" s="202"/>
      <c r="I76" s="202"/>
      <c r="J76" s="202"/>
      <c r="K76" s="202"/>
    </row>
    <row r="77" spans="1:11" s="15" customFormat="1" ht="18" customHeight="1">
      <c r="A77" s="51"/>
      <c r="B77" s="209" t="s">
        <v>61</v>
      </c>
      <c r="C77" s="209"/>
      <c r="D77" s="202" t="s">
        <v>62</v>
      </c>
      <c r="E77" s="202"/>
      <c r="F77" s="202"/>
      <c r="G77" s="202"/>
      <c r="H77" s="202"/>
      <c r="I77" s="202"/>
      <c r="J77" s="202"/>
      <c r="K77" s="202"/>
    </row>
    <row r="78" spans="1:11" s="15" customFormat="1" ht="18" customHeight="1">
      <c r="A78" s="51"/>
      <c r="B78" s="209" t="s">
        <v>63</v>
      </c>
      <c r="C78" s="209"/>
      <c r="D78" s="202"/>
      <c r="E78" s="202"/>
      <c r="F78" s="202"/>
      <c r="G78" s="202"/>
      <c r="H78" s="202"/>
      <c r="I78" s="202"/>
      <c r="J78" s="202"/>
      <c r="K78" s="202"/>
    </row>
    <row r="79" spans="1:11" s="15" customFormat="1" ht="9" customHeight="1">
      <c r="A79" s="51"/>
      <c r="B79" s="51"/>
      <c r="C79" s="210"/>
      <c r="D79" s="210"/>
      <c r="E79" s="210"/>
      <c r="F79" s="210"/>
      <c r="G79" s="210"/>
      <c r="H79" s="210"/>
      <c r="I79" s="210"/>
      <c r="J79" s="210"/>
      <c r="K79" s="210"/>
    </row>
    <row r="80" spans="1:11" s="15" customFormat="1" ht="20.100000000000001" customHeight="1">
      <c r="A80" s="51"/>
      <c r="B80" s="28" t="s">
        <v>64</v>
      </c>
      <c r="C80" s="29"/>
      <c r="D80" s="211" t="s">
        <v>65</v>
      </c>
      <c r="E80" s="211"/>
      <c r="F80" s="211"/>
      <c r="G80" s="211"/>
      <c r="H80" s="211"/>
      <c r="I80" s="211"/>
      <c r="J80" s="211"/>
      <c r="K80" s="212"/>
    </row>
    <row r="81" spans="1:11" s="15" customFormat="1" ht="12.75">
      <c r="A81" s="51"/>
      <c r="B81" s="209" t="s">
        <v>66</v>
      </c>
      <c r="C81" s="209"/>
      <c r="D81" s="213" t="s">
        <v>67</v>
      </c>
      <c r="E81" s="214"/>
      <c r="F81" s="214"/>
      <c r="G81" s="214"/>
      <c r="H81" s="214"/>
      <c r="I81" s="214"/>
      <c r="J81" s="214"/>
      <c r="K81" s="215"/>
    </row>
    <row r="82" spans="1:11" s="15" customFormat="1" ht="12.75">
      <c r="A82" s="51"/>
      <c r="B82" s="207"/>
      <c r="C82" s="207"/>
      <c r="D82" s="202"/>
      <c r="E82" s="202"/>
      <c r="F82" s="202"/>
      <c r="G82" s="202"/>
      <c r="H82" s="202"/>
      <c r="I82" s="202"/>
      <c r="J82" s="202"/>
      <c r="K82" s="202"/>
    </row>
    <row r="83" spans="1:11" s="15" customFormat="1" ht="12.75">
      <c r="A83" s="51"/>
      <c r="B83" s="207"/>
      <c r="C83" s="207"/>
      <c r="D83" s="202"/>
      <c r="E83" s="202"/>
      <c r="F83" s="202"/>
      <c r="G83" s="202"/>
      <c r="H83" s="202"/>
      <c r="I83" s="202"/>
      <c r="J83" s="202"/>
      <c r="K83" s="202"/>
    </row>
    <row r="84" spans="1:11" s="15" customFormat="1" ht="6.75" customHeight="1">
      <c r="A84" s="51"/>
      <c r="B84" s="51"/>
      <c r="C84" s="208"/>
      <c r="D84" s="208"/>
      <c r="E84" s="208"/>
      <c r="F84" s="208"/>
      <c r="G84" s="208"/>
      <c r="H84" s="208"/>
      <c r="I84" s="208"/>
      <c r="J84" s="208"/>
      <c r="K84" s="208"/>
    </row>
    <row r="85" spans="1:11" s="15" customFormat="1" ht="14.25" customHeight="1">
      <c r="A85" s="51"/>
      <c r="B85" s="28" t="s">
        <v>68</v>
      </c>
      <c r="C85" s="29"/>
      <c r="D85" s="35" t="s">
        <v>69</v>
      </c>
      <c r="E85" s="36"/>
      <c r="F85" s="36"/>
      <c r="G85" s="36"/>
      <c r="H85" s="36"/>
      <c r="I85" s="36"/>
      <c r="J85" s="36"/>
      <c r="K85" s="29"/>
    </row>
    <row r="86" spans="1:11" s="15" customFormat="1" ht="16.5" customHeight="1">
      <c r="A86" s="51"/>
      <c r="B86" s="30">
        <v>1</v>
      </c>
      <c r="C86" s="202" t="s">
        <v>70</v>
      </c>
      <c r="D86" s="202"/>
      <c r="E86" s="202"/>
      <c r="F86" s="202"/>
      <c r="G86" s="31">
        <v>6</v>
      </c>
      <c r="H86" s="202"/>
      <c r="I86" s="202"/>
      <c r="J86" s="202"/>
      <c r="K86" s="202"/>
    </row>
    <row r="87" spans="1:11" s="15" customFormat="1" ht="16.5" customHeight="1">
      <c r="A87" s="51"/>
      <c r="B87" s="30">
        <v>2</v>
      </c>
      <c r="C87" s="202" t="s">
        <v>119</v>
      </c>
      <c r="D87" s="202"/>
      <c r="E87" s="202"/>
      <c r="F87" s="202"/>
      <c r="G87" s="30">
        <v>7</v>
      </c>
      <c r="H87" s="202"/>
      <c r="I87" s="203"/>
      <c r="J87" s="203"/>
      <c r="K87" s="203"/>
    </row>
    <row r="88" spans="1:11" s="15" customFormat="1" ht="16.5" customHeight="1">
      <c r="A88" s="51"/>
      <c r="B88" s="30">
        <v>3</v>
      </c>
      <c r="C88" s="202"/>
      <c r="D88" s="202"/>
      <c r="E88" s="202"/>
      <c r="F88" s="202"/>
      <c r="G88" s="30">
        <v>8</v>
      </c>
      <c r="H88" s="202"/>
      <c r="I88" s="203"/>
      <c r="J88" s="203"/>
      <c r="K88" s="203"/>
    </row>
    <row r="89" spans="1:11" s="15" customFormat="1" ht="16.5" customHeight="1">
      <c r="A89" s="51"/>
      <c r="B89" s="30">
        <v>4</v>
      </c>
      <c r="C89" s="202"/>
      <c r="D89" s="202"/>
      <c r="E89" s="202"/>
      <c r="F89" s="202"/>
      <c r="G89" s="30">
        <v>9</v>
      </c>
      <c r="H89" s="202"/>
      <c r="I89" s="203"/>
      <c r="J89" s="203"/>
      <c r="K89" s="203"/>
    </row>
    <row r="90" spans="1:11" s="15" customFormat="1" ht="16.5" customHeight="1">
      <c r="A90" s="51"/>
      <c r="B90" s="30">
        <v>5</v>
      </c>
      <c r="C90" s="202"/>
      <c r="D90" s="202"/>
      <c r="E90" s="202"/>
      <c r="F90" s="202"/>
      <c r="G90" s="30">
        <v>10</v>
      </c>
      <c r="H90" s="202"/>
      <c r="I90" s="203"/>
      <c r="J90" s="203"/>
      <c r="K90" s="203"/>
    </row>
    <row r="91" spans="1:11" s="15" customFormat="1" ht="12.75">
      <c r="A91" s="51"/>
      <c r="B91" s="51"/>
      <c r="C91" s="55"/>
      <c r="D91" s="204"/>
      <c r="E91" s="205"/>
      <c r="F91" s="205"/>
      <c r="G91" s="205"/>
      <c r="H91" s="205"/>
      <c r="I91" s="205"/>
      <c r="J91" s="205"/>
      <c r="K91" s="205"/>
    </row>
    <row r="92" spans="1:11" s="15" customFormat="1" ht="12.75">
      <c r="A92" s="51"/>
      <c r="B92" s="51"/>
      <c r="C92" s="56"/>
      <c r="D92" s="57"/>
      <c r="E92" s="58"/>
      <c r="F92" s="58"/>
      <c r="G92" s="58"/>
      <c r="H92" s="58"/>
      <c r="I92" s="58"/>
      <c r="J92" s="58"/>
      <c r="K92" s="58"/>
    </row>
    <row r="93" spans="1:11" s="15" customFormat="1" ht="12.75">
      <c r="A93" s="51"/>
      <c r="B93" s="51"/>
      <c r="C93" s="56"/>
      <c r="D93" s="57"/>
      <c r="E93" s="58"/>
      <c r="F93" s="58"/>
      <c r="G93" s="58"/>
      <c r="H93" s="58"/>
      <c r="I93" s="58"/>
      <c r="J93" s="58"/>
      <c r="K93" s="58"/>
    </row>
    <row r="94" spans="1:11" s="15" customFormat="1" ht="12.75">
      <c r="A94" s="51"/>
      <c r="B94" s="51"/>
      <c r="C94" s="56"/>
      <c r="D94" s="57"/>
      <c r="E94" s="58"/>
      <c r="F94" s="58"/>
      <c r="G94" s="58"/>
      <c r="H94" s="58"/>
      <c r="I94" s="58"/>
      <c r="J94" s="58"/>
      <c r="K94" s="58"/>
    </row>
    <row r="95" spans="1:11" s="15" customFormat="1" ht="12.75">
      <c r="A95" s="51"/>
      <c r="B95" s="51"/>
      <c r="C95" s="56"/>
      <c r="D95" s="57"/>
      <c r="E95" s="58"/>
      <c r="F95" s="58"/>
      <c r="G95" s="58"/>
      <c r="H95" s="58"/>
      <c r="I95" s="58"/>
      <c r="J95" s="58"/>
      <c r="K95" s="58"/>
    </row>
    <row r="96" spans="1:11" s="15" customFormat="1" ht="12.75">
      <c r="A96" s="51"/>
      <c r="B96" s="206"/>
      <c r="C96" s="206"/>
      <c r="D96" s="206"/>
      <c r="E96" s="206"/>
      <c r="F96" s="206"/>
      <c r="G96" s="206"/>
      <c r="H96" s="206"/>
      <c r="I96" s="206"/>
      <c r="J96" s="206"/>
      <c r="K96" s="206"/>
    </row>
    <row r="97" spans="1:11" s="15" customFormat="1" ht="19.5" customHeight="1">
      <c r="A97" s="51"/>
      <c r="B97" s="51"/>
      <c r="C97" s="56"/>
      <c r="D97" s="57"/>
      <c r="E97" s="58"/>
      <c r="F97" s="58"/>
      <c r="G97" s="58"/>
      <c r="H97" s="58"/>
      <c r="I97" s="58"/>
      <c r="J97" s="58"/>
      <c r="K97" s="58"/>
    </row>
    <row r="98" spans="1:11" s="15" customFormat="1" ht="25.5" customHeight="1">
      <c r="A98" s="51"/>
      <c r="B98" s="51"/>
      <c r="C98" s="51"/>
      <c r="D98" s="51"/>
      <c r="E98" s="51"/>
      <c r="F98" s="51"/>
      <c r="G98" s="51"/>
      <c r="H98" s="51"/>
      <c r="I98" s="51"/>
      <c r="J98" s="51"/>
      <c r="K98" s="51"/>
    </row>
    <row r="99" spans="1:11" s="15" customFormat="1" ht="7.5" customHeight="1">
      <c r="A99" s="51"/>
      <c r="B99" s="51"/>
      <c r="C99" s="51"/>
      <c r="D99" s="51"/>
      <c r="E99" s="51"/>
      <c r="F99" s="51"/>
      <c r="G99" s="51"/>
      <c r="H99" s="51"/>
      <c r="I99" s="51"/>
      <c r="J99" s="51"/>
      <c r="K99" s="51"/>
    </row>
    <row r="100" spans="1:11" s="15" customFormat="1" ht="17.25" customHeight="1">
      <c r="A100" s="51"/>
      <c r="B100" s="51"/>
      <c r="C100" s="51"/>
      <c r="D100" s="51"/>
      <c r="E100" s="51"/>
      <c r="F100" s="51"/>
      <c r="G100" s="51"/>
      <c r="H100" s="51"/>
      <c r="I100" s="51"/>
      <c r="J100" s="51"/>
      <c r="K100" s="51"/>
    </row>
    <row r="101" spans="1:11" s="15" customFormat="1" ht="30.75" customHeight="1">
      <c r="A101" s="51"/>
      <c r="B101" s="51"/>
      <c r="C101" s="51"/>
      <c r="D101" s="51"/>
      <c r="E101" s="51"/>
      <c r="F101" s="51"/>
      <c r="G101" s="51"/>
      <c r="H101" s="51"/>
      <c r="I101" s="51"/>
      <c r="J101" s="51"/>
      <c r="K101" s="51"/>
    </row>
    <row r="102" spans="1:11" s="15" customFormat="1" ht="18.75" customHeight="1">
      <c r="A102" s="51"/>
      <c r="B102" s="51"/>
      <c r="C102" s="51"/>
      <c r="D102" s="51"/>
      <c r="E102" s="51"/>
      <c r="F102" s="51"/>
      <c r="G102" s="51"/>
      <c r="H102" s="51"/>
      <c r="I102" s="51"/>
      <c r="J102" s="51"/>
      <c r="K102" s="51"/>
    </row>
    <row r="103" spans="1:11" s="15" customFormat="1" ht="39" customHeight="1">
      <c r="A103" s="51"/>
      <c r="B103" s="51"/>
      <c r="C103" s="51"/>
      <c r="D103" s="51"/>
      <c r="E103" s="51"/>
      <c r="F103" s="51"/>
      <c r="G103" s="51"/>
      <c r="H103" s="51"/>
      <c r="I103" s="51"/>
      <c r="J103" s="51"/>
      <c r="K103" s="51"/>
    </row>
    <row r="104" spans="1:11" s="15" customFormat="1" ht="46.5" customHeight="1">
      <c r="A104" s="51"/>
      <c r="B104" s="51"/>
      <c r="C104" s="51"/>
      <c r="D104" s="51"/>
      <c r="E104" s="51"/>
      <c r="F104" s="51"/>
      <c r="G104" s="51"/>
      <c r="H104" s="51"/>
      <c r="I104" s="51"/>
      <c r="J104" s="51"/>
      <c r="K104" s="51"/>
    </row>
    <row r="105" spans="1:11" s="15" customFormat="1" ht="46.5" customHeight="1">
      <c r="A105" s="51"/>
      <c r="B105" s="51"/>
      <c r="C105" s="51"/>
      <c r="D105" s="51"/>
      <c r="E105" s="51"/>
      <c r="F105" s="51"/>
      <c r="G105" s="51"/>
      <c r="H105" s="51"/>
      <c r="I105" s="51"/>
      <c r="J105" s="51"/>
      <c r="K105" s="51"/>
    </row>
    <row r="106" spans="1:11" s="15" customFormat="1" ht="12.75">
      <c r="A106" s="51"/>
      <c r="B106" s="51"/>
      <c r="C106" s="51"/>
      <c r="D106" s="51"/>
      <c r="E106" s="51"/>
      <c r="F106" s="51"/>
      <c r="G106" s="51"/>
      <c r="H106" s="51"/>
      <c r="I106" s="51"/>
      <c r="J106" s="51"/>
      <c r="K106" s="51"/>
    </row>
    <row r="107" spans="1:11" s="15" customFormat="1" ht="12.75">
      <c r="A107" s="51"/>
      <c r="B107" s="51"/>
      <c r="C107" s="51"/>
      <c r="D107" s="51"/>
      <c r="E107" s="51"/>
      <c r="F107" s="51"/>
      <c r="G107" s="51"/>
      <c r="H107" s="51"/>
      <c r="I107" s="51"/>
      <c r="J107" s="51"/>
      <c r="K107" s="51"/>
    </row>
    <row r="108" spans="1:11" s="15" customFormat="1" ht="18" customHeight="1">
      <c r="A108" s="51"/>
      <c r="B108" s="51"/>
      <c r="C108" s="51"/>
      <c r="D108" s="51"/>
      <c r="E108" s="51"/>
      <c r="F108" s="51"/>
      <c r="G108" s="51"/>
      <c r="H108" s="51"/>
      <c r="I108" s="51"/>
      <c r="J108" s="51"/>
      <c r="K108" s="51"/>
    </row>
    <row r="109" spans="1:11" s="15" customFormat="1" ht="12.75">
      <c r="A109" s="51"/>
      <c r="B109" s="51"/>
      <c r="C109" s="51"/>
      <c r="D109" s="51"/>
      <c r="E109" s="51"/>
      <c r="F109" s="51"/>
      <c r="G109" s="51"/>
      <c r="H109" s="51"/>
      <c r="I109" s="51"/>
      <c r="J109" s="51"/>
      <c r="K109" s="51"/>
    </row>
    <row r="110" spans="1:11" s="15" customFormat="1" ht="12.75">
      <c r="A110" s="51"/>
      <c r="B110" s="51"/>
      <c r="C110" s="51"/>
      <c r="D110" s="51"/>
      <c r="E110" s="51"/>
      <c r="F110" s="51"/>
      <c r="G110" s="51"/>
      <c r="H110" s="51"/>
      <c r="I110" s="51"/>
      <c r="J110" s="51"/>
      <c r="K110" s="51"/>
    </row>
    <row r="111" spans="1:11" s="15" customFormat="1" ht="12.75">
      <c r="A111" s="51"/>
      <c r="B111" s="51"/>
      <c r="C111" s="51"/>
      <c r="D111" s="51"/>
      <c r="E111" s="51"/>
      <c r="F111" s="51"/>
      <c r="G111" s="51"/>
      <c r="H111" s="51"/>
      <c r="I111" s="51"/>
      <c r="J111" s="51"/>
      <c r="K111" s="51"/>
    </row>
    <row r="112" spans="1:11" s="15" customFormat="1" ht="12.75">
      <c r="A112" s="51"/>
      <c r="B112" s="51"/>
      <c r="C112" s="51"/>
      <c r="D112" s="51"/>
      <c r="E112" s="51"/>
      <c r="F112" s="51"/>
      <c r="G112" s="51"/>
      <c r="H112" s="51"/>
      <c r="I112" s="51"/>
      <c r="J112" s="51"/>
      <c r="K112" s="51"/>
    </row>
    <row r="113" spans="1:11" s="15" customFormat="1" ht="12.75">
      <c r="A113" s="51"/>
      <c r="B113" s="51"/>
      <c r="C113" s="51"/>
      <c r="D113" s="51"/>
      <c r="E113" s="51"/>
      <c r="F113" s="51"/>
      <c r="G113" s="51"/>
      <c r="H113" s="51"/>
      <c r="I113" s="51"/>
      <c r="J113" s="51"/>
      <c r="K113" s="51"/>
    </row>
    <row r="114" spans="1:11" s="15" customFormat="1" ht="12.75">
      <c r="A114" s="51"/>
      <c r="B114" s="51"/>
      <c r="C114" s="51"/>
      <c r="D114" s="51"/>
      <c r="E114" s="51"/>
      <c r="F114" s="51"/>
      <c r="G114" s="51"/>
      <c r="H114" s="51"/>
      <c r="I114" s="51"/>
      <c r="J114" s="51"/>
      <c r="K114" s="51"/>
    </row>
    <row r="115" spans="1:11" s="15" customFormat="1" ht="12.75">
      <c r="A115" s="51"/>
      <c r="B115" s="51"/>
      <c r="C115" s="51"/>
      <c r="D115" s="51"/>
      <c r="E115" s="51"/>
      <c r="F115" s="51"/>
      <c r="G115" s="51"/>
      <c r="H115" s="51"/>
      <c r="I115" s="51"/>
      <c r="J115" s="51"/>
      <c r="K115" s="51"/>
    </row>
    <row r="116" spans="1:11" s="15" customFormat="1" ht="12.75">
      <c r="A116" s="51"/>
      <c r="B116" s="51"/>
      <c r="C116" s="51"/>
      <c r="D116" s="51"/>
      <c r="E116" s="51"/>
      <c r="F116" s="51"/>
      <c r="G116" s="51"/>
      <c r="H116" s="51"/>
      <c r="I116" s="51"/>
      <c r="J116" s="51"/>
      <c r="K116" s="51"/>
    </row>
    <row r="117" spans="1:11" s="15" customFormat="1" ht="12.75">
      <c r="A117" s="51"/>
      <c r="B117" s="51"/>
      <c r="C117" s="51"/>
      <c r="D117" s="51"/>
      <c r="E117" s="51"/>
      <c r="F117" s="51"/>
      <c r="G117" s="51"/>
      <c r="H117" s="51"/>
      <c r="I117" s="51"/>
      <c r="J117" s="51"/>
      <c r="K117" s="51"/>
    </row>
    <row r="118" spans="1:11" s="15" customFormat="1" ht="12.75">
      <c r="A118" s="51"/>
      <c r="B118" s="51"/>
      <c r="C118" s="51"/>
      <c r="D118" s="51"/>
      <c r="E118" s="51"/>
      <c r="F118" s="51"/>
      <c r="G118" s="51"/>
      <c r="H118" s="51"/>
      <c r="I118" s="51"/>
      <c r="J118" s="51"/>
      <c r="K118" s="51"/>
    </row>
    <row r="119" spans="1:11" s="15" customFormat="1" ht="12.75">
      <c r="A119" s="51"/>
      <c r="B119" s="51"/>
      <c r="C119" s="51"/>
      <c r="D119" s="51"/>
      <c r="E119" s="51"/>
      <c r="F119" s="51"/>
      <c r="G119" s="51"/>
      <c r="H119" s="51"/>
      <c r="I119" s="51"/>
      <c r="J119" s="51"/>
      <c r="K119" s="51"/>
    </row>
    <row r="120" spans="1:11" s="15" customFormat="1" ht="12.75">
      <c r="A120" s="51"/>
      <c r="B120" s="51"/>
      <c r="C120" s="51"/>
      <c r="D120" s="51"/>
      <c r="E120" s="51"/>
      <c r="F120" s="51"/>
      <c r="G120" s="51"/>
      <c r="H120" s="51"/>
      <c r="I120" s="51"/>
      <c r="J120" s="51"/>
      <c r="K120" s="51"/>
    </row>
    <row r="121" spans="1:11" s="15" customFormat="1" ht="12.75"/>
  </sheetData>
  <mergeCells count="129">
    <mergeCell ref="B13:B14"/>
    <mergeCell ref="C13:D14"/>
    <mergeCell ref="E13:F14"/>
    <mergeCell ref="B15:B16"/>
    <mergeCell ref="C15:D16"/>
    <mergeCell ref="E15:F16"/>
    <mergeCell ref="G8:H8"/>
    <mergeCell ref="J8:K8"/>
    <mergeCell ref="C9:F9"/>
    <mergeCell ref="G9:H9"/>
    <mergeCell ref="J9:K9"/>
    <mergeCell ref="C12:D12"/>
    <mergeCell ref="E12:F12"/>
    <mergeCell ref="D23:K23"/>
    <mergeCell ref="D24:K24"/>
    <mergeCell ref="D25:K25"/>
    <mergeCell ref="D26:K26"/>
    <mergeCell ref="C27:K27"/>
    <mergeCell ref="B29:B30"/>
    <mergeCell ref="D29:K29"/>
    <mergeCell ref="D30:K30"/>
    <mergeCell ref="B17:B18"/>
    <mergeCell ref="C17:D18"/>
    <mergeCell ref="E17:F18"/>
    <mergeCell ref="D20:K20"/>
    <mergeCell ref="D21:K21"/>
    <mergeCell ref="D22:K22"/>
    <mergeCell ref="D36:K36"/>
    <mergeCell ref="D37:K37"/>
    <mergeCell ref="D38:K38"/>
    <mergeCell ref="D39:K39"/>
    <mergeCell ref="D40:K40"/>
    <mergeCell ref="D41:K41"/>
    <mergeCell ref="B31:B32"/>
    <mergeCell ref="D31:K31"/>
    <mergeCell ref="D32:K32"/>
    <mergeCell ref="C33:K33"/>
    <mergeCell ref="D34:K34"/>
    <mergeCell ref="D35:K35"/>
    <mergeCell ref="D48:K48"/>
    <mergeCell ref="D49:K49"/>
    <mergeCell ref="D50:K50"/>
    <mergeCell ref="D51:K51"/>
    <mergeCell ref="D52:K52"/>
    <mergeCell ref="C53:K53"/>
    <mergeCell ref="D42:K42"/>
    <mergeCell ref="D43:K43"/>
    <mergeCell ref="D44:K44"/>
    <mergeCell ref="D45:K45"/>
    <mergeCell ref="D46:K46"/>
    <mergeCell ref="D47:K47"/>
    <mergeCell ref="C58:K58"/>
    <mergeCell ref="B59:C59"/>
    <mergeCell ref="D59:K59"/>
    <mergeCell ref="B60:C60"/>
    <mergeCell ref="D60:E60"/>
    <mergeCell ref="G60:H60"/>
    <mergeCell ref="I60:K60"/>
    <mergeCell ref="B55:C55"/>
    <mergeCell ref="D55:K55"/>
    <mergeCell ref="B56:C56"/>
    <mergeCell ref="D56:K56"/>
    <mergeCell ref="B57:C57"/>
    <mergeCell ref="D57:K57"/>
    <mergeCell ref="B63:C63"/>
    <mergeCell ref="D63:E63"/>
    <mergeCell ref="G63:H63"/>
    <mergeCell ref="I63:K63"/>
    <mergeCell ref="B64:C64"/>
    <mergeCell ref="D64:E64"/>
    <mergeCell ref="G64:H64"/>
    <mergeCell ref="I64:K64"/>
    <mergeCell ref="B61:C61"/>
    <mergeCell ref="D61:E61"/>
    <mergeCell ref="G61:H61"/>
    <mergeCell ref="I61:K61"/>
    <mergeCell ref="B62:C62"/>
    <mergeCell ref="D62:E62"/>
    <mergeCell ref="G62:H62"/>
    <mergeCell ref="I62:K62"/>
    <mergeCell ref="B69:C69"/>
    <mergeCell ref="D69:F69"/>
    <mergeCell ref="G69:K69"/>
    <mergeCell ref="B70:C70"/>
    <mergeCell ref="D70:F70"/>
    <mergeCell ref="G70:K70"/>
    <mergeCell ref="B65:C65"/>
    <mergeCell ref="D66:K66"/>
    <mergeCell ref="B67:C67"/>
    <mergeCell ref="D67:F67"/>
    <mergeCell ref="G67:K67"/>
    <mergeCell ref="B68:C68"/>
    <mergeCell ref="D68:F68"/>
    <mergeCell ref="G68:K68"/>
    <mergeCell ref="B75:C75"/>
    <mergeCell ref="D75:K75"/>
    <mergeCell ref="B76:C76"/>
    <mergeCell ref="D76:K76"/>
    <mergeCell ref="B77:C77"/>
    <mergeCell ref="D77:K77"/>
    <mergeCell ref="B71:C71"/>
    <mergeCell ref="D71:F71"/>
    <mergeCell ref="G71:K71"/>
    <mergeCell ref="C72:K72"/>
    <mergeCell ref="B74:C74"/>
    <mergeCell ref="D74:K74"/>
    <mergeCell ref="B82:C82"/>
    <mergeCell ref="D82:K82"/>
    <mergeCell ref="B83:C83"/>
    <mergeCell ref="D83:K83"/>
    <mergeCell ref="C84:K84"/>
    <mergeCell ref="C86:F86"/>
    <mergeCell ref="H86:K86"/>
    <mergeCell ref="B78:C78"/>
    <mergeCell ref="D78:K78"/>
    <mergeCell ref="C79:K79"/>
    <mergeCell ref="D80:K80"/>
    <mergeCell ref="B81:C81"/>
    <mergeCell ref="D81:K81"/>
    <mergeCell ref="C90:F90"/>
    <mergeCell ref="H90:K90"/>
    <mergeCell ref="D91:K91"/>
    <mergeCell ref="B96:K96"/>
    <mergeCell ref="C87:F87"/>
    <mergeCell ref="H87:K87"/>
    <mergeCell ref="C88:F88"/>
    <mergeCell ref="H88:K88"/>
    <mergeCell ref="C89:F89"/>
    <mergeCell ref="H89:K89"/>
  </mergeCells>
  <phoneticPr fontId="3"/>
  <dataValidations count="4">
    <dataValidation type="list" allowBlank="1" showInputMessage="1" showErrorMessage="1" sqref="J9">
      <formula1>"単体テスト,結合テスト,総合テスト,受入テスト"</formula1>
    </dataValidation>
    <dataValidation imeMode="on" allowBlank="1" showInputMessage="1" showErrorMessage="1" sqref="E13 B68:C71 G9:H9 E17 E15"/>
    <dataValidation imeMode="off" allowBlank="1" showInputMessage="1" showErrorMessage="1" sqref="C17 I9 D68:F71 B61:D64 I61:K64 B22:C26 C13 B13:B18 C15 F61:F64"/>
    <dataValidation type="custom" allowBlank="1" showInputMessage="1" showErrorMessage="1" sqref="G19:H19">
      <formula1>"新規,変更"</formula1>
    </dataValidation>
  </dataValidations>
  <printOptions horizontalCentered="1"/>
  <pageMargins left="0.35433070866141736" right="0.19685039370078741" top="0.39370078740157483" bottom="0.6692913385826772" header="0.27559055118110237" footer="0.51181102362204722"/>
  <pageSetup paperSize="8" scale="68" orientation="portrait" r:id="rId1"/>
  <headerFooter alignWithMargins="0">
    <oddHeader>&amp;LQMSI_TEST_F_PLAN_CASE_V1.05&amp;R&amp;F</oddHeader>
    <oddFooter xml:space="preserve">&amp;L&amp;"ＭＳ Ｐゴシック,標準"ＴＯＳＨＩＢＡ(ISC/TSIS) &amp;C&amp;"ＭＳ Ｐゴシック,標準"テスト仕様書/テスト結果報告書(&amp;A)&amp;R&amp;"ＭＳ Ｐゴシック,標準"Ｐａｇｅ &amp;P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M317"/>
  <sheetViews>
    <sheetView tabSelected="1" topLeftCell="A20" zoomScale="65" zoomScaleNormal="65" workbookViewId="0">
      <pane xSplit="8" ySplit="1" topLeftCell="I21" activePane="bottomRight" state="frozen"/>
      <selection activeCell="A20" sqref="A20"/>
      <selection pane="topRight" activeCell="I20" sqref="I20"/>
      <selection pane="bottomLeft" activeCell="A21" sqref="A21"/>
      <selection pane="bottomRight" activeCell="H286" sqref="H286"/>
    </sheetView>
  </sheetViews>
  <sheetFormatPr defaultRowHeight="21"/>
  <cols>
    <col min="1" max="1" width="2.28515625" style="60" customWidth="1"/>
    <col min="2" max="2" width="11.5703125" style="60" customWidth="1"/>
    <col min="3" max="6" width="20.7109375" style="60" customWidth="1"/>
    <col min="7" max="7" width="39.140625" style="60" customWidth="1"/>
    <col min="8" max="8" width="34.5703125" style="60" customWidth="1"/>
    <col min="9" max="9" width="70.28515625" style="60" customWidth="1"/>
    <col min="10" max="10" width="15.5703125" style="60" customWidth="1"/>
    <col min="11" max="11" width="12.28515625" style="60" customWidth="1"/>
    <col min="12" max="15" width="12.7109375" style="60" customWidth="1"/>
    <col min="16" max="16" width="10.7109375" style="60" customWidth="1"/>
    <col min="17" max="19" width="10.7109375" style="60" hidden="1" customWidth="1"/>
    <col min="20" max="20" width="10.7109375" style="60" customWidth="1"/>
    <col min="21" max="23" width="20.7109375" style="60" customWidth="1"/>
    <col min="24" max="24" width="21.28515625" style="60" customWidth="1"/>
    <col min="25" max="25" width="15.28515625" style="60" customWidth="1"/>
    <col min="26" max="27" width="14.7109375" style="60" customWidth="1"/>
    <col min="28" max="29" width="5" style="61" bestFit="1" customWidth="1"/>
    <col min="30" max="30" width="5" style="60" customWidth="1"/>
    <col min="31" max="39" width="5" style="62" bestFit="1" customWidth="1"/>
    <col min="40" max="16384" width="9.140625" style="60"/>
  </cols>
  <sheetData>
    <row r="1" spans="2:39" ht="24.95" customHeight="1">
      <c r="B1" s="59"/>
      <c r="G1" s="59"/>
    </row>
    <row r="2" spans="2:39" ht="24.95" customHeight="1">
      <c r="J2" s="64"/>
      <c r="K2" s="64"/>
    </row>
    <row r="3" spans="2:39" ht="24.95" customHeight="1">
      <c r="B3" s="65" t="s">
        <v>71</v>
      </c>
      <c r="C3" s="66"/>
      <c r="D3" s="66"/>
      <c r="E3" s="66"/>
      <c r="F3" s="66"/>
      <c r="G3" s="66"/>
      <c r="H3" s="66"/>
      <c r="I3" s="66"/>
      <c r="J3" s="66"/>
      <c r="K3" s="66"/>
      <c r="L3" s="66"/>
      <c r="M3" s="66"/>
      <c r="N3" s="66"/>
      <c r="O3" s="66"/>
      <c r="P3" s="66"/>
      <c r="Q3" s="66"/>
      <c r="R3" s="66"/>
      <c r="S3" s="66"/>
      <c r="T3" s="66"/>
      <c r="U3" s="66"/>
      <c r="V3" s="66"/>
      <c r="W3" s="66"/>
      <c r="X3" s="66"/>
      <c r="Y3" s="66"/>
      <c r="Z3" s="66"/>
      <c r="AA3" s="66"/>
    </row>
    <row r="4" spans="2:39" ht="24.95" customHeight="1" thickBot="1">
      <c r="J4" s="63"/>
      <c r="K4" s="67"/>
      <c r="L4" s="63"/>
    </row>
    <row r="5" spans="2:39" s="98" customFormat="1" ht="39.950000000000003" customHeight="1">
      <c r="B5" s="304" t="s">
        <v>0</v>
      </c>
      <c r="C5" s="305"/>
      <c r="D5" s="90" t="s">
        <v>1</v>
      </c>
      <c r="E5" s="91"/>
      <c r="F5" s="91"/>
      <c r="G5" s="92" t="s">
        <v>72</v>
      </c>
      <c r="H5" s="93" t="s">
        <v>4</v>
      </c>
      <c r="I5" s="94" t="s">
        <v>73</v>
      </c>
      <c r="J5" s="174" t="s">
        <v>74</v>
      </c>
      <c r="K5" s="104"/>
      <c r="L5" s="97"/>
      <c r="M5" s="97"/>
      <c r="N5" s="97"/>
      <c r="O5" s="104"/>
      <c r="P5" s="170"/>
      <c r="Q5" s="95"/>
      <c r="R5" s="95"/>
      <c r="S5" s="96"/>
      <c r="T5" s="97"/>
      <c r="U5" s="97"/>
      <c r="X5" s="99"/>
      <c r="Y5" s="99"/>
      <c r="Z5" s="99"/>
      <c r="AA5" s="99"/>
      <c r="AB5" s="99"/>
      <c r="AD5" s="96"/>
      <c r="AE5" s="96"/>
      <c r="AF5" s="96"/>
      <c r="AG5" s="96"/>
      <c r="AH5" s="96"/>
      <c r="AI5" s="96"/>
      <c r="AJ5" s="96"/>
      <c r="AK5" s="96"/>
      <c r="AL5" s="96"/>
    </row>
    <row r="6" spans="2:39" s="98" customFormat="1" ht="39.950000000000003" customHeight="1" thickBot="1">
      <c r="B6" s="306" t="str">
        <f>テスト計画書!B9</f>
        <v>huhr122</v>
      </c>
      <c r="C6" s="307"/>
      <c r="D6" s="308" t="str">
        <f>テスト計画書!C9</f>
        <v>広島大学(若手研究者キャリア開発システム構築)</v>
      </c>
      <c r="E6" s="309"/>
      <c r="F6" s="309"/>
      <c r="G6" s="100" t="str">
        <f>テスト計画書!G9</f>
        <v>能力開発支援</v>
      </c>
      <c r="H6" s="101" t="str">
        <f>テスト計画書!J9</f>
        <v>単体テスト</v>
      </c>
      <c r="I6" s="102" t="s">
        <v>75</v>
      </c>
      <c r="J6" s="175" t="s">
        <v>76</v>
      </c>
      <c r="K6" s="171"/>
      <c r="L6" s="172"/>
      <c r="M6" s="172"/>
      <c r="N6" s="172"/>
      <c r="O6" s="171"/>
      <c r="P6" s="173"/>
      <c r="Q6" s="103"/>
      <c r="R6" s="103"/>
      <c r="S6" s="97"/>
      <c r="T6" s="97"/>
      <c r="U6" s="97"/>
      <c r="X6" s="99"/>
      <c r="Y6" s="99"/>
      <c r="Z6" s="99"/>
      <c r="AA6" s="99"/>
      <c r="AB6" s="99"/>
      <c r="AD6" s="96"/>
      <c r="AE6" s="96"/>
      <c r="AF6" s="96"/>
      <c r="AG6" s="96"/>
      <c r="AH6" s="96"/>
      <c r="AI6" s="96"/>
      <c r="AJ6" s="96"/>
      <c r="AK6" s="96"/>
      <c r="AL6" s="96"/>
    </row>
    <row r="7" spans="2:39" s="98" customFormat="1" ht="20.100000000000001" customHeight="1" thickBot="1">
      <c r="J7" s="104"/>
      <c r="K7" s="104"/>
      <c r="L7" s="105"/>
      <c r="M7" s="104"/>
      <c r="N7" s="104"/>
      <c r="O7" s="104"/>
      <c r="P7" s="104"/>
      <c r="Q7" s="104"/>
      <c r="R7" s="104"/>
      <c r="S7" s="106"/>
      <c r="T7" s="107"/>
      <c r="U7" s="107"/>
      <c r="AB7" s="99"/>
      <c r="AC7" s="99"/>
      <c r="AE7" s="96"/>
      <c r="AF7" s="96"/>
      <c r="AG7" s="96"/>
      <c r="AH7" s="96"/>
      <c r="AI7" s="96"/>
      <c r="AJ7" s="96"/>
      <c r="AK7" s="96"/>
      <c r="AL7" s="96"/>
      <c r="AM7" s="96"/>
    </row>
    <row r="8" spans="2:39" s="98" customFormat="1" ht="15" thickBot="1">
      <c r="B8" s="108"/>
      <c r="C8" s="108"/>
      <c r="D8" s="108"/>
      <c r="E8" s="108"/>
      <c r="F8" s="108"/>
      <c r="G8" s="108"/>
      <c r="H8" s="108"/>
      <c r="I8" s="108"/>
      <c r="J8" s="109"/>
      <c r="K8" s="110"/>
      <c r="L8" s="111" t="s">
        <v>79</v>
      </c>
      <c r="M8" s="112" t="s">
        <v>80</v>
      </c>
      <c r="N8" s="112" t="s">
        <v>81</v>
      </c>
      <c r="O8" s="112" t="s">
        <v>82</v>
      </c>
      <c r="P8" s="112" t="s">
        <v>83</v>
      </c>
      <c r="Q8" s="112" t="s">
        <v>84</v>
      </c>
      <c r="R8" s="112" t="s">
        <v>85</v>
      </c>
      <c r="S8" s="112" t="s">
        <v>86</v>
      </c>
      <c r="T8" s="113" t="s">
        <v>84</v>
      </c>
      <c r="U8" s="107"/>
      <c r="AB8" s="99"/>
      <c r="AC8" s="99"/>
      <c r="AE8" s="96"/>
      <c r="AF8" s="96"/>
      <c r="AG8" s="96"/>
      <c r="AH8" s="96"/>
      <c r="AI8" s="96"/>
      <c r="AJ8" s="96"/>
      <c r="AK8" s="96"/>
      <c r="AL8" s="96"/>
      <c r="AM8" s="96"/>
    </row>
    <row r="9" spans="2:39" s="118" customFormat="1" ht="39.950000000000003" customHeight="1">
      <c r="B9" s="108"/>
      <c r="C9" s="108"/>
      <c r="D9" s="108"/>
      <c r="E9" s="108"/>
      <c r="F9" s="108"/>
      <c r="G9" s="108"/>
      <c r="H9" s="108"/>
      <c r="I9" s="108"/>
      <c r="J9" s="310" t="s">
        <v>88</v>
      </c>
      <c r="K9" s="114" t="s">
        <v>87</v>
      </c>
      <c r="L9" s="115"/>
      <c r="M9" s="116"/>
      <c r="N9" s="116"/>
      <c r="O9" s="116"/>
      <c r="P9" s="116"/>
      <c r="Q9" s="116"/>
      <c r="R9" s="116"/>
      <c r="S9" s="116"/>
      <c r="T9" s="117"/>
      <c r="U9" s="107"/>
      <c r="W9" s="98"/>
      <c r="X9" s="99"/>
      <c r="AB9" s="119"/>
      <c r="AC9" s="119"/>
      <c r="AE9" s="96"/>
      <c r="AF9" s="96"/>
      <c r="AG9" s="96"/>
      <c r="AH9" s="96"/>
      <c r="AI9" s="96"/>
      <c r="AJ9" s="96"/>
      <c r="AK9" s="96"/>
      <c r="AL9" s="96"/>
      <c r="AM9" s="96"/>
    </row>
    <row r="10" spans="2:39" s="118" customFormat="1" ht="39.950000000000003" customHeight="1" thickBot="1">
      <c r="B10" s="108"/>
      <c r="C10" s="108"/>
      <c r="D10" s="108"/>
      <c r="E10" s="108"/>
      <c r="F10" s="108"/>
      <c r="G10" s="108"/>
      <c r="H10" s="108"/>
      <c r="I10" s="108"/>
      <c r="J10" s="320"/>
      <c r="K10" s="120" t="s">
        <v>89</v>
      </c>
      <c r="L10" s="121"/>
      <c r="M10" s="122"/>
      <c r="N10" s="122"/>
      <c r="O10" s="122"/>
      <c r="P10" s="122"/>
      <c r="Q10" s="122"/>
      <c r="R10" s="122"/>
      <c r="S10" s="122"/>
      <c r="T10" s="123"/>
      <c r="U10" s="124"/>
      <c r="W10" s="98"/>
      <c r="X10" s="99"/>
      <c r="AB10" s="119"/>
      <c r="AC10" s="119"/>
      <c r="AE10" s="96"/>
      <c r="AF10" s="96"/>
      <c r="AG10" s="96"/>
      <c r="AH10" s="96"/>
      <c r="AI10" s="96"/>
      <c r="AJ10" s="96"/>
      <c r="AK10" s="96"/>
      <c r="AL10" s="96"/>
      <c r="AM10" s="96"/>
    </row>
    <row r="11" spans="2:39" s="118" customFormat="1" ht="11.25" customHeight="1" thickBot="1">
      <c r="B11" s="98"/>
      <c r="C11" s="98"/>
      <c r="D11" s="98"/>
      <c r="E11" s="98"/>
      <c r="F11" s="98"/>
      <c r="G11" s="98"/>
      <c r="H11" s="98"/>
      <c r="I11" s="98"/>
      <c r="J11" s="125"/>
      <c r="K11" s="125"/>
      <c r="L11" s="126"/>
      <c r="M11" s="107"/>
      <c r="N11" s="107"/>
      <c r="O11" s="107"/>
      <c r="P11" s="107"/>
      <c r="Q11" s="107"/>
      <c r="R11" s="107"/>
      <c r="S11" s="107"/>
      <c r="T11" s="107"/>
      <c r="AB11" s="119"/>
      <c r="AC11" s="119"/>
      <c r="AE11" s="96"/>
      <c r="AF11" s="96"/>
      <c r="AG11" s="96"/>
      <c r="AH11" s="96"/>
      <c r="AI11" s="96"/>
      <c r="AJ11" s="96"/>
      <c r="AK11" s="96"/>
      <c r="AL11" s="96"/>
      <c r="AM11" s="96"/>
    </row>
    <row r="12" spans="2:39" s="118" customFormat="1" ht="58.5" customHeight="1" thickBot="1">
      <c r="B12" s="108"/>
      <c r="C12" s="108"/>
      <c r="D12" s="108"/>
      <c r="E12" s="108"/>
      <c r="F12" s="108"/>
      <c r="G12" s="108"/>
      <c r="H12" s="108"/>
      <c r="I12" s="108"/>
      <c r="J12" s="321" t="s">
        <v>90</v>
      </c>
      <c r="K12" s="322"/>
      <c r="L12" s="323">
        <f>SUM(AD21:AD300)</f>
        <v>8</v>
      </c>
      <c r="M12" s="324">
        <f t="shared" ref="M12:T12" si="0">SUM(O16:O33)</f>
        <v>0</v>
      </c>
      <c r="N12" s="324">
        <f t="shared" si="0"/>
        <v>0</v>
      </c>
      <c r="O12" s="324">
        <f t="shared" si="0"/>
        <v>0</v>
      </c>
      <c r="P12" s="324">
        <f t="shared" si="0"/>
        <v>0</v>
      </c>
      <c r="Q12" s="324">
        <f t="shared" si="0"/>
        <v>0</v>
      </c>
      <c r="R12" s="324">
        <f t="shared" si="0"/>
        <v>0</v>
      </c>
      <c r="S12" s="324">
        <f t="shared" si="0"/>
        <v>0</v>
      </c>
      <c r="T12" s="325">
        <f t="shared" si="0"/>
        <v>0</v>
      </c>
      <c r="U12" s="124"/>
      <c r="AB12" s="119"/>
      <c r="AC12" s="119"/>
      <c r="AE12" s="96"/>
      <c r="AF12" s="96"/>
      <c r="AG12" s="96"/>
      <c r="AH12" s="96"/>
      <c r="AI12" s="96"/>
      <c r="AJ12" s="96"/>
      <c r="AK12" s="96"/>
      <c r="AL12" s="96"/>
      <c r="AM12" s="96"/>
    </row>
    <row r="13" spans="2:39" s="118" customFormat="1" ht="42.75" customHeight="1" thickBot="1">
      <c r="B13" s="108"/>
      <c r="C13" s="108"/>
      <c r="D13" s="108"/>
      <c r="E13" s="108"/>
      <c r="F13" s="108"/>
      <c r="G13" s="108"/>
      <c r="H13" s="108"/>
      <c r="I13" s="108"/>
      <c r="J13" s="326" t="s">
        <v>91</v>
      </c>
      <c r="K13" s="327"/>
      <c r="L13" s="127"/>
      <c r="M13" s="128"/>
      <c r="N13" s="128"/>
      <c r="O13" s="128"/>
      <c r="P13" s="128"/>
      <c r="Q13" s="128"/>
      <c r="R13" s="128"/>
      <c r="S13" s="128"/>
      <c r="T13" s="129"/>
      <c r="U13" s="124"/>
      <c r="W13" s="111" t="s">
        <v>125</v>
      </c>
      <c r="X13" s="112" t="s">
        <v>126</v>
      </c>
      <c r="Y13" s="113" t="s">
        <v>127</v>
      </c>
      <c r="AB13" s="119"/>
      <c r="AC13" s="119"/>
      <c r="AE13" s="96"/>
      <c r="AF13" s="96"/>
      <c r="AG13" s="96"/>
      <c r="AH13" s="96"/>
      <c r="AI13" s="96"/>
      <c r="AJ13" s="96"/>
      <c r="AK13" s="96"/>
      <c r="AL13" s="96"/>
      <c r="AM13" s="96"/>
    </row>
    <row r="14" spans="2:39" s="118" customFormat="1" ht="42.75" customHeight="1" thickBot="1">
      <c r="B14" s="108"/>
      <c r="C14" s="108"/>
      <c r="D14" s="108"/>
      <c r="E14" s="108"/>
      <c r="F14" s="108"/>
      <c r="G14" s="108"/>
      <c r="H14" s="108"/>
      <c r="I14" s="108"/>
      <c r="J14" s="328" t="s">
        <v>92</v>
      </c>
      <c r="K14" s="329"/>
      <c r="L14" s="130">
        <f>SUM(AE21:AE300)</f>
        <v>0</v>
      </c>
      <c r="M14" s="131">
        <f>SUM(AF21:AF300)</f>
        <v>0</v>
      </c>
      <c r="N14" s="131">
        <f>SUM(AG21:AG300)</f>
        <v>0</v>
      </c>
      <c r="O14" s="131">
        <f>SUM(AH21:AH300)</f>
        <v>0</v>
      </c>
      <c r="P14" s="131">
        <f>SUM(AI21:AI300)</f>
        <v>0</v>
      </c>
      <c r="Q14" s="131">
        <f>SUM(AJ21:AJ300)</f>
        <v>0</v>
      </c>
      <c r="R14" s="131">
        <f>SUM(AK21:AK300)</f>
        <v>0</v>
      </c>
      <c r="S14" s="131">
        <f>SUM(AL21:AL300)</f>
        <v>0</v>
      </c>
      <c r="T14" s="132">
        <f>SUM(AM21:AM300)</f>
        <v>0</v>
      </c>
      <c r="U14" s="124"/>
      <c r="W14" s="133">
        <f>COUNTIF(Y21:Y302,"未実施")</f>
        <v>229</v>
      </c>
      <c r="X14" s="134">
        <f>COUNTIF(Y21:Y302,"試験中")</f>
        <v>0</v>
      </c>
      <c r="Y14" s="135">
        <f>COUNTIF(Y21:Y302,"終了")</f>
        <v>0</v>
      </c>
      <c r="Z14" s="104"/>
      <c r="AA14" s="104"/>
      <c r="AB14" s="119"/>
      <c r="AC14" s="119"/>
      <c r="AE14" s="96"/>
      <c r="AF14" s="96"/>
      <c r="AG14" s="96"/>
      <c r="AH14" s="96"/>
      <c r="AI14" s="96"/>
      <c r="AJ14" s="96"/>
      <c r="AK14" s="96"/>
      <c r="AL14" s="96"/>
      <c r="AM14" s="96"/>
    </row>
    <row r="15" spans="2:39" s="118" customFormat="1" ht="11.25" customHeight="1" thickBot="1">
      <c r="B15" s="108"/>
      <c r="C15" s="108"/>
      <c r="D15" s="108"/>
      <c r="E15" s="108"/>
      <c r="F15" s="108"/>
      <c r="G15" s="108"/>
      <c r="H15" s="108"/>
      <c r="I15" s="108"/>
      <c r="J15" s="136"/>
      <c r="K15" s="136"/>
      <c r="L15" s="136"/>
      <c r="M15" s="136"/>
      <c r="N15" s="136"/>
      <c r="O15" s="136"/>
      <c r="P15" s="136"/>
      <c r="Q15" s="136"/>
      <c r="R15" s="136"/>
      <c r="S15" s="136"/>
      <c r="T15" s="136"/>
      <c r="U15" s="124"/>
      <c r="AB15" s="119"/>
      <c r="AC15" s="119"/>
      <c r="AE15" s="96"/>
      <c r="AF15" s="96"/>
      <c r="AG15" s="96"/>
      <c r="AH15" s="96"/>
      <c r="AI15" s="96"/>
      <c r="AJ15" s="96"/>
      <c r="AK15" s="96"/>
      <c r="AL15" s="96"/>
      <c r="AM15" s="96"/>
    </row>
    <row r="16" spans="2:39" s="118" customFormat="1" ht="29.25" thickBot="1">
      <c r="B16" s="96"/>
      <c r="C16" s="104"/>
      <c r="D16" s="104"/>
      <c r="E16" s="137" t="s">
        <v>77</v>
      </c>
      <c r="F16" s="138" t="s">
        <v>93</v>
      </c>
      <c r="G16" s="139" t="s">
        <v>78</v>
      </c>
      <c r="H16" s="140"/>
      <c r="I16" s="104"/>
      <c r="J16" s="310" t="s">
        <v>94</v>
      </c>
      <c r="K16" s="141" t="s">
        <v>95</v>
      </c>
      <c r="L16" s="142" t="s">
        <v>79</v>
      </c>
      <c r="M16" s="112" t="s">
        <v>80</v>
      </c>
      <c r="N16" s="112" t="s">
        <v>81</v>
      </c>
      <c r="O16" s="112" t="s">
        <v>82</v>
      </c>
      <c r="P16" s="112" t="s">
        <v>83</v>
      </c>
      <c r="Q16" s="112" t="s">
        <v>84</v>
      </c>
      <c r="R16" s="112" t="s">
        <v>85</v>
      </c>
      <c r="S16" s="112" t="s">
        <v>86</v>
      </c>
      <c r="T16" s="112" t="s">
        <v>84</v>
      </c>
      <c r="U16" s="143" t="s">
        <v>96</v>
      </c>
      <c r="W16" s="111" t="s">
        <v>124</v>
      </c>
      <c r="X16" s="113" t="s">
        <v>97</v>
      </c>
      <c r="Y16" s="104"/>
      <c r="Z16" s="104"/>
      <c r="AA16" s="104"/>
      <c r="AB16" s="119"/>
      <c r="AC16" s="119"/>
      <c r="AE16" s="96"/>
      <c r="AF16" s="96"/>
      <c r="AG16" s="96"/>
      <c r="AH16" s="96"/>
      <c r="AI16" s="96"/>
      <c r="AJ16" s="96"/>
      <c r="AK16" s="96"/>
      <c r="AL16" s="96"/>
      <c r="AM16" s="96"/>
    </row>
    <row r="17" spans="1:39" s="118" customFormat="1" ht="39.950000000000003" customHeight="1" thickBot="1">
      <c r="B17" s="313" t="s">
        <v>98</v>
      </c>
      <c r="C17" s="314"/>
      <c r="D17" s="144" t="s">
        <v>87</v>
      </c>
      <c r="E17" s="145"/>
      <c r="F17" s="146"/>
      <c r="G17" s="147"/>
      <c r="H17" s="140"/>
      <c r="I17" s="104"/>
      <c r="J17" s="311"/>
      <c r="K17" s="148" t="s">
        <v>99</v>
      </c>
      <c r="L17" s="116">
        <f>COUNTIF(L21:L300,"=H")</f>
        <v>0</v>
      </c>
      <c r="M17" s="116">
        <f>COUNTIF(M21:M300,"=H")</f>
        <v>0</v>
      </c>
      <c r="N17" s="116">
        <f>COUNTIF(N21:N300,"=H")</f>
        <v>0</v>
      </c>
      <c r="O17" s="116">
        <f>COUNTIF(O21:O300,"=H")</f>
        <v>0</v>
      </c>
      <c r="P17" s="116">
        <f>COUNTIF(P21:P300,"=H")</f>
        <v>0</v>
      </c>
      <c r="Q17" s="116">
        <f>COUNTIF(Q21:Q300,"=H")</f>
        <v>0</v>
      </c>
      <c r="R17" s="116">
        <f>COUNTIF(R21:R300,"=H")</f>
        <v>0</v>
      </c>
      <c r="S17" s="116">
        <f>COUNTIF(S21:S300,"=H")</f>
        <v>0</v>
      </c>
      <c r="T17" s="116">
        <f>COUNTIF(T21:T300,"=H")</f>
        <v>0</v>
      </c>
      <c r="U17" s="149">
        <f>SUM(L17:T17)</f>
        <v>0</v>
      </c>
      <c r="W17" s="133">
        <f>SUM(W14:Y14)</f>
        <v>229</v>
      </c>
      <c r="X17" s="135">
        <f>SUM(AC21:AC300)</f>
        <v>0</v>
      </c>
      <c r="Y17" s="104"/>
      <c r="Z17" s="104"/>
      <c r="AA17" s="104"/>
      <c r="AB17" s="119"/>
      <c r="AC17" s="119"/>
      <c r="AE17" s="96"/>
      <c r="AF17" s="96"/>
      <c r="AG17" s="96"/>
      <c r="AH17" s="96"/>
      <c r="AI17" s="96"/>
      <c r="AJ17" s="96"/>
      <c r="AK17" s="96"/>
      <c r="AL17" s="96"/>
      <c r="AM17" s="96"/>
    </row>
    <row r="18" spans="1:39" s="118" customFormat="1" ht="39.950000000000003" customHeight="1" thickBot="1">
      <c r="B18" s="315"/>
      <c r="C18" s="316"/>
      <c r="D18" s="150" t="s">
        <v>89</v>
      </c>
      <c r="E18" s="151"/>
      <c r="F18" s="152"/>
      <c r="G18" s="153"/>
      <c r="H18" s="154"/>
      <c r="I18" s="108"/>
      <c r="J18" s="311"/>
      <c r="K18" s="155" t="s">
        <v>100</v>
      </c>
      <c r="L18" s="116">
        <f>COUNTIF(L21:L300,"=M")</f>
        <v>0</v>
      </c>
      <c r="M18" s="116">
        <f>COUNTIF(M21:M300,"=M")</f>
        <v>0</v>
      </c>
      <c r="N18" s="116">
        <f>COUNTIF(N21:N300,"=M")</f>
        <v>0</v>
      </c>
      <c r="O18" s="116">
        <f>COUNTIF(O21:O300,"=M")</f>
        <v>0</v>
      </c>
      <c r="P18" s="116">
        <f>COUNTIF(P21:P300,"=M")</f>
        <v>0</v>
      </c>
      <c r="Q18" s="116">
        <f>COUNTIF(Q21:Q300,"=M")</f>
        <v>0</v>
      </c>
      <c r="R18" s="116">
        <f>COUNTIF(R21:R300,"=M")</f>
        <v>0</v>
      </c>
      <c r="S18" s="116">
        <f>COUNTIF(S21:S300,"=M")</f>
        <v>0</v>
      </c>
      <c r="T18" s="116">
        <f>COUNTIF(T21:T300,"=M")</f>
        <v>0</v>
      </c>
      <c r="U18" s="149">
        <f>SUM(L18:T18)</f>
        <v>0</v>
      </c>
      <c r="AB18" s="119"/>
      <c r="AC18" s="119"/>
      <c r="AE18" s="96"/>
      <c r="AF18" s="96"/>
      <c r="AG18" s="96"/>
      <c r="AH18" s="96"/>
      <c r="AI18" s="96"/>
      <c r="AJ18" s="96"/>
      <c r="AK18" s="96"/>
      <c r="AL18" s="96"/>
      <c r="AM18" s="96"/>
    </row>
    <row r="19" spans="1:39" s="118" customFormat="1" ht="39.950000000000003" customHeight="1" thickBot="1">
      <c r="B19" s="156"/>
      <c r="C19" s="156"/>
      <c r="D19" s="156"/>
      <c r="E19" s="157"/>
      <c r="F19" s="158"/>
      <c r="G19" s="158"/>
      <c r="H19" s="158"/>
      <c r="I19" s="158"/>
      <c r="J19" s="312"/>
      <c r="K19" s="159" t="s">
        <v>101</v>
      </c>
      <c r="L19" s="160">
        <f>COUNTIF(L21:L300,"=L")</f>
        <v>0</v>
      </c>
      <c r="M19" s="160">
        <f>COUNTIF(M21:M300,"=L")</f>
        <v>0</v>
      </c>
      <c r="N19" s="160">
        <f>COUNTIF(N21:N300,"=L")</f>
        <v>0</v>
      </c>
      <c r="O19" s="160">
        <f>COUNTIF(O21:O300,"=L")</f>
        <v>0</v>
      </c>
      <c r="P19" s="160">
        <f>COUNTIF(P21:P300,"=L")</f>
        <v>0</v>
      </c>
      <c r="Q19" s="160">
        <f>COUNTIF(Q21:Q300,"=L")</f>
        <v>0</v>
      </c>
      <c r="R19" s="160">
        <f>COUNTIF(R21:R300,"=L")</f>
        <v>0</v>
      </c>
      <c r="S19" s="160">
        <f>COUNTIF(S21:S300,"=L")</f>
        <v>0</v>
      </c>
      <c r="T19" s="160">
        <f>COUNTIF(T21:T300,"=L")</f>
        <v>0</v>
      </c>
      <c r="U19" s="161">
        <f>SUM(L19:T19)</f>
        <v>0</v>
      </c>
      <c r="AB19" s="119"/>
      <c r="AC19" s="119"/>
      <c r="AE19" s="96"/>
      <c r="AF19" s="96"/>
      <c r="AG19" s="96"/>
      <c r="AH19" s="96"/>
      <c r="AI19" s="96"/>
      <c r="AJ19" s="96"/>
      <c r="AK19" s="96"/>
      <c r="AL19" s="96"/>
      <c r="AM19" s="96"/>
    </row>
    <row r="20" spans="1:39" s="118" customFormat="1" ht="50.1" customHeight="1">
      <c r="B20" s="162" t="s">
        <v>102</v>
      </c>
      <c r="C20" s="330" t="s">
        <v>120</v>
      </c>
      <c r="D20" s="331"/>
      <c r="E20" s="330" t="s">
        <v>121</v>
      </c>
      <c r="F20" s="331"/>
      <c r="G20" s="166" t="s">
        <v>122</v>
      </c>
      <c r="H20" s="166" t="s">
        <v>131</v>
      </c>
      <c r="I20" s="330" t="s">
        <v>103</v>
      </c>
      <c r="J20" s="332"/>
      <c r="K20" s="331"/>
      <c r="L20" s="317" t="s">
        <v>104</v>
      </c>
      <c r="M20" s="318"/>
      <c r="N20" s="318"/>
      <c r="O20" s="318"/>
      <c r="P20" s="318"/>
      <c r="Q20" s="318"/>
      <c r="R20" s="318"/>
      <c r="S20" s="318"/>
      <c r="T20" s="319"/>
      <c r="U20" s="317" t="s">
        <v>72</v>
      </c>
      <c r="V20" s="318"/>
      <c r="W20" s="318"/>
      <c r="X20" s="319"/>
      <c r="Y20" s="163" t="s">
        <v>123</v>
      </c>
      <c r="Z20" s="164" t="s">
        <v>128</v>
      </c>
      <c r="AA20" s="165" t="s">
        <v>129</v>
      </c>
      <c r="AB20" s="119"/>
      <c r="AC20" s="119"/>
      <c r="AE20" s="96"/>
      <c r="AF20" s="96"/>
      <c r="AG20" s="96"/>
      <c r="AH20" s="96"/>
      <c r="AI20" s="96"/>
      <c r="AJ20" s="96"/>
      <c r="AK20" s="96"/>
      <c r="AL20" s="96"/>
      <c r="AM20" s="96"/>
    </row>
    <row r="21" spans="1:39" s="88" customFormat="1" ht="64.5" customHeight="1">
      <c r="A21" s="84"/>
      <c r="B21" s="191">
        <f>ROW()-20</f>
        <v>1</v>
      </c>
      <c r="C21" s="333" t="s">
        <v>199</v>
      </c>
      <c r="D21" s="293"/>
      <c r="E21" s="292" t="s">
        <v>130</v>
      </c>
      <c r="F21" s="293"/>
      <c r="G21" s="180" t="s">
        <v>134</v>
      </c>
      <c r="H21" s="167" t="s">
        <v>135</v>
      </c>
      <c r="I21" s="266" t="s">
        <v>178</v>
      </c>
      <c r="J21" s="267"/>
      <c r="K21" s="268"/>
      <c r="L21" s="86"/>
      <c r="M21" s="86"/>
      <c r="N21" s="86"/>
      <c r="O21" s="86"/>
      <c r="P21" s="86"/>
      <c r="Q21" s="86"/>
      <c r="R21" s="86"/>
      <c r="S21" s="86"/>
      <c r="T21" s="86"/>
      <c r="U21" s="279"/>
      <c r="V21" s="280"/>
      <c r="W21" s="280"/>
      <c r="X21" s="281"/>
      <c r="Y21" s="176" t="str">
        <f>IF(COUNTA(C21:K21)=0,"",IF(COUNTA(L21:T21)=0,"未実施",IF(COUNTIF(L21:T21,"Y")=1,"終了","試験中")))</f>
        <v>未実施</v>
      </c>
      <c r="Z21" s="177" t="str">
        <f>IF(COUNTA(C21:K21)=0,"",IF(L21&lt;&gt;"",$L$10,IF(M21&lt;&gt;"",$M$10,IF(N21&lt;&gt;"",$N$10,IF(O21&lt;&gt;"",$O$10,IF(P21&lt;&gt;"",$P$10,IF(T21&lt;&gt;"",$T$10,"")))))))</f>
        <v/>
      </c>
      <c r="AA21" s="178" t="str">
        <f>IF(COUNTA(C21:K21)=0,"",IF(L21="Y",$L$10,IF(M21="Y",$M$10,IF(N21="Y",$N$10,IF(O21="Y",$O$10,IF(P21="Y",$P$10,IF(T21="Y",$T$10,"")))))))</f>
        <v/>
      </c>
      <c r="AB21" s="87">
        <f t="shared" ref="AB21:AB31" si="1">IF(OR(L21 &lt;&gt; "",M21 &lt;&gt;"",N21 &lt;&gt; "",O21 &lt;&gt;"",P21 &lt;&gt; "",Q21 &lt;&gt;"",R21 &lt;&gt; "",S21 &lt;&gt;"",T21 &lt;&gt; ""),1,0)</f>
        <v>0</v>
      </c>
      <c r="AC21" s="87">
        <f t="shared" ref="AC21:AC31" si="2">IF(OR(L21 = "H",M21 = "H",N21 = "H",O21 = "H",P21 = "H",Q21 = "H",R21 = "H",S21 = "H",T21 = "H",L21 = "M",M21 = "M",N21 = "M",O21 = "M",P21 = "M",Q21 = "M",R21 = "M",S21 = "M",T21 = "M",L21 = "L",M21 = "L",N21 = "L",O21 = "L",P21 = "L",Q21 = "L",R21 = "L",S21 = "L",T21 = "L"),1,0)</f>
        <v>0</v>
      </c>
      <c r="AD21" s="88">
        <f t="shared" ref="AD21:AD33" si="3">IF(AND(ISNUMBER($B21)=TRUE,$B21  &lt;&gt; "",$C21 &lt;&gt; "",$G21 &lt;&gt;""),1,0)</f>
        <v>1</v>
      </c>
      <c r="AE21" s="89">
        <f t="shared" ref="AE21:AE33" si="4">IF($L21&lt;&gt;"",1,0)</f>
        <v>0</v>
      </c>
      <c r="AF21" s="89">
        <f t="shared" ref="AF21:AF33" si="5">IF(AND($L21="",$M21&lt;&gt;""),1,0)</f>
        <v>0</v>
      </c>
      <c r="AG21" s="89">
        <f t="shared" ref="AG21:AG33" si="6">IF(AND($L21="",$M21="",$N21&lt;&gt;""),1,0)</f>
        <v>0</v>
      </c>
      <c r="AH21" s="89">
        <f t="shared" ref="AH21:AH33" si="7">IF(AND($L21="",$M21="",$N21="",$O21&lt;&gt;""),1,0)</f>
        <v>0</v>
      </c>
      <c r="AI21" s="89">
        <f t="shared" ref="AI21:AI33" si="8">IF(AND($L21="",$M21="",$N21="",$O21="",$P21&lt;&gt;""),1,0)</f>
        <v>0</v>
      </c>
      <c r="AJ21" s="89">
        <f t="shared" ref="AJ21:AJ33" si="9">IF(AND($L21="",$M21="",$N21="",$O21="",$P21="",$Q21&lt;&gt;""),1,0)</f>
        <v>0</v>
      </c>
      <c r="AK21" s="89">
        <f t="shared" ref="AK21:AK33" si="10">IF(AND($L21="",$M21="",$N21="",$O21="",$P21="",$Q21="",$R21&lt;&gt;""),1,0)</f>
        <v>0</v>
      </c>
      <c r="AL21" s="89">
        <f t="shared" ref="AL21:AL33" si="11">IF(AND($L21="",$M21="",$N21="",$O21="",$P21="",$Q21="",$R21="",$S21&lt;&gt;""),1,0)</f>
        <v>0</v>
      </c>
      <c r="AM21" s="89">
        <f t="shared" ref="AM21:AM33" si="12">IF(AND($L21="",$M21="",$N21="",$O21="",$P21="",$Q21="",$R21="",$S21="",$T21&lt;&gt;""),1,0)</f>
        <v>0</v>
      </c>
    </row>
    <row r="22" spans="1:39" s="88" customFormat="1" ht="44.25" customHeight="1">
      <c r="A22" s="84"/>
      <c r="B22" s="85">
        <f t="shared" ref="B22:B33" si="13">ROW()-20</f>
        <v>2</v>
      </c>
      <c r="C22" s="289"/>
      <c r="D22" s="290"/>
      <c r="E22" s="291"/>
      <c r="F22" s="290"/>
      <c r="G22" s="181"/>
      <c r="H22" s="180" t="s">
        <v>179</v>
      </c>
      <c r="I22" s="266" t="s">
        <v>180</v>
      </c>
      <c r="J22" s="267"/>
      <c r="K22" s="268"/>
      <c r="L22" s="86"/>
      <c r="M22" s="86"/>
      <c r="N22" s="86"/>
      <c r="O22" s="86"/>
      <c r="P22" s="86"/>
      <c r="Q22" s="86"/>
      <c r="R22" s="86"/>
      <c r="S22" s="86"/>
      <c r="T22" s="86"/>
      <c r="U22" s="279"/>
      <c r="V22" s="280"/>
      <c r="W22" s="280"/>
      <c r="X22" s="281"/>
      <c r="Y22" s="176" t="str">
        <f t="shared" ref="Y22" si="14">IF(COUNTA(C22:K22)=0,"",IF(COUNTA(L22:T22)=0,"未実施",IF(COUNTIF(L22:T22,"Y")=1,"終了","試験中")))</f>
        <v>未実施</v>
      </c>
      <c r="Z22" s="177" t="str">
        <f t="shared" ref="Z22" si="15">IF(COUNTA(C22:K22)=0,"",IF(L22&lt;&gt;"",$L$10,IF(M22&lt;&gt;"",$M$10,IF(N22&lt;&gt;"",$N$10,IF(O22&lt;&gt;"",$O$10,IF(P22&lt;&gt;"",$P$10,IF(T22&lt;&gt;"",$T$10,"")))))))</f>
        <v/>
      </c>
      <c r="AA22" s="178" t="str">
        <f t="shared" ref="AA22" si="16">IF(COUNTA(C22:K22)=0,"",IF(L22="Y",$L$10,IF(M22="Y",$M$10,IF(N22="Y",$N$10,IF(O22="Y",$O$10,IF(P22="Y",$P$10,IF(T22="Y",$T$10,"")))))))</f>
        <v/>
      </c>
      <c r="AB22" s="87">
        <f t="shared" si="1"/>
        <v>0</v>
      </c>
      <c r="AC22" s="87">
        <f t="shared" si="2"/>
        <v>0</v>
      </c>
      <c r="AD22" s="88">
        <f t="shared" si="3"/>
        <v>0</v>
      </c>
      <c r="AE22" s="89">
        <f t="shared" si="4"/>
        <v>0</v>
      </c>
      <c r="AF22" s="89">
        <f t="shared" si="5"/>
        <v>0</v>
      </c>
      <c r="AG22" s="89">
        <f t="shared" si="6"/>
        <v>0</v>
      </c>
      <c r="AH22" s="89">
        <f t="shared" si="7"/>
        <v>0</v>
      </c>
      <c r="AI22" s="89">
        <f t="shared" si="8"/>
        <v>0</v>
      </c>
      <c r="AJ22" s="89">
        <f t="shared" si="9"/>
        <v>0</v>
      </c>
      <c r="AK22" s="89">
        <f t="shared" si="10"/>
        <v>0</v>
      </c>
      <c r="AL22" s="89">
        <f t="shared" si="11"/>
        <v>0</v>
      </c>
      <c r="AM22" s="89">
        <f t="shared" si="12"/>
        <v>0</v>
      </c>
    </row>
    <row r="23" spans="1:39" s="88" customFormat="1" ht="96.75" customHeight="1">
      <c r="A23" s="84"/>
      <c r="B23" s="85">
        <f t="shared" si="13"/>
        <v>3</v>
      </c>
      <c r="C23" s="289"/>
      <c r="D23" s="290"/>
      <c r="E23" s="291"/>
      <c r="F23" s="290"/>
      <c r="G23" s="181"/>
      <c r="H23" s="180" t="s">
        <v>181</v>
      </c>
      <c r="I23" s="266" t="s">
        <v>186</v>
      </c>
      <c r="J23" s="267"/>
      <c r="K23" s="268"/>
      <c r="L23" s="86"/>
      <c r="M23" s="86"/>
      <c r="N23" s="86"/>
      <c r="O23" s="86"/>
      <c r="P23" s="86"/>
      <c r="Q23" s="86"/>
      <c r="R23" s="86"/>
      <c r="S23" s="86"/>
      <c r="T23" s="86"/>
      <c r="U23" s="279"/>
      <c r="V23" s="280"/>
      <c r="W23" s="280"/>
      <c r="X23" s="281"/>
      <c r="Y23" s="176" t="str">
        <f t="shared" ref="Y23:Y32" si="17">IF(COUNTA(C23:K23)=0,"",IF(COUNTA(L23:T23)=0,"未実施",IF(COUNTIF(L23:T23,"Y")=1,"終了","試験中")))</f>
        <v>未実施</v>
      </c>
      <c r="Z23" s="177" t="str">
        <f t="shared" ref="Z23:Z32" si="18">IF(COUNTA(C23:K23)=0,"",IF(L23&lt;&gt;"",$L$10,IF(M23&lt;&gt;"",$M$10,IF(N23&lt;&gt;"",$N$10,IF(O23&lt;&gt;"",$O$10,IF(P23&lt;&gt;"",$P$10,IF(T23&lt;&gt;"",$T$10,"")))))))</f>
        <v/>
      </c>
      <c r="AA23" s="178" t="str">
        <f t="shared" ref="AA23:AA32" si="19">IF(COUNTA(C23:K23)=0,"",IF(L23="Y",$L$10,IF(M23="Y",$M$10,IF(N23="Y",$N$10,IF(O23="Y",$O$10,IF(P23="Y",$P$10,IF(T23="Y",$T$10,"")))))))</f>
        <v/>
      </c>
      <c r="AB23" s="87">
        <f t="shared" si="1"/>
        <v>0</v>
      </c>
      <c r="AC23" s="87">
        <f t="shared" si="2"/>
        <v>0</v>
      </c>
      <c r="AD23" s="88">
        <f t="shared" si="3"/>
        <v>0</v>
      </c>
      <c r="AE23" s="89">
        <f t="shared" si="4"/>
        <v>0</v>
      </c>
      <c r="AF23" s="89">
        <f t="shared" si="5"/>
        <v>0</v>
      </c>
      <c r="AG23" s="89">
        <f t="shared" si="6"/>
        <v>0</v>
      </c>
      <c r="AH23" s="89">
        <f t="shared" si="7"/>
        <v>0</v>
      </c>
      <c r="AI23" s="89">
        <f t="shared" si="8"/>
        <v>0</v>
      </c>
      <c r="AJ23" s="89">
        <f t="shared" si="9"/>
        <v>0</v>
      </c>
      <c r="AK23" s="89">
        <f t="shared" si="10"/>
        <v>0</v>
      </c>
      <c r="AL23" s="89">
        <f t="shared" si="11"/>
        <v>0</v>
      </c>
      <c r="AM23" s="89">
        <f t="shared" si="12"/>
        <v>0</v>
      </c>
    </row>
    <row r="24" spans="1:39" s="88" customFormat="1" ht="42.75" customHeight="1">
      <c r="A24" s="84"/>
      <c r="B24" s="85">
        <f t="shared" si="13"/>
        <v>4</v>
      </c>
      <c r="C24" s="289"/>
      <c r="D24" s="290"/>
      <c r="E24" s="291"/>
      <c r="F24" s="290"/>
      <c r="G24" s="181"/>
      <c r="H24" s="182"/>
      <c r="I24" s="301" t="s">
        <v>183</v>
      </c>
      <c r="J24" s="302"/>
      <c r="K24" s="303"/>
      <c r="L24" s="86"/>
      <c r="M24" s="86"/>
      <c r="N24" s="86"/>
      <c r="O24" s="86"/>
      <c r="P24" s="86"/>
      <c r="Q24" s="86"/>
      <c r="R24" s="86"/>
      <c r="S24" s="86"/>
      <c r="T24" s="86"/>
      <c r="U24" s="279"/>
      <c r="V24" s="280"/>
      <c r="W24" s="280"/>
      <c r="X24" s="281"/>
      <c r="Y24" s="176" t="str">
        <f t="shared" si="17"/>
        <v>未実施</v>
      </c>
      <c r="Z24" s="177" t="str">
        <f t="shared" si="18"/>
        <v/>
      </c>
      <c r="AA24" s="178" t="str">
        <f t="shared" si="19"/>
        <v/>
      </c>
      <c r="AB24" s="87">
        <f t="shared" si="1"/>
        <v>0</v>
      </c>
      <c r="AC24" s="87">
        <f t="shared" si="2"/>
        <v>0</v>
      </c>
      <c r="AD24" s="88">
        <f t="shared" si="3"/>
        <v>0</v>
      </c>
      <c r="AE24" s="89">
        <f t="shared" si="4"/>
        <v>0</v>
      </c>
      <c r="AF24" s="89">
        <f t="shared" si="5"/>
        <v>0</v>
      </c>
      <c r="AG24" s="89">
        <f t="shared" si="6"/>
        <v>0</v>
      </c>
      <c r="AH24" s="89">
        <f t="shared" si="7"/>
        <v>0</v>
      </c>
      <c r="AI24" s="89">
        <f t="shared" si="8"/>
        <v>0</v>
      </c>
      <c r="AJ24" s="89">
        <f t="shared" si="9"/>
        <v>0</v>
      </c>
      <c r="AK24" s="89">
        <f t="shared" si="10"/>
        <v>0</v>
      </c>
      <c r="AL24" s="89">
        <f t="shared" si="11"/>
        <v>0</v>
      </c>
      <c r="AM24" s="89">
        <f t="shared" si="12"/>
        <v>0</v>
      </c>
    </row>
    <row r="25" spans="1:39" s="88" customFormat="1" ht="140.25" customHeight="1">
      <c r="A25" s="84"/>
      <c r="B25" s="85">
        <f t="shared" si="13"/>
        <v>5</v>
      </c>
      <c r="C25" s="289"/>
      <c r="D25" s="290"/>
      <c r="E25" s="291"/>
      <c r="F25" s="290"/>
      <c r="G25" s="181"/>
      <c r="H25" s="180" t="s">
        <v>182</v>
      </c>
      <c r="I25" s="266" t="s">
        <v>188</v>
      </c>
      <c r="J25" s="267"/>
      <c r="K25" s="268"/>
      <c r="L25" s="86"/>
      <c r="M25" s="86"/>
      <c r="N25" s="86"/>
      <c r="O25" s="86"/>
      <c r="P25" s="86"/>
      <c r="Q25" s="86"/>
      <c r="R25" s="86"/>
      <c r="S25" s="86"/>
      <c r="T25" s="86"/>
      <c r="U25" s="279"/>
      <c r="V25" s="280"/>
      <c r="W25" s="280"/>
      <c r="X25" s="281"/>
      <c r="Y25" s="176" t="str">
        <f t="shared" ref="Y25:Y26" si="20">IF(COUNTA(C25:K25)=0,"",IF(COUNTA(L25:T25)=0,"未実施",IF(COUNTIF(L25:T25,"Y")=1,"終了","試験中")))</f>
        <v>未実施</v>
      </c>
      <c r="Z25" s="177" t="str">
        <f t="shared" ref="Z25:Z26" si="21">IF(COUNTA(C25:K25)=0,"",IF(L25&lt;&gt;"",$L$10,IF(M25&lt;&gt;"",$M$10,IF(N25&lt;&gt;"",$N$10,IF(O25&lt;&gt;"",$O$10,IF(P25&lt;&gt;"",$P$10,IF(T25&lt;&gt;"",$T$10,"")))))))</f>
        <v/>
      </c>
      <c r="AA25" s="178" t="str">
        <f t="shared" ref="AA25:AA26" si="22">IF(COUNTA(C25:K25)=0,"",IF(L25="Y",$L$10,IF(M25="Y",$M$10,IF(N25="Y",$N$10,IF(O25="Y",$O$10,IF(P25="Y",$P$10,IF(T25="Y",$T$10,"")))))))</f>
        <v/>
      </c>
      <c r="AB25" s="87">
        <f t="shared" si="1"/>
        <v>0</v>
      </c>
      <c r="AC25" s="87">
        <f t="shared" si="2"/>
        <v>0</v>
      </c>
      <c r="AD25" s="88">
        <f t="shared" si="3"/>
        <v>0</v>
      </c>
      <c r="AE25" s="89">
        <f t="shared" si="4"/>
        <v>0</v>
      </c>
      <c r="AF25" s="89">
        <f t="shared" si="5"/>
        <v>0</v>
      </c>
      <c r="AG25" s="89">
        <f t="shared" si="6"/>
        <v>0</v>
      </c>
      <c r="AH25" s="89">
        <f t="shared" si="7"/>
        <v>0</v>
      </c>
      <c r="AI25" s="89">
        <f t="shared" si="8"/>
        <v>0</v>
      </c>
      <c r="AJ25" s="89">
        <f t="shared" si="9"/>
        <v>0</v>
      </c>
      <c r="AK25" s="89">
        <f t="shared" si="10"/>
        <v>0</v>
      </c>
      <c r="AL25" s="89">
        <f t="shared" si="11"/>
        <v>0</v>
      </c>
      <c r="AM25" s="89">
        <f t="shared" si="12"/>
        <v>0</v>
      </c>
    </row>
    <row r="26" spans="1:39" s="88" customFormat="1" ht="42.75" customHeight="1">
      <c r="A26" s="84"/>
      <c r="B26" s="85">
        <f t="shared" si="13"/>
        <v>6</v>
      </c>
      <c r="C26" s="289"/>
      <c r="D26" s="290"/>
      <c r="E26" s="291"/>
      <c r="F26" s="290"/>
      <c r="G26" s="182"/>
      <c r="H26" s="182"/>
      <c r="I26" s="301" t="s">
        <v>183</v>
      </c>
      <c r="J26" s="302"/>
      <c r="K26" s="303"/>
      <c r="L26" s="86"/>
      <c r="M26" s="86"/>
      <c r="N26" s="86"/>
      <c r="O26" s="86"/>
      <c r="P26" s="86"/>
      <c r="Q26" s="86"/>
      <c r="R26" s="86"/>
      <c r="S26" s="86"/>
      <c r="T26" s="86"/>
      <c r="U26" s="279"/>
      <c r="V26" s="280"/>
      <c r="W26" s="280"/>
      <c r="X26" s="281"/>
      <c r="Y26" s="176" t="str">
        <f t="shared" si="20"/>
        <v>未実施</v>
      </c>
      <c r="Z26" s="177" t="str">
        <f t="shared" si="21"/>
        <v/>
      </c>
      <c r="AA26" s="178" t="str">
        <f t="shared" si="22"/>
        <v/>
      </c>
      <c r="AB26" s="87">
        <f t="shared" si="1"/>
        <v>0</v>
      </c>
      <c r="AC26" s="87">
        <f t="shared" si="2"/>
        <v>0</v>
      </c>
      <c r="AD26" s="88">
        <f t="shared" si="3"/>
        <v>0</v>
      </c>
      <c r="AE26" s="89">
        <f t="shared" si="4"/>
        <v>0</v>
      </c>
      <c r="AF26" s="89">
        <f t="shared" si="5"/>
        <v>0</v>
      </c>
      <c r="AG26" s="89">
        <f t="shared" si="6"/>
        <v>0</v>
      </c>
      <c r="AH26" s="89">
        <f t="shared" si="7"/>
        <v>0</v>
      </c>
      <c r="AI26" s="89">
        <f t="shared" si="8"/>
        <v>0</v>
      </c>
      <c r="AJ26" s="89">
        <f t="shared" si="9"/>
        <v>0</v>
      </c>
      <c r="AK26" s="89">
        <f t="shared" si="10"/>
        <v>0</v>
      </c>
      <c r="AL26" s="89">
        <f t="shared" si="11"/>
        <v>0</v>
      </c>
      <c r="AM26" s="89">
        <f t="shared" si="12"/>
        <v>0</v>
      </c>
    </row>
    <row r="27" spans="1:39" s="88" customFormat="1" ht="44.25" customHeight="1">
      <c r="A27" s="84"/>
      <c r="B27" s="85">
        <f t="shared" si="13"/>
        <v>7</v>
      </c>
      <c r="C27" s="289"/>
      <c r="D27" s="290"/>
      <c r="E27" s="291"/>
      <c r="F27" s="290"/>
      <c r="G27" s="180" t="s">
        <v>184</v>
      </c>
      <c r="H27" s="167" t="s">
        <v>144</v>
      </c>
      <c r="I27" s="266" t="s">
        <v>185</v>
      </c>
      <c r="J27" s="267"/>
      <c r="K27" s="268"/>
      <c r="L27" s="86"/>
      <c r="M27" s="86"/>
      <c r="N27" s="86"/>
      <c r="O27" s="86"/>
      <c r="P27" s="86"/>
      <c r="Q27" s="86"/>
      <c r="R27" s="86"/>
      <c r="S27" s="86"/>
      <c r="T27" s="86"/>
      <c r="U27" s="279"/>
      <c r="V27" s="280"/>
      <c r="W27" s="280"/>
      <c r="X27" s="281"/>
      <c r="Y27" s="176" t="str">
        <f t="shared" ref="Y27:Y29" si="23">IF(COUNTA(C27:K27)=0,"",IF(COUNTA(L27:T27)=0,"未実施",IF(COUNTIF(L27:T27,"Y")=1,"終了","試験中")))</f>
        <v>未実施</v>
      </c>
      <c r="Z27" s="177" t="str">
        <f t="shared" ref="Z27:Z29" si="24">IF(COUNTA(C27:K27)=0,"",IF(L27&lt;&gt;"",$L$10,IF(M27&lt;&gt;"",$M$10,IF(N27&lt;&gt;"",$N$10,IF(O27&lt;&gt;"",$O$10,IF(P27&lt;&gt;"",$P$10,IF(T27&lt;&gt;"",$T$10,"")))))))</f>
        <v/>
      </c>
      <c r="AA27" s="178" t="str">
        <f t="shared" ref="AA27:AA29" si="25">IF(COUNTA(C27:K27)=0,"",IF(L27="Y",$L$10,IF(M27="Y",$M$10,IF(N27="Y",$N$10,IF(O27="Y",$O$10,IF(P27="Y",$P$10,IF(T27="Y",$T$10,"")))))))</f>
        <v/>
      </c>
      <c r="AB27" s="87">
        <f t="shared" si="1"/>
        <v>0</v>
      </c>
      <c r="AC27" s="87">
        <f t="shared" si="2"/>
        <v>0</v>
      </c>
      <c r="AD27" s="88">
        <f t="shared" si="3"/>
        <v>0</v>
      </c>
      <c r="AE27" s="89">
        <f t="shared" si="4"/>
        <v>0</v>
      </c>
      <c r="AF27" s="89">
        <f t="shared" si="5"/>
        <v>0</v>
      </c>
      <c r="AG27" s="89">
        <f t="shared" si="6"/>
        <v>0</v>
      </c>
      <c r="AH27" s="89">
        <f t="shared" si="7"/>
        <v>0</v>
      </c>
      <c r="AI27" s="89">
        <f t="shared" si="8"/>
        <v>0</v>
      </c>
      <c r="AJ27" s="89">
        <f t="shared" si="9"/>
        <v>0</v>
      </c>
      <c r="AK27" s="89">
        <f t="shared" si="10"/>
        <v>0</v>
      </c>
      <c r="AL27" s="89">
        <f t="shared" si="11"/>
        <v>0</v>
      </c>
      <c r="AM27" s="89">
        <f t="shared" si="12"/>
        <v>0</v>
      </c>
    </row>
    <row r="28" spans="1:39" s="88" customFormat="1" ht="144" customHeight="1">
      <c r="A28" s="84"/>
      <c r="B28" s="85">
        <f t="shared" si="13"/>
        <v>8</v>
      </c>
      <c r="C28" s="289"/>
      <c r="D28" s="290"/>
      <c r="E28" s="291"/>
      <c r="F28" s="290"/>
      <c r="G28" s="181"/>
      <c r="H28" s="167" t="s">
        <v>191</v>
      </c>
      <c r="I28" s="266" t="s">
        <v>187</v>
      </c>
      <c r="J28" s="267"/>
      <c r="K28" s="268"/>
      <c r="L28" s="86"/>
      <c r="M28" s="86"/>
      <c r="N28" s="86"/>
      <c r="O28" s="86"/>
      <c r="P28" s="86"/>
      <c r="Q28" s="86"/>
      <c r="R28" s="86"/>
      <c r="S28" s="86"/>
      <c r="T28" s="86"/>
      <c r="U28" s="279"/>
      <c r="V28" s="280"/>
      <c r="W28" s="280"/>
      <c r="X28" s="281"/>
      <c r="Y28" s="176" t="str">
        <f t="shared" si="23"/>
        <v>未実施</v>
      </c>
      <c r="Z28" s="177" t="str">
        <f t="shared" si="24"/>
        <v/>
      </c>
      <c r="AA28" s="178" t="str">
        <f t="shared" si="25"/>
        <v/>
      </c>
      <c r="AB28" s="87">
        <f t="shared" si="1"/>
        <v>0</v>
      </c>
      <c r="AC28" s="87">
        <f t="shared" si="2"/>
        <v>0</v>
      </c>
      <c r="AD28" s="88">
        <f t="shared" si="3"/>
        <v>0</v>
      </c>
      <c r="AE28" s="89">
        <f t="shared" si="4"/>
        <v>0</v>
      </c>
      <c r="AF28" s="89">
        <f t="shared" si="5"/>
        <v>0</v>
      </c>
      <c r="AG28" s="89">
        <f t="shared" si="6"/>
        <v>0</v>
      </c>
      <c r="AH28" s="89">
        <f t="shared" si="7"/>
        <v>0</v>
      </c>
      <c r="AI28" s="89">
        <f t="shared" si="8"/>
        <v>0</v>
      </c>
      <c r="AJ28" s="89">
        <f t="shared" si="9"/>
        <v>0</v>
      </c>
      <c r="AK28" s="89">
        <f t="shared" si="10"/>
        <v>0</v>
      </c>
      <c r="AL28" s="89">
        <f t="shared" si="11"/>
        <v>0</v>
      </c>
      <c r="AM28" s="89">
        <f t="shared" si="12"/>
        <v>0</v>
      </c>
    </row>
    <row r="29" spans="1:39" s="88" customFormat="1" ht="144" customHeight="1">
      <c r="A29" s="84"/>
      <c r="B29" s="85">
        <f t="shared" si="13"/>
        <v>9</v>
      </c>
      <c r="C29" s="289"/>
      <c r="D29" s="290"/>
      <c r="E29" s="291"/>
      <c r="F29" s="290"/>
      <c r="G29" s="181"/>
      <c r="H29" s="167" t="s">
        <v>192</v>
      </c>
      <c r="I29" s="266" t="s">
        <v>189</v>
      </c>
      <c r="J29" s="267"/>
      <c r="K29" s="268"/>
      <c r="L29" s="86"/>
      <c r="M29" s="86"/>
      <c r="N29" s="86"/>
      <c r="O29" s="86"/>
      <c r="P29" s="86"/>
      <c r="Q29" s="86"/>
      <c r="R29" s="86"/>
      <c r="S29" s="86"/>
      <c r="T29" s="86"/>
      <c r="U29" s="279"/>
      <c r="V29" s="280"/>
      <c r="W29" s="280"/>
      <c r="X29" s="281"/>
      <c r="Y29" s="176" t="str">
        <f t="shared" si="23"/>
        <v>未実施</v>
      </c>
      <c r="Z29" s="177" t="str">
        <f t="shared" si="24"/>
        <v/>
      </c>
      <c r="AA29" s="178" t="str">
        <f t="shared" si="25"/>
        <v/>
      </c>
      <c r="AB29" s="87">
        <f t="shared" si="1"/>
        <v>0</v>
      </c>
      <c r="AC29" s="87">
        <f t="shared" si="2"/>
        <v>0</v>
      </c>
      <c r="AD29" s="88">
        <f t="shared" si="3"/>
        <v>0</v>
      </c>
      <c r="AE29" s="89">
        <f t="shared" si="4"/>
        <v>0</v>
      </c>
      <c r="AF29" s="89">
        <f t="shared" si="5"/>
        <v>0</v>
      </c>
      <c r="AG29" s="89">
        <f t="shared" si="6"/>
        <v>0</v>
      </c>
      <c r="AH29" s="89">
        <f t="shared" si="7"/>
        <v>0</v>
      </c>
      <c r="AI29" s="89">
        <f t="shared" si="8"/>
        <v>0</v>
      </c>
      <c r="AJ29" s="89">
        <f t="shared" si="9"/>
        <v>0</v>
      </c>
      <c r="AK29" s="89">
        <f t="shared" si="10"/>
        <v>0</v>
      </c>
      <c r="AL29" s="89">
        <f t="shared" si="11"/>
        <v>0</v>
      </c>
      <c r="AM29" s="89">
        <f t="shared" si="12"/>
        <v>0</v>
      </c>
    </row>
    <row r="30" spans="1:39" s="88" customFormat="1" ht="144" customHeight="1">
      <c r="A30" s="84"/>
      <c r="B30" s="85">
        <f t="shared" si="13"/>
        <v>10</v>
      </c>
      <c r="C30" s="289"/>
      <c r="D30" s="290"/>
      <c r="E30" s="291"/>
      <c r="F30" s="290"/>
      <c r="G30" s="181"/>
      <c r="H30" s="167" t="s">
        <v>193</v>
      </c>
      <c r="I30" s="266" t="s">
        <v>190</v>
      </c>
      <c r="J30" s="267"/>
      <c r="K30" s="268"/>
      <c r="L30" s="86"/>
      <c r="M30" s="86"/>
      <c r="N30" s="86"/>
      <c r="O30" s="86"/>
      <c r="P30" s="86"/>
      <c r="Q30" s="86"/>
      <c r="R30" s="86"/>
      <c r="S30" s="86"/>
      <c r="T30" s="86"/>
      <c r="U30" s="279"/>
      <c r="V30" s="280"/>
      <c r="W30" s="280"/>
      <c r="X30" s="281"/>
      <c r="Y30" s="176" t="str">
        <f t="shared" ref="Y30" si="26">IF(COUNTA(C30:K30)=0,"",IF(COUNTA(L30:T30)=0,"未実施",IF(COUNTIF(L30:T30,"Y")=1,"終了","試験中")))</f>
        <v>未実施</v>
      </c>
      <c r="Z30" s="177" t="str">
        <f t="shared" ref="Z30" si="27">IF(COUNTA(C30:K30)=0,"",IF(L30&lt;&gt;"",$L$10,IF(M30&lt;&gt;"",$M$10,IF(N30&lt;&gt;"",$N$10,IF(O30&lt;&gt;"",$O$10,IF(P30&lt;&gt;"",$P$10,IF(T30&lt;&gt;"",$T$10,"")))))))</f>
        <v/>
      </c>
      <c r="AA30" s="178" t="str">
        <f t="shared" ref="AA30" si="28">IF(COUNTA(C30:K30)=0,"",IF(L30="Y",$L$10,IF(M30="Y",$M$10,IF(N30="Y",$N$10,IF(O30="Y",$O$10,IF(P30="Y",$P$10,IF(T30="Y",$T$10,"")))))))</f>
        <v/>
      </c>
      <c r="AB30" s="87">
        <f t="shared" si="1"/>
        <v>0</v>
      </c>
      <c r="AC30" s="87">
        <f t="shared" si="2"/>
        <v>0</v>
      </c>
      <c r="AD30" s="88">
        <f t="shared" si="3"/>
        <v>0</v>
      </c>
      <c r="AE30" s="89">
        <f t="shared" si="4"/>
        <v>0</v>
      </c>
      <c r="AF30" s="89">
        <f t="shared" si="5"/>
        <v>0</v>
      </c>
      <c r="AG30" s="89">
        <f t="shared" si="6"/>
        <v>0</v>
      </c>
      <c r="AH30" s="89">
        <f t="shared" si="7"/>
        <v>0</v>
      </c>
      <c r="AI30" s="89">
        <f t="shared" si="8"/>
        <v>0</v>
      </c>
      <c r="AJ30" s="89">
        <f t="shared" si="9"/>
        <v>0</v>
      </c>
      <c r="AK30" s="89">
        <f t="shared" si="10"/>
        <v>0</v>
      </c>
      <c r="AL30" s="89">
        <f t="shared" si="11"/>
        <v>0</v>
      </c>
      <c r="AM30" s="89">
        <f t="shared" si="12"/>
        <v>0</v>
      </c>
    </row>
    <row r="31" spans="1:39" s="88" customFormat="1" ht="256.5" customHeight="1">
      <c r="A31" s="84"/>
      <c r="B31" s="85">
        <f t="shared" si="13"/>
        <v>11</v>
      </c>
      <c r="C31" s="289"/>
      <c r="D31" s="290"/>
      <c r="E31" s="291"/>
      <c r="F31" s="290"/>
      <c r="G31" s="181"/>
      <c r="H31" s="167" t="s">
        <v>194</v>
      </c>
      <c r="I31" s="266" t="s">
        <v>219</v>
      </c>
      <c r="J31" s="267"/>
      <c r="K31" s="268"/>
      <c r="L31" s="86"/>
      <c r="M31" s="86"/>
      <c r="N31" s="86"/>
      <c r="O31" s="86"/>
      <c r="P31" s="86"/>
      <c r="Q31" s="86"/>
      <c r="R31" s="86"/>
      <c r="S31" s="86"/>
      <c r="T31" s="86"/>
      <c r="U31" s="279"/>
      <c r="V31" s="280"/>
      <c r="W31" s="280"/>
      <c r="X31" s="281"/>
      <c r="Y31" s="176" t="str">
        <f t="shared" ref="Y31" si="29">IF(COUNTA(C31:K31)=0,"",IF(COUNTA(L31:T31)=0,"未実施",IF(COUNTIF(L31:T31,"Y")=1,"終了","試験中")))</f>
        <v>未実施</v>
      </c>
      <c r="Z31" s="177" t="str">
        <f t="shared" ref="Z31" si="30">IF(COUNTA(C31:K31)=0,"",IF(L31&lt;&gt;"",$L$10,IF(M31&lt;&gt;"",$M$10,IF(N31&lt;&gt;"",$N$10,IF(O31&lt;&gt;"",$O$10,IF(P31&lt;&gt;"",$P$10,IF(T31&lt;&gt;"",$T$10,"")))))))</f>
        <v/>
      </c>
      <c r="AA31" s="178" t="str">
        <f t="shared" ref="AA31" si="31">IF(COUNTA(C31:K31)=0,"",IF(L31="Y",$L$10,IF(M31="Y",$M$10,IF(N31="Y",$N$10,IF(O31="Y",$O$10,IF(P31="Y",$P$10,IF(T31="Y",$T$10,"")))))))</f>
        <v/>
      </c>
      <c r="AB31" s="87">
        <f t="shared" si="1"/>
        <v>0</v>
      </c>
      <c r="AC31" s="87">
        <f t="shared" si="2"/>
        <v>0</v>
      </c>
      <c r="AD31" s="88">
        <f t="shared" si="3"/>
        <v>0</v>
      </c>
      <c r="AE31" s="89">
        <f t="shared" si="4"/>
        <v>0</v>
      </c>
      <c r="AF31" s="89">
        <f t="shared" si="5"/>
        <v>0</v>
      </c>
      <c r="AG31" s="89">
        <f t="shared" si="6"/>
        <v>0</v>
      </c>
      <c r="AH31" s="89">
        <f t="shared" si="7"/>
        <v>0</v>
      </c>
      <c r="AI31" s="89">
        <f t="shared" si="8"/>
        <v>0</v>
      </c>
      <c r="AJ31" s="89">
        <f t="shared" si="9"/>
        <v>0</v>
      </c>
      <c r="AK31" s="89">
        <f t="shared" si="10"/>
        <v>0</v>
      </c>
      <c r="AL31" s="89">
        <f t="shared" si="11"/>
        <v>0</v>
      </c>
      <c r="AM31" s="89">
        <f t="shared" si="12"/>
        <v>0</v>
      </c>
    </row>
    <row r="32" spans="1:39" s="88" customFormat="1" ht="66" customHeight="1">
      <c r="A32" s="84"/>
      <c r="B32" s="85">
        <f t="shared" si="13"/>
        <v>12</v>
      </c>
      <c r="C32" s="289"/>
      <c r="D32" s="290"/>
      <c r="E32" s="299" t="s">
        <v>195</v>
      </c>
      <c r="F32" s="300"/>
      <c r="G32" s="167"/>
      <c r="H32" s="167"/>
      <c r="I32" s="266" t="s">
        <v>196</v>
      </c>
      <c r="J32" s="267"/>
      <c r="K32" s="268"/>
      <c r="L32" s="86"/>
      <c r="M32" s="86"/>
      <c r="N32" s="86"/>
      <c r="O32" s="86"/>
      <c r="P32" s="86"/>
      <c r="Q32" s="86"/>
      <c r="R32" s="86"/>
      <c r="S32" s="86"/>
      <c r="T32" s="86"/>
      <c r="U32" s="279"/>
      <c r="V32" s="280"/>
      <c r="W32" s="280"/>
      <c r="X32" s="281"/>
      <c r="Y32" s="176" t="str">
        <f t="shared" si="17"/>
        <v>未実施</v>
      </c>
      <c r="Z32" s="177" t="str">
        <f t="shared" si="18"/>
        <v/>
      </c>
      <c r="AA32" s="178" t="str">
        <f t="shared" si="19"/>
        <v/>
      </c>
      <c r="AB32" s="87">
        <f t="shared" ref="AB32" si="32">IF(OR(L32 &lt;&gt; "",M32 &lt;&gt;"",N32 &lt;&gt; "",O32 &lt;&gt;"",P32 &lt;&gt; "",Q32 &lt;&gt;"",R32 &lt;&gt; "",S32 &lt;&gt;"",T32 &lt;&gt; ""),1,0)</f>
        <v>0</v>
      </c>
      <c r="AC32" s="87">
        <f t="shared" ref="AC32" si="33">IF(OR(L32 = "H",M32 = "H",N32 = "H",O32 = "H",P32 = "H",Q32 = "H",R32 = "H",S32 = "H",T32 = "H",L32 = "M",M32 = "M",N32 = "M",O32 = "M",P32 = "M",Q32 = "M",R32 = "M",S32 = "M",T32 = "M",L32 = "L",M32 = "L",N32 = "L",O32 = "L",P32 = "L",Q32 = "L",R32 = "L",S32 = "L",T32 = "L"),1,0)</f>
        <v>0</v>
      </c>
      <c r="AD32" s="88">
        <f t="shared" si="3"/>
        <v>0</v>
      </c>
      <c r="AE32" s="89">
        <f t="shared" si="4"/>
        <v>0</v>
      </c>
      <c r="AF32" s="89">
        <f t="shared" si="5"/>
        <v>0</v>
      </c>
      <c r="AG32" s="89">
        <f t="shared" si="6"/>
        <v>0</v>
      </c>
      <c r="AH32" s="89">
        <f t="shared" si="7"/>
        <v>0</v>
      </c>
      <c r="AI32" s="89">
        <f t="shared" si="8"/>
        <v>0</v>
      </c>
      <c r="AJ32" s="89">
        <f t="shared" si="9"/>
        <v>0</v>
      </c>
      <c r="AK32" s="89">
        <f t="shared" si="10"/>
        <v>0</v>
      </c>
      <c r="AL32" s="89">
        <f t="shared" si="11"/>
        <v>0</v>
      </c>
      <c r="AM32" s="89">
        <f t="shared" si="12"/>
        <v>0</v>
      </c>
    </row>
    <row r="33" spans="1:39" s="88" customFormat="1" ht="59.25" customHeight="1">
      <c r="A33" s="84"/>
      <c r="B33" s="85">
        <f t="shared" si="13"/>
        <v>13</v>
      </c>
      <c r="C33" s="289"/>
      <c r="D33" s="290"/>
      <c r="E33" s="299" t="s">
        <v>197</v>
      </c>
      <c r="F33" s="300"/>
      <c r="G33" s="167"/>
      <c r="H33" s="167"/>
      <c r="I33" s="266" t="s">
        <v>200</v>
      </c>
      <c r="J33" s="267"/>
      <c r="K33" s="268"/>
      <c r="L33" s="86"/>
      <c r="M33" s="86"/>
      <c r="N33" s="86"/>
      <c r="O33" s="86"/>
      <c r="P33" s="86"/>
      <c r="Q33" s="86"/>
      <c r="R33" s="86"/>
      <c r="S33" s="86"/>
      <c r="T33" s="86"/>
      <c r="U33" s="279"/>
      <c r="V33" s="280"/>
      <c r="W33" s="280"/>
      <c r="X33" s="281"/>
      <c r="Y33" s="176" t="str">
        <f t="shared" ref="Y33" si="34">IF(COUNTA(C33:K33)=0,"",IF(COUNTA(L33:T33)=0,"未実施",IF(COUNTIF(L33:T33,"Y")=1,"終了","試験中")))</f>
        <v>未実施</v>
      </c>
      <c r="Z33" s="177" t="str">
        <f t="shared" ref="Z33" si="35">IF(COUNTA(C33:K33)=0,"",IF(L33&lt;&gt;"",$L$10,IF(M33&lt;&gt;"",$M$10,IF(N33&lt;&gt;"",$N$10,IF(O33&lt;&gt;"",$O$10,IF(P33&lt;&gt;"",$P$10,IF(T33&lt;&gt;"",$T$10,"")))))))</f>
        <v/>
      </c>
      <c r="AA33" s="178" t="str">
        <f t="shared" ref="AA33" si="36">IF(COUNTA(C33:K33)=0,"",IF(L33="Y",$L$10,IF(M33="Y",$M$10,IF(N33="Y",$N$10,IF(O33="Y",$O$10,IF(P33="Y",$P$10,IF(T33="Y",$T$10,"")))))))</f>
        <v/>
      </c>
      <c r="AB33" s="87">
        <f t="shared" ref="AB33" si="37">IF(OR(L33 &lt;&gt; "",M33 &lt;&gt;"",N33 &lt;&gt; "",O33 &lt;&gt;"",P33 &lt;&gt; "",Q33 &lt;&gt;"",R33 &lt;&gt; "",S33 &lt;&gt;"",T33 &lt;&gt; ""),1,0)</f>
        <v>0</v>
      </c>
      <c r="AC33" s="87">
        <f t="shared" ref="AC33" si="38">IF(OR(L33 = "H",M33 = "H",N33 = "H",O33 = "H",P33 = "H",Q33 = "H",R33 = "H",S33 = "H",T33 = "H",L33 = "M",M33 = "M",N33 = "M",O33 = "M",P33 = "M",Q33 = "M",R33 = "M",S33 = "M",T33 = "M",L33 = "L",M33 = "L",N33 = "L",O33 = "L",P33 = "L",Q33 = "L",R33 = "L",S33 = "L",T33 = "L"),1,0)</f>
        <v>0</v>
      </c>
      <c r="AD33" s="88">
        <f t="shared" si="3"/>
        <v>0</v>
      </c>
      <c r="AE33" s="89">
        <f t="shared" si="4"/>
        <v>0</v>
      </c>
      <c r="AF33" s="89">
        <f t="shared" si="5"/>
        <v>0</v>
      </c>
      <c r="AG33" s="89">
        <f t="shared" si="6"/>
        <v>0</v>
      </c>
      <c r="AH33" s="89">
        <f t="shared" si="7"/>
        <v>0</v>
      </c>
      <c r="AI33" s="89">
        <f t="shared" si="8"/>
        <v>0</v>
      </c>
      <c r="AJ33" s="89">
        <f t="shared" si="9"/>
        <v>0</v>
      </c>
      <c r="AK33" s="89">
        <f t="shared" si="10"/>
        <v>0</v>
      </c>
      <c r="AL33" s="89">
        <f t="shared" si="11"/>
        <v>0</v>
      </c>
      <c r="AM33" s="89">
        <f t="shared" si="12"/>
        <v>0</v>
      </c>
    </row>
    <row r="34" spans="1:39" s="88" customFormat="1" ht="72.75" customHeight="1">
      <c r="A34" s="84"/>
      <c r="B34" s="85">
        <f t="shared" ref="B34:B299" si="39">ROW()-20</f>
        <v>14</v>
      </c>
      <c r="C34" s="263" t="s">
        <v>198</v>
      </c>
      <c r="D34" s="263"/>
      <c r="E34" s="264" t="s">
        <v>241</v>
      </c>
      <c r="F34" s="265"/>
      <c r="G34" s="187" t="s">
        <v>137</v>
      </c>
      <c r="H34" s="167" t="s">
        <v>135</v>
      </c>
      <c r="I34" s="266" t="s">
        <v>201</v>
      </c>
      <c r="J34" s="267"/>
      <c r="K34" s="268"/>
      <c r="L34" s="183"/>
      <c r="M34" s="183"/>
      <c r="N34" s="183"/>
      <c r="O34" s="183"/>
      <c r="P34" s="183"/>
      <c r="Q34" s="183"/>
      <c r="R34" s="183"/>
      <c r="S34" s="183"/>
      <c r="T34" s="183"/>
      <c r="U34" s="279"/>
      <c r="V34" s="280"/>
      <c r="W34" s="280"/>
      <c r="X34" s="281"/>
      <c r="Y34" s="176" t="str">
        <f t="shared" ref="Y34:Y44" si="40">IF(COUNTA(C34:K34)=0,"",IF(COUNTA(L34:T34)=0,"未実施",IF(COUNTIF(L34:T34,"Y")=1,"終了","試験中")))</f>
        <v>未実施</v>
      </c>
      <c r="Z34" s="177" t="str">
        <f t="shared" ref="Z34:Z44" si="41">IF(COUNTA(C34:K34)=0,"",IF(L34&lt;&gt;"",$L$10,IF(M34&lt;&gt;"",$M$10,IF(N34&lt;&gt;"",$N$10,IF(O34&lt;&gt;"",$O$10,IF(P34&lt;&gt;"",$P$10,IF(T34&lt;&gt;"",$T$10,"")))))))</f>
        <v/>
      </c>
      <c r="AA34" s="178" t="str">
        <f t="shared" ref="AA34:AA44" si="42">IF(COUNTA(C34:K34)=0,"",IF(L34="Y",$L$10,IF(M34="Y",$M$10,IF(N34="Y",$N$10,IF(O34="Y",$O$10,IF(P34="Y",$P$10,IF(T34="Y",$T$10,"")))))))</f>
        <v/>
      </c>
      <c r="AB34" s="87">
        <f t="shared" ref="AB34:AB44" si="43">IF(OR(L34 &lt;&gt; "",M34 &lt;&gt;"",N34 &lt;&gt; "",O34 &lt;&gt;"",P34 &lt;&gt; "",Q34 &lt;&gt;"",R34 &lt;&gt; "",S34 &lt;&gt;"",T34 &lt;&gt; ""),1,0)</f>
        <v>0</v>
      </c>
      <c r="AC34" s="87">
        <f t="shared" ref="AC34:AC44" si="44">IF(OR(L34 = "H",M34 = "H",N34 = "H",O34 = "H",P34 = "H",Q34 = "H",R34 = "H",S34 = "H",T34 = "H",L34 = "M",M34 = "M",N34 = "M",O34 = "M",P34 = "M",Q34 = "M",R34 = "M",S34 = "M",T34 = "M",L34 = "L",M34 = "L",N34 = "L",O34 = "L",P34 = "L",Q34 = "L",R34 = "L",S34 = "L",T34 = "L"),1,0)</f>
        <v>0</v>
      </c>
      <c r="AD34" s="88">
        <f t="shared" ref="AD34:AD299" si="45">IF(AND(ISNUMBER($B34)=TRUE,$B34  &lt;&gt; "",$C34 &lt;&gt; "",$G34 &lt;&gt;""),1,0)</f>
        <v>1</v>
      </c>
      <c r="AE34" s="89">
        <f t="shared" ref="AE34:AE299" si="46">IF($L34&lt;&gt;"",1,0)</f>
        <v>0</v>
      </c>
      <c r="AF34" s="89">
        <f t="shared" ref="AF34:AF299" si="47">IF(AND($L34="",$M34&lt;&gt;""),1,0)</f>
        <v>0</v>
      </c>
      <c r="AG34" s="89">
        <f t="shared" ref="AG34:AG299" si="48">IF(AND($L34="",$M34="",$N34&lt;&gt;""),1,0)</f>
        <v>0</v>
      </c>
      <c r="AH34" s="89">
        <f t="shared" ref="AH34:AH299" si="49">IF(AND($L34="",$M34="",$N34="",$O34&lt;&gt;""),1,0)</f>
        <v>0</v>
      </c>
      <c r="AI34" s="89">
        <f t="shared" ref="AI34:AI299" si="50">IF(AND($L34="",$M34="",$N34="",$O34="",$P34&lt;&gt;""),1,0)</f>
        <v>0</v>
      </c>
      <c r="AJ34" s="89">
        <f t="shared" ref="AJ34:AJ299" si="51">IF(AND($L34="",$M34="",$N34="",$O34="",$P34="",$Q34&lt;&gt;""),1,0)</f>
        <v>0</v>
      </c>
      <c r="AK34" s="89">
        <f t="shared" ref="AK34:AK299" si="52">IF(AND($L34="",$M34="",$N34="",$O34="",$P34="",$Q34="",$R34&lt;&gt;""),1,0)</f>
        <v>0</v>
      </c>
      <c r="AL34" s="89">
        <f t="shared" ref="AL34:AL299" si="53">IF(AND($L34="",$M34="",$N34="",$O34="",$P34="",$Q34="",$R34="",$S34&lt;&gt;""),1,0)</f>
        <v>0</v>
      </c>
      <c r="AM34" s="89">
        <f t="shared" ref="AM34:AM299" si="54">IF(AND($L34="",$M34="",$N34="",$O34="",$P34="",$Q34="",$R34="",$S34="",$T34&lt;&gt;""),1,0)</f>
        <v>0</v>
      </c>
    </row>
    <row r="35" spans="1:39" s="88" customFormat="1" ht="40.5" customHeight="1">
      <c r="A35" s="84"/>
      <c r="B35" s="85">
        <f t="shared" si="39"/>
        <v>15</v>
      </c>
      <c r="C35" s="277"/>
      <c r="D35" s="277"/>
      <c r="E35" s="278"/>
      <c r="F35" s="278"/>
      <c r="G35" s="185"/>
      <c r="H35" s="167" t="s">
        <v>203</v>
      </c>
      <c r="I35" s="266" t="s">
        <v>204</v>
      </c>
      <c r="J35" s="267"/>
      <c r="K35" s="268"/>
      <c r="L35" s="183"/>
      <c r="M35" s="183"/>
      <c r="N35" s="183"/>
      <c r="O35" s="183"/>
      <c r="P35" s="183"/>
      <c r="Q35" s="183"/>
      <c r="R35" s="183"/>
      <c r="S35" s="183"/>
      <c r="T35" s="183"/>
      <c r="U35" s="279"/>
      <c r="V35" s="280"/>
      <c r="W35" s="280"/>
      <c r="X35" s="281"/>
      <c r="Y35" s="176" t="str">
        <f t="shared" ref="Y35" si="55">IF(COUNTA(C35:K35)=0,"",IF(COUNTA(L35:T35)=0,"未実施",IF(COUNTIF(L35:T35,"Y")=1,"終了","試験中")))</f>
        <v>未実施</v>
      </c>
      <c r="Z35" s="177" t="str">
        <f t="shared" ref="Z35" si="56">IF(COUNTA(C35:K35)=0,"",IF(L35&lt;&gt;"",$L$10,IF(M35&lt;&gt;"",$M$10,IF(N35&lt;&gt;"",$N$10,IF(O35&lt;&gt;"",$O$10,IF(P35&lt;&gt;"",$P$10,IF(T35&lt;&gt;"",$T$10,"")))))))</f>
        <v/>
      </c>
      <c r="AA35" s="178" t="str">
        <f t="shared" ref="AA35" si="57">IF(COUNTA(C35:K35)=0,"",IF(L35="Y",$L$10,IF(M35="Y",$M$10,IF(N35="Y",$N$10,IF(O35="Y",$O$10,IF(P35="Y",$P$10,IF(T35="Y",$T$10,"")))))))</f>
        <v/>
      </c>
      <c r="AB35" s="87">
        <f t="shared" ref="AB35" si="58">IF(OR(L35 &lt;&gt; "",M35 &lt;&gt;"",N35 &lt;&gt; "",O35 &lt;&gt;"",P35 &lt;&gt; "",Q35 &lt;&gt;"",R35 &lt;&gt; "",S35 &lt;&gt;"",T35 &lt;&gt; ""),1,0)</f>
        <v>0</v>
      </c>
      <c r="AC35" s="87">
        <f t="shared" ref="AC35" si="59">IF(OR(L35 = "H",M35 = "H",N35 = "H",O35 = "H",P35 = "H",Q35 = "H",R35 = "H",S35 = "H",T35 = "H",L35 = "M",M35 = "M",N35 = "M",O35 = "M",P35 = "M",Q35 = "M",R35 = "M",S35 = "M",T35 = "M",L35 = "L",M35 = "L",N35 = "L",O35 = "L",P35 = "L",Q35 = "L",R35 = "L",S35 = "L",T35 = "L"),1,0)</f>
        <v>0</v>
      </c>
      <c r="AD35" s="88">
        <f t="shared" si="45"/>
        <v>0</v>
      </c>
      <c r="AE35" s="89">
        <f t="shared" si="46"/>
        <v>0</v>
      </c>
      <c r="AF35" s="89">
        <f t="shared" si="47"/>
        <v>0</v>
      </c>
      <c r="AG35" s="89">
        <f t="shared" si="48"/>
        <v>0</v>
      </c>
      <c r="AH35" s="89">
        <f t="shared" si="49"/>
        <v>0</v>
      </c>
      <c r="AI35" s="89">
        <f t="shared" si="50"/>
        <v>0</v>
      </c>
      <c r="AJ35" s="89">
        <f t="shared" si="51"/>
        <v>0</v>
      </c>
      <c r="AK35" s="89">
        <f t="shared" si="52"/>
        <v>0</v>
      </c>
      <c r="AL35" s="89">
        <f t="shared" si="53"/>
        <v>0</v>
      </c>
      <c r="AM35" s="89">
        <f t="shared" si="54"/>
        <v>0</v>
      </c>
    </row>
    <row r="36" spans="1:39" s="88" customFormat="1" ht="40.5" customHeight="1">
      <c r="A36" s="84"/>
      <c r="B36" s="85">
        <f t="shared" si="39"/>
        <v>16</v>
      </c>
      <c r="C36" s="277"/>
      <c r="D36" s="277"/>
      <c r="E36" s="278"/>
      <c r="F36" s="278"/>
      <c r="G36" s="185"/>
      <c r="H36" s="167" t="s">
        <v>146</v>
      </c>
      <c r="I36" s="266" t="s">
        <v>209</v>
      </c>
      <c r="J36" s="267"/>
      <c r="K36" s="268"/>
      <c r="L36" s="183"/>
      <c r="M36" s="183"/>
      <c r="N36" s="183"/>
      <c r="O36" s="183"/>
      <c r="P36" s="183"/>
      <c r="Q36" s="183"/>
      <c r="R36" s="183"/>
      <c r="S36" s="183"/>
      <c r="T36" s="183"/>
      <c r="U36" s="279"/>
      <c r="V36" s="280"/>
      <c r="W36" s="280"/>
      <c r="X36" s="281"/>
      <c r="Y36" s="176" t="str">
        <f t="shared" si="40"/>
        <v>未実施</v>
      </c>
      <c r="Z36" s="177" t="str">
        <f t="shared" si="41"/>
        <v/>
      </c>
      <c r="AA36" s="178" t="str">
        <f t="shared" si="42"/>
        <v/>
      </c>
      <c r="AB36" s="87">
        <f t="shared" si="43"/>
        <v>0</v>
      </c>
      <c r="AC36" s="87">
        <f t="shared" si="44"/>
        <v>0</v>
      </c>
      <c r="AD36" s="88">
        <f t="shared" si="45"/>
        <v>0</v>
      </c>
      <c r="AE36" s="89">
        <f t="shared" si="46"/>
        <v>0</v>
      </c>
      <c r="AF36" s="89">
        <f t="shared" si="47"/>
        <v>0</v>
      </c>
      <c r="AG36" s="89">
        <f t="shared" si="48"/>
        <v>0</v>
      </c>
      <c r="AH36" s="89">
        <f t="shared" si="49"/>
        <v>0</v>
      </c>
      <c r="AI36" s="89">
        <f t="shared" si="50"/>
        <v>0</v>
      </c>
      <c r="AJ36" s="89">
        <f t="shared" si="51"/>
        <v>0</v>
      </c>
      <c r="AK36" s="89">
        <f t="shared" si="52"/>
        <v>0</v>
      </c>
      <c r="AL36" s="89">
        <f t="shared" si="53"/>
        <v>0</v>
      </c>
      <c r="AM36" s="89">
        <f t="shared" si="54"/>
        <v>0</v>
      </c>
    </row>
    <row r="37" spans="1:39" s="88" customFormat="1" ht="40.5" customHeight="1">
      <c r="A37" s="84"/>
      <c r="B37" s="85">
        <f t="shared" si="39"/>
        <v>17</v>
      </c>
      <c r="C37" s="277"/>
      <c r="D37" s="277"/>
      <c r="E37" s="278"/>
      <c r="F37" s="278"/>
      <c r="G37" s="185"/>
      <c r="H37" s="184" t="s">
        <v>145</v>
      </c>
      <c r="I37" s="266" t="s">
        <v>202</v>
      </c>
      <c r="J37" s="267"/>
      <c r="K37" s="268"/>
      <c r="L37" s="183"/>
      <c r="M37" s="183"/>
      <c r="N37" s="183"/>
      <c r="O37" s="183"/>
      <c r="P37" s="183"/>
      <c r="Q37" s="183"/>
      <c r="R37" s="183"/>
      <c r="S37" s="183"/>
      <c r="T37" s="183"/>
      <c r="U37" s="279"/>
      <c r="V37" s="280"/>
      <c r="W37" s="280"/>
      <c r="X37" s="281"/>
      <c r="Y37" s="176" t="str">
        <f t="shared" si="40"/>
        <v>未実施</v>
      </c>
      <c r="Z37" s="177" t="str">
        <f t="shared" si="41"/>
        <v/>
      </c>
      <c r="AA37" s="178" t="str">
        <f t="shared" si="42"/>
        <v/>
      </c>
      <c r="AB37" s="87">
        <f t="shared" si="43"/>
        <v>0</v>
      </c>
      <c r="AC37" s="87">
        <f t="shared" si="44"/>
        <v>0</v>
      </c>
      <c r="AD37" s="88">
        <f t="shared" si="45"/>
        <v>0</v>
      </c>
      <c r="AE37" s="89">
        <f t="shared" si="46"/>
        <v>0</v>
      </c>
      <c r="AF37" s="89">
        <f t="shared" si="47"/>
        <v>0</v>
      </c>
      <c r="AG37" s="89">
        <f t="shared" si="48"/>
        <v>0</v>
      </c>
      <c r="AH37" s="89">
        <f t="shared" si="49"/>
        <v>0</v>
      </c>
      <c r="AI37" s="89">
        <f t="shared" si="50"/>
        <v>0</v>
      </c>
      <c r="AJ37" s="89">
        <f t="shared" si="51"/>
        <v>0</v>
      </c>
      <c r="AK37" s="89">
        <f t="shared" si="52"/>
        <v>0</v>
      </c>
      <c r="AL37" s="89">
        <f t="shared" si="53"/>
        <v>0</v>
      </c>
      <c r="AM37" s="89">
        <f t="shared" si="54"/>
        <v>0</v>
      </c>
    </row>
    <row r="38" spans="1:39" s="88" customFormat="1" ht="40.5" customHeight="1">
      <c r="A38" s="84"/>
      <c r="B38" s="85">
        <f t="shared" si="39"/>
        <v>18</v>
      </c>
      <c r="C38" s="277"/>
      <c r="D38" s="277"/>
      <c r="E38" s="278"/>
      <c r="F38" s="278"/>
      <c r="G38" s="185"/>
      <c r="H38" s="184" t="s">
        <v>205</v>
      </c>
      <c r="I38" s="266" t="s">
        <v>208</v>
      </c>
      <c r="J38" s="267"/>
      <c r="K38" s="268"/>
      <c r="L38" s="183"/>
      <c r="M38" s="183"/>
      <c r="N38" s="183"/>
      <c r="O38" s="183"/>
      <c r="P38" s="183"/>
      <c r="Q38" s="183"/>
      <c r="R38" s="183"/>
      <c r="S38" s="183"/>
      <c r="T38" s="183"/>
      <c r="U38" s="279"/>
      <c r="V38" s="280"/>
      <c r="W38" s="280"/>
      <c r="X38" s="281"/>
      <c r="Y38" s="176" t="str">
        <f t="shared" si="40"/>
        <v>未実施</v>
      </c>
      <c r="Z38" s="177" t="str">
        <f t="shared" si="41"/>
        <v/>
      </c>
      <c r="AA38" s="178" t="str">
        <f t="shared" si="42"/>
        <v/>
      </c>
      <c r="AB38" s="87">
        <f t="shared" si="43"/>
        <v>0</v>
      </c>
      <c r="AC38" s="87">
        <f t="shared" si="44"/>
        <v>0</v>
      </c>
      <c r="AD38" s="88">
        <f t="shared" si="45"/>
        <v>0</v>
      </c>
      <c r="AE38" s="89">
        <f t="shared" si="46"/>
        <v>0</v>
      </c>
      <c r="AF38" s="89">
        <f t="shared" si="47"/>
        <v>0</v>
      </c>
      <c r="AG38" s="89">
        <f t="shared" si="48"/>
        <v>0</v>
      </c>
      <c r="AH38" s="89">
        <f t="shared" si="49"/>
        <v>0</v>
      </c>
      <c r="AI38" s="89">
        <f t="shared" si="50"/>
        <v>0</v>
      </c>
      <c r="AJ38" s="89">
        <f t="shared" si="51"/>
        <v>0</v>
      </c>
      <c r="AK38" s="89">
        <f t="shared" si="52"/>
        <v>0</v>
      </c>
      <c r="AL38" s="89">
        <f t="shared" si="53"/>
        <v>0</v>
      </c>
      <c r="AM38" s="89">
        <f t="shared" si="54"/>
        <v>0</v>
      </c>
    </row>
    <row r="39" spans="1:39" s="88" customFormat="1" ht="38.25" customHeight="1">
      <c r="A39" s="84"/>
      <c r="B39" s="85">
        <f t="shared" si="39"/>
        <v>19</v>
      </c>
      <c r="C39" s="277"/>
      <c r="D39" s="277"/>
      <c r="E39" s="278"/>
      <c r="F39" s="278"/>
      <c r="G39" s="185"/>
      <c r="H39" s="167" t="s">
        <v>206</v>
      </c>
      <c r="I39" s="266" t="s">
        <v>207</v>
      </c>
      <c r="J39" s="267"/>
      <c r="K39" s="268"/>
      <c r="L39" s="183"/>
      <c r="M39" s="183"/>
      <c r="N39" s="183"/>
      <c r="O39" s="183"/>
      <c r="P39" s="183"/>
      <c r="Q39" s="183"/>
      <c r="R39" s="183"/>
      <c r="S39" s="183"/>
      <c r="T39" s="183"/>
      <c r="U39" s="279"/>
      <c r="V39" s="280"/>
      <c r="W39" s="280"/>
      <c r="X39" s="281"/>
      <c r="Y39" s="176" t="str">
        <f t="shared" si="40"/>
        <v>未実施</v>
      </c>
      <c r="Z39" s="177" t="str">
        <f t="shared" si="41"/>
        <v/>
      </c>
      <c r="AA39" s="178" t="str">
        <f t="shared" si="42"/>
        <v/>
      </c>
      <c r="AB39" s="87">
        <f t="shared" si="43"/>
        <v>0</v>
      </c>
      <c r="AC39" s="87">
        <f t="shared" si="44"/>
        <v>0</v>
      </c>
      <c r="AD39" s="88">
        <f t="shared" si="45"/>
        <v>0</v>
      </c>
      <c r="AE39" s="89">
        <f t="shared" si="46"/>
        <v>0</v>
      </c>
      <c r="AF39" s="89">
        <f t="shared" si="47"/>
        <v>0</v>
      </c>
      <c r="AG39" s="89">
        <f t="shared" si="48"/>
        <v>0</v>
      </c>
      <c r="AH39" s="89">
        <f t="shared" si="49"/>
        <v>0</v>
      </c>
      <c r="AI39" s="89">
        <f t="shared" si="50"/>
        <v>0</v>
      </c>
      <c r="AJ39" s="89">
        <f t="shared" si="51"/>
        <v>0</v>
      </c>
      <c r="AK39" s="89">
        <f t="shared" si="52"/>
        <v>0</v>
      </c>
      <c r="AL39" s="89">
        <f t="shared" si="53"/>
        <v>0</v>
      </c>
      <c r="AM39" s="89">
        <f t="shared" si="54"/>
        <v>0</v>
      </c>
    </row>
    <row r="40" spans="1:39" s="88" customFormat="1" ht="47.25" customHeight="1">
      <c r="A40" s="84"/>
      <c r="B40" s="85">
        <f t="shared" si="39"/>
        <v>20</v>
      </c>
      <c r="C40" s="277"/>
      <c r="D40" s="277"/>
      <c r="E40" s="278"/>
      <c r="F40" s="278"/>
      <c r="G40" s="181"/>
      <c r="H40" s="167" t="s">
        <v>210</v>
      </c>
      <c r="I40" s="266" t="s">
        <v>211</v>
      </c>
      <c r="J40" s="267"/>
      <c r="K40" s="268"/>
      <c r="L40" s="86"/>
      <c r="M40" s="86"/>
      <c r="N40" s="86"/>
      <c r="O40" s="86"/>
      <c r="P40" s="86"/>
      <c r="Q40" s="86"/>
      <c r="R40" s="86"/>
      <c r="S40" s="86"/>
      <c r="T40" s="86"/>
      <c r="U40" s="279"/>
      <c r="V40" s="280"/>
      <c r="W40" s="280"/>
      <c r="X40" s="281"/>
      <c r="Y40" s="176" t="str">
        <f t="shared" si="40"/>
        <v>未実施</v>
      </c>
      <c r="Z40" s="177" t="str">
        <f t="shared" si="41"/>
        <v/>
      </c>
      <c r="AA40" s="178" t="str">
        <f t="shared" si="42"/>
        <v/>
      </c>
      <c r="AB40" s="87">
        <f t="shared" si="43"/>
        <v>0</v>
      </c>
      <c r="AC40" s="87">
        <f t="shared" si="44"/>
        <v>0</v>
      </c>
      <c r="AD40" s="88">
        <f t="shared" si="45"/>
        <v>0</v>
      </c>
      <c r="AE40" s="89">
        <f t="shared" si="46"/>
        <v>0</v>
      </c>
      <c r="AF40" s="89">
        <f t="shared" si="47"/>
        <v>0</v>
      </c>
      <c r="AG40" s="89">
        <f t="shared" si="48"/>
        <v>0</v>
      </c>
      <c r="AH40" s="89">
        <f t="shared" si="49"/>
        <v>0</v>
      </c>
      <c r="AI40" s="89">
        <f t="shared" si="50"/>
        <v>0</v>
      </c>
      <c r="AJ40" s="89">
        <f t="shared" si="51"/>
        <v>0</v>
      </c>
      <c r="AK40" s="89">
        <f t="shared" si="52"/>
        <v>0</v>
      </c>
      <c r="AL40" s="89">
        <f t="shared" si="53"/>
        <v>0</v>
      </c>
      <c r="AM40" s="89">
        <f t="shared" si="54"/>
        <v>0</v>
      </c>
    </row>
    <row r="41" spans="1:39" s="88" customFormat="1" ht="79.5" customHeight="1">
      <c r="A41" s="84"/>
      <c r="B41" s="85">
        <f t="shared" si="39"/>
        <v>21</v>
      </c>
      <c r="C41" s="277"/>
      <c r="D41" s="277"/>
      <c r="E41" s="278"/>
      <c r="F41" s="278"/>
      <c r="G41" s="181"/>
      <c r="H41" s="167" t="s">
        <v>147</v>
      </c>
      <c r="I41" s="266" t="s">
        <v>163</v>
      </c>
      <c r="J41" s="267"/>
      <c r="K41" s="268"/>
      <c r="L41" s="183"/>
      <c r="M41" s="183"/>
      <c r="N41" s="183"/>
      <c r="O41" s="183"/>
      <c r="P41" s="183"/>
      <c r="Q41" s="183"/>
      <c r="R41" s="183"/>
      <c r="S41" s="183"/>
      <c r="T41" s="183"/>
      <c r="U41" s="279"/>
      <c r="V41" s="280"/>
      <c r="W41" s="280"/>
      <c r="X41" s="281"/>
      <c r="Y41" s="176" t="str">
        <f t="shared" si="40"/>
        <v>未実施</v>
      </c>
      <c r="Z41" s="177" t="str">
        <f t="shared" si="41"/>
        <v/>
      </c>
      <c r="AA41" s="178" t="str">
        <f t="shared" si="42"/>
        <v/>
      </c>
      <c r="AB41" s="87">
        <f t="shared" si="43"/>
        <v>0</v>
      </c>
      <c r="AC41" s="87">
        <f t="shared" si="44"/>
        <v>0</v>
      </c>
      <c r="AD41" s="88">
        <f t="shared" si="45"/>
        <v>0</v>
      </c>
      <c r="AE41" s="89">
        <f t="shared" si="46"/>
        <v>0</v>
      </c>
      <c r="AF41" s="89">
        <f t="shared" si="47"/>
        <v>0</v>
      </c>
      <c r="AG41" s="89">
        <f t="shared" si="48"/>
        <v>0</v>
      </c>
      <c r="AH41" s="89">
        <f t="shared" si="49"/>
        <v>0</v>
      </c>
      <c r="AI41" s="89">
        <f t="shared" si="50"/>
        <v>0</v>
      </c>
      <c r="AJ41" s="89">
        <f t="shared" si="51"/>
        <v>0</v>
      </c>
      <c r="AK41" s="89">
        <f t="shared" si="52"/>
        <v>0</v>
      </c>
      <c r="AL41" s="89">
        <f t="shared" si="53"/>
        <v>0</v>
      </c>
      <c r="AM41" s="89">
        <f t="shared" si="54"/>
        <v>0</v>
      </c>
    </row>
    <row r="42" spans="1:39" s="88" customFormat="1" ht="61.5" customHeight="1">
      <c r="A42" s="84"/>
      <c r="B42" s="85">
        <f t="shared" si="39"/>
        <v>22</v>
      </c>
      <c r="C42" s="277"/>
      <c r="D42" s="277"/>
      <c r="E42" s="278"/>
      <c r="F42" s="278"/>
      <c r="G42" s="181"/>
      <c r="H42" s="167" t="s">
        <v>148</v>
      </c>
      <c r="I42" s="266" t="s">
        <v>162</v>
      </c>
      <c r="J42" s="267"/>
      <c r="K42" s="268"/>
      <c r="L42" s="183"/>
      <c r="M42" s="183"/>
      <c r="N42" s="183"/>
      <c r="O42" s="183"/>
      <c r="P42" s="183"/>
      <c r="Q42" s="183"/>
      <c r="R42" s="183"/>
      <c r="S42" s="183"/>
      <c r="T42" s="183"/>
      <c r="U42" s="279"/>
      <c r="V42" s="280"/>
      <c r="W42" s="280"/>
      <c r="X42" s="281"/>
      <c r="Y42" s="176" t="str">
        <f t="shared" si="40"/>
        <v>未実施</v>
      </c>
      <c r="Z42" s="177" t="str">
        <f t="shared" si="41"/>
        <v/>
      </c>
      <c r="AA42" s="178" t="str">
        <f t="shared" si="42"/>
        <v/>
      </c>
      <c r="AB42" s="87">
        <f t="shared" si="43"/>
        <v>0</v>
      </c>
      <c r="AC42" s="87">
        <f t="shared" si="44"/>
        <v>0</v>
      </c>
      <c r="AD42" s="88">
        <f t="shared" si="45"/>
        <v>0</v>
      </c>
      <c r="AE42" s="89">
        <f t="shared" si="46"/>
        <v>0</v>
      </c>
      <c r="AF42" s="89">
        <f t="shared" si="47"/>
        <v>0</v>
      </c>
      <c r="AG42" s="89">
        <f t="shared" si="48"/>
        <v>0</v>
      </c>
      <c r="AH42" s="89">
        <f t="shared" si="49"/>
        <v>0</v>
      </c>
      <c r="AI42" s="89">
        <f t="shared" si="50"/>
        <v>0</v>
      </c>
      <c r="AJ42" s="89">
        <f t="shared" si="51"/>
        <v>0</v>
      </c>
      <c r="AK42" s="89">
        <f t="shared" si="52"/>
        <v>0</v>
      </c>
      <c r="AL42" s="89">
        <f t="shared" si="53"/>
        <v>0</v>
      </c>
      <c r="AM42" s="89">
        <f t="shared" si="54"/>
        <v>0</v>
      </c>
    </row>
    <row r="43" spans="1:39" s="88" customFormat="1" ht="68.25" customHeight="1">
      <c r="A43" s="84"/>
      <c r="B43" s="85">
        <f t="shared" si="39"/>
        <v>23</v>
      </c>
      <c r="C43" s="277"/>
      <c r="D43" s="277"/>
      <c r="E43" s="278"/>
      <c r="F43" s="278"/>
      <c r="G43" s="188"/>
      <c r="H43" s="167" t="s">
        <v>212</v>
      </c>
      <c r="I43" s="266" t="s">
        <v>164</v>
      </c>
      <c r="J43" s="267"/>
      <c r="K43" s="268"/>
      <c r="L43" s="183"/>
      <c r="M43" s="183"/>
      <c r="N43" s="183"/>
      <c r="O43" s="183"/>
      <c r="P43" s="183"/>
      <c r="Q43" s="183"/>
      <c r="R43" s="183"/>
      <c r="S43" s="183"/>
      <c r="T43" s="183"/>
      <c r="U43" s="279"/>
      <c r="V43" s="280"/>
      <c r="W43" s="280"/>
      <c r="X43" s="281"/>
      <c r="Y43" s="176" t="str">
        <f t="shared" si="40"/>
        <v>未実施</v>
      </c>
      <c r="Z43" s="177" t="str">
        <f t="shared" si="41"/>
        <v/>
      </c>
      <c r="AA43" s="178" t="str">
        <f t="shared" si="42"/>
        <v/>
      </c>
      <c r="AB43" s="87">
        <f t="shared" si="43"/>
        <v>0</v>
      </c>
      <c r="AC43" s="87">
        <f t="shared" si="44"/>
        <v>0</v>
      </c>
      <c r="AD43" s="88">
        <f t="shared" si="45"/>
        <v>0</v>
      </c>
      <c r="AE43" s="89">
        <f t="shared" si="46"/>
        <v>0</v>
      </c>
      <c r="AF43" s="89">
        <f t="shared" si="47"/>
        <v>0</v>
      </c>
      <c r="AG43" s="89">
        <f t="shared" si="48"/>
        <v>0</v>
      </c>
      <c r="AH43" s="89">
        <f t="shared" si="49"/>
        <v>0</v>
      </c>
      <c r="AI43" s="89">
        <f t="shared" si="50"/>
        <v>0</v>
      </c>
      <c r="AJ43" s="89">
        <f t="shared" si="51"/>
        <v>0</v>
      </c>
      <c r="AK43" s="89">
        <f t="shared" si="52"/>
        <v>0</v>
      </c>
      <c r="AL43" s="89">
        <f t="shared" si="53"/>
        <v>0</v>
      </c>
      <c r="AM43" s="89">
        <f t="shared" si="54"/>
        <v>0</v>
      </c>
    </row>
    <row r="44" spans="1:39" s="88" customFormat="1" ht="68.25" customHeight="1">
      <c r="A44" s="84"/>
      <c r="B44" s="85">
        <f t="shared" si="39"/>
        <v>24</v>
      </c>
      <c r="C44" s="277"/>
      <c r="D44" s="277"/>
      <c r="E44" s="278"/>
      <c r="F44" s="278"/>
      <c r="G44" s="189"/>
      <c r="H44" s="167" t="s">
        <v>215</v>
      </c>
      <c r="I44" s="266" t="s">
        <v>213</v>
      </c>
      <c r="J44" s="267"/>
      <c r="K44" s="268"/>
      <c r="L44" s="183"/>
      <c r="M44" s="183"/>
      <c r="N44" s="183"/>
      <c r="O44" s="183"/>
      <c r="P44" s="183"/>
      <c r="Q44" s="183"/>
      <c r="R44" s="183"/>
      <c r="S44" s="183"/>
      <c r="T44" s="183"/>
      <c r="U44" s="279"/>
      <c r="V44" s="280"/>
      <c r="W44" s="280"/>
      <c r="X44" s="281"/>
      <c r="Y44" s="176" t="str">
        <f t="shared" si="40"/>
        <v>未実施</v>
      </c>
      <c r="Z44" s="177" t="str">
        <f t="shared" si="41"/>
        <v/>
      </c>
      <c r="AA44" s="178" t="str">
        <f t="shared" si="42"/>
        <v/>
      </c>
      <c r="AB44" s="87">
        <f t="shared" si="43"/>
        <v>0</v>
      </c>
      <c r="AC44" s="87">
        <f t="shared" si="44"/>
        <v>0</v>
      </c>
      <c r="AD44" s="88">
        <f t="shared" si="45"/>
        <v>0</v>
      </c>
      <c r="AE44" s="89">
        <f t="shared" si="46"/>
        <v>0</v>
      </c>
      <c r="AF44" s="89">
        <f t="shared" si="47"/>
        <v>0</v>
      </c>
      <c r="AG44" s="89">
        <f t="shared" si="48"/>
        <v>0</v>
      </c>
      <c r="AH44" s="89">
        <f t="shared" si="49"/>
        <v>0</v>
      </c>
      <c r="AI44" s="89">
        <f t="shared" si="50"/>
        <v>0</v>
      </c>
      <c r="AJ44" s="89">
        <f t="shared" si="51"/>
        <v>0</v>
      </c>
      <c r="AK44" s="89">
        <f t="shared" si="52"/>
        <v>0</v>
      </c>
      <c r="AL44" s="89">
        <f t="shared" si="53"/>
        <v>0</v>
      </c>
      <c r="AM44" s="89">
        <f t="shared" si="54"/>
        <v>0</v>
      </c>
    </row>
    <row r="45" spans="1:39" s="88" customFormat="1" ht="68.25" customHeight="1">
      <c r="A45" s="84"/>
      <c r="B45" s="85">
        <f t="shared" si="39"/>
        <v>25</v>
      </c>
      <c r="C45" s="277"/>
      <c r="D45" s="277"/>
      <c r="E45" s="278"/>
      <c r="F45" s="278"/>
      <c r="G45" s="189"/>
      <c r="H45" s="167" t="s">
        <v>216</v>
      </c>
      <c r="I45" s="266" t="s">
        <v>214</v>
      </c>
      <c r="J45" s="267"/>
      <c r="K45" s="268"/>
      <c r="L45" s="183"/>
      <c r="M45" s="183"/>
      <c r="N45" s="183"/>
      <c r="O45" s="183"/>
      <c r="P45" s="183"/>
      <c r="Q45" s="183"/>
      <c r="R45" s="183"/>
      <c r="S45" s="183"/>
      <c r="T45" s="183"/>
      <c r="U45" s="279"/>
      <c r="V45" s="280"/>
      <c r="W45" s="280"/>
      <c r="X45" s="281"/>
      <c r="Y45" s="176" t="str">
        <f t="shared" ref="Y45" si="60">IF(COUNTA(C45:K45)=0,"",IF(COUNTA(L45:T45)=0,"未実施",IF(COUNTIF(L45:T45,"Y")=1,"終了","試験中")))</f>
        <v>未実施</v>
      </c>
      <c r="Z45" s="177" t="str">
        <f t="shared" ref="Z45" si="61">IF(COUNTA(C45:K45)=0,"",IF(L45&lt;&gt;"",$L$10,IF(M45&lt;&gt;"",$M$10,IF(N45&lt;&gt;"",$N$10,IF(O45&lt;&gt;"",$O$10,IF(P45&lt;&gt;"",$P$10,IF(T45&lt;&gt;"",$T$10,"")))))))</f>
        <v/>
      </c>
      <c r="AA45" s="178" t="str">
        <f t="shared" ref="AA45" si="62">IF(COUNTA(C45:K45)=0,"",IF(L45="Y",$L$10,IF(M45="Y",$M$10,IF(N45="Y",$N$10,IF(O45="Y",$O$10,IF(P45="Y",$P$10,IF(T45="Y",$T$10,"")))))))</f>
        <v/>
      </c>
      <c r="AB45" s="87">
        <f t="shared" ref="AB45" si="63">IF(OR(L45 &lt;&gt; "",M45 &lt;&gt;"",N45 &lt;&gt; "",O45 &lt;&gt;"",P45 &lt;&gt; "",Q45 &lt;&gt;"",R45 &lt;&gt; "",S45 &lt;&gt;"",T45 &lt;&gt; ""),1,0)</f>
        <v>0</v>
      </c>
      <c r="AC45" s="87">
        <f t="shared" ref="AC45" si="64">IF(OR(L45 = "H",M45 = "H",N45 = "H",O45 = "H",P45 = "H",Q45 = "H",R45 = "H",S45 = "H",T45 = "H",L45 = "M",M45 = "M",N45 = "M",O45 = "M",P45 = "M",Q45 = "M",R45 = "M",S45 = "M",T45 = "M",L45 = "L",M45 = "L",N45 = "L",O45 = "L",P45 = "L",Q45 = "L",R45 = "L",S45 = "L",T45 = "L"),1,0)</f>
        <v>0</v>
      </c>
      <c r="AD45" s="88">
        <f t="shared" si="45"/>
        <v>0</v>
      </c>
      <c r="AE45" s="89">
        <f t="shared" si="46"/>
        <v>0</v>
      </c>
      <c r="AF45" s="89">
        <f t="shared" si="47"/>
        <v>0</v>
      </c>
      <c r="AG45" s="89">
        <f t="shared" si="48"/>
        <v>0</v>
      </c>
      <c r="AH45" s="89">
        <f t="shared" si="49"/>
        <v>0</v>
      </c>
      <c r="AI45" s="89">
        <f t="shared" si="50"/>
        <v>0</v>
      </c>
      <c r="AJ45" s="89">
        <f t="shared" si="51"/>
        <v>0</v>
      </c>
      <c r="AK45" s="89">
        <f t="shared" si="52"/>
        <v>0</v>
      </c>
      <c r="AL45" s="89">
        <f t="shared" si="53"/>
        <v>0</v>
      </c>
      <c r="AM45" s="89">
        <f t="shared" si="54"/>
        <v>0</v>
      </c>
    </row>
    <row r="46" spans="1:39" s="88" customFormat="1" ht="409.5" customHeight="1">
      <c r="A46" s="84"/>
      <c r="B46" s="85">
        <f t="shared" si="39"/>
        <v>26</v>
      </c>
      <c r="C46" s="277"/>
      <c r="D46" s="277"/>
      <c r="E46" s="278"/>
      <c r="F46" s="278"/>
      <c r="G46" s="189"/>
      <c r="H46" s="167" t="s">
        <v>218</v>
      </c>
      <c r="I46" s="266" t="s">
        <v>223</v>
      </c>
      <c r="J46" s="267"/>
      <c r="K46" s="268"/>
      <c r="L46" s="183"/>
      <c r="M46" s="183"/>
      <c r="N46" s="183"/>
      <c r="O46" s="183"/>
      <c r="P46" s="183"/>
      <c r="Q46" s="183"/>
      <c r="R46" s="183"/>
      <c r="S46" s="183"/>
      <c r="T46" s="183"/>
      <c r="U46" s="279"/>
      <c r="V46" s="280"/>
      <c r="W46" s="280"/>
      <c r="X46" s="281"/>
      <c r="Y46" s="176"/>
      <c r="Z46" s="177"/>
      <c r="AA46" s="178"/>
      <c r="AB46" s="87"/>
      <c r="AC46" s="87"/>
      <c r="AE46" s="89"/>
      <c r="AF46" s="89"/>
      <c r="AG46" s="89"/>
      <c r="AH46" s="89"/>
      <c r="AI46" s="89"/>
      <c r="AJ46" s="89"/>
      <c r="AK46" s="89"/>
      <c r="AL46" s="89"/>
      <c r="AM46" s="89"/>
    </row>
    <row r="47" spans="1:39" s="88" customFormat="1" ht="68.25" customHeight="1">
      <c r="A47" s="84"/>
      <c r="B47" s="85">
        <f t="shared" si="39"/>
        <v>27</v>
      </c>
      <c r="C47" s="277"/>
      <c r="D47" s="277"/>
      <c r="E47" s="278"/>
      <c r="F47" s="278"/>
      <c r="G47" s="189"/>
      <c r="H47" s="167" t="s">
        <v>231</v>
      </c>
      <c r="I47" s="266" t="s">
        <v>217</v>
      </c>
      <c r="J47" s="339"/>
      <c r="K47" s="300"/>
      <c r="L47" s="183"/>
      <c r="M47" s="183"/>
      <c r="N47" s="183"/>
      <c r="O47" s="183"/>
      <c r="P47" s="183"/>
      <c r="Q47" s="183"/>
      <c r="R47" s="183"/>
      <c r="S47" s="183"/>
      <c r="T47" s="183"/>
      <c r="U47" s="279"/>
      <c r="V47" s="280"/>
      <c r="W47" s="280"/>
      <c r="X47" s="281"/>
      <c r="Y47" s="176"/>
      <c r="Z47" s="177"/>
      <c r="AA47" s="178"/>
      <c r="AB47" s="87"/>
      <c r="AC47" s="87"/>
      <c r="AE47" s="89"/>
      <c r="AF47" s="89"/>
      <c r="AG47" s="89"/>
      <c r="AH47" s="89"/>
      <c r="AI47" s="89"/>
      <c r="AJ47" s="89"/>
      <c r="AK47" s="89"/>
      <c r="AL47" s="89"/>
      <c r="AM47" s="89"/>
    </row>
    <row r="48" spans="1:39" s="88" customFormat="1" ht="68.25" customHeight="1">
      <c r="A48" s="84"/>
      <c r="B48" s="85">
        <f t="shared" si="39"/>
        <v>28</v>
      </c>
      <c r="C48" s="277"/>
      <c r="D48" s="277"/>
      <c r="E48" s="278"/>
      <c r="F48" s="278"/>
      <c r="G48" s="189"/>
      <c r="H48" s="167" t="s">
        <v>221</v>
      </c>
      <c r="I48" s="266" t="s">
        <v>230</v>
      </c>
      <c r="J48" s="267"/>
      <c r="K48" s="268"/>
      <c r="L48" s="183"/>
      <c r="M48" s="183"/>
      <c r="N48" s="183"/>
      <c r="O48" s="183"/>
      <c r="P48" s="183"/>
      <c r="Q48" s="183"/>
      <c r="R48" s="183"/>
      <c r="S48" s="183"/>
      <c r="T48" s="183"/>
      <c r="U48" s="279"/>
      <c r="V48" s="280"/>
      <c r="W48" s="280"/>
      <c r="X48" s="281"/>
      <c r="Y48" s="176"/>
      <c r="Z48" s="177"/>
      <c r="AA48" s="178"/>
      <c r="AB48" s="87"/>
      <c r="AC48" s="87"/>
      <c r="AE48" s="89"/>
      <c r="AF48" s="89"/>
      <c r="AG48" s="89"/>
      <c r="AH48" s="89"/>
      <c r="AI48" s="89"/>
      <c r="AJ48" s="89"/>
      <c r="AK48" s="89"/>
      <c r="AL48" s="89"/>
      <c r="AM48" s="89"/>
    </row>
    <row r="49" spans="1:39" s="88" customFormat="1" ht="68.25" customHeight="1">
      <c r="A49" s="84"/>
      <c r="B49" s="85">
        <f t="shared" si="39"/>
        <v>29</v>
      </c>
      <c r="C49" s="277"/>
      <c r="D49" s="277"/>
      <c r="E49" s="278"/>
      <c r="F49" s="278"/>
      <c r="G49" s="189"/>
      <c r="H49" s="167" t="s">
        <v>220</v>
      </c>
      <c r="I49" s="266" t="s">
        <v>232</v>
      </c>
      <c r="J49" s="267"/>
      <c r="K49" s="268"/>
      <c r="L49" s="183"/>
      <c r="M49" s="183"/>
      <c r="N49" s="183"/>
      <c r="O49" s="183"/>
      <c r="P49" s="183"/>
      <c r="Q49" s="183"/>
      <c r="R49" s="183"/>
      <c r="S49" s="183"/>
      <c r="T49" s="183"/>
      <c r="U49" s="279"/>
      <c r="V49" s="280"/>
      <c r="W49" s="280"/>
      <c r="X49" s="281"/>
      <c r="Y49" s="176"/>
      <c r="Z49" s="177"/>
      <c r="AA49" s="178"/>
      <c r="AB49" s="87"/>
      <c r="AC49" s="87"/>
      <c r="AE49" s="89"/>
      <c r="AF49" s="89"/>
      <c r="AG49" s="89"/>
      <c r="AH49" s="89"/>
      <c r="AI49" s="89"/>
      <c r="AJ49" s="89"/>
      <c r="AK49" s="89"/>
      <c r="AL49" s="89"/>
      <c r="AM49" s="89"/>
    </row>
    <row r="50" spans="1:39" s="88" customFormat="1" ht="68.25" customHeight="1">
      <c r="A50" s="84"/>
      <c r="B50" s="85">
        <f t="shared" si="39"/>
        <v>30</v>
      </c>
      <c r="C50" s="277"/>
      <c r="D50" s="277"/>
      <c r="E50" s="278"/>
      <c r="F50" s="278"/>
      <c r="G50" s="189"/>
      <c r="H50" s="167" t="s">
        <v>222</v>
      </c>
      <c r="I50" s="266" t="s">
        <v>239</v>
      </c>
      <c r="J50" s="267"/>
      <c r="K50" s="268"/>
      <c r="L50" s="183"/>
      <c r="M50" s="183"/>
      <c r="N50" s="183"/>
      <c r="O50" s="183"/>
      <c r="P50" s="183"/>
      <c r="Q50" s="183"/>
      <c r="R50" s="183"/>
      <c r="S50" s="183"/>
      <c r="T50" s="183"/>
      <c r="U50" s="279"/>
      <c r="V50" s="280"/>
      <c r="W50" s="280"/>
      <c r="X50" s="281"/>
      <c r="Y50" s="176"/>
      <c r="Z50" s="177"/>
      <c r="AA50" s="178"/>
      <c r="AB50" s="87"/>
      <c r="AC50" s="87"/>
      <c r="AE50" s="89"/>
      <c r="AF50" s="89"/>
      <c r="AG50" s="89"/>
      <c r="AH50" s="89"/>
      <c r="AI50" s="89"/>
      <c r="AJ50" s="89"/>
      <c r="AK50" s="89"/>
      <c r="AL50" s="89"/>
      <c r="AM50" s="89"/>
    </row>
    <row r="51" spans="1:39" s="88" customFormat="1" ht="61.5" customHeight="1">
      <c r="A51" s="84"/>
      <c r="B51" s="85">
        <f t="shared" si="39"/>
        <v>31</v>
      </c>
      <c r="C51" s="277"/>
      <c r="D51" s="277"/>
      <c r="E51" s="278"/>
      <c r="F51" s="278"/>
      <c r="G51" s="189"/>
      <c r="H51" s="167" t="s">
        <v>224</v>
      </c>
      <c r="I51" s="266" t="s">
        <v>233</v>
      </c>
      <c r="J51" s="267"/>
      <c r="K51" s="268"/>
      <c r="L51" s="86"/>
      <c r="M51" s="86"/>
      <c r="N51" s="86"/>
      <c r="O51" s="86"/>
      <c r="P51" s="86"/>
      <c r="Q51" s="86"/>
      <c r="R51" s="86"/>
      <c r="S51" s="86"/>
      <c r="T51" s="86"/>
      <c r="U51" s="279"/>
      <c r="V51" s="280"/>
      <c r="W51" s="280"/>
      <c r="X51" s="281"/>
      <c r="Y51" s="176"/>
      <c r="Z51" s="177"/>
      <c r="AA51" s="178"/>
      <c r="AB51" s="87"/>
      <c r="AC51" s="87"/>
      <c r="AE51" s="89"/>
      <c r="AF51" s="89"/>
      <c r="AG51" s="89"/>
      <c r="AH51" s="89"/>
      <c r="AI51" s="89"/>
      <c r="AJ51" s="89"/>
      <c r="AK51" s="89"/>
      <c r="AL51" s="89"/>
      <c r="AM51" s="89"/>
    </row>
    <row r="52" spans="1:39" s="88" customFormat="1" ht="61.5" customHeight="1">
      <c r="A52" s="84"/>
      <c r="B52" s="85">
        <f t="shared" si="39"/>
        <v>32</v>
      </c>
      <c r="C52" s="277"/>
      <c r="D52" s="277"/>
      <c r="E52" s="278"/>
      <c r="F52" s="278"/>
      <c r="G52" s="189"/>
      <c r="H52" s="167" t="s">
        <v>225</v>
      </c>
      <c r="I52" s="266" t="s">
        <v>234</v>
      </c>
      <c r="J52" s="267"/>
      <c r="K52" s="268"/>
      <c r="L52" s="86"/>
      <c r="M52" s="86"/>
      <c r="N52" s="86"/>
      <c r="O52" s="86"/>
      <c r="P52" s="86"/>
      <c r="Q52" s="86"/>
      <c r="R52" s="86"/>
      <c r="S52" s="86"/>
      <c r="T52" s="86"/>
      <c r="U52" s="279"/>
      <c r="V52" s="280"/>
      <c r="W52" s="280"/>
      <c r="X52" s="281"/>
      <c r="Y52" s="176"/>
      <c r="Z52" s="177"/>
      <c r="AA52" s="178"/>
      <c r="AB52" s="87"/>
      <c r="AC52" s="87"/>
      <c r="AE52" s="89"/>
      <c r="AF52" s="89"/>
      <c r="AG52" s="89"/>
      <c r="AH52" s="89"/>
      <c r="AI52" s="89"/>
      <c r="AJ52" s="89"/>
      <c r="AK52" s="89"/>
      <c r="AL52" s="89"/>
      <c r="AM52" s="89"/>
    </row>
    <row r="53" spans="1:39" s="88" customFormat="1" ht="61.5" customHeight="1">
      <c r="A53" s="84"/>
      <c r="B53" s="85">
        <f t="shared" si="39"/>
        <v>33</v>
      </c>
      <c r="C53" s="277"/>
      <c r="D53" s="277"/>
      <c r="E53" s="278"/>
      <c r="F53" s="278"/>
      <c r="G53" s="189"/>
      <c r="H53" s="167" t="s">
        <v>226</v>
      </c>
      <c r="I53" s="266" t="s">
        <v>235</v>
      </c>
      <c r="J53" s="267"/>
      <c r="K53" s="268"/>
      <c r="L53" s="86"/>
      <c r="M53" s="86"/>
      <c r="N53" s="86"/>
      <c r="O53" s="86"/>
      <c r="P53" s="86"/>
      <c r="Q53" s="86"/>
      <c r="R53" s="86"/>
      <c r="S53" s="86"/>
      <c r="T53" s="86"/>
      <c r="U53" s="279"/>
      <c r="V53" s="280"/>
      <c r="W53" s="280"/>
      <c r="X53" s="281"/>
      <c r="Y53" s="176"/>
      <c r="Z53" s="177"/>
      <c r="AA53" s="178"/>
      <c r="AB53" s="87"/>
      <c r="AC53" s="87"/>
      <c r="AE53" s="89"/>
      <c r="AF53" s="89"/>
      <c r="AG53" s="89"/>
      <c r="AH53" s="89"/>
      <c r="AI53" s="89"/>
      <c r="AJ53" s="89"/>
      <c r="AK53" s="89"/>
      <c r="AL53" s="89"/>
      <c r="AM53" s="89"/>
    </row>
    <row r="54" spans="1:39" s="88" customFormat="1" ht="61.5" customHeight="1">
      <c r="A54" s="84"/>
      <c r="B54" s="85">
        <f t="shared" si="39"/>
        <v>34</v>
      </c>
      <c r="C54" s="277"/>
      <c r="D54" s="277"/>
      <c r="E54" s="278"/>
      <c r="F54" s="278"/>
      <c r="G54" s="189"/>
      <c r="H54" s="167" t="s">
        <v>227</v>
      </c>
      <c r="I54" s="266" t="s">
        <v>236</v>
      </c>
      <c r="J54" s="267"/>
      <c r="K54" s="268"/>
      <c r="L54" s="86"/>
      <c r="M54" s="86"/>
      <c r="N54" s="86"/>
      <c r="O54" s="86"/>
      <c r="P54" s="86"/>
      <c r="Q54" s="86"/>
      <c r="R54" s="86"/>
      <c r="S54" s="86"/>
      <c r="T54" s="86"/>
      <c r="U54" s="279"/>
      <c r="V54" s="280"/>
      <c r="W54" s="280"/>
      <c r="X54" s="281"/>
      <c r="Y54" s="176"/>
      <c r="Z54" s="177"/>
      <c r="AA54" s="178"/>
      <c r="AB54" s="87"/>
      <c r="AC54" s="87"/>
      <c r="AE54" s="89"/>
      <c r="AF54" s="89"/>
      <c r="AG54" s="89"/>
      <c r="AH54" s="89"/>
      <c r="AI54" s="89"/>
      <c r="AJ54" s="89"/>
      <c r="AK54" s="89"/>
      <c r="AL54" s="89"/>
      <c r="AM54" s="89"/>
    </row>
    <row r="55" spans="1:39" s="88" customFormat="1" ht="61.5" customHeight="1">
      <c r="A55" s="84"/>
      <c r="B55" s="85">
        <f t="shared" si="39"/>
        <v>35</v>
      </c>
      <c r="C55" s="277"/>
      <c r="D55" s="277"/>
      <c r="E55" s="278"/>
      <c r="F55" s="278"/>
      <c r="G55" s="189"/>
      <c r="H55" s="167" t="s">
        <v>228</v>
      </c>
      <c r="I55" s="266" t="s">
        <v>237</v>
      </c>
      <c r="J55" s="267"/>
      <c r="K55" s="268"/>
      <c r="L55" s="86"/>
      <c r="M55" s="86"/>
      <c r="N55" s="86"/>
      <c r="O55" s="86"/>
      <c r="P55" s="86"/>
      <c r="Q55" s="86"/>
      <c r="R55" s="86"/>
      <c r="S55" s="86"/>
      <c r="T55" s="86"/>
      <c r="U55" s="279"/>
      <c r="V55" s="280"/>
      <c r="W55" s="280"/>
      <c r="X55" s="281"/>
      <c r="Y55" s="176"/>
      <c r="Z55" s="177"/>
      <c r="AA55" s="178"/>
      <c r="AB55" s="87"/>
      <c r="AC55" s="87"/>
      <c r="AE55" s="89"/>
      <c r="AF55" s="89"/>
      <c r="AG55" s="89"/>
      <c r="AH55" s="89"/>
      <c r="AI55" s="89"/>
      <c r="AJ55" s="89"/>
      <c r="AK55" s="89"/>
      <c r="AL55" s="89"/>
      <c r="AM55" s="89"/>
    </row>
    <row r="56" spans="1:39" s="88" customFormat="1" ht="61.5" customHeight="1">
      <c r="A56" s="84"/>
      <c r="B56" s="85">
        <f t="shared" si="39"/>
        <v>36</v>
      </c>
      <c r="C56" s="277"/>
      <c r="D56" s="277"/>
      <c r="E56" s="278"/>
      <c r="F56" s="278"/>
      <c r="G56" s="189"/>
      <c r="H56" s="167" t="s">
        <v>229</v>
      </c>
      <c r="I56" s="266" t="s">
        <v>238</v>
      </c>
      <c r="J56" s="267"/>
      <c r="K56" s="268"/>
      <c r="L56" s="86"/>
      <c r="M56" s="86"/>
      <c r="N56" s="86"/>
      <c r="O56" s="86"/>
      <c r="P56" s="86"/>
      <c r="Q56" s="86"/>
      <c r="R56" s="86"/>
      <c r="S56" s="86"/>
      <c r="T56" s="86"/>
      <c r="U56" s="279"/>
      <c r="V56" s="280"/>
      <c r="W56" s="280"/>
      <c r="X56" s="281"/>
      <c r="Y56" s="176"/>
      <c r="Z56" s="177"/>
      <c r="AA56" s="178"/>
      <c r="AB56" s="87"/>
      <c r="AC56" s="87"/>
      <c r="AE56" s="89"/>
      <c r="AF56" s="89"/>
      <c r="AG56" s="89"/>
      <c r="AH56" s="89"/>
      <c r="AI56" s="89"/>
      <c r="AJ56" s="89"/>
      <c r="AK56" s="89"/>
      <c r="AL56" s="89"/>
      <c r="AM56" s="89"/>
    </row>
    <row r="57" spans="1:39" s="88" customFormat="1" ht="72.75" customHeight="1">
      <c r="A57" s="84"/>
      <c r="B57" s="85">
        <f t="shared" si="39"/>
        <v>37</v>
      </c>
      <c r="C57" s="277"/>
      <c r="D57" s="277"/>
      <c r="E57" s="264" t="s">
        <v>240</v>
      </c>
      <c r="F57" s="265"/>
      <c r="G57" s="187" t="s">
        <v>137</v>
      </c>
      <c r="H57" s="167" t="s">
        <v>135</v>
      </c>
      <c r="I57" s="266" t="s">
        <v>201</v>
      </c>
      <c r="J57" s="267"/>
      <c r="K57" s="268"/>
      <c r="L57" s="183"/>
      <c r="M57" s="183"/>
      <c r="N57" s="183"/>
      <c r="O57" s="183"/>
      <c r="P57" s="183"/>
      <c r="Q57" s="183"/>
      <c r="R57" s="183"/>
      <c r="S57" s="183"/>
      <c r="T57" s="183"/>
      <c r="U57" s="279"/>
      <c r="V57" s="280"/>
      <c r="W57" s="280"/>
      <c r="X57" s="281"/>
      <c r="Y57" s="176" t="str">
        <f t="shared" ref="Y57:Y68" si="65">IF(COUNTA(C57:K57)=0,"",IF(COUNTA(L57:T57)=0,"未実施",IF(COUNTIF(L57:T57,"Y")=1,"終了","試験中")))</f>
        <v>未実施</v>
      </c>
      <c r="Z57" s="177" t="str">
        <f t="shared" ref="Z57:Z68" si="66">IF(COUNTA(C57:K57)=0,"",IF(L57&lt;&gt;"",$L$10,IF(M57&lt;&gt;"",$M$10,IF(N57&lt;&gt;"",$N$10,IF(O57&lt;&gt;"",$O$10,IF(P57&lt;&gt;"",$P$10,IF(T57&lt;&gt;"",$T$10,"")))))))</f>
        <v/>
      </c>
      <c r="AA57" s="178" t="str">
        <f t="shared" ref="AA57:AA68" si="67">IF(COUNTA(C57:K57)=0,"",IF(L57="Y",$L$10,IF(M57="Y",$M$10,IF(N57="Y",$N$10,IF(O57="Y",$O$10,IF(P57="Y",$P$10,IF(T57="Y",$T$10,"")))))))</f>
        <v/>
      </c>
      <c r="AB57" s="87">
        <f t="shared" ref="AB57:AB68" si="68">IF(OR(L57 &lt;&gt; "",M57 &lt;&gt;"",N57 &lt;&gt; "",O57 &lt;&gt;"",P57 &lt;&gt; "",Q57 &lt;&gt;"",R57 &lt;&gt; "",S57 &lt;&gt;"",T57 &lt;&gt; ""),1,0)</f>
        <v>0</v>
      </c>
      <c r="AC57" s="87">
        <f t="shared" ref="AC57:AC68" si="69">IF(OR(L57 = "H",M57 = "H",N57 = "H",O57 = "H",P57 = "H",Q57 = "H",R57 = "H",S57 = "H",T57 = "H",L57 = "M",M57 = "M",N57 = "M",O57 = "M",P57 = "M",Q57 = "M",R57 = "M",S57 = "M",T57 = "M",L57 = "L",M57 = "L",N57 = "L",O57 = "L",P57 = "L",Q57 = "L",R57 = "L",S57 = "L",T57 = "L"),1,0)</f>
        <v>0</v>
      </c>
      <c r="AD57" s="88">
        <f t="shared" si="45"/>
        <v>0</v>
      </c>
      <c r="AE57" s="89">
        <f t="shared" si="46"/>
        <v>0</v>
      </c>
      <c r="AF57" s="89">
        <f t="shared" si="47"/>
        <v>0</v>
      </c>
      <c r="AG57" s="89">
        <f t="shared" si="48"/>
        <v>0</v>
      </c>
      <c r="AH57" s="89">
        <f t="shared" si="49"/>
        <v>0</v>
      </c>
      <c r="AI57" s="89">
        <f t="shared" si="50"/>
        <v>0</v>
      </c>
      <c r="AJ57" s="89">
        <f t="shared" si="51"/>
        <v>0</v>
      </c>
      <c r="AK57" s="89">
        <f t="shared" si="52"/>
        <v>0</v>
      </c>
      <c r="AL57" s="89">
        <f t="shared" si="53"/>
        <v>0</v>
      </c>
      <c r="AM57" s="89">
        <f t="shared" si="54"/>
        <v>0</v>
      </c>
    </row>
    <row r="58" spans="1:39" s="88" customFormat="1" ht="40.5" customHeight="1">
      <c r="A58" s="84"/>
      <c r="B58" s="85">
        <f t="shared" si="39"/>
        <v>38</v>
      </c>
      <c r="C58" s="277"/>
      <c r="D58" s="277"/>
      <c r="E58" s="278"/>
      <c r="F58" s="278"/>
      <c r="G58" s="185"/>
      <c r="H58" s="167" t="s">
        <v>203</v>
      </c>
      <c r="I58" s="266" t="s">
        <v>204</v>
      </c>
      <c r="J58" s="267"/>
      <c r="K58" s="268"/>
      <c r="L58" s="183"/>
      <c r="M58" s="183"/>
      <c r="N58" s="183"/>
      <c r="O58" s="183"/>
      <c r="P58" s="183"/>
      <c r="Q58" s="183"/>
      <c r="R58" s="183"/>
      <c r="S58" s="183"/>
      <c r="T58" s="183"/>
      <c r="U58" s="279"/>
      <c r="V58" s="280"/>
      <c r="W58" s="280"/>
      <c r="X58" s="281"/>
      <c r="Y58" s="176" t="str">
        <f t="shared" si="65"/>
        <v>未実施</v>
      </c>
      <c r="Z58" s="177" t="str">
        <f t="shared" si="66"/>
        <v/>
      </c>
      <c r="AA58" s="178" t="str">
        <f t="shared" si="67"/>
        <v/>
      </c>
      <c r="AB58" s="87">
        <f t="shared" si="68"/>
        <v>0</v>
      </c>
      <c r="AC58" s="87">
        <f t="shared" si="69"/>
        <v>0</v>
      </c>
      <c r="AD58" s="88">
        <f t="shared" si="45"/>
        <v>0</v>
      </c>
      <c r="AE58" s="89">
        <f t="shared" si="46"/>
        <v>0</v>
      </c>
      <c r="AF58" s="89">
        <f t="shared" si="47"/>
        <v>0</v>
      </c>
      <c r="AG58" s="89">
        <f t="shared" si="48"/>
        <v>0</v>
      </c>
      <c r="AH58" s="89">
        <f t="shared" si="49"/>
        <v>0</v>
      </c>
      <c r="AI58" s="89">
        <f t="shared" si="50"/>
        <v>0</v>
      </c>
      <c r="AJ58" s="89">
        <f t="shared" si="51"/>
        <v>0</v>
      </c>
      <c r="AK58" s="89">
        <f t="shared" si="52"/>
        <v>0</v>
      </c>
      <c r="AL58" s="89">
        <f t="shared" si="53"/>
        <v>0</v>
      </c>
      <c r="AM58" s="89">
        <f t="shared" si="54"/>
        <v>0</v>
      </c>
    </row>
    <row r="59" spans="1:39" s="88" customFormat="1" ht="40.5" customHeight="1">
      <c r="A59" s="84"/>
      <c r="B59" s="85">
        <f t="shared" si="39"/>
        <v>39</v>
      </c>
      <c r="C59" s="277"/>
      <c r="D59" s="277"/>
      <c r="E59" s="278"/>
      <c r="F59" s="278"/>
      <c r="G59" s="185"/>
      <c r="H59" s="198" t="s">
        <v>146</v>
      </c>
      <c r="I59" s="336" t="s">
        <v>160</v>
      </c>
      <c r="J59" s="337"/>
      <c r="K59" s="338"/>
      <c r="L59" s="183"/>
      <c r="M59" s="183"/>
      <c r="N59" s="183"/>
      <c r="O59" s="183"/>
      <c r="P59" s="183"/>
      <c r="Q59" s="183"/>
      <c r="R59" s="183"/>
      <c r="S59" s="183"/>
      <c r="T59" s="183"/>
      <c r="U59" s="279"/>
      <c r="V59" s="280"/>
      <c r="W59" s="280"/>
      <c r="X59" s="281"/>
      <c r="Y59" s="176" t="str">
        <f t="shared" si="65"/>
        <v>未実施</v>
      </c>
      <c r="Z59" s="177" t="str">
        <f t="shared" si="66"/>
        <v/>
      </c>
      <c r="AA59" s="178" t="str">
        <f t="shared" si="67"/>
        <v/>
      </c>
      <c r="AB59" s="87">
        <f t="shared" si="68"/>
        <v>0</v>
      </c>
      <c r="AC59" s="87">
        <f t="shared" si="69"/>
        <v>0</v>
      </c>
      <c r="AD59" s="88">
        <f t="shared" si="45"/>
        <v>0</v>
      </c>
      <c r="AE59" s="89">
        <f t="shared" si="46"/>
        <v>0</v>
      </c>
      <c r="AF59" s="89">
        <f t="shared" si="47"/>
        <v>0</v>
      </c>
      <c r="AG59" s="89">
        <f t="shared" si="48"/>
        <v>0</v>
      </c>
      <c r="AH59" s="89">
        <f t="shared" si="49"/>
        <v>0</v>
      </c>
      <c r="AI59" s="89">
        <f t="shared" si="50"/>
        <v>0</v>
      </c>
      <c r="AJ59" s="89">
        <f t="shared" si="51"/>
        <v>0</v>
      </c>
      <c r="AK59" s="89">
        <f t="shared" si="52"/>
        <v>0</v>
      </c>
      <c r="AL59" s="89">
        <f t="shared" si="53"/>
        <v>0</v>
      </c>
      <c r="AM59" s="89">
        <f t="shared" si="54"/>
        <v>0</v>
      </c>
    </row>
    <row r="60" spans="1:39" s="88" customFormat="1" ht="40.5" customHeight="1">
      <c r="A60" s="84"/>
      <c r="B60" s="85">
        <f t="shared" si="39"/>
        <v>40</v>
      </c>
      <c r="C60" s="277"/>
      <c r="D60" s="277"/>
      <c r="E60" s="278"/>
      <c r="F60" s="278"/>
      <c r="G60" s="185"/>
      <c r="H60" s="198" t="s">
        <v>145</v>
      </c>
      <c r="I60" s="336" t="s">
        <v>160</v>
      </c>
      <c r="J60" s="337"/>
      <c r="K60" s="338"/>
      <c r="L60" s="183"/>
      <c r="M60" s="183"/>
      <c r="N60" s="183"/>
      <c r="O60" s="183"/>
      <c r="P60" s="183"/>
      <c r="Q60" s="183"/>
      <c r="R60" s="183"/>
      <c r="S60" s="183"/>
      <c r="T60" s="183"/>
      <c r="U60" s="279"/>
      <c r="V60" s="280"/>
      <c r="W60" s="280"/>
      <c r="X60" s="281"/>
      <c r="Y60" s="176" t="str">
        <f t="shared" si="65"/>
        <v>未実施</v>
      </c>
      <c r="Z60" s="177" t="str">
        <f t="shared" si="66"/>
        <v/>
      </c>
      <c r="AA60" s="178" t="str">
        <f t="shared" si="67"/>
        <v/>
      </c>
      <c r="AB60" s="87">
        <f t="shared" si="68"/>
        <v>0</v>
      </c>
      <c r="AC60" s="87">
        <f t="shared" si="69"/>
        <v>0</v>
      </c>
      <c r="AD60" s="88">
        <f t="shared" si="45"/>
        <v>0</v>
      </c>
      <c r="AE60" s="89">
        <f t="shared" si="46"/>
        <v>0</v>
      </c>
      <c r="AF60" s="89">
        <f t="shared" si="47"/>
        <v>0</v>
      </c>
      <c r="AG60" s="89">
        <f t="shared" si="48"/>
        <v>0</v>
      </c>
      <c r="AH60" s="89">
        <f t="shared" si="49"/>
        <v>0</v>
      </c>
      <c r="AI60" s="89">
        <f t="shared" si="50"/>
        <v>0</v>
      </c>
      <c r="AJ60" s="89">
        <f t="shared" si="51"/>
        <v>0</v>
      </c>
      <c r="AK60" s="89">
        <f t="shared" si="52"/>
        <v>0</v>
      </c>
      <c r="AL60" s="89">
        <f t="shared" si="53"/>
        <v>0</v>
      </c>
      <c r="AM60" s="89">
        <f t="shared" si="54"/>
        <v>0</v>
      </c>
    </row>
    <row r="61" spans="1:39" s="88" customFormat="1" ht="40.5" customHeight="1">
      <c r="A61" s="84"/>
      <c r="B61" s="85">
        <f t="shared" si="39"/>
        <v>41</v>
      </c>
      <c r="C61" s="277"/>
      <c r="D61" s="277"/>
      <c r="E61" s="278"/>
      <c r="F61" s="278"/>
      <c r="G61" s="185"/>
      <c r="H61" s="198" t="s">
        <v>205</v>
      </c>
      <c r="I61" s="336" t="s">
        <v>160</v>
      </c>
      <c r="J61" s="337"/>
      <c r="K61" s="338"/>
      <c r="L61" s="183"/>
      <c r="M61" s="183"/>
      <c r="N61" s="183"/>
      <c r="O61" s="183"/>
      <c r="P61" s="183"/>
      <c r="Q61" s="183"/>
      <c r="R61" s="183"/>
      <c r="S61" s="183"/>
      <c r="T61" s="183"/>
      <c r="U61" s="279"/>
      <c r="V61" s="280"/>
      <c r="W61" s="280"/>
      <c r="X61" s="281"/>
      <c r="Y61" s="176" t="str">
        <f t="shared" si="65"/>
        <v>未実施</v>
      </c>
      <c r="Z61" s="177" t="str">
        <f t="shared" si="66"/>
        <v/>
      </c>
      <c r="AA61" s="178" t="str">
        <f t="shared" si="67"/>
        <v/>
      </c>
      <c r="AB61" s="87">
        <f t="shared" si="68"/>
        <v>0</v>
      </c>
      <c r="AC61" s="87">
        <f t="shared" si="69"/>
        <v>0</v>
      </c>
      <c r="AD61" s="88">
        <f t="shared" si="45"/>
        <v>0</v>
      </c>
      <c r="AE61" s="89">
        <f t="shared" si="46"/>
        <v>0</v>
      </c>
      <c r="AF61" s="89">
        <f t="shared" si="47"/>
        <v>0</v>
      </c>
      <c r="AG61" s="89">
        <f t="shared" si="48"/>
        <v>0</v>
      </c>
      <c r="AH61" s="89">
        <f t="shared" si="49"/>
        <v>0</v>
      </c>
      <c r="AI61" s="89">
        <f t="shared" si="50"/>
        <v>0</v>
      </c>
      <c r="AJ61" s="89">
        <f t="shared" si="51"/>
        <v>0</v>
      </c>
      <c r="AK61" s="89">
        <f t="shared" si="52"/>
        <v>0</v>
      </c>
      <c r="AL61" s="89">
        <f t="shared" si="53"/>
        <v>0</v>
      </c>
      <c r="AM61" s="89">
        <f t="shared" si="54"/>
        <v>0</v>
      </c>
    </row>
    <row r="62" spans="1:39" s="88" customFormat="1" ht="38.25" customHeight="1">
      <c r="A62" s="84"/>
      <c r="B62" s="85">
        <f t="shared" si="39"/>
        <v>42</v>
      </c>
      <c r="C62" s="277"/>
      <c r="D62" s="277"/>
      <c r="E62" s="278"/>
      <c r="F62" s="278"/>
      <c r="G62" s="185"/>
      <c r="H62" s="198" t="s">
        <v>206</v>
      </c>
      <c r="I62" s="336" t="s">
        <v>160</v>
      </c>
      <c r="J62" s="337"/>
      <c r="K62" s="338"/>
      <c r="L62" s="183"/>
      <c r="M62" s="183"/>
      <c r="N62" s="183"/>
      <c r="O62" s="183"/>
      <c r="P62" s="183"/>
      <c r="Q62" s="183"/>
      <c r="R62" s="183"/>
      <c r="S62" s="183"/>
      <c r="T62" s="183"/>
      <c r="U62" s="279"/>
      <c r="V62" s="280"/>
      <c r="W62" s="280"/>
      <c r="X62" s="281"/>
      <c r="Y62" s="176" t="str">
        <f t="shared" si="65"/>
        <v>未実施</v>
      </c>
      <c r="Z62" s="177" t="str">
        <f t="shared" si="66"/>
        <v/>
      </c>
      <c r="AA62" s="178" t="str">
        <f t="shared" si="67"/>
        <v/>
      </c>
      <c r="AB62" s="87">
        <f t="shared" si="68"/>
        <v>0</v>
      </c>
      <c r="AC62" s="87">
        <f t="shared" si="69"/>
        <v>0</v>
      </c>
      <c r="AD62" s="88">
        <f t="shared" si="45"/>
        <v>0</v>
      </c>
      <c r="AE62" s="89">
        <f t="shared" si="46"/>
        <v>0</v>
      </c>
      <c r="AF62" s="89">
        <f t="shared" si="47"/>
        <v>0</v>
      </c>
      <c r="AG62" s="89">
        <f t="shared" si="48"/>
        <v>0</v>
      </c>
      <c r="AH62" s="89">
        <f t="shared" si="49"/>
        <v>0</v>
      </c>
      <c r="AI62" s="89">
        <f t="shared" si="50"/>
        <v>0</v>
      </c>
      <c r="AJ62" s="89">
        <f t="shared" si="51"/>
        <v>0</v>
      </c>
      <c r="AK62" s="89">
        <f t="shared" si="52"/>
        <v>0</v>
      </c>
      <c r="AL62" s="89">
        <f t="shared" si="53"/>
        <v>0</v>
      </c>
      <c r="AM62" s="89">
        <f t="shared" si="54"/>
        <v>0</v>
      </c>
    </row>
    <row r="63" spans="1:39" s="88" customFormat="1" ht="47.25" customHeight="1">
      <c r="A63" s="84"/>
      <c r="B63" s="85">
        <f t="shared" si="39"/>
        <v>43</v>
      </c>
      <c r="C63" s="277"/>
      <c r="D63" s="277"/>
      <c r="E63" s="278"/>
      <c r="F63" s="278"/>
      <c r="G63" s="181"/>
      <c r="H63" s="167" t="s">
        <v>210</v>
      </c>
      <c r="I63" s="266" t="s">
        <v>211</v>
      </c>
      <c r="J63" s="267"/>
      <c r="K63" s="268"/>
      <c r="L63" s="86"/>
      <c r="M63" s="86"/>
      <c r="N63" s="86"/>
      <c r="O63" s="86"/>
      <c r="P63" s="86"/>
      <c r="Q63" s="86"/>
      <c r="R63" s="86"/>
      <c r="S63" s="86"/>
      <c r="T63" s="86"/>
      <c r="U63" s="279"/>
      <c r="V63" s="280"/>
      <c r="W63" s="280"/>
      <c r="X63" s="281"/>
      <c r="Y63" s="176" t="str">
        <f t="shared" si="65"/>
        <v>未実施</v>
      </c>
      <c r="Z63" s="177" t="str">
        <f t="shared" si="66"/>
        <v/>
      </c>
      <c r="AA63" s="178" t="str">
        <f t="shared" si="67"/>
        <v/>
      </c>
      <c r="AB63" s="87">
        <f t="shared" si="68"/>
        <v>0</v>
      </c>
      <c r="AC63" s="87">
        <f t="shared" si="69"/>
        <v>0</v>
      </c>
      <c r="AD63" s="88">
        <f t="shared" si="45"/>
        <v>0</v>
      </c>
      <c r="AE63" s="89">
        <f t="shared" si="46"/>
        <v>0</v>
      </c>
      <c r="AF63" s="89">
        <f t="shared" si="47"/>
        <v>0</v>
      </c>
      <c r="AG63" s="89">
        <f t="shared" si="48"/>
        <v>0</v>
      </c>
      <c r="AH63" s="89">
        <f t="shared" si="49"/>
        <v>0</v>
      </c>
      <c r="AI63" s="89">
        <f t="shared" si="50"/>
        <v>0</v>
      </c>
      <c r="AJ63" s="89">
        <f t="shared" si="51"/>
        <v>0</v>
      </c>
      <c r="AK63" s="89">
        <f t="shared" si="52"/>
        <v>0</v>
      </c>
      <c r="AL63" s="89">
        <f t="shared" si="53"/>
        <v>0</v>
      </c>
      <c r="AM63" s="89">
        <f t="shared" si="54"/>
        <v>0</v>
      </c>
    </row>
    <row r="64" spans="1:39" s="88" customFormat="1" ht="79.5" customHeight="1">
      <c r="A64" s="84"/>
      <c r="B64" s="85">
        <f t="shared" si="39"/>
        <v>44</v>
      </c>
      <c r="C64" s="277"/>
      <c r="D64" s="277"/>
      <c r="E64" s="278"/>
      <c r="F64" s="278"/>
      <c r="G64" s="181"/>
      <c r="H64" s="167" t="s">
        <v>147</v>
      </c>
      <c r="I64" s="266" t="s">
        <v>163</v>
      </c>
      <c r="J64" s="267"/>
      <c r="K64" s="268"/>
      <c r="L64" s="183"/>
      <c r="M64" s="183"/>
      <c r="N64" s="183"/>
      <c r="O64" s="183"/>
      <c r="P64" s="183"/>
      <c r="Q64" s="183"/>
      <c r="R64" s="183"/>
      <c r="S64" s="183"/>
      <c r="T64" s="183"/>
      <c r="U64" s="279"/>
      <c r="V64" s="280"/>
      <c r="W64" s="280"/>
      <c r="X64" s="281"/>
      <c r="Y64" s="176" t="str">
        <f t="shared" si="65"/>
        <v>未実施</v>
      </c>
      <c r="Z64" s="177" t="str">
        <f t="shared" si="66"/>
        <v/>
      </c>
      <c r="AA64" s="178" t="str">
        <f t="shared" si="67"/>
        <v/>
      </c>
      <c r="AB64" s="87">
        <f t="shared" si="68"/>
        <v>0</v>
      </c>
      <c r="AC64" s="87">
        <f t="shared" si="69"/>
        <v>0</v>
      </c>
      <c r="AD64" s="88">
        <f t="shared" si="45"/>
        <v>0</v>
      </c>
      <c r="AE64" s="89">
        <f t="shared" si="46"/>
        <v>0</v>
      </c>
      <c r="AF64" s="89">
        <f t="shared" si="47"/>
        <v>0</v>
      </c>
      <c r="AG64" s="89">
        <f t="shared" si="48"/>
        <v>0</v>
      </c>
      <c r="AH64" s="89">
        <f t="shared" si="49"/>
        <v>0</v>
      </c>
      <c r="AI64" s="89">
        <f t="shared" si="50"/>
        <v>0</v>
      </c>
      <c r="AJ64" s="89">
        <f t="shared" si="51"/>
        <v>0</v>
      </c>
      <c r="AK64" s="89">
        <f t="shared" si="52"/>
        <v>0</v>
      </c>
      <c r="AL64" s="89">
        <f t="shared" si="53"/>
        <v>0</v>
      </c>
      <c r="AM64" s="89">
        <f t="shared" si="54"/>
        <v>0</v>
      </c>
    </row>
    <row r="65" spans="1:39" s="88" customFormat="1" ht="61.5" customHeight="1">
      <c r="A65" s="84"/>
      <c r="B65" s="85">
        <f t="shared" si="39"/>
        <v>45</v>
      </c>
      <c r="C65" s="277"/>
      <c r="D65" s="277"/>
      <c r="E65" s="278"/>
      <c r="F65" s="278"/>
      <c r="G65" s="181"/>
      <c r="H65" s="167" t="s">
        <v>148</v>
      </c>
      <c r="I65" s="266" t="s">
        <v>162</v>
      </c>
      <c r="J65" s="267"/>
      <c r="K65" s="268"/>
      <c r="L65" s="183"/>
      <c r="M65" s="183"/>
      <c r="N65" s="183"/>
      <c r="O65" s="183"/>
      <c r="P65" s="183"/>
      <c r="Q65" s="183"/>
      <c r="R65" s="183"/>
      <c r="S65" s="183"/>
      <c r="T65" s="183"/>
      <c r="U65" s="279"/>
      <c r="V65" s="280"/>
      <c r="W65" s="280"/>
      <c r="X65" s="281"/>
      <c r="Y65" s="176" t="str">
        <f t="shared" si="65"/>
        <v>未実施</v>
      </c>
      <c r="Z65" s="177" t="str">
        <f t="shared" si="66"/>
        <v/>
      </c>
      <c r="AA65" s="178" t="str">
        <f t="shared" si="67"/>
        <v/>
      </c>
      <c r="AB65" s="87">
        <f t="shared" si="68"/>
        <v>0</v>
      </c>
      <c r="AC65" s="87">
        <f t="shared" si="69"/>
        <v>0</v>
      </c>
      <c r="AD65" s="88">
        <f t="shared" si="45"/>
        <v>0</v>
      </c>
      <c r="AE65" s="89">
        <f t="shared" si="46"/>
        <v>0</v>
      </c>
      <c r="AF65" s="89">
        <f t="shared" si="47"/>
        <v>0</v>
      </c>
      <c r="AG65" s="89">
        <f t="shared" si="48"/>
        <v>0</v>
      </c>
      <c r="AH65" s="89">
        <f t="shared" si="49"/>
        <v>0</v>
      </c>
      <c r="AI65" s="89">
        <f t="shared" si="50"/>
        <v>0</v>
      </c>
      <c r="AJ65" s="89">
        <f t="shared" si="51"/>
        <v>0</v>
      </c>
      <c r="AK65" s="89">
        <f t="shared" si="52"/>
        <v>0</v>
      </c>
      <c r="AL65" s="89">
        <f t="shared" si="53"/>
        <v>0</v>
      </c>
      <c r="AM65" s="89">
        <f t="shared" si="54"/>
        <v>0</v>
      </c>
    </row>
    <row r="66" spans="1:39" s="88" customFormat="1" ht="68.25" customHeight="1">
      <c r="A66" s="84"/>
      <c r="B66" s="85">
        <f t="shared" si="39"/>
        <v>46</v>
      </c>
      <c r="C66" s="277"/>
      <c r="D66" s="277"/>
      <c r="E66" s="278"/>
      <c r="F66" s="278"/>
      <c r="G66" s="188"/>
      <c r="H66" s="167" t="s">
        <v>212</v>
      </c>
      <c r="I66" s="266" t="s">
        <v>164</v>
      </c>
      <c r="J66" s="267"/>
      <c r="K66" s="268"/>
      <c r="L66" s="183"/>
      <c r="M66" s="183"/>
      <c r="N66" s="183"/>
      <c r="O66" s="183"/>
      <c r="P66" s="183"/>
      <c r="Q66" s="183"/>
      <c r="R66" s="183"/>
      <c r="S66" s="183"/>
      <c r="T66" s="183"/>
      <c r="U66" s="279"/>
      <c r="V66" s="280"/>
      <c r="W66" s="280"/>
      <c r="X66" s="281"/>
      <c r="Y66" s="176" t="str">
        <f t="shared" si="65"/>
        <v>未実施</v>
      </c>
      <c r="Z66" s="177" t="str">
        <f t="shared" si="66"/>
        <v/>
      </c>
      <c r="AA66" s="178" t="str">
        <f t="shared" si="67"/>
        <v/>
      </c>
      <c r="AB66" s="87">
        <f t="shared" si="68"/>
        <v>0</v>
      </c>
      <c r="AC66" s="87">
        <f t="shared" si="69"/>
        <v>0</v>
      </c>
      <c r="AD66" s="88">
        <f t="shared" si="45"/>
        <v>0</v>
      </c>
      <c r="AE66" s="89">
        <f t="shared" si="46"/>
        <v>0</v>
      </c>
      <c r="AF66" s="89">
        <f t="shared" si="47"/>
        <v>0</v>
      </c>
      <c r="AG66" s="89">
        <f t="shared" si="48"/>
        <v>0</v>
      </c>
      <c r="AH66" s="89">
        <f t="shared" si="49"/>
        <v>0</v>
      </c>
      <c r="AI66" s="89">
        <f t="shared" si="50"/>
        <v>0</v>
      </c>
      <c r="AJ66" s="89">
        <f t="shared" si="51"/>
        <v>0</v>
      </c>
      <c r="AK66" s="89">
        <f t="shared" si="52"/>
        <v>0</v>
      </c>
      <c r="AL66" s="89">
        <f t="shared" si="53"/>
        <v>0</v>
      </c>
      <c r="AM66" s="89">
        <f t="shared" si="54"/>
        <v>0</v>
      </c>
    </row>
    <row r="67" spans="1:39" s="88" customFormat="1" ht="68.25" customHeight="1">
      <c r="A67" s="84"/>
      <c r="B67" s="85">
        <f t="shared" si="39"/>
        <v>47</v>
      </c>
      <c r="C67" s="277"/>
      <c r="D67" s="277"/>
      <c r="E67" s="278"/>
      <c r="F67" s="278"/>
      <c r="G67" s="189"/>
      <c r="H67" s="167" t="s">
        <v>215</v>
      </c>
      <c r="I67" s="266" t="s">
        <v>213</v>
      </c>
      <c r="J67" s="267"/>
      <c r="K67" s="268"/>
      <c r="L67" s="183"/>
      <c r="M67" s="183"/>
      <c r="N67" s="183"/>
      <c r="O67" s="183"/>
      <c r="P67" s="183"/>
      <c r="Q67" s="183"/>
      <c r="R67" s="183"/>
      <c r="S67" s="183"/>
      <c r="T67" s="183"/>
      <c r="U67" s="279"/>
      <c r="V67" s="280"/>
      <c r="W67" s="280"/>
      <c r="X67" s="281"/>
      <c r="Y67" s="176" t="str">
        <f t="shared" si="65"/>
        <v>未実施</v>
      </c>
      <c r="Z67" s="177" t="str">
        <f t="shared" si="66"/>
        <v/>
      </c>
      <c r="AA67" s="178" t="str">
        <f t="shared" si="67"/>
        <v/>
      </c>
      <c r="AB67" s="87">
        <f t="shared" si="68"/>
        <v>0</v>
      </c>
      <c r="AC67" s="87">
        <f t="shared" si="69"/>
        <v>0</v>
      </c>
      <c r="AD67" s="88">
        <f t="shared" si="45"/>
        <v>0</v>
      </c>
      <c r="AE67" s="89">
        <f t="shared" si="46"/>
        <v>0</v>
      </c>
      <c r="AF67" s="89">
        <f t="shared" si="47"/>
        <v>0</v>
      </c>
      <c r="AG67" s="89">
        <f t="shared" si="48"/>
        <v>0</v>
      </c>
      <c r="AH67" s="89">
        <f t="shared" si="49"/>
        <v>0</v>
      </c>
      <c r="AI67" s="89">
        <f t="shared" si="50"/>
        <v>0</v>
      </c>
      <c r="AJ67" s="89">
        <f t="shared" si="51"/>
        <v>0</v>
      </c>
      <c r="AK67" s="89">
        <f t="shared" si="52"/>
        <v>0</v>
      </c>
      <c r="AL67" s="89">
        <f t="shared" si="53"/>
        <v>0</v>
      </c>
      <c r="AM67" s="89">
        <f t="shared" si="54"/>
        <v>0</v>
      </c>
    </row>
    <row r="68" spans="1:39" s="88" customFormat="1" ht="68.25" customHeight="1">
      <c r="A68" s="84"/>
      <c r="B68" s="85">
        <f t="shared" si="39"/>
        <v>48</v>
      </c>
      <c r="C68" s="277"/>
      <c r="D68" s="277"/>
      <c r="E68" s="278"/>
      <c r="F68" s="278"/>
      <c r="G68" s="189"/>
      <c r="H68" s="167" t="s">
        <v>216</v>
      </c>
      <c r="I68" s="266" t="s">
        <v>214</v>
      </c>
      <c r="J68" s="267"/>
      <c r="K68" s="268"/>
      <c r="L68" s="183"/>
      <c r="M68" s="183"/>
      <c r="N68" s="183"/>
      <c r="O68" s="183"/>
      <c r="P68" s="183"/>
      <c r="Q68" s="183"/>
      <c r="R68" s="183"/>
      <c r="S68" s="183"/>
      <c r="T68" s="183"/>
      <c r="U68" s="279"/>
      <c r="V68" s="280"/>
      <c r="W68" s="280"/>
      <c r="X68" s="281"/>
      <c r="Y68" s="176" t="str">
        <f t="shared" si="65"/>
        <v>未実施</v>
      </c>
      <c r="Z68" s="177" t="str">
        <f t="shared" si="66"/>
        <v/>
      </c>
      <c r="AA68" s="178" t="str">
        <f t="shared" si="67"/>
        <v/>
      </c>
      <c r="AB68" s="87">
        <f t="shared" si="68"/>
        <v>0</v>
      </c>
      <c r="AC68" s="87">
        <f t="shared" si="69"/>
        <v>0</v>
      </c>
      <c r="AD68" s="88">
        <f t="shared" si="45"/>
        <v>0</v>
      </c>
      <c r="AE68" s="89">
        <f t="shared" si="46"/>
        <v>0</v>
      </c>
      <c r="AF68" s="89">
        <f t="shared" si="47"/>
        <v>0</v>
      </c>
      <c r="AG68" s="89">
        <f t="shared" si="48"/>
        <v>0</v>
      </c>
      <c r="AH68" s="89">
        <f t="shared" si="49"/>
        <v>0</v>
      </c>
      <c r="AI68" s="89">
        <f t="shared" si="50"/>
        <v>0</v>
      </c>
      <c r="AJ68" s="89">
        <f t="shared" si="51"/>
        <v>0</v>
      </c>
      <c r="AK68" s="89">
        <f t="shared" si="52"/>
        <v>0</v>
      </c>
      <c r="AL68" s="89">
        <f t="shared" si="53"/>
        <v>0</v>
      </c>
      <c r="AM68" s="89">
        <f t="shared" si="54"/>
        <v>0</v>
      </c>
    </row>
    <row r="69" spans="1:39" s="88" customFormat="1" ht="409.5" customHeight="1">
      <c r="A69" s="84"/>
      <c r="B69" s="85">
        <f t="shared" si="39"/>
        <v>49</v>
      </c>
      <c r="C69" s="277"/>
      <c r="D69" s="277"/>
      <c r="E69" s="278"/>
      <c r="F69" s="278"/>
      <c r="G69" s="189"/>
      <c r="H69" s="167" t="s">
        <v>218</v>
      </c>
      <c r="I69" s="266" t="s">
        <v>223</v>
      </c>
      <c r="J69" s="267"/>
      <c r="K69" s="268"/>
      <c r="L69" s="183"/>
      <c r="M69" s="183"/>
      <c r="N69" s="183"/>
      <c r="O69" s="183"/>
      <c r="P69" s="183"/>
      <c r="Q69" s="183"/>
      <c r="R69" s="183"/>
      <c r="S69" s="183"/>
      <c r="T69" s="183"/>
      <c r="U69" s="279"/>
      <c r="V69" s="280"/>
      <c r="W69" s="280"/>
      <c r="X69" s="281"/>
      <c r="Y69" s="176"/>
      <c r="Z69" s="177"/>
      <c r="AA69" s="178"/>
      <c r="AB69" s="87"/>
      <c r="AC69" s="87"/>
      <c r="AE69" s="89"/>
      <c r="AF69" s="89"/>
      <c r="AG69" s="89"/>
      <c r="AH69" s="89"/>
      <c r="AI69" s="89"/>
      <c r="AJ69" s="89"/>
      <c r="AK69" s="89"/>
      <c r="AL69" s="89"/>
      <c r="AM69" s="89"/>
    </row>
    <row r="70" spans="1:39" s="88" customFormat="1" ht="68.25" customHeight="1">
      <c r="A70" s="84"/>
      <c r="B70" s="85">
        <f t="shared" si="39"/>
        <v>50</v>
      </c>
      <c r="C70" s="277"/>
      <c r="D70" s="277"/>
      <c r="E70" s="278"/>
      <c r="F70" s="278"/>
      <c r="G70" s="189"/>
      <c r="H70" s="197" t="s">
        <v>231</v>
      </c>
      <c r="I70" s="336" t="s">
        <v>160</v>
      </c>
      <c r="J70" s="337"/>
      <c r="K70" s="338"/>
      <c r="L70" s="183"/>
      <c r="M70" s="183"/>
      <c r="N70" s="183"/>
      <c r="O70" s="183"/>
      <c r="P70" s="183"/>
      <c r="Q70" s="183"/>
      <c r="R70" s="183"/>
      <c r="S70" s="183"/>
      <c r="T70" s="183"/>
      <c r="U70" s="279"/>
      <c r="V70" s="280"/>
      <c r="W70" s="280"/>
      <c r="X70" s="281"/>
      <c r="Y70" s="176"/>
      <c r="Z70" s="177"/>
      <c r="AA70" s="178"/>
      <c r="AB70" s="87"/>
      <c r="AC70" s="87"/>
      <c r="AE70" s="89"/>
      <c r="AF70" s="89"/>
      <c r="AG70" s="89"/>
      <c r="AH70" s="89"/>
      <c r="AI70" s="89"/>
      <c r="AJ70" s="89"/>
      <c r="AK70" s="89"/>
      <c r="AL70" s="89"/>
      <c r="AM70" s="89"/>
    </row>
    <row r="71" spans="1:39" s="88" customFormat="1" ht="68.25" customHeight="1">
      <c r="A71" s="84"/>
      <c r="B71" s="85">
        <f t="shared" si="39"/>
        <v>51</v>
      </c>
      <c r="C71" s="277"/>
      <c r="D71" s="277"/>
      <c r="E71" s="278"/>
      <c r="F71" s="278"/>
      <c r="G71" s="189"/>
      <c r="H71" s="167" t="s">
        <v>221</v>
      </c>
      <c r="I71" s="266" t="s">
        <v>230</v>
      </c>
      <c r="J71" s="267"/>
      <c r="K71" s="268"/>
      <c r="L71" s="183"/>
      <c r="M71" s="183"/>
      <c r="N71" s="183"/>
      <c r="O71" s="183"/>
      <c r="P71" s="183"/>
      <c r="Q71" s="183"/>
      <c r="R71" s="183"/>
      <c r="S71" s="183"/>
      <c r="T71" s="183"/>
      <c r="U71" s="279"/>
      <c r="V71" s="280"/>
      <c r="W71" s="280"/>
      <c r="X71" s="281"/>
      <c r="Y71" s="176"/>
      <c r="Z71" s="177"/>
      <c r="AA71" s="178"/>
      <c r="AB71" s="87"/>
      <c r="AC71" s="87"/>
      <c r="AE71" s="89"/>
      <c r="AF71" s="89"/>
      <c r="AG71" s="89"/>
      <c r="AH71" s="89"/>
      <c r="AI71" s="89"/>
      <c r="AJ71" s="89"/>
      <c r="AK71" s="89"/>
      <c r="AL71" s="89"/>
      <c r="AM71" s="89"/>
    </row>
    <row r="72" spans="1:39" s="88" customFormat="1" ht="68.25" customHeight="1">
      <c r="A72" s="84"/>
      <c r="B72" s="85">
        <f t="shared" si="39"/>
        <v>52</v>
      </c>
      <c r="C72" s="277"/>
      <c r="D72" s="277"/>
      <c r="E72" s="278"/>
      <c r="F72" s="278"/>
      <c r="G72" s="189"/>
      <c r="H72" s="167" t="s">
        <v>220</v>
      </c>
      <c r="I72" s="266" t="s">
        <v>232</v>
      </c>
      <c r="J72" s="267"/>
      <c r="K72" s="268"/>
      <c r="L72" s="183"/>
      <c r="M72" s="183"/>
      <c r="N72" s="183"/>
      <c r="O72" s="183"/>
      <c r="P72" s="183"/>
      <c r="Q72" s="183"/>
      <c r="R72" s="183"/>
      <c r="S72" s="183"/>
      <c r="T72" s="183"/>
      <c r="U72" s="279"/>
      <c r="V72" s="280"/>
      <c r="W72" s="280"/>
      <c r="X72" s="281"/>
      <c r="Y72" s="176"/>
      <c r="Z72" s="177"/>
      <c r="AA72" s="178"/>
      <c r="AB72" s="87"/>
      <c r="AC72" s="87"/>
      <c r="AE72" s="89"/>
      <c r="AF72" s="89"/>
      <c r="AG72" s="89"/>
      <c r="AH72" s="89"/>
      <c r="AI72" s="89"/>
      <c r="AJ72" s="89"/>
      <c r="AK72" s="89"/>
      <c r="AL72" s="89"/>
      <c r="AM72" s="89"/>
    </row>
    <row r="73" spans="1:39" s="88" customFormat="1" ht="68.25" customHeight="1">
      <c r="A73" s="84"/>
      <c r="B73" s="85">
        <f t="shared" si="39"/>
        <v>53</v>
      </c>
      <c r="C73" s="277"/>
      <c r="D73" s="277"/>
      <c r="E73" s="278"/>
      <c r="F73" s="278"/>
      <c r="G73" s="189"/>
      <c r="H73" s="167" t="s">
        <v>222</v>
      </c>
      <c r="I73" s="266" t="s">
        <v>239</v>
      </c>
      <c r="J73" s="267"/>
      <c r="K73" s="268"/>
      <c r="L73" s="183"/>
      <c r="M73" s="183"/>
      <c r="N73" s="183"/>
      <c r="O73" s="183"/>
      <c r="P73" s="183"/>
      <c r="Q73" s="183"/>
      <c r="R73" s="183"/>
      <c r="S73" s="183"/>
      <c r="T73" s="183"/>
      <c r="U73" s="279"/>
      <c r="V73" s="280"/>
      <c r="W73" s="280"/>
      <c r="X73" s="281"/>
      <c r="Y73" s="176"/>
      <c r="Z73" s="177"/>
      <c r="AA73" s="178"/>
      <c r="AB73" s="87"/>
      <c r="AC73" s="87"/>
      <c r="AE73" s="89"/>
      <c r="AF73" s="89"/>
      <c r="AG73" s="89"/>
      <c r="AH73" s="89"/>
      <c r="AI73" s="89"/>
      <c r="AJ73" s="89"/>
      <c r="AK73" s="89"/>
      <c r="AL73" s="89"/>
      <c r="AM73" s="89"/>
    </row>
    <row r="74" spans="1:39" s="88" customFormat="1" ht="61.5" customHeight="1">
      <c r="A74" s="84"/>
      <c r="B74" s="85">
        <f t="shared" si="39"/>
        <v>54</v>
      </c>
      <c r="C74" s="277"/>
      <c r="D74" s="277"/>
      <c r="E74" s="278"/>
      <c r="F74" s="278"/>
      <c r="G74" s="189"/>
      <c r="H74" s="167" t="s">
        <v>224</v>
      </c>
      <c r="I74" s="266" t="s">
        <v>233</v>
      </c>
      <c r="J74" s="267"/>
      <c r="K74" s="268"/>
      <c r="L74" s="86"/>
      <c r="M74" s="86"/>
      <c r="N74" s="86"/>
      <c r="O74" s="86"/>
      <c r="P74" s="86"/>
      <c r="Q74" s="86"/>
      <c r="R74" s="86"/>
      <c r="S74" s="86"/>
      <c r="T74" s="86"/>
      <c r="U74" s="279"/>
      <c r="V74" s="280"/>
      <c r="W74" s="280"/>
      <c r="X74" s="281"/>
      <c r="Y74" s="176"/>
      <c r="Z74" s="177"/>
      <c r="AA74" s="178"/>
      <c r="AB74" s="87"/>
      <c r="AC74" s="87"/>
      <c r="AE74" s="89"/>
      <c r="AF74" s="89"/>
      <c r="AG74" s="89"/>
      <c r="AH74" s="89"/>
      <c r="AI74" s="89"/>
      <c r="AJ74" s="89"/>
      <c r="AK74" s="89"/>
      <c r="AL74" s="89"/>
      <c r="AM74" s="89"/>
    </row>
    <row r="75" spans="1:39" s="88" customFormat="1" ht="61.5" customHeight="1">
      <c r="A75" s="84"/>
      <c r="B75" s="85">
        <f t="shared" si="39"/>
        <v>55</v>
      </c>
      <c r="C75" s="277"/>
      <c r="D75" s="277"/>
      <c r="E75" s="278"/>
      <c r="F75" s="278"/>
      <c r="G75" s="189"/>
      <c r="H75" s="167" t="s">
        <v>225</v>
      </c>
      <c r="I75" s="266" t="s">
        <v>234</v>
      </c>
      <c r="J75" s="267"/>
      <c r="K75" s="268"/>
      <c r="L75" s="86"/>
      <c r="M75" s="86"/>
      <c r="N75" s="86"/>
      <c r="O75" s="86"/>
      <c r="P75" s="86"/>
      <c r="Q75" s="86"/>
      <c r="R75" s="86"/>
      <c r="S75" s="86"/>
      <c r="T75" s="86"/>
      <c r="U75" s="279"/>
      <c r="V75" s="280"/>
      <c r="W75" s="280"/>
      <c r="X75" s="281"/>
      <c r="Y75" s="176"/>
      <c r="Z75" s="177"/>
      <c r="AA75" s="178"/>
      <c r="AB75" s="87"/>
      <c r="AC75" s="87"/>
      <c r="AE75" s="89"/>
      <c r="AF75" s="89"/>
      <c r="AG75" s="89"/>
      <c r="AH75" s="89"/>
      <c r="AI75" s="89"/>
      <c r="AJ75" s="89"/>
      <c r="AK75" s="89"/>
      <c r="AL75" s="89"/>
      <c r="AM75" s="89"/>
    </row>
    <row r="76" spans="1:39" s="88" customFormat="1" ht="61.5" customHeight="1">
      <c r="A76" s="84"/>
      <c r="B76" s="85">
        <f t="shared" si="39"/>
        <v>56</v>
      </c>
      <c r="C76" s="277"/>
      <c r="D76" s="277"/>
      <c r="E76" s="278"/>
      <c r="F76" s="278"/>
      <c r="G76" s="189"/>
      <c r="H76" s="167" t="s">
        <v>226</v>
      </c>
      <c r="I76" s="266" t="s">
        <v>235</v>
      </c>
      <c r="J76" s="267"/>
      <c r="K76" s="268"/>
      <c r="L76" s="86"/>
      <c r="M76" s="86"/>
      <c r="N76" s="86"/>
      <c r="O76" s="86"/>
      <c r="P76" s="86"/>
      <c r="Q76" s="86"/>
      <c r="R76" s="86"/>
      <c r="S76" s="86"/>
      <c r="T76" s="86"/>
      <c r="U76" s="279"/>
      <c r="V76" s="280"/>
      <c r="W76" s="280"/>
      <c r="X76" s="281"/>
      <c r="Y76" s="176"/>
      <c r="Z76" s="177"/>
      <c r="AA76" s="178"/>
      <c r="AB76" s="87"/>
      <c r="AC76" s="87"/>
      <c r="AE76" s="89"/>
      <c r="AF76" s="89"/>
      <c r="AG76" s="89"/>
      <c r="AH76" s="89"/>
      <c r="AI76" s="89"/>
      <c r="AJ76" s="89"/>
      <c r="AK76" s="89"/>
      <c r="AL76" s="89"/>
      <c r="AM76" s="89"/>
    </row>
    <row r="77" spans="1:39" s="88" customFormat="1" ht="61.5" customHeight="1">
      <c r="A77" s="84"/>
      <c r="B77" s="85">
        <f t="shared" si="39"/>
        <v>57</v>
      </c>
      <c r="C77" s="277"/>
      <c r="D77" s="277"/>
      <c r="E77" s="278"/>
      <c r="F77" s="278"/>
      <c r="G77" s="189"/>
      <c r="H77" s="167" t="s">
        <v>227</v>
      </c>
      <c r="I77" s="266" t="s">
        <v>236</v>
      </c>
      <c r="J77" s="267"/>
      <c r="K77" s="268"/>
      <c r="L77" s="86"/>
      <c r="M77" s="86"/>
      <c r="N77" s="86"/>
      <c r="O77" s="86"/>
      <c r="P77" s="86"/>
      <c r="Q77" s="86"/>
      <c r="R77" s="86"/>
      <c r="S77" s="86"/>
      <c r="T77" s="86"/>
      <c r="U77" s="279"/>
      <c r="V77" s="280"/>
      <c r="W77" s="280"/>
      <c r="X77" s="281"/>
      <c r="Y77" s="176"/>
      <c r="Z77" s="177"/>
      <c r="AA77" s="178"/>
      <c r="AB77" s="87"/>
      <c r="AC77" s="87"/>
      <c r="AE77" s="89"/>
      <c r="AF77" s="89"/>
      <c r="AG77" s="89"/>
      <c r="AH77" s="89"/>
      <c r="AI77" s="89"/>
      <c r="AJ77" s="89"/>
      <c r="AK77" s="89"/>
      <c r="AL77" s="89"/>
      <c r="AM77" s="89"/>
    </row>
    <row r="78" spans="1:39" s="88" customFormat="1" ht="61.5" customHeight="1">
      <c r="A78" s="84"/>
      <c r="B78" s="85">
        <f t="shared" si="39"/>
        <v>58</v>
      </c>
      <c r="C78" s="277"/>
      <c r="D78" s="277"/>
      <c r="E78" s="278"/>
      <c r="F78" s="278"/>
      <c r="G78" s="189"/>
      <c r="H78" s="167" t="s">
        <v>228</v>
      </c>
      <c r="I78" s="266" t="s">
        <v>237</v>
      </c>
      <c r="J78" s="267"/>
      <c r="K78" s="268"/>
      <c r="L78" s="86"/>
      <c r="M78" s="86"/>
      <c r="N78" s="86"/>
      <c r="O78" s="86"/>
      <c r="P78" s="86"/>
      <c r="Q78" s="86"/>
      <c r="R78" s="86"/>
      <c r="S78" s="86"/>
      <c r="T78" s="86"/>
      <c r="U78" s="279"/>
      <c r="V78" s="280"/>
      <c r="W78" s="280"/>
      <c r="X78" s="281"/>
      <c r="Y78" s="176"/>
      <c r="Z78" s="177"/>
      <c r="AA78" s="178"/>
      <c r="AB78" s="87"/>
      <c r="AC78" s="87"/>
      <c r="AE78" s="89"/>
      <c r="AF78" s="89"/>
      <c r="AG78" s="89"/>
      <c r="AH78" s="89"/>
      <c r="AI78" s="89"/>
      <c r="AJ78" s="89"/>
      <c r="AK78" s="89"/>
      <c r="AL78" s="89"/>
      <c r="AM78" s="89"/>
    </row>
    <row r="79" spans="1:39" s="88" customFormat="1" ht="61.5" customHeight="1">
      <c r="A79" s="84"/>
      <c r="B79" s="85">
        <f t="shared" si="39"/>
        <v>59</v>
      </c>
      <c r="C79" s="277"/>
      <c r="D79" s="277"/>
      <c r="E79" s="278"/>
      <c r="F79" s="278"/>
      <c r="G79" s="189"/>
      <c r="H79" s="167" t="s">
        <v>229</v>
      </c>
      <c r="I79" s="266" t="s">
        <v>238</v>
      </c>
      <c r="J79" s="267"/>
      <c r="K79" s="268"/>
      <c r="L79" s="86"/>
      <c r="M79" s="86"/>
      <c r="N79" s="86"/>
      <c r="O79" s="86"/>
      <c r="P79" s="86"/>
      <c r="Q79" s="86"/>
      <c r="R79" s="86"/>
      <c r="S79" s="86"/>
      <c r="T79" s="86"/>
      <c r="U79" s="279"/>
      <c r="V79" s="280"/>
      <c r="W79" s="280"/>
      <c r="X79" s="281"/>
      <c r="Y79" s="176"/>
      <c r="Z79" s="177"/>
      <c r="AA79" s="178"/>
      <c r="AB79" s="87"/>
      <c r="AC79" s="87"/>
      <c r="AE79" s="89"/>
      <c r="AF79" s="89"/>
      <c r="AG79" s="89"/>
      <c r="AH79" s="89"/>
      <c r="AI79" s="89"/>
      <c r="AJ79" s="89"/>
      <c r="AK79" s="89"/>
      <c r="AL79" s="89"/>
      <c r="AM79" s="89"/>
    </row>
    <row r="80" spans="1:39" s="88" customFormat="1" ht="49.5" customHeight="1">
      <c r="A80" s="84"/>
      <c r="B80" s="85">
        <f t="shared" si="39"/>
        <v>60</v>
      </c>
      <c r="C80" s="277"/>
      <c r="D80" s="277"/>
      <c r="E80" s="264" t="s">
        <v>149</v>
      </c>
      <c r="F80" s="265"/>
      <c r="G80" s="167" t="s">
        <v>150</v>
      </c>
      <c r="H80" s="167"/>
      <c r="I80" s="266" t="s">
        <v>281</v>
      </c>
      <c r="J80" s="267"/>
      <c r="K80" s="268"/>
      <c r="L80" s="86"/>
      <c r="M80" s="86"/>
      <c r="N80" s="86"/>
      <c r="O80" s="86"/>
      <c r="P80" s="86"/>
      <c r="Q80" s="86"/>
      <c r="R80" s="86"/>
      <c r="S80" s="86"/>
      <c r="T80" s="86"/>
      <c r="U80" s="279"/>
      <c r="V80" s="280"/>
      <c r="W80" s="280"/>
      <c r="X80" s="281"/>
      <c r="Y80" s="176" t="str">
        <f t="shared" ref="Y80:Y195" si="70">IF(COUNTA(C80:K80)=0,"",IF(COUNTA(L80:T80)=0,"未実施",IF(COUNTIF(L80:T80,"Y")=1,"終了","試験中")))</f>
        <v>未実施</v>
      </c>
      <c r="Z80" s="177" t="str">
        <f t="shared" ref="Z80:Z195" si="71">IF(COUNTA(C80:K80)=0,"",IF(L80&lt;&gt;"",$L$10,IF(M80&lt;&gt;"",$M$10,IF(N80&lt;&gt;"",$N$10,IF(O80&lt;&gt;"",$O$10,IF(P80&lt;&gt;"",$P$10,IF(T80&lt;&gt;"",$T$10,"")))))))</f>
        <v/>
      </c>
      <c r="AA80" s="178" t="str">
        <f t="shared" ref="AA80:AA195" si="72">IF(COUNTA(C80:K80)=0,"",IF(L80="Y",$L$10,IF(M80="Y",$M$10,IF(N80="Y",$N$10,IF(O80="Y",$O$10,IF(P80="Y",$P$10,IF(T80="Y",$T$10,"")))))))</f>
        <v/>
      </c>
      <c r="AB80" s="87">
        <f t="shared" ref="AB80:AB297" si="73">IF(OR(L80 &lt;&gt; "",M80 &lt;&gt;"",N80 &lt;&gt; "",O80 &lt;&gt;"",P80 &lt;&gt; "",Q80 &lt;&gt;"",R80 &lt;&gt; "",S80 &lt;&gt;"",T80 &lt;&gt; ""),1,0)</f>
        <v>0</v>
      </c>
      <c r="AC80" s="87">
        <f t="shared" ref="AC80:AC297" si="74">IF(OR(L80 = "H",M80 = "H",N80 = "H",O80 = "H",P80 = "H",Q80 = "H",R80 = "H",S80 = "H",T80 = "H",L80 = "M",M80 = "M",N80 = "M",O80 = "M",P80 = "M",Q80 = "M",R80 = "M",S80 = "M",T80 = "M",L80 = "L",M80 = "L",N80 = "L",O80 = "L",P80 = "L",Q80 = "L",R80 = "L",S80 = "L",T80 = "L"),1,0)</f>
        <v>0</v>
      </c>
      <c r="AD80" s="88">
        <f t="shared" si="45"/>
        <v>0</v>
      </c>
      <c r="AE80" s="89">
        <f t="shared" si="46"/>
        <v>0</v>
      </c>
      <c r="AF80" s="89">
        <f t="shared" si="47"/>
        <v>0</v>
      </c>
      <c r="AG80" s="89">
        <f t="shared" si="48"/>
        <v>0</v>
      </c>
      <c r="AH80" s="89">
        <f t="shared" si="49"/>
        <v>0</v>
      </c>
      <c r="AI80" s="89">
        <f t="shared" si="50"/>
        <v>0</v>
      </c>
      <c r="AJ80" s="89">
        <f t="shared" si="51"/>
        <v>0</v>
      </c>
      <c r="AK80" s="89">
        <f t="shared" si="52"/>
        <v>0</v>
      </c>
      <c r="AL80" s="89">
        <f t="shared" si="53"/>
        <v>0</v>
      </c>
      <c r="AM80" s="89">
        <f t="shared" si="54"/>
        <v>0</v>
      </c>
    </row>
    <row r="81" spans="1:39" s="88" customFormat="1" ht="80.099999999999994" customHeight="1">
      <c r="A81" s="84"/>
      <c r="B81" s="85">
        <f t="shared" si="39"/>
        <v>61</v>
      </c>
      <c r="C81" s="277"/>
      <c r="D81" s="277"/>
      <c r="E81" s="278"/>
      <c r="F81" s="278"/>
      <c r="G81" s="167" t="s">
        <v>242</v>
      </c>
      <c r="H81" s="167"/>
      <c r="I81" s="266" t="s">
        <v>278</v>
      </c>
      <c r="J81" s="267"/>
      <c r="K81" s="268"/>
      <c r="L81" s="86"/>
      <c r="M81" s="86"/>
      <c r="N81" s="86"/>
      <c r="O81" s="86"/>
      <c r="P81" s="86"/>
      <c r="Q81" s="86"/>
      <c r="R81" s="86"/>
      <c r="S81" s="86"/>
      <c r="T81" s="86"/>
      <c r="U81" s="279"/>
      <c r="V81" s="280"/>
      <c r="W81" s="280"/>
      <c r="X81" s="281"/>
      <c r="Y81" s="176" t="str">
        <f t="shared" ref="Y81" si="75">IF(COUNTA(C81:K81)=0,"",IF(COUNTA(L81:T81)=0,"未実施",IF(COUNTIF(L81:T81,"Y")=1,"終了","試験中")))</f>
        <v>未実施</v>
      </c>
      <c r="Z81" s="177" t="str">
        <f t="shared" ref="Z81" si="76">IF(COUNTA(C81:K81)=0,"",IF(L81&lt;&gt;"",$L$10,IF(M81&lt;&gt;"",$M$10,IF(N81&lt;&gt;"",$N$10,IF(O81&lt;&gt;"",$O$10,IF(P81&lt;&gt;"",$P$10,IF(T81&lt;&gt;"",$T$10,"")))))))</f>
        <v/>
      </c>
      <c r="AA81" s="178" t="str">
        <f t="shared" ref="AA81" si="77">IF(COUNTA(C81:K81)=0,"",IF(L81="Y",$L$10,IF(M81="Y",$M$10,IF(N81="Y",$N$10,IF(O81="Y",$O$10,IF(P81="Y",$P$10,IF(T81="Y",$T$10,"")))))))</f>
        <v/>
      </c>
      <c r="AB81" s="87">
        <f t="shared" ref="AB81" si="78">IF(OR(L81 &lt;&gt; "",M81 &lt;&gt;"",N81 &lt;&gt; "",O81 &lt;&gt;"",P81 &lt;&gt; "",Q81 &lt;&gt;"",R81 &lt;&gt; "",S81 &lt;&gt;"",T81 &lt;&gt; ""),1,0)</f>
        <v>0</v>
      </c>
      <c r="AC81" s="87">
        <f t="shared" ref="AC81" si="79">IF(OR(L81 = "H",M81 = "H",N81 = "H",O81 = "H",P81 = "H",Q81 = "H",R81 = "H",S81 = "H",T81 = "H",L81 = "M",M81 = "M",N81 = "M",O81 = "M",P81 = "M",Q81 = "M",R81 = "M",S81 = "M",T81 = "M",L81 = "L",M81 = "L",N81 = "L",O81 = "L",P81 = "L",Q81 = "L",R81 = "L",S81 = "L",T81 = "L"),1,0)</f>
        <v>0</v>
      </c>
      <c r="AD81" s="88">
        <f t="shared" si="45"/>
        <v>0</v>
      </c>
      <c r="AE81" s="89">
        <f t="shared" si="46"/>
        <v>0</v>
      </c>
      <c r="AF81" s="89">
        <f t="shared" si="47"/>
        <v>0</v>
      </c>
      <c r="AG81" s="89">
        <f t="shared" si="48"/>
        <v>0</v>
      </c>
      <c r="AH81" s="89">
        <f t="shared" si="49"/>
        <v>0</v>
      </c>
      <c r="AI81" s="89">
        <f t="shared" si="50"/>
        <v>0</v>
      </c>
      <c r="AJ81" s="89">
        <f t="shared" si="51"/>
        <v>0</v>
      </c>
      <c r="AK81" s="89">
        <f t="shared" si="52"/>
        <v>0</v>
      </c>
      <c r="AL81" s="89">
        <f t="shared" si="53"/>
        <v>0</v>
      </c>
      <c r="AM81" s="89">
        <f t="shared" si="54"/>
        <v>0</v>
      </c>
    </row>
    <row r="82" spans="1:39" s="88" customFormat="1" ht="37.5" customHeight="1">
      <c r="A82" s="84"/>
      <c r="B82" s="85">
        <f t="shared" si="39"/>
        <v>62</v>
      </c>
      <c r="C82" s="277"/>
      <c r="D82" s="277"/>
      <c r="E82" s="264" t="s">
        <v>151</v>
      </c>
      <c r="F82" s="265"/>
      <c r="G82" s="167" t="s">
        <v>153</v>
      </c>
      <c r="H82" s="167"/>
      <c r="I82" s="266" t="s">
        <v>161</v>
      </c>
      <c r="J82" s="267"/>
      <c r="K82" s="268"/>
      <c r="L82" s="86"/>
      <c r="M82" s="86"/>
      <c r="N82" s="86"/>
      <c r="O82" s="86"/>
      <c r="P82" s="86"/>
      <c r="Q82" s="86"/>
      <c r="R82" s="86"/>
      <c r="S82" s="86"/>
      <c r="T82" s="86"/>
      <c r="U82" s="279"/>
      <c r="V82" s="280"/>
      <c r="W82" s="280"/>
      <c r="X82" s="281"/>
      <c r="Y82" s="176" t="str">
        <f t="shared" si="70"/>
        <v>未実施</v>
      </c>
      <c r="Z82" s="177" t="str">
        <f t="shared" si="71"/>
        <v/>
      </c>
      <c r="AA82" s="178" t="str">
        <f t="shared" si="72"/>
        <v/>
      </c>
      <c r="AB82" s="87">
        <f t="shared" si="73"/>
        <v>0</v>
      </c>
      <c r="AC82" s="87">
        <f t="shared" si="74"/>
        <v>0</v>
      </c>
      <c r="AD82" s="88">
        <f t="shared" si="45"/>
        <v>0</v>
      </c>
      <c r="AE82" s="89">
        <f t="shared" si="46"/>
        <v>0</v>
      </c>
      <c r="AF82" s="89">
        <f t="shared" si="47"/>
        <v>0</v>
      </c>
      <c r="AG82" s="89">
        <f t="shared" si="48"/>
        <v>0</v>
      </c>
      <c r="AH82" s="89">
        <f t="shared" si="49"/>
        <v>0</v>
      </c>
      <c r="AI82" s="89">
        <f t="shared" si="50"/>
        <v>0</v>
      </c>
      <c r="AJ82" s="89">
        <f t="shared" si="51"/>
        <v>0</v>
      </c>
      <c r="AK82" s="89">
        <f t="shared" si="52"/>
        <v>0</v>
      </c>
      <c r="AL82" s="89">
        <f t="shared" si="53"/>
        <v>0</v>
      </c>
      <c r="AM82" s="89">
        <f t="shared" si="54"/>
        <v>0</v>
      </c>
    </row>
    <row r="83" spans="1:39" s="88" customFormat="1" ht="80.099999999999994" customHeight="1">
      <c r="A83" s="84"/>
      <c r="B83" s="85">
        <f t="shared" si="39"/>
        <v>63</v>
      </c>
      <c r="C83" s="277"/>
      <c r="D83" s="277"/>
      <c r="E83" s="294"/>
      <c r="F83" s="294"/>
      <c r="G83" s="167" t="s">
        <v>152</v>
      </c>
      <c r="H83" s="167"/>
      <c r="I83" s="266" t="s">
        <v>154</v>
      </c>
      <c r="J83" s="267"/>
      <c r="K83" s="268"/>
      <c r="L83" s="86"/>
      <c r="M83" s="86"/>
      <c r="N83" s="86"/>
      <c r="O83" s="86"/>
      <c r="P83" s="86"/>
      <c r="Q83" s="86"/>
      <c r="R83" s="86"/>
      <c r="S83" s="86"/>
      <c r="T83" s="86"/>
      <c r="U83" s="279"/>
      <c r="V83" s="280"/>
      <c r="W83" s="280"/>
      <c r="X83" s="281"/>
      <c r="Y83" s="176" t="str">
        <f t="shared" si="70"/>
        <v>未実施</v>
      </c>
      <c r="Z83" s="177" t="str">
        <f t="shared" si="71"/>
        <v/>
      </c>
      <c r="AA83" s="178" t="str">
        <f t="shared" si="72"/>
        <v/>
      </c>
      <c r="AB83" s="87">
        <f t="shared" si="73"/>
        <v>0</v>
      </c>
      <c r="AC83" s="87">
        <f t="shared" si="74"/>
        <v>0</v>
      </c>
      <c r="AD83" s="88">
        <f t="shared" si="45"/>
        <v>0</v>
      </c>
      <c r="AE83" s="89">
        <f t="shared" si="46"/>
        <v>0</v>
      </c>
      <c r="AF83" s="89">
        <f t="shared" si="47"/>
        <v>0</v>
      </c>
      <c r="AG83" s="89">
        <f t="shared" si="48"/>
        <v>0</v>
      </c>
      <c r="AH83" s="89">
        <f t="shared" si="49"/>
        <v>0</v>
      </c>
      <c r="AI83" s="89">
        <f t="shared" si="50"/>
        <v>0</v>
      </c>
      <c r="AJ83" s="89">
        <f t="shared" si="51"/>
        <v>0</v>
      </c>
      <c r="AK83" s="89">
        <f t="shared" si="52"/>
        <v>0</v>
      </c>
      <c r="AL83" s="89">
        <f t="shared" si="53"/>
        <v>0</v>
      </c>
      <c r="AM83" s="89">
        <f t="shared" si="54"/>
        <v>0</v>
      </c>
    </row>
    <row r="84" spans="1:39" s="88" customFormat="1" ht="48" customHeight="1">
      <c r="A84" s="84"/>
      <c r="B84" s="85">
        <f t="shared" si="39"/>
        <v>64</v>
      </c>
      <c r="C84" s="277"/>
      <c r="D84" s="277"/>
      <c r="E84" s="264" t="s">
        <v>282</v>
      </c>
      <c r="F84" s="265"/>
      <c r="G84" s="167" t="s">
        <v>285</v>
      </c>
      <c r="H84" s="167"/>
      <c r="I84" s="266" t="s">
        <v>284</v>
      </c>
      <c r="J84" s="267"/>
      <c r="K84" s="268"/>
      <c r="L84" s="86"/>
      <c r="M84" s="86"/>
      <c r="N84" s="86"/>
      <c r="O84" s="86"/>
      <c r="P84" s="86"/>
      <c r="Q84" s="86"/>
      <c r="R84" s="86"/>
      <c r="S84" s="86"/>
      <c r="T84" s="86"/>
      <c r="U84" s="279"/>
      <c r="V84" s="280"/>
      <c r="W84" s="280"/>
      <c r="X84" s="281"/>
      <c r="Y84" s="176" t="str">
        <f t="shared" ref="Y84" si="80">IF(COUNTA(C84:K84)=0,"",IF(COUNTA(L84:T84)=0,"未実施",IF(COUNTIF(L84:T84,"Y")=1,"終了","試験中")))</f>
        <v>未実施</v>
      </c>
      <c r="Z84" s="177" t="str">
        <f t="shared" ref="Z84" si="81">IF(COUNTA(C84:K84)=0,"",IF(L84&lt;&gt;"",$L$10,IF(M84&lt;&gt;"",$M$10,IF(N84&lt;&gt;"",$N$10,IF(O84&lt;&gt;"",$O$10,IF(P84&lt;&gt;"",$P$10,IF(T84&lt;&gt;"",$T$10,"")))))))</f>
        <v/>
      </c>
      <c r="AA84" s="178" t="str">
        <f t="shared" ref="AA84" si="82">IF(COUNTA(C84:K84)=0,"",IF(L84="Y",$L$10,IF(M84="Y",$M$10,IF(N84="Y",$N$10,IF(O84="Y",$O$10,IF(P84="Y",$P$10,IF(T84="Y",$T$10,"")))))))</f>
        <v/>
      </c>
      <c r="AB84" s="87">
        <f t="shared" ref="AB84" si="83">IF(OR(L84 &lt;&gt; "",M84 &lt;&gt;"",N84 &lt;&gt; "",O84 &lt;&gt;"",P84 &lt;&gt; "",Q84 &lt;&gt;"",R84 &lt;&gt; "",S84 &lt;&gt;"",T84 &lt;&gt; ""),1,0)</f>
        <v>0</v>
      </c>
      <c r="AC84" s="87">
        <f t="shared" ref="AC84" si="84">IF(OR(L84 = "H",M84 = "H",N84 = "H",O84 = "H",P84 = "H",Q84 = "H",R84 = "H",S84 = "H",T84 = "H",L84 = "M",M84 = "M",N84 = "M",O84 = "M",P84 = "M",Q84 = "M",R84 = "M",S84 = "M",T84 = "M",L84 = "L",M84 = "L",N84 = "L",O84 = "L",P84 = "L",Q84 = "L",R84 = "L",S84 = "L",T84 = "L"),1,0)</f>
        <v>0</v>
      </c>
      <c r="AD84" s="88">
        <f t="shared" si="45"/>
        <v>0</v>
      </c>
      <c r="AE84" s="89">
        <f t="shared" si="46"/>
        <v>0</v>
      </c>
      <c r="AF84" s="89">
        <f t="shared" si="47"/>
        <v>0</v>
      </c>
      <c r="AG84" s="89">
        <f t="shared" si="48"/>
        <v>0</v>
      </c>
      <c r="AH84" s="89">
        <f t="shared" si="49"/>
        <v>0</v>
      </c>
      <c r="AI84" s="89">
        <f t="shared" si="50"/>
        <v>0</v>
      </c>
      <c r="AJ84" s="89">
        <f t="shared" si="51"/>
        <v>0</v>
      </c>
      <c r="AK84" s="89">
        <f t="shared" si="52"/>
        <v>0</v>
      </c>
      <c r="AL84" s="89">
        <f t="shared" si="53"/>
        <v>0</v>
      </c>
      <c r="AM84" s="89">
        <f t="shared" si="54"/>
        <v>0</v>
      </c>
    </row>
    <row r="85" spans="1:39" s="88" customFormat="1" ht="59.25" customHeight="1">
      <c r="A85" s="84"/>
      <c r="B85" s="85">
        <f t="shared" si="39"/>
        <v>65</v>
      </c>
      <c r="C85" s="289"/>
      <c r="D85" s="290"/>
      <c r="E85" s="292" t="s">
        <v>286</v>
      </c>
      <c r="F85" s="293"/>
      <c r="G85" s="167" t="s">
        <v>287</v>
      </c>
      <c r="H85" s="167" t="s">
        <v>288</v>
      </c>
      <c r="I85" s="266" t="s">
        <v>289</v>
      </c>
      <c r="J85" s="267"/>
      <c r="K85" s="268"/>
      <c r="L85" s="86"/>
      <c r="M85" s="86"/>
      <c r="N85" s="86"/>
      <c r="O85" s="86"/>
      <c r="P85" s="86"/>
      <c r="Q85" s="86"/>
      <c r="R85" s="86"/>
      <c r="S85" s="86"/>
      <c r="T85" s="86"/>
      <c r="U85" s="279"/>
      <c r="V85" s="280"/>
      <c r="W85" s="280"/>
      <c r="X85" s="281"/>
      <c r="Y85" s="176" t="str">
        <f t="shared" si="70"/>
        <v>未実施</v>
      </c>
      <c r="Z85" s="177" t="str">
        <f t="shared" si="71"/>
        <v/>
      </c>
      <c r="AA85" s="178" t="str">
        <f t="shared" si="72"/>
        <v/>
      </c>
      <c r="AB85" s="87">
        <f t="shared" si="73"/>
        <v>0</v>
      </c>
      <c r="AC85" s="87">
        <f t="shared" si="74"/>
        <v>0</v>
      </c>
      <c r="AD85" s="88">
        <f t="shared" si="45"/>
        <v>0</v>
      </c>
      <c r="AE85" s="89">
        <f t="shared" si="46"/>
        <v>0</v>
      </c>
      <c r="AF85" s="89">
        <f t="shared" si="47"/>
        <v>0</v>
      </c>
      <c r="AG85" s="89">
        <f t="shared" si="48"/>
        <v>0</v>
      </c>
      <c r="AH85" s="89">
        <f t="shared" si="49"/>
        <v>0</v>
      </c>
      <c r="AI85" s="89">
        <f t="shared" si="50"/>
        <v>0</v>
      </c>
      <c r="AJ85" s="89">
        <f t="shared" si="51"/>
        <v>0</v>
      </c>
      <c r="AK85" s="89">
        <f t="shared" si="52"/>
        <v>0</v>
      </c>
      <c r="AL85" s="89">
        <f t="shared" si="53"/>
        <v>0</v>
      </c>
      <c r="AM85" s="89">
        <f t="shared" si="54"/>
        <v>0</v>
      </c>
    </row>
    <row r="86" spans="1:39" s="88" customFormat="1" ht="117" customHeight="1">
      <c r="A86" s="84"/>
      <c r="B86" s="85">
        <f t="shared" si="39"/>
        <v>66</v>
      </c>
      <c r="C86" s="289"/>
      <c r="D86" s="290"/>
      <c r="E86" s="291"/>
      <c r="F86" s="290"/>
      <c r="G86" s="167" t="s">
        <v>297</v>
      </c>
      <c r="H86" s="167" t="s">
        <v>290</v>
      </c>
      <c r="I86" s="266" t="s">
        <v>298</v>
      </c>
      <c r="J86" s="267"/>
      <c r="K86" s="268"/>
      <c r="L86" s="86"/>
      <c r="M86" s="86"/>
      <c r="N86" s="86"/>
      <c r="O86" s="86"/>
      <c r="P86" s="86"/>
      <c r="Q86" s="86"/>
      <c r="R86" s="86"/>
      <c r="S86" s="86"/>
      <c r="T86" s="86"/>
      <c r="U86" s="279"/>
      <c r="V86" s="280"/>
      <c r="W86" s="280"/>
      <c r="X86" s="281"/>
      <c r="Y86" s="176" t="str">
        <f t="shared" si="70"/>
        <v>未実施</v>
      </c>
      <c r="Z86" s="177" t="str">
        <f t="shared" si="71"/>
        <v/>
      </c>
      <c r="AA86" s="178" t="str">
        <f t="shared" si="72"/>
        <v/>
      </c>
      <c r="AB86" s="87">
        <f t="shared" si="73"/>
        <v>0</v>
      </c>
      <c r="AC86" s="87">
        <f t="shared" si="74"/>
        <v>0</v>
      </c>
      <c r="AD86" s="88">
        <f t="shared" si="45"/>
        <v>0</v>
      </c>
      <c r="AE86" s="89">
        <f t="shared" si="46"/>
        <v>0</v>
      </c>
      <c r="AF86" s="89">
        <f t="shared" si="47"/>
        <v>0</v>
      </c>
      <c r="AG86" s="89">
        <f t="shared" si="48"/>
        <v>0</v>
      </c>
      <c r="AH86" s="89">
        <f t="shared" si="49"/>
        <v>0</v>
      </c>
      <c r="AI86" s="89">
        <f t="shared" si="50"/>
        <v>0</v>
      </c>
      <c r="AJ86" s="89">
        <f t="shared" si="51"/>
        <v>0</v>
      </c>
      <c r="AK86" s="89">
        <f t="shared" si="52"/>
        <v>0</v>
      </c>
      <c r="AL86" s="89">
        <f t="shared" si="53"/>
        <v>0</v>
      </c>
      <c r="AM86" s="89">
        <f t="shared" si="54"/>
        <v>0</v>
      </c>
    </row>
    <row r="87" spans="1:39" s="88" customFormat="1" ht="135.75" customHeight="1">
      <c r="A87" s="84"/>
      <c r="B87" s="85">
        <f t="shared" si="39"/>
        <v>67</v>
      </c>
      <c r="C87" s="289"/>
      <c r="D87" s="290"/>
      <c r="E87" s="291"/>
      <c r="F87" s="290"/>
      <c r="G87" s="180" t="s">
        <v>291</v>
      </c>
      <c r="H87" s="184" t="s">
        <v>302</v>
      </c>
      <c r="I87" s="266" t="s">
        <v>369</v>
      </c>
      <c r="J87" s="267"/>
      <c r="K87" s="268"/>
      <c r="L87" s="86"/>
      <c r="M87" s="86"/>
      <c r="N87" s="86"/>
      <c r="O87" s="86"/>
      <c r="P87" s="86"/>
      <c r="Q87" s="86"/>
      <c r="R87" s="86"/>
      <c r="S87" s="86"/>
      <c r="T87" s="86"/>
      <c r="U87" s="279"/>
      <c r="V87" s="280"/>
      <c r="W87" s="280"/>
      <c r="X87" s="281"/>
      <c r="Y87" s="176" t="str">
        <f t="shared" si="70"/>
        <v>未実施</v>
      </c>
      <c r="Z87" s="177" t="str">
        <f t="shared" si="71"/>
        <v/>
      </c>
      <c r="AA87" s="178" t="str">
        <f t="shared" si="72"/>
        <v/>
      </c>
      <c r="AB87" s="87">
        <f t="shared" si="73"/>
        <v>0</v>
      </c>
      <c r="AC87" s="87">
        <f t="shared" si="74"/>
        <v>0</v>
      </c>
      <c r="AD87" s="88">
        <f t="shared" si="45"/>
        <v>0</v>
      </c>
      <c r="AE87" s="89">
        <f t="shared" si="46"/>
        <v>0</v>
      </c>
      <c r="AF87" s="89">
        <f t="shared" si="47"/>
        <v>0</v>
      </c>
      <c r="AG87" s="89">
        <f t="shared" si="48"/>
        <v>0</v>
      </c>
      <c r="AH87" s="89">
        <f t="shared" si="49"/>
        <v>0</v>
      </c>
      <c r="AI87" s="89">
        <f t="shared" si="50"/>
        <v>0</v>
      </c>
      <c r="AJ87" s="89">
        <f t="shared" si="51"/>
        <v>0</v>
      </c>
      <c r="AK87" s="89">
        <f t="shared" si="52"/>
        <v>0</v>
      </c>
      <c r="AL87" s="89">
        <f t="shared" si="53"/>
        <v>0</v>
      </c>
      <c r="AM87" s="89">
        <f t="shared" si="54"/>
        <v>0</v>
      </c>
    </row>
    <row r="88" spans="1:39" s="88" customFormat="1" ht="118.5" customHeight="1">
      <c r="A88" s="84"/>
      <c r="B88" s="85">
        <f t="shared" si="39"/>
        <v>68</v>
      </c>
      <c r="C88" s="289"/>
      <c r="D88" s="290"/>
      <c r="E88" s="291"/>
      <c r="F88" s="290"/>
      <c r="G88" s="181"/>
      <c r="H88" s="184" t="s">
        <v>300</v>
      </c>
      <c r="I88" s="266" t="s">
        <v>370</v>
      </c>
      <c r="J88" s="267"/>
      <c r="K88" s="268"/>
      <c r="L88" s="86"/>
      <c r="M88" s="86"/>
      <c r="N88" s="86"/>
      <c r="O88" s="86"/>
      <c r="P88" s="86"/>
      <c r="Q88" s="86"/>
      <c r="R88" s="86"/>
      <c r="S88" s="86"/>
      <c r="T88" s="86"/>
      <c r="U88" s="279"/>
      <c r="V88" s="280"/>
      <c r="W88" s="280"/>
      <c r="X88" s="281"/>
      <c r="Y88" s="176" t="str">
        <f t="shared" ref="Y88" si="85">IF(COUNTA(C88:K88)=0,"",IF(COUNTA(L88:T88)=0,"未実施",IF(COUNTIF(L88:T88,"Y")=1,"終了","試験中")))</f>
        <v>未実施</v>
      </c>
      <c r="Z88" s="177" t="str">
        <f t="shared" ref="Z88" si="86">IF(COUNTA(C88:K88)=0,"",IF(L88&lt;&gt;"",$L$10,IF(M88&lt;&gt;"",$M$10,IF(N88&lt;&gt;"",$N$10,IF(O88&lt;&gt;"",$O$10,IF(P88&lt;&gt;"",$P$10,IF(T88&lt;&gt;"",$T$10,"")))))))</f>
        <v/>
      </c>
      <c r="AA88" s="178" t="str">
        <f t="shared" ref="AA88" si="87">IF(COUNTA(C88:K88)=0,"",IF(L88="Y",$L$10,IF(M88="Y",$M$10,IF(N88="Y",$N$10,IF(O88="Y",$O$10,IF(P88="Y",$P$10,IF(T88="Y",$T$10,"")))))))</f>
        <v/>
      </c>
      <c r="AB88" s="87">
        <f t="shared" ref="AB88" si="88">IF(OR(L88 &lt;&gt; "",M88 &lt;&gt;"",N88 &lt;&gt; "",O88 &lt;&gt;"",P88 &lt;&gt; "",Q88 &lt;&gt;"",R88 &lt;&gt; "",S88 &lt;&gt;"",T88 &lt;&gt; ""),1,0)</f>
        <v>0</v>
      </c>
      <c r="AC88" s="87">
        <f t="shared" ref="AC88" si="89">IF(OR(L88 = "H",M88 = "H",N88 = "H",O88 = "H",P88 = "H",Q88 = "H",R88 = "H",S88 = "H",T88 = "H",L88 = "M",M88 = "M",N88 = "M",O88 = "M",P88 = "M",Q88 = "M",R88 = "M",S88 = "M",T88 = "M",L88 = "L",M88 = "L",N88 = "L",O88 = "L",P88 = "L",Q88 = "L",R88 = "L",S88 = "L",T88 = "L"),1,0)</f>
        <v>0</v>
      </c>
      <c r="AD88" s="88">
        <f t="shared" si="45"/>
        <v>0</v>
      </c>
      <c r="AE88" s="89">
        <f t="shared" si="46"/>
        <v>0</v>
      </c>
      <c r="AF88" s="89">
        <f t="shared" si="47"/>
        <v>0</v>
      </c>
      <c r="AG88" s="89">
        <f t="shared" si="48"/>
        <v>0</v>
      </c>
      <c r="AH88" s="89">
        <f t="shared" si="49"/>
        <v>0</v>
      </c>
      <c r="AI88" s="89">
        <f t="shared" si="50"/>
        <v>0</v>
      </c>
      <c r="AJ88" s="89">
        <f t="shared" si="51"/>
        <v>0</v>
      </c>
      <c r="AK88" s="89">
        <f t="shared" si="52"/>
        <v>0</v>
      </c>
      <c r="AL88" s="89">
        <f t="shared" si="53"/>
        <v>0</v>
      </c>
      <c r="AM88" s="89">
        <f t="shared" si="54"/>
        <v>0</v>
      </c>
    </row>
    <row r="89" spans="1:39" s="88" customFormat="1" ht="120.75" customHeight="1">
      <c r="A89" s="84"/>
      <c r="B89" s="85">
        <f t="shared" si="39"/>
        <v>69</v>
      </c>
      <c r="C89" s="289"/>
      <c r="D89" s="290"/>
      <c r="E89" s="291"/>
      <c r="F89" s="290"/>
      <c r="G89" s="182"/>
      <c r="H89" s="184" t="s">
        <v>301</v>
      </c>
      <c r="I89" s="266" t="s">
        <v>371</v>
      </c>
      <c r="J89" s="267"/>
      <c r="K89" s="268"/>
      <c r="L89" s="86"/>
      <c r="M89" s="86"/>
      <c r="N89" s="86"/>
      <c r="O89" s="86"/>
      <c r="P89" s="86"/>
      <c r="Q89" s="86"/>
      <c r="R89" s="86"/>
      <c r="S89" s="86"/>
      <c r="T89" s="86"/>
      <c r="U89" s="279"/>
      <c r="V89" s="280"/>
      <c r="W89" s="280"/>
      <c r="X89" s="281"/>
      <c r="Y89" s="176" t="str">
        <f t="shared" ref="Y89" si="90">IF(COUNTA(C89:K89)=0,"",IF(COUNTA(L89:T89)=0,"未実施",IF(COUNTIF(L89:T89,"Y")=1,"終了","試験中")))</f>
        <v>未実施</v>
      </c>
      <c r="Z89" s="177" t="str">
        <f t="shared" ref="Z89" si="91">IF(COUNTA(C89:K89)=0,"",IF(L89&lt;&gt;"",$L$10,IF(M89&lt;&gt;"",$M$10,IF(N89&lt;&gt;"",$N$10,IF(O89&lt;&gt;"",$O$10,IF(P89&lt;&gt;"",$P$10,IF(T89&lt;&gt;"",$T$10,"")))))))</f>
        <v/>
      </c>
      <c r="AA89" s="178" t="str">
        <f t="shared" ref="AA89" si="92">IF(COUNTA(C89:K89)=0,"",IF(L89="Y",$L$10,IF(M89="Y",$M$10,IF(N89="Y",$N$10,IF(O89="Y",$O$10,IF(P89="Y",$P$10,IF(T89="Y",$T$10,"")))))))</f>
        <v/>
      </c>
      <c r="AB89" s="87">
        <f t="shared" ref="AB89" si="93">IF(OR(L89 &lt;&gt; "",M89 &lt;&gt;"",N89 &lt;&gt; "",O89 &lt;&gt;"",P89 &lt;&gt; "",Q89 &lt;&gt;"",R89 &lt;&gt; "",S89 &lt;&gt;"",T89 &lt;&gt; ""),1,0)</f>
        <v>0</v>
      </c>
      <c r="AC89" s="87">
        <f t="shared" ref="AC89" si="94">IF(OR(L89 = "H",M89 = "H",N89 = "H",O89 = "H",P89 = "H",Q89 = "H",R89 = "H",S89 = "H",T89 = "H",L89 = "M",M89 = "M",N89 = "M",O89 = "M",P89 = "M",Q89 = "M",R89 = "M",S89 = "M",T89 = "M",L89 = "L",M89 = "L",N89 = "L",O89 = "L",P89 = "L",Q89 = "L",R89 = "L",S89 = "L",T89 = "L"),1,0)</f>
        <v>0</v>
      </c>
      <c r="AD89" s="88">
        <f t="shared" si="45"/>
        <v>0</v>
      </c>
      <c r="AE89" s="89">
        <f t="shared" si="46"/>
        <v>0</v>
      </c>
      <c r="AF89" s="89">
        <f t="shared" si="47"/>
        <v>0</v>
      </c>
      <c r="AG89" s="89">
        <f t="shared" si="48"/>
        <v>0</v>
      </c>
      <c r="AH89" s="89">
        <f t="shared" si="49"/>
        <v>0</v>
      </c>
      <c r="AI89" s="89">
        <f t="shared" si="50"/>
        <v>0</v>
      </c>
      <c r="AJ89" s="89">
        <f t="shared" si="51"/>
        <v>0</v>
      </c>
      <c r="AK89" s="89">
        <f t="shared" si="52"/>
        <v>0</v>
      </c>
      <c r="AL89" s="89">
        <f t="shared" si="53"/>
        <v>0</v>
      </c>
      <c r="AM89" s="89">
        <f t="shared" si="54"/>
        <v>0</v>
      </c>
    </row>
    <row r="90" spans="1:39" s="88" customFormat="1" ht="32.25" customHeight="1">
      <c r="A90" s="84"/>
      <c r="B90" s="85">
        <f t="shared" si="39"/>
        <v>70</v>
      </c>
      <c r="C90" s="289"/>
      <c r="D90" s="290"/>
      <c r="E90" s="291"/>
      <c r="F90" s="290"/>
      <c r="G90" s="167" t="s">
        <v>292</v>
      </c>
      <c r="H90" s="167"/>
      <c r="I90" s="266" t="s">
        <v>136</v>
      </c>
      <c r="J90" s="267"/>
      <c r="K90" s="268"/>
      <c r="L90" s="86"/>
      <c r="M90" s="86"/>
      <c r="N90" s="86"/>
      <c r="O90" s="86"/>
      <c r="P90" s="86"/>
      <c r="Q90" s="86"/>
      <c r="R90" s="86"/>
      <c r="S90" s="86"/>
      <c r="T90" s="86"/>
      <c r="U90" s="279"/>
      <c r="V90" s="280"/>
      <c r="W90" s="280"/>
      <c r="X90" s="281"/>
      <c r="Y90" s="176" t="str">
        <f t="shared" si="70"/>
        <v>未実施</v>
      </c>
      <c r="Z90" s="177" t="str">
        <f t="shared" si="71"/>
        <v/>
      </c>
      <c r="AA90" s="178" t="str">
        <f t="shared" si="72"/>
        <v/>
      </c>
      <c r="AB90" s="87">
        <f t="shared" si="73"/>
        <v>0</v>
      </c>
      <c r="AC90" s="87">
        <f t="shared" si="74"/>
        <v>0</v>
      </c>
      <c r="AD90" s="88">
        <f t="shared" si="45"/>
        <v>0</v>
      </c>
      <c r="AE90" s="89">
        <f t="shared" si="46"/>
        <v>0</v>
      </c>
      <c r="AF90" s="89">
        <f t="shared" si="47"/>
        <v>0</v>
      </c>
      <c r="AG90" s="89">
        <f t="shared" si="48"/>
        <v>0</v>
      </c>
      <c r="AH90" s="89">
        <f t="shared" si="49"/>
        <v>0</v>
      </c>
      <c r="AI90" s="89">
        <f t="shared" si="50"/>
        <v>0</v>
      </c>
      <c r="AJ90" s="89">
        <f t="shared" si="51"/>
        <v>0</v>
      </c>
      <c r="AK90" s="89">
        <f t="shared" si="52"/>
        <v>0</v>
      </c>
      <c r="AL90" s="89">
        <f t="shared" si="53"/>
        <v>0</v>
      </c>
      <c r="AM90" s="89">
        <f t="shared" si="54"/>
        <v>0</v>
      </c>
    </row>
    <row r="91" spans="1:39" s="88" customFormat="1" ht="45.75" customHeight="1">
      <c r="A91" s="84"/>
      <c r="B91" s="85">
        <f t="shared" si="39"/>
        <v>71</v>
      </c>
      <c r="C91" s="289"/>
      <c r="D91" s="290"/>
      <c r="E91" s="291"/>
      <c r="F91" s="290"/>
      <c r="G91" s="167" t="s">
        <v>293</v>
      </c>
      <c r="H91" s="167"/>
      <c r="I91" s="266" t="s">
        <v>303</v>
      </c>
      <c r="J91" s="267"/>
      <c r="K91" s="268"/>
      <c r="L91" s="86"/>
      <c r="M91" s="86"/>
      <c r="N91" s="86"/>
      <c r="O91" s="86"/>
      <c r="P91" s="86"/>
      <c r="Q91" s="86"/>
      <c r="R91" s="86"/>
      <c r="S91" s="86"/>
      <c r="T91" s="86"/>
      <c r="U91" s="279"/>
      <c r="V91" s="280"/>
      <c r="W91" s="280"/>
      <c r="X91" s="281"/>
      <c r="Y91" s="176" t="str">
        <f t="shared" si="70"/>
        <v>未実施</v>
      </c>
      <c r="Z91" s="177" t="str">
        <f t="shared" si="71"/>
        <v/>
      </c>
      <c r="AA91" s="178" t="str">
        <f t="shared" si="72"/>
        <v/>
      </c>
      <c r="AB91" s="87">
        <f t="shared" si="73"/>
        <v>0</v>
      </c>
      <c r="AC91" s="87">
        <f t="shared" si="74"/>
        <v>0</v>
      </c>
      <c r="AD91" s="88">
        <f t="shared" si="45"/>
        <v>0</v>
      </c>
      <c r="AE91" s="89">
        <f t="shared" si="46"/>
        <v>0</v>
      </c>
      <c r="AF91" s="89">
        <f t="shared" si="47"/>
        <v>0</v>
      </c>
      <c r="AG91" s="89">
        <f t="shared" si="48"/>
        <v>0</v>
      </c>
      <c r="AH91" s="89">
        <f t="shared" si="49"/>
        <v>0</v>
      </c>
      <c r="AI91" s="89">
        <f t="shared" si="50"/>
        <v>0</v>
      </c>
      <c r="AJ91" s="89">
        <f t="shared" si="51"/>
        <v>0</v>
      </c>
      <c r="AK91" s="89">
        <f t="shared" si="52"/>
        <v>0</v>
      </c>
      <c r="AL91" s="89">
        <f t="shared" si="53"/>
        <v>0</v>
      </c>
      <c r="AM91" s="89">
        <f t="shared" si="54"/>
        <v>0</v>
      </c>
    </row>
    <row r="92" spans="1:39" s="88" customFormat="1" ht="50.25" customHeight="1">
      <c r="A92" s="84"/>
      <c r="B92" s="85">
        <f t="shared" si="39"/>
        <v>72</v>
      </c>
      <c r="C92" s="289"/>
      <c r="D92" s="290"/>
      <c r="E92" s="291"/>
      <c r="F92" s="290"/>
      <c r="G92" s="167" t="s">
        <v>294</v>
      </c>
      <c r="H92" s="167" t="s">
        <v>295</v>
      </c>
      <c r="I92" s="266" t="s">
        <v>296</v>
      </c>
      <c r="J92" s="267"/>
      <c r="K92" s="268"/>
      <c r="L92" s="86"/>
      <c r="M92" s="86"/>
      <c r="N92" s="86"/>
      <c r="O92" s="86"/>
      <c r="P92" s="86"/>
      <c r="Q92" s="86"/>
      <c r="R92" s="86"/>
      <c r="S92" s="86"/>
      <c r="T92" s="86"/>
      <c r="U92" s="279"/>
      <c r="V92" s="280"/>
      <c r="W92" s="280"/>
      <c r="X92" s="281"/>
      <c r="Y92" s="176" t="str">
        <f t="shared" si="70"/>
        <v>未実施</v>
      </c>
      <c r="Z92" s="177" t="str">
        <f t="shared" si="71"/>
        <v/>
      </c>
      <c r="AA92" s="178" t="str">
        <f t="shared" si="72"/>
        <v/>
      </c>
      <c r="AB92" s="87">
        <f t="shared" si="73"/>
        <v>0</v>
      </c>
      <c r="AC92" s="87">
        <f t="shared" si="74"/>
        <v>0</v>
      </c>
      <c r="AD92" s="88">
        <f t="shared" si="45"/>
        <v>0</v>
      </c>
      <c r="AE92" s="89">
        <f t="shared" si="46"/>
        <v>0</v>
      </c>
      <c r="AF92" s="89">
        <f t="shared" si="47"/>
        <v>0</v>
      </c>
      <c r="AG92" s="89">
        <f t="shared" si="48"/>
        <v>0</v>
      </c>
      <c r="AH92" s="89">
        <f t="shared" si="49"/>
        <v>0</v>
      </c>
      <c r="AI92" s="89">
        <f t="shared" si="50"/>
        <v>0</v>
      </c>
      <c r="AJ92" s="89">
        <f t="shared" si="51"/>
        <v>0</v>
      </c>
      <c r="AK92" s="89">
        <f t="shared" si="52"/>
        <v>0</v>
      </c>
      <c r="AL92" s="89">
        <f t="shared" si="53"/>
        <v>0</v>
      </c>
      <c r="AM92" s="89">
        <f t="shared" si="54"/>
        <v>0</v>
      </c>
    </row>
    <row r="93" spans="1:39" s="88" customFormat="1" ht="45.75" customHeight="1">
      <c r="A93" s="84"/>
      <c r="B93" s="85">
        <f t="shared" si="39"/>
        <v>73</v>
      </c>
      <c r="C93" s="277"/>
      <c r="D93" s="277"/>
      <c r="E93" s="294"/>
      <c r="F93" s="294"/>
      <c r="G93" s="167"/>
      <c r="H93" s="167" t="s">
        <v>155</v>
      </c>
      <c r="I93" s="266" t="s">
        <v>299</v>
      </c>
      <c r="J93" s="267"/>
      <c r="K93" s="268"/>
      <c r="L93" s="86"/>
      <c r="M93" s="86"/>
      <c r="N93" s="86"/>
      <c r="O93" s="86"/>
      <c r="P93" s="86"/>
      <c r="Q93" s="86"/>
      <c r="R93" s="86"/>
      <c r="S93" s="86"/>
      <c r="T93" s="86"/>
      <c r="U93" s="279"/>
      <c r="V93" s="280"/>
      <c r="W93" s="280"/>
      <c r="X93" s="281"/>
      <c r="Y93" s="176" t="str">
        <f t="shared" si="70"/>
        <v>未実施</v>
      </c>
      <c r="Z93" s="177" t="str">
        <f t="shared" si="71"/>
        <v/>
      </c>
      <c r="AA93" s="178" t="str">
        <f t="shared" si="72"/>
        <v/>
      </c>
      <c r="AB93" s="87">
        <f t="shared" si="73"/>
        <v>0</v>
      </c>
      <c r="AC93" s="87">
        <f t="shared" si="74"/>
        <v>0</v>
      </c>
      <c r="AD93" s="88">
        <f t="shared" si="45"/>
        <v>0</v>
      </c>
      <c r="AE93" s="89">
        <f t="shared" si="46"/>
        <v>0</v>
      </c>
      <c r="AF93" s="89">
        <f t="shared" si="47"/>
        <v>0</v>
      </c>
      <c r="AG93" s="89">
        <f t="shared" si="48"/>
        <v>0</v>
      </c>
      <c r="AH93" s="89">
        <f t="shared" si="49"/>
        <v>0</v>
      </c>
      <c r="AI93" s="89">
        <f t="shared" si="50"/>
        <v>0</v>
      </c>
      <c r="AJ93" s="89">
        <f t="shared" si="51"/>
        <v>0</v>
      </c>
      <c r="AK93" s="89">
        <f t="shared" si="52"/>
        <v>0</v>
      </c>
      <c r="AL93" s="89">
        <f t="shared" si="53"/>
        <v>0</v>
      </c>
      <c r="AM93" s="89">
        <f t="shared" si="54"/>
        <v>0</v>
      </c>
    </row>
    <row r="94" spans="1:39" s="88" customFormat="1" ht="57.75" customHeight="1">
      <c r="A94" s="84"/>
      <c r="B94" s="85">
        <f t="shared" si="39"/>
        <v>74</v>
      </c>
      <c r="C94" s="277"/>
      <c r="D94" s="277"/>
      <c r="E94" s="264" t="s">
        <v>157</v>
      </c>
      <c r="F94" s="265"/>
      <c r="G94" s="167" t="s">
        <v>158</v>
      </c>
      <c r="H94" s="167"/>
      <c r="I94" s="266" t="s">
        <v>166</v>
      </c>
      <c r="J94" s="267"/>
      <c r="K94" s="268"/>
      <c r="L94" s="86"/>
      <c r="M94" s="86"/>
      <c r="N94" s="86"/>
      <c r="O94" s="86"/>
      <c r="P94" s="86"/>
      <c r="Q94" s="86"/>
      <c r="R94" s="86"/>
      <c r="S94" s="86"/>
      <c r="T94" s="86"/>
      <c r="U94" s="279"/>
      <c r="V94" s="280"/>
      <c r="W94" s="280"/>
      <c r="X94" s="281"/>
      <c r="Y94" s="176" t="str">
        <f t="shared" si="70"/>
        <v>未実施</v>
      </c>
      <c r="Z94" s="177" t="str">
        <f t="shared" si="71"/>
        <v/>
      </c>
      <c r="AA94" s="178" t="str">
        <f t="shared" si="72"/>
        <v/>
      </c>
      <c r="AB94" s="87">
        <f t="shared" si="73"/>
        <v>0</v>
      </c>
      <c r="AC94" s="87">
        <f t="shared" si="74"/>
        <v>0</v>
      </c>
      <c r="AD94" s="88">
        <f t="shared" si="45"/>
        <v>0</v>
      </c>
      <c r="AE94" s="89">
        <f t="shared" si="46"/>
        <v>0</v>
      </c>
      <c r="AF94" s="89">
        <f t="shared" si="47"/>
        <v>0</v>
      </c>
      <c r="AG94" s="89">
        <f t="shared" si="48"/>
        <v>0</v>
      </c>
      <c r="AH94" s="89">
        <f t="shared" si="49"/>
        <v>0</v>
      </c>
      <c r="AI94" s="89">
        <f t="shared" si="50"/>
        <v>0</v>
      </c>
      <c r="AJ94" s="89">
        <f t="shared" si="51"/>
        <v>0</v>
      </c>
      <c r="AK94" s="89">
        <f t="shared" si="52"/>
        <v>0</v>
      </c>
      <c r="AL94" s="89">
        <f t="shared" si="53"/>
        <v>0</v>
      </c>
      <c r="AM94" s="89">
        <f t="shared" si="54"/>
        <v>0</v>
      </c>
    </row>
    <row r="95" spans="1:39" s="88" customFormat="1" ht="62.25" customHeight="1">
      <c r="A95" s="84"/>
      <c r="B95" s="85">
        <f t="shared" si="39"/>
        <v>75</v>
      </c>
      <c r="C95" s="277"/>
      <c r="D95" s="277"/>
      <c r="E95" s="264" t="s">
        <v>156</v>
      </c>
      <c r="F95" s="265"/>
      <c r="G95" s="167" t="s">
        <v>158</v>
      </c>
      <c r="H95" s="167"/>
      <c r="I95" s="266" t="s">
        <v>165</v>
      </c>
      <c r="J95" s="267"/>
      <c r="K95" s="268"/>
      <c r="L95" s="86"/>
      <c r="M95" s="86"/>
      <c r="N95" s="86"/>
      <c r="O95" s="86"/>
      <c r="P95" s="86"/>
      <c r="Q95" s="86"/>
      <c r="R95" s="86"/>
      <c r="S95" s="86"/>
      <c r="T95" s="86"/>
      <c r="U95" s="279"/>
      <c r="V95" s="280"/>
      <c r="W95" s="280"/>
      <c r="X95" s="281"/>
      <c r="Y95" s="176" t="str">
        <f t="shared" ref="Y95" si="95">IF(COUNTA(C95:K95)=0,"",IF(COUNTA(L95:T95)=0,"未実施",IF(COUNTIF(L95:T95,"Y")=1,"終了","試験中")))</f>
        <v>未実施</v>
      </c>
      <c r="Z95" s="177" t="str">
        <f t="shared" ref="Z95" si="96">IF(COUNTA(C95:K95)=0,"",IF(L95&lt;&gt;"",$L$10,IF(M95&lt;&gt;"",$M$10,IF(N95&lt;&gt;"",$N$10,IF(O95&lt;&gt;"",$O$10,IF(P95&lt;&gt;"",$P$10,IF(T95&lt;&gt;"",$T$10,"")))))))</f>
        <v/>
      </c>
      <c r="AA95" s="178" t="str">
        <f t="shared" ref="AA95" si="97">IF(COUNTA(C95:K95)=0,"",IF(L95="Y",$L$10,IF(M95="Y",$M$10,IF(N95="Y",$N$10,IF(O95="Y",$O$10,IF(P95="Y",$P$10,IF(T95="Y",$T$10,"")))))))</f>
        <v/>
      </c>
      <c r="AB95" s="87">
        <f t="shared" ref="AB95" si="98">IF(OR(L95 &lt;&gt; "",M95 &lt;&gt;"",N95 &lt;&gt; "",O95 &lt;&gt;"",P95 &lt;&gt; "",Q95 &lt;&gt;"",R95 &lt;&gt; "",S95 &lt;&gt;"",T95 &lt;&gt; ""),1,0)</f>
        <v>0</v>
      </c>
      <c r="AC95" s="87">
        <f t="shared" ref="AC95" si="99">IF(OR(L95 = "H",M95 = "H",N95 = "H",O95 = "H",P95 = "H",Q95 = "H",R95 = "H",S95 = "H",T95 = "H",L95 = "M",M95 = "M",N95 = "M",O95 = "M",P95 = "M",Q95 = "M",R95 = "M",S95 = "M",T95 = "M",L95 = "L",M95 = "L",N95 = "L",O95 = "L",P95 = "L",Q95 = "L",R95 = "L",S95 = "L",T95 = "L"),1,0)</f>
        <v>0</v>
      </c>
      <c r="AD95" s="88">
        <f t="shared" si="45"/>
        <v>0</v>
      </c>
      <c r="AE95" s="89">
        <f t="shared" si="46"/>
        <v>0</v>
      </c>
      <c r="AF95" s="89">
        <f t="shared" si="47"/>
        <v>0</v>
      </c>
      <c r="AG95" s="89">
        <f t="shared" si="48"/>
        <v>0</v>
      </c>
      <c r="AH95" s="89">
        <f t="shared" si="49"/>
        <v>0</v>
      </c>
      <c r="AI95" s="89">
        <f t="shared" si="50"/>
        <v>0</v>
      </c>
      <c r="AJ95" s="89">
        <f t="shared" si="51"/>
        <v>0</v>
      </c>
      <c r="AK95" s="89">
        <f t="shared" si="52"/>
        <v>0</v>
      </c>
      <c r="AL95" s="89">
        <f t="shared" si="53"/>
        <v>0</v>
      </c>
      <c r="AM95" s="89">
        <f t="shared" si="54"/>
        <v>0</v>
      </c>
    </row>
    <row r="96" spans="1:39" s="88" customFormat="1" ht="53.25" customHeight="1">
      <c r="A96" s="84"/>
      <c r="B96" s="85">
        <f t="shared" si="39"/>
        <v>76</v>
      </c>
      <c r="C96" s="277"/>
      <c r="D96" s="277"/>
      <c r="E96" s="264" t="s">
        <v>305</v>
      </c>
      <c r="F96" s="265"/>
      <c r="G96" s="180" t="s">
        <v>158</v>
      </c>
      <c r="H96" s="167"/>
      <c r="I96" s="266" t="s">
        <v>159</v>
      </c>
      <c r="J96" s="267"/>
      <c r="K96" s="268"/>
      <c r="L96" s="86"/>
      <c r="M96" s="86"/>
      <c r="N96" s="86"/>
      <c r="O96" s="86"/>
      <c r="P96" s="86"/>
      <c r="Q96" s="86"/>
      <c r="R96" s="86"/>
      <c r="S96" s="86"/>
      <c r="T96" s="86"/>
      <c r="U96" s="279"/>
      <c r="V96" s="280"/>
      <c r="W96" s="280"/>
      <c r="X96" s="281"/>
      <c r="Y96" s="176" t="str">
        <f t="shared" ref="Y96:Y129" si="100">IF(COUNTA(C96:K96)=0,"",IF(COUNTA(L96:T96)=0,"未実施",IF(COUNTIF(L96:T96,"Y")=1,"終了","試験中")))</f>
        <v>未実施</v>
      </c>
      <c r="Z96" s="177" t="str">
        <f t="shared" ref="Z96:Z129" si="101">IF(COUNTA(C96:K96)=0,"",IF(L96&lt;&gt;"",$L$10,IF(M96&lt;&gt;"",$M$10,IF(N96&lt;&gt;"",$N$10,IF(O96&lt;&gt;"",$O$10,IF(P96&lt;&gt;"",$P$10,IF(T96&lt;&gt;"",$T$10,"")))))))</f>
        <v/>
      </c>
      <c r="AA96" s="178" t="str">
        <f t="shared" ref="AA96:AA129" si="102">IF(COUNTA(C96:K96)=0,"",IF(L96="Y",$L$10,IF(M96="Y",$M$10,IF(N96="Y",$N$10,IF(O96="Y",$O$10,IF(P96="Y",$P$10,IF(T96="Y",$T$10,"")))))))</f>
        <v/>
      </c>
      <c r="AB96" s="87">
        <f t="shared" ref="AB96:AB113" si="103">IF(OR(L96 &lt;&gt; "",M96 &lt;&gt;"",N96 &lt;&gt; "",O96 &lt;&gt;"",P96 &lt;&gt; "",Q96 &lt;&gt;"",R96 &lt;&gt; "",S96 &lt;&gt;"",T96 &lt;&gt; ""),1,0)</f>
        <v>0</v>
      </c>
      <c r="AC96" s="87">
        <f t="shared" ref="AC96:AC113" si="104">IF(OR(L96 = "H",M96 = "H",N96 = "H",O96 = "H",P96 = "H",Q96 = "H",R96 = "H",S96 = "H",T96 = "H",L96 = "M",M96 = "M",N96 = "M",O96 = "M",P96 = "M",Q96 = "M",R96 = "M",S96 = "M",T96 = "M",L96 = "L",M96 = "L",N96 = "L",O96 = "L",P96 = "L",Q96 = "L",R96 = "L",S96 = "L",T96 = "L"),1,0)</f>
        <v>0</v>
      </c>
      <c r="AD96" s="88">
        <f t="shared" si="45"/>
        <v>0</v>
      </c>
      <c r="AE96" s="89">
        <f t="shared" si="46"/>
        <v>0</v>
      </c>
      <c r="AF96" s="89">
        <f t="shared" si="47"/>
        <v>0</v>
      </c>
      <c r="AG96" s="89">
        <f t="shared" si="48"/>
        <v>0</v>
      </c>
      <c r="AH96" s="89">
        <f t="shared" si="49"/>
        <v>0</v>
      </c>
      <c r="AI96" s="89">
        <f t="shared" si="50"/>
        <v>0</v>
      </c>
      <c r="AJ96" s="89">
        <f t="shared" si="51"/>
        <v>0</v>
      </c>
      <c r="AK96" s="89">
        <f t="shared" si="52"/>
        <v>0</v>
      </c>
      <c r="AL96" s="89">
        <f t="shared" si="53"/>
        <v>0</v>
      </c>
      <c r="AM96" s="89">
        <f t="shared" si="54"/>
        <v>0</v>
      </c>
    </row>
    <row r="97" spans="1:39" s="88" customFormat="1" ht="53.25" customHeight="1">
      <c r="A97" s="84"/>
      <c r="B97" s="85">
        <f t="shared" si="39"/>
        <v>77</v>
      </c>
      <c r="C97" s="277"/>
      <c r="D97" s="277"/>
      <c r="E97" s="264" t="s">
        <v>304</v>
      </c>
      <c r="F97" s="265"/>
      <c r="G97" s="180" t="s">
        <v>158</v>
      </c>
      <c r="H97" s="167"/>
      <c r="I97" s="266" t="s">
        <v>306</v>
      </c>
      <c r="J97" s="267"/>
      <c r="K97" s="268"/>
      <c r="L97" s="86"/>
      <c r="M97" s="86"/>
      <c r="N97" s="86"/>
      <c r="O97" s="86"/>
      <c r="P97" s="86"/>
      <c r="Q97" s="86"/>
      <c r="R97" s="86"/>
      <c r="S97" s="86"/>
      <c r="T97" s="86"/>
      <c r="U97" s="279"/>
      <c r="V97" s="280"/>
      <c r="W97" s="280"/>
      <c r="X97" s="281"/>
      <c r="Y97" s="176" t="str">
        <f t="shared" ref="Y97" si="105">IF(COUNTA(C97:K97)=0,"",IF(COUNTA(L97:T97)=0,"未実施",IF(COUNTIF(L97:T97,"Y")=1,"終了","試験中")))</f>
        <v>未実施</v>
      </c>
      <c r="Z97" s="177" t="str">
        <f t="shared" ref="Z97" si="106">IF(COUNTA(C97:K97)=0,"",IF(L97&lt;&gt;"",$L$10,IF(M97&lt;&gt;"",$M$10,IF(N97&lt;&gt;"",$N$10,IF(O97&lt;&gt;"",$O$10,IF(P97&lt;&gt;"",$P$10,IF(T97&lt;&gt;"",$T$10,"")))))))</f>
        <v/>
      </c>
      <c r="AA97" s="178" t="str">
        <f t="shared" ref="AA97" si="107">IF(COUNTA(C97:K97)=0,"",IF(L97="Y",$L$10,IF(M97="Y",$M$10,IF(N97="Y",$N$10,IF(O97="Y",$O$10,IF(P97="Y",$P$10,IF(T97="Y",$T$10,"")))))))</f>
        <v/>
      </c>
      <c r="AB97" s="87">
        <f t="shared" ref="AB97" si="108">IF(OR(L97 &lt;&gt; "",M97 &lt;&gt;"",N97 &lt;&gt; "",O97 &lt;&gt;"",P97 &lt;&gt; "",Q97 &lt;&gt;"",R97 &lt;&gt; "",S97 &lt;&gt;"",T97 &lt;&gt; ""),1,0)</f>
        <v>0</v>
      </c>
      <c r="AC97" s="87">
        <f t="shared" ref="AC97" si="109">IF(OR(L97 = "H",M97 = "H",N97 = "H",O97 = "H",P97 = "H",Q97 = "H",R97 = "H",S97 = "H",T97 = "H",L97 = "M",M97 = "M",N97 = "M",O97 = "M",P97 = "M",Q97 = "M",R97 = "M",S97 = "M",T97 = "M",L97 = "L",M97 = "L",N97 = "L",O97 = "L",P97 = "L",Q97 = "L",R97 = "L",S97 = "L",T97 = "L"),1,0)</f>
        <v>0</v>
      </c>
      <c r="AD97" s="88">
        <f t="shared" si="45"/>
        <v>0</v>
      </c>
      <c r="AE97" s="89">
        <f t="shared" si="46"/>
        <v>0</v>
      </c>
      <c r="AF97" s="89">
        <f t="shared" si="47"/>
        <v>0</v>
      </c>
      <c r="AG97" s="89">
        <f t="shared" si="48"/>
        <v>0</v>
      </c>
      <c r="AH97" s="89">
        <f t="shared" si="49"/>
        <v>0</v>
      </c>
      <c r="AI97" s="89">
        <f t="shared" si="50"/>
        <v>0</v>
      </c>
      <c r="AJ97" s="89">
        <f t="shared" si="51"/>
        <v>0</v>
      </c>
      <c r="AK97" s="89">
        <f t="shared" si="52"/>
        <v>0</v>
      </c>
      <c r="AL97" s="89">
        <f t="shared" si="53"/>
        <v>0</v>
      </c>
      <c r="AM97" s="89">
        <f t="shared" si="54"/>
        <v>0</v>
      </c>
    </row>
    <row r="98" spans="1:39" s="190" customFormat="1" ht="70.5" customHeight="1">
      <c r="B98" s="191">
        <f t="shared" si="39"/>
        <v>78</v>
      </c>
      <c r="C98" s="335" t="s">
        <v>244</v>
      </c>
      <c r="D98" s="335"/>
      <c r="E98" s="282"/>
      <c r="F98" s="283"/>
      <c r="G98" s="187" t="s">
        <v>137</v>
      </c>
      <c r="H98" s="184" t="s">
        <v>135</v>
      </c>
      <c r="I98" s="266" t="s">
        <v>246</v>
      </c>
      <c r="J98" s="267"/>
      <c r="K98" s="268"/>
      <c r="L98" s="192"/>
      <c r="M98" s="192"/>
      <c r="N98" s="192"/>
      <c r="O98" s="192"/>
      <c r="P98" s="192"/>
      <c r="Q98" s="192"/>
      <c r="R98" s="192"/>
      <c r="S98" s="192"/>
      <c r="T98" s="192"/>
      <c r="U98" s="269"/>
      <c r="V98" s="270"/>
      <c r="W98" s="270"/>
      <c r="X98" s="271"/>
      <c r="Y98" s="193" t="str">
        <f t="shared" si="100"/>
        <v>未実施</v>
      </c>
      <c r="Z98" s="194" t="str">
        <f t="shared" si="101"/>
        <v/>
      </c>
      <c r="AA98" s="195" t="str">
        <f t="shared" si="102"/>
        <v/>
      </c>
      <c r="AB98" s="196">
        <f t="shared" si="103"/>
        <v>0</v>
      </c>
      <c r="AC98" s="196">
        <f t="shared" si="104"/>
        <v>0</v>
      </c>
      <c r="AD98" s="190">
        <f t="shared" si="45"/>
        <v>1</v>
      </c>
      <c r="AE98" s="89">
        <f t="shared" si="46"/>
        <v>0</v>
      </c>
      <c r="AF98" s="89">
        <f t="shared" si="47"/>
        <v>0</v>
      </c>
      <c r="AG98" s="89">
        <f t="shared" si="48"/>
        <v>0</v>
      </c>
      <c r="AH98" s="89">
        <f t="shared" si="49"/>
        <v>0</v>
      </c>
      <c r="AI98" s="89">
        <f t="shared" si="50"/>
        <v>0</v>
      </c>
      <c r="AJ98" s="89">
        <f t="shared" si="51"/>
        <v>0</v>
      </c>
      <c r="AK98" s="89">
        <f t="shared" si="52"/>
        <v>0</v>
      </c>
      <c r="AL98" s="89">
        <f t="shared" si="53"/>
        <v>0</v>
      </c>
      <c r="AM98" s="89">
        <f t="shared" si="54"/>
        <v>0</v>
      </c>
    </row>
    <row r="99" spans="1:39" s="190" customFormat="1" ht="66" customHeight="1">
      <c r="B99" s="191">
        <f t="shared" si="39"/>
        <v>79</v>
      </c>
      <c r="C99" s="275"/>
      <c r="D99" s="275"/>
      <c r="E99" s="276"/>
      <c r="F99" s="276"/>
      <c r="G99" s="185"/>
      <c r="H99" s="184" t="s">
        <v>167</v>
      </c>
      <c r="I99" s="266" t="s">
        <v>245</v>
      </c>
      <c r="J99" s="267"/>
      <c r="K99" s="268"/>
      <c r="L99" s="116"/>
      <c r="M99" s="116"/>
      <c r="N99" s="116"/>
      <c r="O99" s="116"/>
      <c r="P99" s="116"/>
      <c r="Q99" s="116"/>
      <c r="R99" s="116"/>
      <c r="S99" s="116"/>
      <c r="T99" s="116"/>
      <c r="U99" s="269"/>
      <c r="V99" s="270"/>
      <c r="W99" s="270"/>
      <c r="X99" s="271"/>
      <c r="Y99" s="193" t="str">
        <f t="shared" ref="Y99:Y100" si="110">IF(COUNTA(C99:K99)=0,"",IF(COUNTA(L99:T99)=0,"未実施",IF(COUNTIF(L99:T99,"Y")=1,"終了","試験中")))</f>
        <v>未実施</v>
      </c>
      <c r="Z99" s="194" t="str">
        <f t="shared" ref="Z99:Z100" si="111">IF(COUNTA(C99:K99)=0,"",IF(L99&lt;&gt;"",$L$10,IF(M99&lt;&gt;"",$M$10,IF(N99&lt;&gt;"",$N$10,IF(O99&lt;&gt;"",$O$10,IF(P99&lt;&gt;"",$P$10,IF(T99&lt;&gt;"",$T$10,"")))))))</f>
        <v/>
      </c>
      <c r="AA99" s="195" t="str">
        <f t="shared" ref="AA99:AA100" si="112">IF(COUNTA(C99:K99)=0,"",IF(L99="Y",$L$10,IF(M99="Y",$M$10,IF(N99="Y",$N$10,IF(O99="Y",$O$10,IF(P99="Y",$P$10,IF(T99="Y",$T$10,"")))))))</f>
        <v/>
      </c>
      <c r="AB99" s="196">
        <f t="shared" ref="AB99:AB100" si="113">IF(OR(L99 &lt;&gt; "",M99 &lt;&gt;"",N99 &lt;&gt; "",O99 &lt;&gt;"",P99 &lt;&gt; "",Q99 &lt;&gt;"",R99 &lt;&gt; "",S99 &lt;&gt;"",T99 &lt;&gt; ""),1,0)</f>
        <v>0</v>
      </c>
      <c r="AC99" s="196">
        <f t="shared" ref="AC99:AC100" si="114">IF(OR(L99 = "H",M99 = "H",N99 = "H",O99 = "H",P99 = "H",Q99 = "H",R99 = "H",S99 = "H",T99 = "H",L99 = "M",M99 = "M",N99 = "M",O99 = "M",P99 = "M",Q99 = "M",R99 = "M",S99 = "M",T99 = "M",L99 = "L",M99 = "L",N99 = "L",O99 = "L",P99 = "L",Q99 = "L",R99 = "L",S99 = "L",T99 = "L"),1,0)</f>
        <v>0</v>
      </c>
      <c r="AD99" s="190">
        <f t="shared" si="45"/>
        <v>0</v>
      </c>
      <c r="AE99" s="89">
        <f t="shared" si="46"/>
        <v>0</v>
      </c>
      <c r="AF99" s="89">
        <f t="shared" si="47"/>
        <v>0</v>
      </c>
      <c r="AG99" s="89">
        <f t="shared" si="48"/>
        <v>0</v>
      </c>
      <c r="AH99" s="89">
        <f t="shared" si="49"/>
        <v>0</v>
      </c>
      <c r="AI99" s="89">
        <f t="shared" si="50"/>
        <v>0</v>
      </c>
      <c r="AJ99" s="89">
        <f t="shared" si="51"/>
        <v>0</v>
      </c>
      <c r="AK99" s="89">
        <f t="shared" si="52"/>
        <v>0</v>
      </c>
      <c r="AL99" s="89">
        <f t="shared" si="53"/>
        <v>0</v>
      </c>
      <c r="AM99" s="89">
        <f t="shared" si="54"/>
        <v>0</v>
      </c>
    </row>
    <row r="100" spans="1:39" s="190" customFormat="1" ht="66.75" customHeight="1">
      <c r="B100" s="191">
        <f t="shared" si="39"/>
        <v>80</v>
      </c>
      <c r="C100" s="275"/>
      <c r="D100" s="275"/>
      <c r="E100" s="276"/>
      <c r="F100" s="276"/>
      <c r="G100" s="185"/>
      <c r="H100" s="184" t="s">
        <v>168</v>
      </c>
      <c r="I100" s="266" t="s">
        <v>243</v>
      </c>
      <c r="J100" s="267"/>
      <c r="K100" s="268"/>
      <c r="L100" s="192"/>
      <c r="M100" s="192"/>
      <c r="N100" s="192"/>
      <c r="O100" s="192"/>
      <c r="P100" s="192"/>
      <c r="Q100" s="192"/>
      <c r="R100" s="192"/>
      <c r="S100" s="192"/>
      <c r="T100" s="192"/>
      <c r="U100" s="269"/>
      <c r="V100" s="270"/>
      <c r="W100" s="270"/>
      <c r="X100" s="271"/>
      <c r="Y100" s="193" t="str">
        <f t="shared" si="110"/>
        <v>未実施</v>
      </c>
      <c r="Z100" s="194" t="str">
        <f t="shared" si="111"/>
        <v/>
      </c>
      <c r="AA100" s="195" t="str">
        <f t="shared" si="112"/>
        <v/>
      </c>
      <c r="AB100" s="196">
        <f t="shared" si="113"/>
        <v>0</v>
      </c>
      <c r="AC100" s="196">
        <f t="shared" si="114"/>
        <v>0</v>
      </c>
      <c r="AD100" s="190">
        <f t="shared" si="45"/>
        <v>0</v>
      </c>
      <c r="AE100" s="89">
        <f t="shared" si="46"/>
        <v>0</v>
      </c>
      <c r="AF100" s="89">
        <f t="shared" si="47"/>
        <v>0</v>
      </c>
      <c r="AG100" s="89">
        <f t="shared" si="48"/>
        <v>0</v>
      </c>
      <c r="AH100" s="89">
        <f t="shared" si="49"/>
        <v>0</v>
      </c>
      <c r="AI100" s="89">
        <f t="shared" si="50"/>
        <v>0</v>
      </c>
      <c r="AJ100" s="89">
        <f t="shared" si="51"/>
        <v>0</v>
      </c>
      <c r="AK100" s="89">
        <f t="shared" si="52"/>
        <v>0</v>
      </c>
      <c r="AL100" s="89">
        <f t="shared" si="53"/>
        <v>0</v>
      </c>
      <c r="AM100" s="89">
        <f t="shared" si="54"/>
        <v>0</v>
      </c>
    </row>
    <row r="101" spans="1:39" s="190" customFormat="1" ht="55.5" customHeight="1">
      <c r="B101" s="191">
        <f t="shared" si="39"/>
        <v>81</v>
      </c>
      <c r="C101" s="275"/>
      <c r="D101" s="275"/>
      <c r="E101" s="276"/>
      <c r="F101" s="276"/>
      <c r="G101" s="185"/>
      <c r="H101" s="184" t="s">
        <v>169</v>
      </c>
      <c r="I101" s="266" t="s">
        <v>247</v>
      </c>
      <c r="J101" s="267"/>
      <c r="K101" s="268"/>
      <c r="L101" s="116"/>
      <c r="M101" s="116"/>
      <c r="N101" s="116"/>
      <c r="O101" s="116"/>
      <c r="P101" s="116"/>
      <c r="Q101" s="116"/>
      <c r="R101" s="116"/>
      <c r="S101" s="116"/>
      <c r="T101" s="116"/>
      <c r="U101" s="269"/>
      <c r="V101" s="270"/>
      <c r="W101" s="270"/>
      <c r="X101" s="271"/>
      <c r="Y101" s="193" t="str">
        <f t="shared" si="100"/>
        <v>未実施</v>
      </c>
      <c r="Z101" s="194" t="str">
        <f t="shared" si="101"/>
        <v/>
      </c>
      <c r="AA101" s="195" t="str">
        <f t="shared" si="102"/>
        <v/>
      </c>
      <c r="AB101" s="196">
        <f t="shared" si="103"/>
        <v>0</v>
      </c>
      <c r="AC101" s="196">
        <f t="shared" si="104"/>
        <v>0</v>
      </c>
      <c r="AD101" s="190">
        <f t="shared" si="45"/>
        <v>0</v>
      </c>
      <c r="AE101" s="89">
        <f t="shared" si="46"/>
        <v>0</v>
      </c>
      <c r="AF101" s="89">
        <f t="shared" si="47"/>
        <v>0</v>
      </c>
      <c r="AG101" s="89">
        <f t="shared" si="48"/>
        <v>0</v>
      </c>
      <c r="AH101" s="89">
        <f t="shared" si="49"/>
        <v>0</v>
      </c>
      <c r="AI101" s="89">
        <f t="shared" si="50"/>
        <v>0</v>
      </c>
      <c r="AJ101" s="89">
        <f t="shared" si="51"/>
        <v>0</v>
      </c>
      <c r="AK101" s="89">
        <f t="shared" si="52"/>
        <v>0</v>
      </c>
      <c r="AL101" s="89">
        <f t="shared" si="53"/>
        <v>0</v>
      </c>
      <c r="AM101" s="89">
        <f t="shared" si="54"/>
        <v>0</v>
      </c>
    </row>
    <row r="102" spans="1:39" s="190" customFormat="1" ht="55.5" customHeight="1">
      <c r="B102" s="191">
        <f t="shared" si="39"/>
        <v>82</v>
      </c>
      <c r="C102" s="275"/>
      <c r="D102" s="275"/>
      <c r="E102" s="276"/>
      <c r="F102" s="276"/>
      <c r="G102" s="185"/>
      <c r="H102" s="184" t="s">
        <v>172</v>
      </c>
      <c r="I102" s="266" t="s">
        <v>171</v>
      </c>
      <c r="J102" s="267"/>
      <c r="K102" s="268"/>
      <c r="L102" s="116"/>
      <c r="M102" s="116"/>
      <c r="N102" s="116"/>
      <c r="O102" s="116"/>
      <c r="P102" s="116"/>
      <c r="Q102" s="116"/>
      <c r="R102" s="116"/>
      <c r="S102" s="116"/>
      <c r="T102" s="116"/>
      <c r="U102" s="269"/>
      <c r="V102" s="270"/>
      <c r="W102" s="270"/>
      <c r="X102" s="271"/>
      <c r="Y102" s="193" t="str">
        <f t="shared" ref="Y102" si="115">IF(COUNTA(C102:K102)=0,"",IF(COUNTA(L102:T102)=0,"未実施",IF(COUNTIF(L102:T102,"Y")=1,"終了","試験中")))</f>
        <v>未実施</v>
      </c>
      <c r="Z102" s="194" t="str">
        <f t="shared" ref="Z102" si="116">IF(COUNTA(C102:K102)=0,"",IF(L102&lt;&gt;"",$L$10,IF(M102&lt;&gt;"",$M$10,IF(N102&lt;&gt;"",$N$10,IF(O102&lt;&gt;"",$O$10,IF(P102&lt;&gt;"",$P$10,IF(T102&lt;&gt;"",$T$10,"")))))))</f>
        <v/>
      </c>
      <c r="AA102" s="195" t="str">
        <f t="shared" ref="AA102" si="117">IF(COUNTA(C102:K102)=0,"",IF(L102="Y",$L$10,IF(M102="Y",$M$10,IF(N102="Y",$N$10,IF(O102="Y",$O$10,IF(P102="Y",$P$10,IF(T102="Y",$T$10,"")))))))</f>
        <v/>
      </c>
      <c r="AB102" s="196">
        <f t="shared" ref="AB102" si="118">IF(OR(L102 &lt;&gt; "",M102 &lt;&gt;"",N102 &lt;&gt; "",O102 &lt;&gt;"",P102 &lt;&gt; "",Q102 &lt;&gt;"",R102 &lt;&gt; "",S102 &lt;&gt;"",T102 &lt;&gt; ""),1,0)</f>
        <v>0</v>
      </c>
      <c r="AC102" s="196">
        <f t="shared" ref="AC102" si="119">IF(OR(L102 = "H",M102 = "H",N102 = "H",O102 = "H",P102 = "H",Q102 = "H",R102 = "H",S102 = "H",T102 = "H",L102 = "M",M102 = "M",N102 = "M",O102 = "M",P102 = "M",Q102 = "M",R102 = "M",S102 = "M",T102 = "M",L102 = "L",M102 = "L",N102 = "L",O102 = "L",P102 = "L",Q102 = "L",R102 = "L",S102 = "L",T102 = "L"),1,0)</f>
        <v>0</v>
      </c>
      <c r="AD102" s="190">
        <f t="shared" si="45"/>
        <v>0</v>
      </c>
      <c r="AE102" s="89">
        <f t="shared" si="46"/>
        <v>0</v>
      </c>
      <c r="AF102" s="89">
        <f t="shared" si="47"/>
        <v>0</v>
      </c>
      <c r="AG102" s="89">
        <f t="shared" si="48"/>
        <v>0</v>
      </c>
      <c r="AH102" s="89">
        <f t="shared" si="49"/>
        <v>0</v>
      </c>
      <c r="AI102" s="89">
        <f t="shared" si="50"/>
        <v>0</v>
      </c>
      <c r="AJ102" s="89">
        <f t="shared" si="51"/>
        <v>0</v>
      </c>
      <c r="AK102" s="89">
        <f t="shared" si="52"/>
        <v>0</v>
      </c>
      <c r="AL102" s="89">
        <f t="shared" si="53"/>
        <v>0</v>
      </c>
      <c r="AM102" s="89">
        <f t="shared" si="54"/>
        <v>0</v>
      </c>
    </row>
    <row r="103" spans="1:39" s="190" customFormat="1" ht="32.25" customHeight="1">
      <c r="B103" s="191">
        <f t="shared" si="39"/>
        <v>83</v>
      </c>
      <c r="C103" s="275"/>
      <c r="D103" s="275"/>
      <c r="E103" s="288"/>
      <c r="F103" s="288"/>
      <c r="G103" s="186"/>
      <c r="H103" s="187" t="s">
        <v>138</v>
      </c>
      <c r="I103" s="266" t="s">
        <v>139</v>
      </c>
      <c r="J103" s="267"/>
      <c r="K103" s="268"/>
      <c r="L103" s="192"/>
      <c r="M103" s="192"/>
      <c r="N103" s="192"/>
      <c r="O103" s="192"/>
      <c r="P103" s="192"/>
      <c r="Q103" s="192"/>
      <c r="R103" s="192"/>
      <c r="S103" s="192"/>
      <c r="T103" s="192"/>
      <c r="U103" s="269"/>
      <c r="V103" s="270"/>
      <c r="W103" s="270"/>
      <c r="X103" s="271"/>
      <c r="Y103" s="193" t="str">
        <f t="shared" si="100"/>
        <v>未実施</v>
      </c>
      <c r="Z103" s="194" t="str">
        <f t="shared" si="101"/>
        <v/>
      </c>
      <c r="AA103" s="195" t="str">
        <f t="shared" si="102"/>
        <v/>
      </c>
      <c r="AB103" s="196">
        <f t="shared" si="103"/>
        <v>0</v>
      </c>
      <c r="AC103" s="196">
        <f t="shared" si="104"/>
        <v>0</v>
      </c>
      <c r="AD103" s="190">
        <f t="shared" si="45"/>
        <v>0</v>
      </c>
      <c r="AE103" s="89">
        <f t="shared" si="46"/>
        <v>0</v>
      </c>
      <c r="AF103" s="89">
        <f t="shared" si="47"/>
        <v>0</v>
      </c>
      <c r="AG103" s="89">
        <f t="shared" si="48"/>
        <v>0</v>
      </c>
      <c r="AH103" s="89">
        <f t="shared" si="49"/>
        <v>0</v>
      </c>
      <c r="AI103" s="89">
        <f t="shared" si="50"/>
        <v>0</v>
      </c>
      <c r="AJ103" s="89">
        <f t="shared" si="51"/>
        <v>0</v>
      </c>
      <c r="AK103" s="89">
        <f t="shared" si="52"/>
        <v>0</v>
      </c>
      <c r="AL103" s="89">
        <f t="shared" si="53"/>
        <v>0</v>
      </c>
      <c r="AM103" s="89">
        <f t="shared" si="54"/>
        <v>0</v>
      </c>
    </row>
    <row r="104" spans="1:39" s="190" customFormat="1" ht="72.75" customHeight="1">
      <c r="B104" s="191">
        <f t="shared" si="39"/>
        <v>84</v>
      </c>
      <c r="C104" s="275"/>
      <c r="D104" s="275"/>
      <c r="E104" s="273" t="s">
        <v>170</v>
      </c>
      <c r="F104" s="274"/>
      <c r="G104" s="184" t="s">
        <v>140</v>
      </c>
      <c r="H104" s="184"/>
      <c r="I104" s="266" t="s">
        <v>176</v>
      </c>
      <c r="J104" s="267"/>
      <c r="K104" s="268"/>
      <c r="L104" s="192"/>
      <c r="M104" s="192"/>
      <c r="N104" s="192"/>
      <c r="O104" s="192"/>
      <c r="P104" s="192"/>
      <c r="Q104" s="192"/>
      <c r="R104" s="192"/>
      <c r="S104" s="192"/>
      <c r="T104" s="192"/>
      <c r="U104" s="269"/>
      <c r="V104" s="270"/>
      <c r="W104" s="270"/>
      <c r="X104" s="271"/>
      <c r="Y104" s="193" t="str">
        <f t="shared" si="100"/>
        <v>未実施</v>
      </c>
      <c r="Z104" s="194" t="str">
        <f t="shared" si="101"/>
        <v/>
      </c>
      <c r="AA104" s="195" t="str">
        <f t="shared" si="102"/>
        <v/>
      </c>
      <c r="AB104" s="196">
        <f t="shared" si="103"/>
        <v>0</v>
      </c>
      <c r="AC104" s="196">
        <f t="shared" si="104"/>
        <v>0</v>
      </c>
      <c r="AD104" s="190">
        <f t="shared" si="45"/>
        <v>0</v>
      </c>
      <c r="AE104" s="89">
        <f t="shared" si="46"/>
        <v>0</v>
      </c>
      <c r="AF104" s="89">
        <f t="shared" si="47"/>
        <v>0</v>
      </c>
      <c r="AG104" s="89">
        <f t="shared" si="48"/>
        <v>0</v>
      </c>
      <c r="AH104" s="89">
        <f t="shared" si="49"/>
        <v>0</v>
      </c>
      <c r="AI104" s="89">
        <f t="shared" si="50"/>
        <v>0</v>
      </c>
      <c r="AJ104" s="89">
        <f t="shared" si="51"/>
        <v>0</v>
      </c>
      <c r="AK104" s="89">
        <f t="shared" si="52"/>
        <v>0</v>
      </c>
      <c r="AL104" s="89">
        <f t="shared" si="53"/>
        <v>0</v>
      </c>
      <c r="AM104" s="89">
        <f t="shared" si="54"/>
        <v>0</v>
      </c>
    </row>
    <row r="105" spans="1:39" s="190" customFormat="1" ht="42.75" customHeight="1">
      <c r="B105" s="191">
        <f t="shared" si="39"/>
        <v>85</v>
      </c>
      <c r="C105" s="275"/>
      <c r="D105" s="275"/>
      <c r="E105" s="273" t="s">
        <v>174</v>
      </c>
      <c r="F105" s="274"/>
      <c r="G105" s="184"/>
      <c r="H105" s="184"/>
      <c r="I105" s="266" t="s">
        <v>175</v>
      </c>
      <c r="J105" s="267"/>
      <c r="K105" s="268"/>
      <c r="L105" s="192"/>
      <c r="M105" s="192"/>
      <c r="N105" s="192"/>
      <c r="O105" s="192"/>
      <c r="P105" s="192"/>
      <c r="Q105" s="192"/>
      <c r="R105" s="192"/>
      <c r="S105" s="192"/>
      <c r="T105" s="192"/>
      <c r="U105" s="269"/>
      <c r="V105" s="270"/>
      <c r="W105" s="270"/>
      <c r="X105" s="271"/>
      <c r="Y105" s="193" t="str">
        <f t="shared" ref="Y105" si="120">IF(COUNTA(C105:K105)=0,"",IF(COUNTA(L105:T105)=0,"未実施",IF(COUNTIF(L105:T105,"Y")=1,"終了","試験中")))</f>
        <v>未実施</v>
      </c>
      <c r="Z105" s="194" t="str">
        <f t="shared" ref="Z105" si="121">IF(COUNTA(C105:K105)=0,"",IF(L105&lt;&gt;"",$L$10,IF(M105&lt;&gt;"",$M$10,IF(N105&lt;&gt;"",$N$10,IF(O105&lt;&gt;"",$O$10,IF(P105&lt;&gt;"",$P$10,IF(T105&lt;&gt;"",$T$10,"")))))))</f>
        <v/>
      </c>
      <c r="AA105" s="195" t="str">
        <f t="shared" ref="AA105" si="122">IF(COUNTA(C105:K105)=0,"",IF(L105="Y",$L$10,IF(M105="Y",$M$10,IF(N105="Y",$N$10,IF(O105="Y",$O$10,IF(P105="Y",$P$10,IF(T105="Y",$T$10,"")))))))</f>
        <v/>
      </c>
      <c r="AB105" s="196">
        <f t="shared" ref="AB105" si="123">IF(OR(L105 &lt;&gt; "",M105 &lt;&gt;"",N105 &lt;&gt; "",O105 &lt;&gt;"",P105 &lt;&gt; "",Q105 &lt;&gt;"",R105 &lt;&gt; "",S105 &lt;&gt;"",T105 &lt;&gt; ""),1,0)</f>
        <v>0</v>
      </c>
      <c r="AC105" s="196">
        <f t="shared" ref="AC105" si="124">IF(OR(L105 = "H",M105 = "H",N105 = "H",O105 = "H",P105 = "H",Q105 = "H",R105 = "H",S105 = "H",T105 = "H",L105 = "M",M105 = "M",N105 = "M",O105 = "M",P105 = "M",Q105 = "M",R105 = "M",S105 = "M",T105 = "M",L105 = "L",M105 = "L",N105 = "L",O105 = "L",P105 = "L",Q105 = "L",R105 = "L",S105 = "L",T105 = "L"),1,0)</f>
        <v>0</v>
      </c>
      <c r="AD105" s="190">
        <f t="shared" si="45"/>
        <v>0</v>
      </c>
      <c r="AE105" s="89">
        <f t="shared" si="46"/>
        <v>0</v>
      </c>
      <c r="AF105" s="89">
        <f t="shared" si="47"/>
        <v>0</v>
      </c>
      <c r="AG105" s="89">
        <f t="shared" si="48"/>
        <v>0</v>
      </c>
      <c r="AH105" s="89">
        <f t="shared" si="49"/>
        <v>0</v>
      </c>
      <c r="AI105" s="89">
        <f t="shared" si="50"/>
        <v>0</v>
      </c>
      <c r="AJ105" s="89">
        <f t="shared" si="51"/>
        <v>0</v>
      </c>
      <c r="AK105" s="89">
        <f t="shared" si="52"/>
        <v>0</v>
      </c>
      <c r="AL105" s="89">
        <f t="shared" si="53"/>
        <v>0</v>
      </c>
      <c r="AM105" s="89">
        <f t="shared" si="54"/>
        <v>0</v>
      </c>
    </row>
    <row r="106" spans="1:39" s="190" customFormat="1" ht="177.75" customHeight="1">
      <c r="B106" s="191">
        <f t="shared" si="39"/>
        <v>86</v>
      </c>
      <c r="C106" s="275"/>
      <c r="D106" s="275"/>
      <c r="E106" s="282" t="s">
        <v>173</v>
      </c>
      <c r="F106" s="283"/>
      <c r="G106" s="187" t="s">
        <v>141</v>
      </c>
      <c r="H106" s="184"/>
      <c r="I106" s="266" t="s">
        <v>283</v>
      </c>
      <c r="J106" s="267"/>
      <c r="K106" s="268"/>
      <c r="L106" s="192"/>
      <c r="M106" s="192"/>
      <c r="N106" s="192"/>
      <c r="O106" s="192"/>
      <c r="P106" s="192"/>
      <c r="Q106" s="192"/>
      <c r="R106" s="192"/>
      <c r="S106" s="192"/>
      <c r="T106" s="192"/>
      <c r="U106" s="269"/>
      <c r="V106" s="270"/>
      <c r="W106" s="270"/>
      <c r="X106" s="271"/>
      <c r="Y106" s="193" t="str">
        <f t="shared" si="100"/>
        <v>未実施</v>
      </c>
      <c r="Z106" s="194" t="str">
        <f t="shared" si="101"/>
        <v/>
      </c>
      <c r="AA106" s="195" t="str">
        <f t="shared" si="102"/>
        <v/>
      </c>
      <c r="AB106" s="196">
        <f t="shared" si="103"/>
        <v>0</v>
      </c>
      <c r="AC106" s="196">
        <f t="shared" si="104"/>
        <v>0</v>
      </c>
      <c r="AD106" s="190">
        <f t="shared" si="45"/>
        <v>0</v>
      </c>
      <c r="AE106" s="89">
        <f t="shared" si="46"/>
        <v>0</v>
      </c>
      <c r="AF106" s="89">
        <f t="shared" si="47"/>
        <v>0</v>
      </c>
      <c r="AG106" s="89">
        <f t="shared" si="48"/>
        <v>0</v>
      </c>
      <c r="AH106" s="89">
        <f t="shared" si="49"/>
        <v>0</v>
      </c>
      <c r="AI106" s="89">
        <f t="shared" si="50"/>
        <v>0</v>
      </c>
      <c r="AJ106" s="89">
        <f t="shared" si="51"/>
        <v>0</v>
      </c>
      <c r="AK106" s="89">
        <f t="shared" si="52"/>
        <v>0</v>
      </c>
      <c r="AL106" s="89">
        <f t="shared" si="53"/>
        <v>0</v>
      </c>
      <c r="AM106" s="89">
        <f t="shared" si="54"/>
        <v>0</v>
      </c>
    </row>
    <row r="107" spans="1:39" s="190" customFormat="1" ht="77.25" customHeight="1">
      <c r="B107" s="191">
        <f t="shared" si="39"/>
        <v>87</v>
      </c>
      <c r="C107" s="275"/>
      <c r="D107" s="275"/>
      <c r="E107" s="276"/>
      <c r="F107" s="276"/>
      <c r="G107" s="185"/>
      <c r="H107" s="184" t="s">
        <v>248</v>
      </c>
      <c r="I107" s="266" t="s">
        <v>265</v>
      </c>
      <c r="J107" s="267"/>
      <c r="K107" s="268"/>
      <c r="L107" s="192"/>
      <c r="M107" s="192"/>
      <c r="N107" s="192"/>
      <c r="O107" s="192"/>
      <c r="P107" s="192"/>
      <c r="Q107" s="192"/>
      <c r="R107" s="192"/>
      <c r="S107" s="192"/>
      <c r="T107" s="192"/>
      <c r="U107" s="269"/>
      <c r="V107" s="270"/>
      <c r="W107" s="270"/>
      <c r="X107" s="271"/>
      <c r="Y107" s="193" t="str">
        <f t="shared" ref="Y107" si="125">IF(COUNTA(C107:K107)=0,"",IF(COUNTA(L107:T107)=0,"未実施",IF(COUNTIF(L107:T107,"Y")=1,"終了","試験中")))</f>
        <v>未実施</v>
      </c>
      <c r="Z107" s="194" t="str">
        <f t="shared" ref="Z107" si="126">IF(COUNTA(C107:K107)=0,"",IF(L107&lt;&gt;"",$L$10,IF(M107&lt;&gt;"",$M$10,IF(N107&lt;&gt;"",$N$10,IF(O107&lt;&gt;"",$O$10,IF(P107&lt;&gt;"",$P$10,IF(T107&lt;&gt;"",$T$10,"")))))))</f>
        <v/>
      </c>
      <c r="AA107" s="195" t="str">
        <f t="shared" ref="AA107" si="127">IF(COUNTA(C107:K107)=0,"",IF(L107="Y",$L$10,IF(M107="Y",$M$10,IF(N107="Y",$N$10,IF(O107="Y",$O$10,IF(P107="Y",$P$10,IF(T107="Y",$T$10,"")))))))</f>
        <v/>
      </c>
      <c r="AB107" s="196">
        <f t="shared" ref="AB107" si="128">IF(OR(L107 &lt;&gt; "",M107 &lt;&gt;"",N107 &lt;&gt; "",O107 &lt;&gt;"",P107 &lt;&gt; "",Q107 &lt;&gt;"",R107 &lt;&gt; "",S107 &lt;&gt;"",T107 &lt;&gt; ""),1,0)</f>
        <v>0</v>
      </c>
      <c r="AC107" s="196">
        <f t="shared" ref="AC107" si="129">IF(OR(L107 = "H",M107 = "H",N107 = "H",O107 = "H",P107 = "H",Q107 = "H",R107 = "H",S107 = "H",T107 = "H",L107 = "M",M107 = "M",N107 = "M",O107 = "M",P107 = "M",Q107 = "M",R107 = "M",S107 = "M",T107 = "M",L107 = "L",M107 = "L",N107 = "L",O107 = "L",P107 = "L",Q107 = "L",R107 = "L",S107 = "L",T107 = "L"),1,0)</f>
        <v>0</v>
      </c>
      <c r="AD107" s="190">
        <f t="shared" si="45"/>
        <v>0</v>
      </c>
      <c r="AE107" s="89">
        <f t="shared" si="46"/>
        <v>0</v>
      </c>
      <c r="AF107" s="89">
        <f t="shared" si="47"/>
        <v>0</v>
      </c>
      <c r="AG107" s="89">
        <f t="shared" si="48"/>
        <v>0</v>
      </c>
      <c r="AH107" s="89">
        <f t="shared" si="49"/>
        <v>0</v>
      </c>
      <c r="AI107" s="89">
        <f t="shared" si="50"/>
        <v>0</v>
      </c>
      <c r="AJ107" s="89">
        <f t="shared" si="51"/>
        <v>0</v>
      </c>
      <c r="AK107" s="89">
        <f t="shared" si="52"/>
        <v>0</v>
      </c>
      <c r="AL107" s="89">
        <f t="shared" si="53"/>
        <v>0</v>
      </c>
      <c r="AM107" s="89">
        <f t="shared" si="54"/>
        <v>0</v>
      </c>
    </row>
    <row r="108" spans="1:39" s="190" customFormat="1" ht="77.25" customHeight="1">
      <c r="B108" s="191">
        <f t="shared" si="39"/>
        <v>88</v>
      </c>
      <c r="C108" s="275"/>
      <c r="D108" s="275"/>
      <c r="E108" s="276"/>
      <c r="F108" s="276"/>
      <c r="G108" s="185"/>
      <c r="H108" s="184" t="s">
        <v>249</v>
      </c>
      <c r="I108" s="266" t="s">
        <v>265</v>
      </c>
      <c r="J108" s="267"/>
      <c r="K108" s="268"/>
      <c r="L108" s="192"/>
      <c r="M108" s="192"/>
      <c r="N108" s="192"/>
      <c r="O108" s="192"/>
      <c r="P108" s="192"/>
      <c r="Q108" s="192"/>
      <c r="R108" s="192"/>
      <c r="S108" s="192"/>
      <c r="T108" s="192"/>
      <c r="U108" s="269"/>
      <c r="V108" s="270"/>
      <c r="W108" s="270"/>
      <c r="X108" s="271"/>
      <c r="Y108" s="193" t="str">
        <f t="shared" si="100"/>
        <v>未実施</v>
      </c>
      <c r="Z108" s="194" t="str">
        <f t="shared" si="101"/>
        <v/>
      </c>
      <c r="AA108" s="195" t="str">
        <f t="shared" si="102"/>
        <v/>
      </c>
      <c r="AB108" s="196">
        <f t="shared" si="103"/>
        <v>0</v>
      </c>
      <c r="AC108" s="196">
        <f t="shared" si="104"/>
        <v>0</v>
      </c>
      <c r="AD108" s="190">
        <f t="shared" si="45"/>
        <v>0</v>
      </c>
      <c r="AE108" s="89">
        <f t="shared" si="46"/>
        <v>0</v>
      </c>
      <c r="AF108" s="89">
        <f t="shared" si="47"/>
        <v>0</v>
      </c>
      <c r="AG108" s="89">
        <f t="shared" si="48"/>
        <v>0</v>
      </c>
      <c r="AH108" s="89">
        <f t="shared" si="49"/>
        <v>0</v>
      </c>
      <c r="AI108" s="89">
        <f t="shared" si="50"/>
        <v>0</v>
      </c>
      <c r="AJ108" s="89">
        <f t="shared" si="51"/>
        <v>0</v>
      </c>
      <c r="AK108" s="89">
        <f t="shared" si="52"/>
        <v>0</v>
      </c>
      <c r="AL108" s="89">
        <f t="shared" si="53"/>
        <v>0</v>
      </c>
      <c r="AM108" s="89">
        <f t="shared" si="54"/>
        <v>0</v>
      </c>
    </row>
    <row r="109" spans="1:39" s="190" customFormat="1" ht="77.25" customHeight="1">
      <c r="B109" s="191">
        <f t="shared" si="39"/>
        <v>89</v>
      </c>
      <c r="C109" s="275"/>
      <c r="D109" s="275"/>
      <c r="E109" s="276"/>
      <c r="F109" s="276"/>
      <c r="G109" s="185"/>
      <c r="H109" s="184" t="s">
        <v>250</v>
      </c>
      <c r="I109" s="266" t="s">
        <v>266</v>
      </c>
      <c r="J109" s="267"/>
      <c r="K109" s="268"/>
      <c r="L109" s="192"/>
      <c r="M109" s="192"/>
      <c r="N109" s="192"/>
      <c r="O109" s="192"/>
      <c r="P109" s="192"/>
      <c r="Q109" s="192"/>
      <c r="R109" s="192"/>
      <c r="S109" s="192"/>
      <c r="T109" s="192"/>
      <c r="U109" s="269"/>
      <c r="V109" s="270"/>
      <c r="W109" s="270"/>
      <c r="X109" s="271"/>
      <c r="Y109" s="193" t="str">
        <f t="shared" ref="Y109" si="130">IF(COUNTA(C109:K109)=0,"",IF(COUNTA(L109:T109)=0,"未実施",IF(COUNTIF(L109:T109,"Y")=1,"終了","試験中")))</f>
        <v>未実施</v>
      </c>
      <c r="Z109" s="194" t="str">
        <f t="shared" ref="Z109" si="131">IF(COUNTA(C109:K109)=0,"",IF(L109&lt;&gt;"",$L$10,IF(M109&lt;&gt;"",$M$10,IF(N109&lt;&gt;"",$N$10,IF(O109&lt;&gt;"",$O$10,IF(P109&lt;&gt;"",$P$10,IF(T109&lt;&gt;"",$T$10,"")))))))</f>
        <v/>
      </c>
      <c r="AA109" s="195" t="str">
        <f t="shared" ref="AA109" si="132">IF(COUNTA(C109:K109)=0,"",IF(L109="Y",$L$10,IF(M109="Y",$M$10,IF(N109="Y",$N$10,IF(O109="Y",$O$10,IF(P109="Y",$P$10,IF(T109="Y",$T$10,"")))))))</f>
        <v/>
      </c>
      <c r="AB109" s="196">
        <f t="shared" ref="AB109" si="133">IF(OR(L109 &lt;&gt; "",M109 &lt;&gt;"",N109 &lt;&gt; "",O109 &lt;&gt;"",P109 &lt;&gt; "",Q109 &lt;&gt;"",R109 &lt;&gt; "",S109 &lt;&gt;"",T109 &lt;&gt; ""),1,0)</f>
        <v>0</v>
      </c>
      <c r="AC109" s="196">
        <f t="shared" ref="AC109" si="134">IF(OR(L109 = "H",M109 = "H",N109 = "H",O109 = "H",P109 = "H",Q109 = "H",R109 = "H",S109 = "H",T109 = "H",L109 = "M",M109 = "M",N109 = "M",O109 = "M",P109 = "M",Q109 = "M",R109 = "M",S109 = "M",T109 = "M",L109 = "L",M109 = "L",N109 = "L",O109 = "L",P109 = "L",Q109 = "L",R109 = "L",S109 = "L",T109 = "L"),1,0)</f>
        <v>0</v>
      </c>
      <c r="AD109" s="190">
        <f t="shared" si="45"/>
        <v>0</v>
      </c>
      <c r="AE109" s="89">
        <f t="shared" si="46"/>
        <v>0</v>
      </c>
      <c r="AF109" s="89">
        <f t="shared" si="47"/>
        <v>0</v>
      </c>
      <c r="AG109" s="89">
        <f t="shared" si="48"/>
        <v>0</v>
      </c>
      <c r="AH109" s="89">
        <f t="shared" si="49"/>
        <v>0</v>
      </c>
      <c r="AI109" s="89">
        <f t="shared" si="50"/>
        <v>0</v>
      </c>
      <c r="AJ109" s="89">
        <f t="shared" si="51"/>
        <v>0</v>
      </c>
      <c r="AK109" s="89">
        <f t="shared" si="52"/>
        <v>0</v>
      </c>
      <c r="AL109" s="89">
        <f t="shared" si="53"/>
        <v>0</v>
      </c>
      <c r="AM109" s="89">
        <f t="shared" si="54"/>
        <v>0</v>
      </c>
    </row>
    <row r="110" spans="1:39" s="190" customFormat="1" ht="77.25" customHeight="1">
      <c r="B110" s="191">
        <f t="shared" si="39"/>
        <v>90</v>
      </c>
      <c r="C110" s="275"/>
      <c r="D110" s="275"/>
      <c r="E110" s="276"/>
      <c r="F110" s="276"/>
      <c r="G110" s="185"/>
      <c r="H110" s="184" t="s">
        <v>251</v>
      </c>
      <c r="I110" s="266" t="s">
        <v>265</v>
      </c>
      <c r="J110" s="267"/>
      <c r="K110" s="268"/>
      <c r="L110" s="192"/>
      <c r="M110" s="192"/>
      <c r="N110" s="192"/>
      <c r="O110" s="192"/>
      <c r="P110" s="192"/>
      <c r="Q110" s="192"/>
      <c r="R110" s="192"/>
      <c r="S110" s="192"/>
      <c r="T110" s="192"/>
      <c r="U110" s="269"/>
      <c r="V110" s="270"/>
      <c r="W110" s="270"/>
      <c r="X110" s="271"/>
      <c r="Y110" s="193" t="str">
        <f t="shared" si="100"/>
        <v>未実施</v>
      </c>
      <c r="Z110" s="194" t="str">
        <f t="shared" si="101"/>
        <v/>
      </c>
      <c r="AA110" s="195" t="str">
        <f t="shared" si="102"/>
        <v/>
      </c>
      <c r="AB110" s="196">
        <f t="shared" si="103"/>
        <v>0</v>
      </c>
      <c r="AC110" s="196">
        <f t="shared" si="104"/>
        <v>0</v>
      </c>
      <c r="AD110" s="190">
        <f t="shared" si="45"/>
        <v>0</v>
      </c>
      <c r="AE110" s="89">
        <f t="shared" si="46"/>
        <v>0</v>
      </c>
      <c r="AF110" s="89">
        <f t="shared" si="47"/>
        <v>0</v>
      </c>
      <c r="AG110" s="89">
        <f t="shared" si="48"/>
        <v>0</v>
      </c>
      <c r="AH110" s="89">
        <f t="shared" si="49"/>
        <v>0</v>
      </c>
      <c r="AI110" s="89">
        <f t="shared" si="50"/>
        <v>0</v>
      </c>
      <c r="AJ110" s="89">
        <f t="shared" si="51"/>
        <v>0</v>
      </c>
      <c r="AK110" s="89">
        <f t="shared" si="52"/>
        <v>0</v>
      </c>
      <c r="AL110" s="89">
        <f t="shared" si="53"/>
        <v>0</v>
      </c>
      <c r="AM110" s="89">
        <f t="shared" si="54"/>
        <v>0</v>
      </c>
    </row>
    <row r="111" spans="1:39" s="190" customFormat="1" ht="77.25" customHeight="1">
      <c r="B111" s="191">
        <f t="shared" si="39"/>
        <v>91</v>
      </c>
      <c r="C111" s="275"/>
      <c r="D111" s="275"/>
      <c r="E111" s="276"/>
      <c r="F111" s="276"/>
      <c r="G111" s="185"/>
      <c r="H111" s="184" t="s">
        <v>252</v>
      </c>
      <c r="I111" s="266" t="s">
        <v>265</v>
      </c>
      <c r="J111" s="267"/>
      <c r="K111" s="268"/>
      <c r="L111" s="192"/>
      <c r="M111" s="192"/>
      <c r="N111" s="192"/>
      <c r="O111" s="192"/>
      <c r="P111" s="192"/>
      <c r="Q111" s="192"/>
      <c r="R111" s="192"/>
      <c r="S111" s="192"/>
      <c r="T111" s="192"/>
      <c r="U111" s="269"/>
      <c r="V111" s="270"/>
      <c r="W111" s="270"/>
      <c r="X111" s="271"/>
      <c r="Y111" s="193" t="str">
        <f t="shared" si="100"/>
        <v>未実施</v>
      </c>
      <c r="Z111" s="194" t="str">
        <f t="shared" si="101"/>
        <v/>
      </c>
      <c r="AA111" s="195" t="str">
        <f t="shared" si="102"/>
        <v/>
      </c>
      <c r="AB111" s="196">
        <f t="shared" si="103"/>
        <v>0</v>
      </c>
      <c r="AC111" s="196">
        <f t="shared" si="104"/>
        <v>0</v>
      </c>
      <c r="AD111" s="190">
        <f t="shared" si="45"/>
        <v>0</v>
      </c>
      <c r="AE111" s="89">
        <f t="shared" si="46"/>
        <v>0</v>
      </c>
      <c r="AF111" s="89">
        <f t="shared" si="47"/>
        <v>0</v>
      </c>
      <c r="AG111" s="89">
        <f t="shared" si="48"/>
        <v>0</v>
      </c>
      <c r="AH111" s="89">
        <f t="shared" si="49"/>
        <v>0</v>
      </c>
      <c r="AI111" s="89">
        <f t="shared" si="50"/>
        <v>0</v>
      </c>
      <c r="AJ111" s="89">
        <f t="shared" si="51"/>
        <v>0</v>
      </c>
      <c r="AK111" s="89">
        <f t="shared" si="52"/>
        <v>0</v>
      </c>
      <c r="AL111" s="89">
        <f t="shared" si="53"/>
        <v>0</v>
      </c>
      <c r="AM111" s="89">
        <f t="shared" si="54"/>
        <v>0</v>
      </c>
    </row>
    <row r="112" spans="1:39" s="190" customFormat="1" ht="77.25" customHeight="1">
      <c r="B112" s="191">
        <f t="shared" si="39"/>
        <v>92</v>
      </c>
      <c r="C112" s="275"/>
      <c r="D112" s="275"/>
      <c r="E112" s="276"/>
      <c r="F112" s="276"/>
      <c r="G112" s="185"/>
      <c r="H112" s="184" t="s">
        <v>253</v>
      </c>
      <c r="I112" s="266" t="s">
        <v>265</v>
      </c>
      <c r="J112" s="267"/>
      <c r="K112" s="268"/>
      <c r="L112" s="192"/>
      <c r="M112" s="192"/>
      <c r="N112" s="192"/>
      <c r="O112" s="192"/>
      <c r="P112" s="192"/>
      <c r="Q112" s="192"/>
      <c r="R112" s="192"/>
      <c r="S112" s="192"/>
      <c r="T112" s="192"/>
      <c r="U112" s="269"/>
      <c r="V112" s="270"/>
      <c r="W112" s="270"/>
      <c r="X112" s="271"/>
      <c r="Y112" s="193" t="str">
        <f t="shared" ref="Y112" si="135">IF(COUNTA(C112:K112)=0,"",IF(COUNTA(L112:T112)=0,"未実施",IF(COUNTIF(L112:T112,"Y")=1,"終了","試験中")))</f>
        <v>未実施</v>
      </c>
      <c r="Z112" s="194" t="str">
        <f t="shared" ref="Z112" si="136">IF(COUNTA(C112:K112)=0,"",IF(L112&lt;&gt;"",$L$10,IF(M112&lt;&gt;"",$M$10,IF(N112&lt;&gt;"",$N$10,IF(O112&lt;&gt;"",$O$10,IF(P112&lt;&gt;"",$P$10,IF(T112&lt;&gt;"",$T$10,"")))))))</f>
        <v/>
      </c>
      <c r="AA112" s="195" t="str">
        <f t="shared" ref="AA112" si="137">IF(COUNTA(C112:K112)=0,"",IF(L112="Y",$L$10,IF(M112="Y",$M$10,IF(N112="Y",$N$10,IF(O112="Y",$O$10,IF(P112="Y",$P$10,IF(T112="Y",$T$10,"")))))))</f>
        <v/>
      </c>
      <c r="AB112" s="196">
        <f t="shared" ref="AB112" si="138">IF(OR(L112 &lt;&gt; "",M112 &lt;&gt;"",N112 &lt;&gt; "",O112 &lt;&gt;"",P112 &lt;&gt; "",Q112 &lt;&gt;"",R112 &lt;&gt; "",S112 &lt;&gt;"",T112 &lt;&gt; ""),1,0)</f>
        <v>0</v>
      </c>
      <c r="AC112" s="196">
        <f t="shared" ref="AC112" si="139">IF(OR(L112 = "H",M112 = "H",N112 = "H",O112 = "H",P112 = "H",Q112 = "H",R112 = "H",S112 = "H",T112 = "H",L112 = "M",M112 = "M",N112 = "M",O112 = "M",P112 = "M",Q112 = "M",R112 = "M",S112 = "M",T112 = "M",L112 = "L",M112 = "L",N112 = "L",O112 = "L",P112 = "L",Q112 = "L",R112 = "L",S112 = "L",T112 = "L"),1,0)</f>
        <v>0</v>
      </c>
      <c r="AD112" s="190">
        <f t="shared" si="45"/>
        <v>0</v>
      </c>
      <c r="AE112" s="89">
        <f t="shared" si="46"/>
        <v>0</v>
      </c>
      <c r="AF112" s="89">
        <f t="shared" si="47"/>
        <v>0</v>
      </c>
      <c r="AG112" s="89">
        <f t="shared" si="48"/>
        <v>0</v>
      </c>
      <c r="AH112" s="89">
        <f t="shared" si="49"/>
        <v>0</v>
      </c>
      <c r="AI112" s="89">
        <f t="shared" si="50"/>
        <v>0</v>
      </c>
      <c r="AJ112" s="89">
        <f t="shared" si="51"/>
        <v>0</v>
      </c>
      <c r="AK112" s="89">
        <f t="shared" si="52"/>
        <v>0</v>
      </c>
      <c r="AL112" s="89">
        <f t="shared" si="53"/>
        <v>0</v>
      </c>
      <c r="AM112" s="89">
        <f t="shared" si="54"/>
        <v>0</v>
      </c>
    </row>
    <row r="113" spans="1:39" s="190" customFormat="1" ht="77.25" customHeight="1">
      <c r="B113" s="191">
        <f t="shared" si="39"/>
        <v>93</v>
      </c>
      <c r="C113" s="275"/>
      <c r="D113" s="275"/>
      <c r="E113" s="276"/>
      <c r="F113" s="276"/>
      <c r="G113" s="185"/>
      <c r="H113" s="184" t="s">
        <v>254</v>
      </c>
      <c r="I113" s="266" t="s">
        <v>265</v>
      </c>
      <c r="J113" s="267"/>
      <c r="K113" s="268"/>
      <c r="L113" s="192"/>
      <c r="M113" s="192"/>
      <c r="N113" s="192"/>
      <c r="O113" s="192"/>
      <c r="P113" s="192"/>
      <c r="Q113" s="192"/>
      <c r="R113" s="192"/>
      <c r="S113" s="192"/>
      <c r="T113" s="192"/>
      <c r="U113" s="269"/>
      <c r="V113" s="270"/>
      <c r="W113" s="270"/>
      <c r="X113" s="271"/>
      <c r="Y113" s="193" t="str">
        <f t="shared" si="100"/>
        <v>未実施</v>
      </c>
      <c r="Z113" s="194" t="str">
        <f t="shared" si="101"/>
        <v/>
      </c>
      <c r="AA113" s="195" t="str">
        <f t="shared" si="102"/>
        <v/>
      </c>
      <c r="AB113" s="196">
        <f t="shared" si="103"/>
        <v>0</v>
      </c>
      <c r="AC113" s="196">
        <f t="shared" si="104"/>
        <v>0</v>
      </c>
      <c r="AD113" s="190">
        <f t="shared" si="45"/>
        <v>0</v>
      </c>
      <c r="AE113" s="89">
        <f t="shared" si="46"/>
        <v>0</v>
      </c>
      <c r="AF113" s="89">
        <f t="shared" si="47"/>
        <v>0</v>
      </c>
      <c r="AG113" s="89">
        <f t="shared" si="48"/>
        <v>0</v>
      </c>
      <c r="AH113" s="89">
        <f t="shared" si="49"/>
        <v>0</v>
      </c>
      <c r="AI113" s="89">
        <f t="shared" si="50"/>
        <v>0</v>
      </c>
      <c r="AJ113" s="89">
        <f t="shared" si="51"/>
        <v>0</v>
      </c>
      <c r="AK113" s="89">
        <f t="shared" si="52"/>
        <v>0</v>
      </c>
      <c r="AL113" s="89">
        <f t="shared" si="53"/>
        <v>0</v>
      </c>
      <c r="AM113" s="89">
        <f t="shared" si="54"/>
        <v>0</v>
      </c>
    </row>
    <row r="114" spans="1:39" s="190" customFormat="1" ht="77.25" customHeight="1">
      <c r="B114" s="191">
        <f t="shared" si="39"/>
        <v>94</v>
      </c>
      <c r="C114" s="275"/>
      <c r="D114" s="275"/>
      <c r="E114" s="276"/>
      <c r="F114" s="276"/>
      <c r="G114" s="185"/>
      <c r="H114" s="184" t="s">
        <v>255</v>
      </c>
      <c r="I114" s="266" t="s">
        <v>267</v>
      </c>
      <c r="J114" s="267"/>
      <c r="K114" s="268"/>
      <c r="L114" s="192"/>
      <c r="M114" s="192"/>
      <c r="N114" s="192"/>
      <c r="O114" s="192"/>
      <c r="P114" s="192"/>
      <c r="Q114" s="192"/>
      <c r="R114" s="192"/>
      <c r="S114" s="192"/>
      <c r="T114" s="192"/>
      <c r="U114" s="269"/>
      <c r="V114" s="270"/>
      <c r="W114" s="270"/>
      <c r="X114" s="271"/>
      <c r="Y114" s="193" t="str">
        <f t="shared" ref="Y114" si="140">IF(COUNTA(C114:K114)=0,"",IF(COUNTA(L114:T114)=0,"未実施",IF(COUNTIF(L114:T114,"Y")=1,"終了","試験中")))</f>
        <v>未実施</v>
      </c>
      <c r="Z114" s="194" t="str">
        <f t="shared" ref="Z114" si="141">IF(COUNTA(C114:K114)=0,"",IF(L114&lt;&gt;"",$L$10,IF(M114&lt;&gt;"",$M$10,IF(N114&lt;&gt;"",$N$10,IF(O114&lt;&gt;"",$O$10,IF(P114&lt;&gt;"",$P$10,IF(T114&lt;&gt;"",$T$10,"")))))))</f>
        <v/>
      </c>
      <c r="AA114" s="195" t="str">
        <f t="shared" ref="AA114" si="142">IF(COUNTA(C114:K114)=0,"",IF(L114="Y",$L$10,IF(M114="Y",$M$10,IF(N114="Y",$N$10,IF(O114="Y",$O$10,IF(P114="Y",$P$10,IF(T114="Y",$T$10,"")))))))</f>
        <v/>
      </c>
      <c r="AB114" s="196">
        <f t="shared" ref="AB114" si="143">IF(OR(L114 &lt;&gt; "",M114 &lt;&gt;"",N114 &lt;&gt; "",O114 &lt;&gt;"",P114 &lt;&gt; "",Q114 &lt;&gt;"",R114 &lt;&gt; "",S114 &lt;&gt;"",T114 &lt;&gt; ""),1,0)</f>
        <v>0</v>
      </c>
      <c r="AC114" s="196">
        <f t="shared" ref="AC114" si="144">IF(OR(L114 = "H",M114 = "H",N114 = "H",O114 = "H",P114 = "H",Q114 = "H",R114 = "H",S114 = "H",T114 = "H",L114 = "M",M114 = "M",N114 = "M",O114 = "M",P114 = "M",Q114 = "M",R114 = "M",S114 = "M",T114 = "M",L114 = "L",M114 = "L",N114 = "L",O114 = "L",P114 = "L",Q114 = "L",R114 = "L",S114 = "L",T114 = "L"),1,0)</f>
        <v>0</v>
      </c>
      <c r="AD114" s="190">
        <f t="shared" si="45"/>
        <v>0</v>
      </c>
      <c r="AE114" s="89">
        <f t="shared" si="46"/>
        <v>0</v>
      </c>
      <c r="AF114" s="89">
        <f t="shared" si="47"/>
        <v>0</v>
      </c>
      <c r="AG114" s="89">
        <f t="shared" si="48"/>
        <v>0</v>
      </c>
      <c r="AH114" s="89">
        <f t="shared" si="49"/>
        <v>0</v>
      </c>
      <c r="AI114" s="89">
        <f t="shared" si="50"/>
        <v>0</v>
      </c>
      <c r="AJ114" s="89">
        <f t="shared" si="51"/>
        <v>0</v>
      </c>
      <c r="AK114" s="89">
        <f t="shared" si="52"/>
        <v>0</v>
      </c>
      <c r="AL114" s="89">
        <f t="shared" si="53"/>
        <v>0</v>
      </c>
      <c r="AM114" s="89">
        <f t="shared" si="54"/>
        <v>0</v>
      </c>
    </row>
    <row r="115" spans="1:39" s="190" customFormat="1" ht="77.25" customHeight="1">
      <c r="B115" s="191">
        <f t="shared" si="39"/>
        <v>95</v>
      </c>
      <c r="C115" s="275"/>
      <c r="D115" s="275"/>
      <c r="E115" s="276"/>
      <c r="F115" s="276"/>
      <c r="G115" s="185"/>
      <c r="H115" s="184" t="s">
        <v>256</v>
      </c>
      <c r="I115" s="266" t="s">
        <v>265</v>
      </c>
      <c r="J115" s="267"/>
      <c r="K115" s="268"/>
      <c r="L115" s="192"/>
      <c r="M115" s="192"/>
      <c r="N115" s="192"/>
      <c r="O115" s="192"/>
      <c r="P115" s="192"/>
      <c r="Q115" s="192"/>
      <c r="R115" s="192"/>
      <c r="S115" s="192"/>
      <c r="T115" s="192"/>
      <c r="U115" s="269"/>
      <c r="V115" s="270"/>
      <c r="W115" s="270"/>
      <c r="X115" s="271"/>
      <c r="Y115" s="193" t="str">
        <f t="shared" ref="Y115" si="145">IF(COUNTA(C115:K115)=0,"",IF(COUNTA(L115:T115)=0,"未実施",IF(COUNTIF(L115:T115,"Y")=1,"終了","試験中")))</f>
        <v>未実施</v>
      </c>
      <c r="Z115" s="194" t="str">
        <f t="shared" ref="Z115" si="146">IF(COUNTA(C115:K115)=0,"",IF(L115&lt;&gt;"",$L$10,IF(M115&lt;&gt;"",$M$10,IF(N115&lt;&gt;"",$N$10,IF(O115&lt;&gt;"",$O$10,IF(P115&lt;&gt;"",$P$10,IF(T115&lt;&gt;"",$T$10,"")))))))</f>
        <v/>
      </c>
      <c r="AA115" s="195" t="str">
        <f t="shared" ref="AA115" si="147">IF(COUNTA(C115:K115)=0,"",IF(L115="Y",$L$10,IF(M115="Y",$M$10,IF(N115="Y",$N$10,IF(O115="Y",$O$10,IF(P115="Y",$P$10,IF(T115="Y",$T$10,"")))))))</f>
        <v/>
      </c>
      <c r="AB115" s="196">
        <f t="shared" ref="AB115" si="148">IF(OR(L115 &lt;&gt; "",M115 &lt;&gt;"",N115 &lt;&gt; "",O115 &lt;&gt;"",P115 &lt;&gt; "",Q115 &lt;&gt;"",R115 &lt;&gt; "",S115 &lt;&gt;"",T115 &lt;&gt; ""),1,0)</f>
        <v>0</v>
      </c>
      <c r="AC115" s="196">
        <f t="shared" ref="AC115" si="149">IF(OR(L115 = "H",M115 = "H",N115 = "H",O115 = "H",P115 = "H",Q115 = "H",R115 = "H",S115 = "H",T115 = "H",L115 = "M",M115 = "M",N115 = "M",O115 = "M",P115 = "M",Q115 = "M",R115 = "M",S115 = "M",T115 = "M",L115 = "L",M115 = "L",N115 = "L",O115 = "L",P115 = "L",Q115 = "L",R115 = "L",S115 = "L",T115 = "L"),1,0)</f>
        <v>0</v>
      </c>
      <c r="AD115" s="190">
        <f t="shared" si="45"/>
        <v>0</v>
      </c>
      <c r="AE115" s="89">
        <f t="shared" si="46"/>
        <v>0</v>
      </c>
      <c r="AF115" s="89">
        <f t="shared" si="47"/>
        <v>0</v>
      </c>
      <c r="AG115" s="89">
        <f t="shared" si="48"/>
        <v>0</v>
      </c>
      <c r="AH115" s="89">
        <f t="shared" si="49"/>
        <v>0</v>
      </c>
      <c r="AI115" s="89">
        <f t="shared" si="50"/>
        <v>0</v>
      </c>
      <c r="AJ115" s="89">
        <f t="shared" si="51"/>
        <v>0</v>
      </c>
      <c r="AK115" s="89">
        <f t="shared" si="52"/>
        <v>0</v>
      </c>
      <c r="AL115" s="89">
        <f t="shared" si="53"/>
        <v>0</v>
      </c>
      <c r="AM115" s="89">
        <f t="shared" si="54"/>
        <v>0</v>
      </c>
    </row>
    <row r="116" spans="1:39" s="190" customFormat="1" ht="77.25" customHeight="1">
      <c r="B116" s="191">
        <f t="shared" si="39"/>
        <v>96</v>
      </c>
      <c r="C116" s="275"/>
      <c r="D116" s="275"/>
      <c r="E116" s="276"/>
      <c r="F116" s="276"/>
      <c r="G116" s="185"/>
      <c r="H116" s="184" t="s">
        <v>257</v>
      </c>
      <c r="I116" s="266" t="s">
        <v>265</v>
      </c>
      <c r="J116" s="267"/>
      <c r="K116" s="268"/>
      <c r="L116" s="192"/>
      <c r="M116" s="192"/>
      <c r="N116" s="192"/>
      <c r="O116" s="192"/>
      <c r="P116" s="192"/>
      <c r="Q116" s="192"/>
      <c r="R116" s="192"/>
      <c r="S116" s="192"/>
      <c r="T116" s="192"/>
      <c r="U116" s="269"/>
      <c r="V116" s="270"/>
      <c r="W116" s="270"/>
      <c r="X116" s="271"/>
      <c r="Y116" s="193" t="str">
        <f t="shared" ref="Y116:Y117" si="150">IF(COUNTA(C116:K116)=0,"",IF(COUNTA(L116:T116)=0,"未実施",IF(COUNTIF(L116:T116,"Y")=1,"終了","試験中")))</f>
        <v>未実施</v>
      </c>
      <c r="Z116" s="194" t="str">
        <f t="shared" ref="Z116:Z117" si="151">IF(COUNTA(C116:K116)=0,"",IF(L116&lt;&gt;"",$L$10,IF(M116&lt;&gt;"",$M$10,IF(N116&lt;&gt;"",$N$10,IF(O116&lt;&gt;"",$O$10,IF(P116&lt;&gt;"",$P$10,IF(T116&lt;&gt;"",$T$10,"")))))))</f>
        <v/>
      </c>
      <c r="AA116" s="195" t="str">
        <f t="shared" ref="AA116:AA117" si="152">IF(COUNTA(C116:K116)=0,"",IF(L116="Y",$L$10,IF(M116="Y",$M$10,IF(N116="Y",$N$10,IF(O116="Y",$O$10,IF(P116="Y",$P$10,IF(T116="Y",$T$10,"")))))))</f>
        <v/>
      </c>
      <c r="AB116" s="196">
        <f t="shared" ref="AB116:AB117" si="153">IF(OR(L116 &lt;&gt; "",M116 &lt;&gt;"",N116 &lt;&gt; "",O116 &lt;&gt;"",P116 &lt;&gt; "",Q116 &lt;&gt;"",R116 &lt;&gt; "",S116 &lt;&gt;"",T116 &lt;&gt; ""),1,0)</f>
        <v>0</v>
      </c>
      <c r="AC116" s="196">
        <f t="shared" ref="AC116:AC117" si="154">IF(OR(L116 = "H",M116 = "H",N116 = "H",O116 = "H",P116 = "H",Q116 = "H",R116 = "H",S116 = "H",T116 = "H",L116 = "M",M116 = "M",N116 = "M",O116 = "M",P116 = "M",Q116 = "M",R116 = "M",S116 = "M",T116 = "M",L116 = "L",M116 = "L",N116 = "L",O116 = "L",P116 = "L",Q116 = "L",R116 = "L",S116 = "L",T116 = "L"),1,0)</f>
        <v>0</v>
      </c>
      <c r="AD116" s="190">
        <f t="shared" si="45"/>
        <v>0</v>
      </c>
      <c r="AE116" s="89">
        <f t="shared" si="46"/>
        <v>0</v>
      </c>
      <c r="AF116" s="89">
        <f t="shared" si="47"/>
        <v>0</v>
      </c>
      <c r="AG116" s="89">
        <f t="shared" si="48"/>
        <v>0</v>
      </c>
      <c r="AH116" s="89">
        <f t="shared" si="49"/>
        <v>0</v>
      </c>
      <c r="AI116" s="89">
        <f t="shared" si="50"/>
        <v>0</v>
      </c>
      <c r="AJ116" s="89">
        <f t="shared" si="51"/>
        <v>0</v>
      </c>
      <c r="AK116" s="89">
        <f t="shared" si="52"/>
        <v>0</v>
      </c>
      <c r="AL116" s="89">
        <f t="shared" si="53"/>
        <v>0</v>
      </c>
      <c r="AM116" s="89">
        <f t="shared" si="54"/>
        <v>0</v>
      </c>
    </row>
    <row r="117" spans="1:39" s="190" customFormat="1" ht="77.25" customHeight="1">
      <c r="B117" s="191">
        <f t="shared" si="39"/>
        <v>97</v>
      </c>
      <c r="C117" s="275"/>
      <c r="D117" s="275"/>
      <c r="E117" s="276"/>
      <c r="F117" s="276"/>
      <c r="G117" s="185"/>
      <c r="H117" s="184" t="s">
        <v>258</v>
      </c>
      <c r="I117" s="266" t="s">
        <v>268</v>
      </c>
      <c r="J117" s="267"/>
      <c r="K117" s="268"/>
      <c r="L117" s="192"/>
      <c r="M117" s="192"/>
      <c r="N117" s="192"/>
      <c r="O117" s="192"/>
      <c r="P117" s="192"/>
      <c r="Q117" s="192"/>
      <c r="R117" s="192"/>
      <c r="S117" s="192"/>
      <c r="T117" s="192"/>
      <c r="U117" s="269"/>
      <c r="V117" s="270"/>
      <c r="W117" s="270"/>
      <c r="X117" s="271"/>
      <c r="Y117" s="193" t="str">
        <f t="shared" si="150"/>
        <v>未実施</v>
      </c>
      <c r="Z117" s="194" t="str">
        <f t="shared" si="151"/>
        <v/>
      </c>
      <c r="AA117" s="195" t="str">
        <f t="shared" si="152"/>
        <v/>
      </c>
      <c r="AB117" s="196">
        <f t="shared" si="153"/>
        <v>0</v>
      </c>
      <c r="AC117" s="196">
        <f t="shared" si="154"/>
        <v>0</v>
      </c>
      <c r="AD117" s="190">
        <f t="shared" si="45"/>
        <v>0</v>
      </c>
      <c r="AE117" s="89">
        <f t="shared" si="46"/>
        <v>0</v>
      </c>
      <c r="AF117" s="89">
        <f t="shared" si="47"/>
        <v>0</v>
      </c>
      <c r="AG117" s="89">
        <f t="shared" si="48"/>
        <v>0</v>
      </c>
      <c r="AH117" s="89">
        <f t="shared" si="49"/>
        <v>0</v>
      </c>
      <c r="AI117" s="89">
        <f t="shared" si="50"/>
        <v>0</v>
      </c>
      <c r="AJ117" s="89">
        <f t="shared" si="51"/>
        <v>0</v>
      </c>
      <c r="AK117" s="89">
        <f t="shared" si="52"/>
        <v>0</v>
      </c>
      <c r="AL117" s="89">
        <f t="shared" si="53"/>
        <v>0</v>
      </c>
      <c r="AM117" s="89">
        <f t="shared" si="54"/>
        <v>0</v>
      </c>
    </row>
    <row r="118" spans="1:39" s="190" customFormat="1" ht="77.25" customHeight="1">
      <c r="B118" s="191">
        <f t="shared" si="39"/>
        <v>98</v>
      </c>
      <c r="C118" s="275"/>
      <c r="D118" s="275"/>
      <c r="E118" s="276"/>
      <c r="F118" s="276"/>
      <c r="G118" s="185"/>
      <c r="H118" s="184" t="s">
        <v>259</v>
      </c>
      <c r="I118" s="266" t="s">
        <v>264</v>
      </c>
      <c r="J118" s="267"/>
      <c r="K118" s="268"/>
      <c r="L118" s="192"/>
      <c r="M118" s="192"/>
      <c r="N118" s="192"/>
      <c r="O118" s="192"/>
      <c r="P118" s="192"/>
      <c r="Q118" s="192"/>
      <c r="R118" s="192"/>
      <c r="S118" s="192"/>
      <c r="T118" s="192"/>
      <c r="U118" s="269"/>
      <c r="V118" s="270"/>
      <c r="W118" s="270"/>
      <c r="X118" s="271"/>
      <c r="Y118" s="193" t="str">
        <f t="shared" ref="Y118" si="155">IF(COUNTA(C118:K118)=0,"",IF(COUNTA(L118:T118)=0,"未実施",IF(COUNTIF(L118:T118,"Y")=1,"終了","試験中")))</f>
        <v>未実施</v>
      </c>
      <c r="Z118" s="194" t="str">
        <f t="shared" ref="Z118" si="156">IF(COUNTA(C118:K118)=0,"",IF(L118&lt;&gt;"",$L$10,IF(M118&lt;&gt;"",$M$10,IF(N118&lt;&gt;"",$N$10,IF(O118&lt;&gt;"",$O$10,IF(P118&lt;&gt;"",$P$10,IF(T118&lt;&gt;"",$T$10,"")))))))</f>
        <v/>
      </c>
      <c r="AA118" s="195" t="str">
        <f t="shared" ref="AA118" si="157">IF(COUNTA(C118:K118)=0,"",IF(L118="Y",$L$10,IF(M118="Y",$M$10,IF(N118="Y",$N$10,IF(O118="Y",$O$10,IF(P118="Y",$P$10,IF(T118="Y",$T$10,"")))))))</f>
        <v/>
      </c>
      <c r="AB118" s="196">
        <f t="shared" ref="AB118" si="158">IF(OR(L118 &lt;&gt; "",M118 &lt;&gt;"",N118 &lt;&gt; "",O118 &lt;&gt;"",P118 &lt;&gt; "",Q118 &lt;&gt;"",R118 &lt;&gt; "",S118 &lt;&gt;"",T118 &lt;&gt; ""),1,0)</f>
        <v>0</v>
      </c>
      <c r="AC118" s="196">
        <f t="shared" ref="AC118" si="159">IF(OR(L118 = "H",M118 = "H",N118 = "H",O118 = "H",P118 = "H",Q118 = "H",R118 = "H",S118 = "H",T118 = "H",L118 = "M",M118 = "M",N118 = "M",O118 = "M",P118 = "M",Q118 = "M",R118 = "M",S118 = "M",T118 = "M",L118 = "L",M118 = "L",N118 = "L",O118 = "L",P118 = "L",Q118 = "L",R118 = "L",S118 = "L",T118 = "L"),1,0)</f>
        <v>0</v>
      </c>
      <c r="AD118" s="190">
        <f t="shared" si="45"/>
        <v>0</v>
      </c>
      <c r="AE118" s="89">
        <f t="shared" si="46"/>
        <v>0</v>
      </c>
      <c r="AF118" s="89">
        <f t="shared" si="47"/>
        <v>0</v>
      </c>
      <c r="AG118" s="89">
        <f t="shared" si="48"/>
        <v>0</v>
      </c>
      <c r="AH118" s="89">
        <f t="shared" si="49"/>
        <v>0</v>
      </c>
      <c r="AI118" s="89">
        <f t="shared" si="50"/>
        <v>0</v>
      </c>
      <c r="AJ118" s="89">
        <f t="shared" si="51"/>
        <v>0</v>
      </c>
      <c r="AK118" s="89">
        <f t="shared" si="52"/>
        <v>0</v>
      </c>
      <c r="AL118" s="89">
        <f t="shared" si="53"/>
        <v>0</v>
      </c>
      <c r="AM118" s="89">
        <f t="shared" si="54"/>
        <v>0</v>
      </c>
    </row>
    <row r="119" spans="1:39" s="190" customFormat="1" ht="77.25" customHeight="1">
      <c r="B119" s="191">
        <f t="shared" si="39"/>
        <v>99</v>
      </c>
      <c r="C119" s="275"/>
      <c r="D119" s="275"/>
      <c r="E119" s="276"/>
      <c r="F119" s="276"/>
      <c r="G119" s="185"/>
      <c r="H119" s="184" t="s">
        <v>260</v>
      </c>
      <c r="I119" s="266" t="s">
        <v>268</v>
      </c>
      <c r="J119" s="267"/>
      <c r="K119" s="268"/>
      <c r="L119" s="192"/>
      <c r="M119" s="192"/>
      <c r="N119" s="192"/>
      <c r="O119" s="192"/>
      <c r="P119" s="192"/>
      <c r="Q119" s="192"/>
      <c r="R119" s="192"/>
      <c r="S119" s="192"/>
      <c r="T119" s="192"/>
      <c r="U119" s="269"/>
      <c r="V119" s="270"/>
      <c r="W119" s="270"/>
      <c r="X119" s="271"/>
      <c r="Y119" s="193" t="str">
        <f t="shared" ref="Y119" si="160">IF(COUNTA(C119:K119)=0,"",IF(COUNTA(L119:T119)=0,"未実施",IF(COUNTIF(L119:T119,"Y")=1,"終了","試験中")))</f>
        <v>未実施</v>
      </c>
      <c r="Z119" s="194" t="str">
        <f t="shared" ref="Z119" si="161">IF(COUNTA(C119:K119)=0,"",IF(L119&lt;&gt;"",$L$10,IF(M119&lt;&gt;"",$M$10,IF(N119&lt;&gt;"",$N$10,IF(O119&lt;&gt;"",$O$10,IF(P119&lt;&gt;"",$P$10,IF(T119&lt;&gt;"",$T$10,"")))))))</f>
        <v/>
      </c>
      <c r="AA119" s="195" t="str">
        <f t="shared" ref="AA119" si="162">IF(COUNTA(C119:K119)=0,"",IF(L119="Y",$L$10,IF(M119="Y",$M$10,IF(N119="Y",$N$10,IF(O119="Y",$O$10,IF(P119="Y",$P$10,IF(T119="Y",$T$10,"")))))))</f>
        <v/>
      </c>
      <c r="AB119" s="196">
        <f t="shared" ref="AB119" si="163">IF(OR(L119 &lt;&gt; "",M119 &lt;&gt;"",N119 &lt;&gt; "",O119 &lt;&gt;"",P119 &lt;&gt; "",Q119 &lt;&gt;"",R119 &lt;&gt; "",S119 &lt;&gt;"",T119 &lt;&gt; ""),1,0)</f>
        <v>0</v>
      </c>
      <c r="AC119" s="196">
        <f t="shared" ref="AC119" si="164">IF(OR(L119 = "H",M119 = "H",N119 = "H",O119 = "H",P119 = "H",Q119 = "H",R119 = "H",S119 = "H",T119 = "H",L119 = "M",M119 = "M",N119 = "M",O119 = "M",P119 = "M",Q119 = "M",R119 = "M",S119 = "M",T119 = "M",L119 = "L",M119 = "L",N119 = "L",O119 = "L",P119 = "L",Q119 = "L",R119 = "L",S119 = "L",T119 = "L"),1,0)</f>
        <v>0</v>
      </c>
      <c r="AD119" s="190">
        <f t="shared" si="45"/>
        <v>0</v>
      </c>
      <c r="AE119" s="89">
        <f t="shared" si="46"/>
        <v>0</v>
      </c>
      <c r="AF119" s="89">
        <f t="shared" si="47"/>
        <v>0</v>
      </c>
      <c r="AG119" s="89">
        <f t="shared" si="48"/>
        <v>0</v>
      </c>
      <c r="AH119" s="89">
        <f t="shared" si="49"/>
        <v>0</v>
      </c>
      <c r="AI119" s="89">
        <f t="shared" si="50"/>
        <v>0</v>
      </c>
      <c r="AJ119" s="89">
        <f t="shared" si="51"/>
        <v>0</v>
      </c>
      <c r="AK119" s="89">
        <f t="shared" si="52"/>
        <v>0</v>
      </c>
      <c r="AL119" s="89">
        <f t="shared" si="53"/>
        <v>0</v>
      </c>
      <c r="AM119" s="89">
        <f t="shared" si="54"/>
        <v>0</v>
      </c>
    </row>
    <row r="120" spans="1:39" s="190" customFormat="1" ht="77.25" customHeight="1">
      <c r="B120" s="191">
        <f t="shared" si="39"/>
        <v>100</v>
      </c>
      <c r="C120" s="275"/>
      <c r="D120" s="275"/>
      <c r="E120" s="276"/>
      <c r="F120" s="276"/>
      <c r="G120" s="185"/>
      <c r="H120" s="184" t="s">
        <v>261</v>
      </c>
      <c r="I120" s="266" t="s">
        <v>268</v>
      </c>
      <c r="J120" s="267"/>
      <c r="K120" s="268"/>
      <c r="L120" s="192"/>
      <c r="M120" s="192"/>
      <c r="N120" s="192"/>
      <c r="O120" s="192"/>
      <c r="P120" s="192"/>
      <c r="Q120" s="192"/>
      <c r="R120" s="192"/>
      <c r="S120" s="192"/>
      <c r="T120" s="192"/>
      <c r="U120" s="269"/>
      <c r="V120" s="270"/>
      <c r="W120" s="270"/>
      <c r="X120" s="271"/>
      <c r="Y120" s="193" t="str">
        <f t="shared" ref="Y120" si="165">IF(COUNTA(C120:K120)=0,"",IF(COUNTA(L120:T120)=0,"未実施",IF(COUNTIF(L120:T120,"Y")=1,"終了","試験中")))</f>
        <v>未実施</v>
      </c>
      <c r="Z120" s="194" t="str">
        <f t="shared" ref="Z120" si="166">IF(COUNTA(C120:K120)=0,"",IF(L120&lt;&gt;"",$L$10,IF(M120&lt;&gt;"",$M$10,IF(N120&lt;&gt;"",$N$10,IF(O120&lt;&gt;"",$O$10,IF(P120&lt;&gt;"",$P$10,IF(T120&lt;&gt;"",$T$10,"")))))))</f>
        <v/>
      </c>
      <c r="AA120" s="195" t="str">
        <f t="shared" ref="AA120" si="167">IF(COUNTA(C120:K120)=0,"",IF(L120="Y",$L$10,IF(M120="Y",$M$10,IF(N120="Y",$N$10,IF(O120="Y",$O$10,IF(P120="Y",$P$10,IF(T120="Y",$T$10,"")))))))</f>
        <v/>
      </c>
      <c r="AB120" s="196">
        <f t="shared" ref="AB120" si="168">IF(OR(L120 &lt;&gt; "",M120 &lt;&gt;"",N120 &lt;&gt; "",O120 &lt;&gt;"",P120 &lt;&gt; "",Q120 &lt;&gt;"",R120 &lt;&gt; "",S120 &lt;&gt;"",T120 &lt;&gt; ""),1,0)</f>
        <v>0</v>
      </c>
      <c r="AC120" s="196">
        <f t="shared" ref="AC120" si="169">IF(OR(L120 = "H",M120 = "H",N120 = "H",O120 = "H",P120 = "H",Q120 = "H",R120 = "H",S120 = "H",T120 = "H",L120 = "M",M120 = "M",N120 = "M",O120 = "M",P120 = "M",Q120 = "M",R120 = "M",S120 = "M",T120 = "M",L120 = "L",M120 = "L",N120 = "L",O120 = "L",P120 = "L",Q120 = "L",R120 = "L",S120 = "L",T120 = "L"),1,0)</f>
        <v>0</v>
      </c>
      <c r="AD120" s="190">
        <f t="shared" si="45"/>
        <v>0</v>
      </c>
      <c r="AE120" s="89">
        <f t="shared" si="46"/>
        <v>0</v>
      </c>
      <c r="AF120" s="89">
        <f t="shared" si="47"/>
        <v>0</v>
      </c>
      <c r="AG120" s="89">
        <f t="shared" si="48"/>
        <v>0</v>
      </c>
      <c r="AH120" s="89">
        <f t="shared" si="49"/>
        <v>0</v>
      </c>
      <c r="AI120" s="89">
        <f t="shared" si="50"/>
        <v>0</v>
      </c>
      <c r="AJ120" s="89">
        <f t="shared" si="51"/>
        <v>0</v>
      </c>
      <c r="AK120" s="89">
        <f t="shared" si="52"/>
        <v>0</v>
      </c>
      <c r="AL120" s="89">
        <f t="shared" si="53"/>
        <v>0</v>
      </c>
      <c r="AM120" s="89">
        <f t="shared" si="54"/>
        <v>0</v>
      </c>
    </row>
    <row r="121" spans="1:39" s="190" customFormat="1" ht="77.25" customHeight="1">
      <c r="B121" s="191">
        <f t="shared" si="39"/>
        <v>101</v>
      </c>
      <c r="C121" s="275"/>
      <c r="D121" s="275"/>
      <c r="E121" s="276"/>
      <c r="F121" s="276"/>
      <c r="G121" s="185"/>
      <c r="H121" s="184" t="s">
        <v>262</v>
      </c>
      <c r="I121" s="266" t="s">
        <v>268</v>
      </c>
      <c r="J121" s="267"/>
      <c r="K121" s="268"/>
      <c r="L121" s="192"/>
      <c r="M121" s="192"/>
      <c r="N121" s="192"/>
      <c r="O121" s="192"/>
      <c r="P121" s="192"/>
      <c r="Q121" s="192"/>
      <c r="R121" s="192"/>
      <c r="S121" s="192"/>
      <c r="T121" s="192"/>
      <c r="U121" s="269"/>
      <c r="V121" s="270"/>
      <c r="W121" s="270"/>
      <c r="X121" s="271"/>
      <c r="Y121" s="193" t="str">
        <f t="shared" ref="Y121" si="170">IF(COUNTA(C121:K121)=0,"",IF(COUNTA(L121:T121)=0,"未実施",IF(COUNTIF(L121:T121,"Y")=1,"終了","試験中")))</f>
        <v>未実施</v>
      </c>
      <c r="Z121" s="194" t="str">
        <f t="shared" ref="Z121" si="171">IF(COUNTA(C121:K121)=0,"",IF(L121&lt;&gt;"",$L$10,IF(M121&lt;&gt;"",$M$10,IF(N121&lt;&gt;"",$N$10,IF(O121&lt;&gt;"",$O$10,IF(P121&lt;&gt;"",$P$10,IF(T121&lt;&gt;"",$T$10,"")))))))</f>
        <v/>
      </c>
      <c r="AA121" s="195" t="str">
        <f t="shared" ref="AA121" si="172">IF(COUNTA(C121:K121)=0,"",IF(L121="Y",$L$10,IF(M121="Y",$M$10,IF(N121="Y",$N$10,IF(O121="Y",$O$10,IF(P121="Y",$P$10,IF(T121="Y",$T$10,"")))))))</f>
        <v/>
      </c>
      <c r="AB121" s="196">
        <f t="shared" ref="AB121" si="173">IF(OR(L121 &lt;&gt; "",M121 &lt;&gt;"",N121 &lt;&gt; "",O121 &lt;&gt;"",P121 &lt;&gt; "",Q121 &lt;&gt;"",R121 &lt;&gt; "",S121 &lt;&gt;"",T121 &lt;&gt; ""),1,0)</f>
        <v>0</v>
      </c>
      <c r="AC121" s="196">
        <f t="shared" ref="AC121" si="174">IF(OR(L121 = "H",M121 = "H",N121 = "H",O121 = "H",P121 = "H",Q121 = "H",R121 = "H",S121 = "H",T121 = "H",L121 = "M",M121 = "M",N121 = "M",O121 = "M",P121 = "M",Q121 = "M",R121 = "M",S121 = "M",T121 = "M",L121 = "L",M121 = "L",N121 = "L",O121 = "L",P121 = "L",Q121 = "L",R121 = "L",S121 = "L",T121 = "L"),1,0)</f>
        <v>0</v>
      </c>
      <c r="AD121" s="190">
        <f t="shared" si="45"/>
        <v>0</v>
      </c>
      <c r="AE121" s="89">
        <f t="shared" si="46"/>
        <v>0</v>
      </c>
      <c r="AF121" s="89">
        <f t="shared" si="47"/>
        <v>0</v>
      </c>
      <c r="AG121" s="89">
        <f t="shared" si="48"/>
        <v>0</v>
      </c>
      <c r="AH121" s="89">
        <f t="shared" si="49"/>
        <v>0</v>
      </c>
      <c r="AI121" s="89">
        <f t="shared" si="50"/>
        <v>0</v>
      </c>
      <c r="AJ121" s="89">
        <f t="shared" si="51"/>
        <v>0</v>
      </c>
      <c r="AK121" s="89">
        <f t="shared" si="52"/>
        <v>0</v>
      </c>
      <c r="AL121" s="89">
        <f t="shared" si="53"/>
        <v>0</v>
      </c>
      <c r="AM121" s="89">
        <f t="shared" si="54"/>
        <v>0</v>
      </c>
    </row>
    <row r="122" spans="1:39" s="190" customFormat="1" ht="77.25" customHeight="1">
      <c r="B122" s="191">
        <f t="shared" si="39"/>
        <v>102</v>
      </c>
      <c r="C122" s="275"/>
      <c r="D122" s="275"/>
      <c r="E122" s="276"/>
      <c r="F122" s="276"/>
      <c r="G122" s="185"/>
      <c r="H122" s="184" t="s">
        <v>263</v>
      </c>
      <c r="I122" s="266" t="s">
        <v>269</v>
      </c>
      <c r="J122" s="267"/>
      <c r="K122" s="268"/>
      <c r="L122" s="192"/>
      <c r="M122" s="192"/>
      <c r="N122" s="192"/>
      <c r="O122" s="192"/>
      <c r="P122" s="192"/>
      <c r="Q122" s="192"/>
      <c r="R122" s="192"/>
      <c r="S122" s="192"/>
      <c r="T122" s="192"/>
      <c r="U122" s="269"/>
      <c r="V122" s="270"/>
      <c r="W122" s="270"/>
      <c r="X122" s="271"/>
      <c r="Y122" s="193" t="str">
        <f t="shared" ref="Y122" si="175">IF(COUNTA(C122:K122)=0,"",IF(COUNTA(L122:T122)=0,"未実施",IF(COUNTIF(L122:T122,"Y")=1,"終了","試験中")))</f>
        <v>未実施</v>
      </c>
      <c r="Z122" s="194" t="str">
        <f t="shared" ref="Z122" si="176">IF(COUNTA(C122:K122)=0,"",IF(L122&lt;&gt;"",$L$10,IF(M122&lt;&gt;"",$M$10,IF(N122&lt;&gt;"",$N$10,IF(O122&lt;&gt;"",$O$10,IF(P122&lt;&gt;"",$P$10,IF(T122&lt;&gt;"",$T$10,"")))))))</f>
        <v/>
      </c>
      <c r="AA122" s="195" t="str">
        <f t="shared" ref="AA122" si="177">IF(COUNTA(C122:K122)=0,"",IF(L122="Y",$L$10,IF(M122="Y",$M$10,IF(N122="Y",$N$10,IF(O122="Y",$O$10,IF(P122="Y",$P$10,IF(T122="Y",$T$10,"")))))))</f>
        <v/>
      </c>
      <c r="AB122" s="196">
        <f t="shared" ref="AB122" si="178">IF(OR(L122 &lt;&gt; "",M122 &lt;&gt;"",N122 &lt;&gt; "",O122 &lt;&gt;"",P122 &lt;&gt; "",Q122 &lt;&gt;"",R122 &lt;&gt; "",S122 &lt;&gt;"",T122 &lt;&gt; ""),1,0)</f>
        <v>0</v>
      </c>
      <c r="AC122" s="196">
        <f t="shared" ref="AC122" si="179">IF(OR(L122 = "H",M122 = "H",N122 = "H",O122 = "H",P122 = "H",Q122 = "H",R122 = "H",S122 = "H",T122 = "H",L122 = "M",M122 = "M",N122 = "M",O122 = "M",P122 = "M",Q122 = "M",R122 = "M",S122 = "M",T122 = "M",L122 = "L",M122 = "L",N122 = "L",O122 = "L",P122 = "L",Q122 = "L",R122 = "L",S122 = "L",T122 = "L"),1,0)</f>
        <v>0</v>
      </c>
      <c r="AD122" s="190">
        <f t="shared" si="45"/>
        <v>0</v>
      </c>
      <c r="AE122" s="89">
        <f t="shared" si="46"/>
        <v>0</v>
      </c>
      <c r="AF122" s="89">
        <f t="shared" si="47"/>
        <v>0</v>
      </c>
      <c r="AG122" s="89">
        <f t="shared" si="48"/>
        <v>0</v>
      </c>
      <c r="AH122" s="89">
        <f t="shared" si="49"/>
        <v>0</v>
      </c>
      <c r="AI122" s="89">
        <f t="shared" si="50"/>
        <v>0</v>
      </c>
      <c r="AJ122" s="89">
        <f t="shared" si="51"/>
        <v>0</v>
      </c>
      <c r="AK122" s="89">
        <f t="shared" si="52"/>
        <v>0</v>
      </c>
      <c r="AL122" s="89">
        <f t="shared" si="53"/>
        <v>0</v>
      </c>
      <c r="AM122" s="89">
        <f t="shared" si="54"/>
        <v>0</v>
      </c>
    </row>
    <row r="123" spans="1:39" s="190" customFormat="1" ht="60.75" customHeight="1">
      <c r="B123" s="191">
        <f t="shared" si="39"/>
        <v>103</v>
      </c>
      <c r="C123" s="275"/>
      <c r="D123" s="275"/>
      <c r="E123" s="284"/>
      <c r="F123" s="276"/>
      <c r="G123" s="187" t="s">
        <v>270</v>
      </c>
      <c r="H123" s="184" t="s">
        <v>271</v>
      </c>
      <c r="I123" s="266" t="s">
        <v>272</v>
      </c>
      <c r="J123" s="267"/>
      <c r="K123" s="268"/>
      <c r="L123" s="192"/>
      <c r="M123" s="192"/>
      <c r="N123" s="192"/>
      <c r="O123" s="192"/>
      <c r="P123" s="192"/>
      <c r="Q123" s="192"/>
      <c r="R123" s="192"/>
      <c r="S123" s="192"/>
      <c r="T123" s="192"/>
      <c r="U123" s="269"/>
      <c r="V123" s="270"/>
      <c r="W123" s="270"/>
      <c r="X123" s="271"/>
      <c r="Y123" s="193" t="str">
        <f t="shared" ref="Y123:Y127" si="180">IF(COUNTA(C123:K123)=0,"",IF(COUNTA(L123:T123)=0,"未実施",IF(COUNTIF(L123:T123,"Y")=1,"終了","試験中")))</f>
        <v>未実施</v>
      </c>
      <c r="Z123" s="194" t="str">
        <f t="shared" ref="Z123:Z127" si="181">IF(COUNTA(C123:K123)=0,"",IF(L123&lt;&gt;"",$L$10,IF(M123&lt;&gt;"",$M$10,IF(N123&lt;&gt;"",$N$10,IF(O123&lt;&gt;"",$O$10,IF(P123&lt;&gt;"",$P$10,IF(T123&lt;&gt;"",$T$10,"")))))))</f>
        <v/>
      </c>
      <c r="AA123" s="195" t="str">
        <f t="shared" ref="AA123:AA127" si="182">IF(COUNTA(C123:K123)=0,"",IF(L123="Y",$L$10,IF(M123="Y",$M$10,IF(N123="Y",$N$10,IF(O123="Y",$O$10,IF(P123="Y",$P$10,IF(T123="Y",$T$10,"")))))))</f>
        <v/>
      </c>
      <c r="AB123" s="196">
        <f t="shared" ref="AB123:AB127" si="183">IF(OR(L123 &lt;&gt; "",M123 &lt;&gt;"",N123 &lt;&gt; "",O123 &lt;&gt;"",P123 &lt;&gt; "",Q123 &lt;&gt;"",R123 &lt;&gt; "",S123 &lt;&gt;"",T123 &lt;&gt; ""),1,0)</f>
        <v>0</v>
      </c>
      <c r="AC123" s="196">
        <f t="shared" ref="AC123:AC127" si="184">IF(OR(L123 = "H",M123 = "H",N123 = "H",O123 = "H",P123 = "H",Q123 = "H",R123 = "H",S123 = "H",T123 = "H",L123 = "M",M123 = "M",N123 = "M",O123 = "M",P123 = "M",Q123 = "M",R123 = "M",S123 = "M",T123 = "M",L123 = "L",M123 = "L",N123 = "L",O123 = "L",P123 = "L",Q123 = "L",R123 = "L",S123 = "L",T123 = "L"),1,0)</f>
        <v>0</v>
      </c>
      <c r="AD123" s="190">
        <f t="shared" si="45"/>
        <v>0</v>
      </c>
      <c r="AE123" s="89">
        <f t="shared" si="46"/>
        <v>0</v>
      </c>
      <c r="AF123" s="89">
        <f t="shared" si="47"/>
        <v>0</v>
      </c>
      <c r="AG123" s="89">
        <f t="shared" si="48"/>
        <v>0</v>
      </c>
      <c r="AH123" s="89">
        <f t="shared" si="49"/>
        <v>0</v>
      </c>
      <c r="AI123" s="89">
        <f t="shared" si="50"/>
        <v>0</v>
      </c>
      <c r="AJ123" s="89">
        <f t="shared" si="51"/>
        <v>0</v>
      </c>
      <c r="AK123" s="89">
        <f t="shared" si="52"/>
        <v>0</v>
      </c>
      <c r="AL123" s="89">
        <f t="shared" si="53"/>
        <v>0</v>
      </c>
      <c r="AM123" s="89">
        <f t="shared" si="54"/>
        <v>0</v>
      </c>
    </row>
    <row r="124" spans="1:39" s="190" customFormat="1" ht="60.75" customHeight="1">
      <c r="B124" s="191">
        <f t="shared" si="39"/>
        <v>104</v>
      </c>
      <c r="C124" s="275"/>
      <c r="D124" s="275"/>
      <c r="E124" s="284"/>
      <c r="F124" s="276"/>
      <c r="G124" s="185"/>
      <c r="H124" s="199" t="s">
        <v>273</v>
      </c>
      <c r="I124" s="285" t="s">
        <v>307</v>
      </c>
      <c r="J124" s="286"/>
      <c r="K124" s="287"/>
      <c r="L124" s="192"/>
      <c r="M124" s="192"/>
      <c r="N124" s="192"/>
      <c r="O124" s="192"/>
      <c r="P124" s="192"/>
      <c r="Q124" s="192"/>
      <c r="R124" s="192"/>
      <c r="S124" s="192"/>
      <c r="T124" s="192"/>
      <c r="U124" s="269"/>
      <c r="V124" s="270"/>
      <c r="W124" s="270"/>
      <c r="X124" s="271"/>
      <c r="Y124" s="193" t="str">
        <f t="shared" si="180"/>
        <v>未実施</v>
      </c>
      <c r="Z124" s="194" t="str">
        <f t="shared" si="181"/>
        <v/>
      </c>
      <c r="AA124" s="195" t="str">
        <f t="shared" si="182"/>
        <v/>
      </c>
      <c r="AB124" s="196">
        <f t="shared" si="183"/>
        <v>0</v>
      </c>
      <c r="AC124" s="196">
        <f t="shared" si="184"/>
        <v>0</v>
      </c>
      <c r="AD124" s="190">
        <f t="shared" si="45"/>
        <v>0</v>
      </c>
      <c r="AE124" s="89">
        <f t="shared" si="46"/>
        <v>0</v>
      </c>
      <c r="AF124" s="89">
        <f t="shared" si="47"/>
        <v>0</v>
      </c>
      <c r="AG124" s="89">
        <f t="shared" si="48"/>
        <v>0</v>
      </c>
      <c r="AH124" s="89">
        <f t="shared" si="49"/>
        <v>0</v>
      </c>
      <c r="AI124" s="89">
        <f t="shared" si="50"/>
        <v>0</v>
      </c>
      <c r="AJ124" s="89">
        <f t="shared" si="51"/>
        <v>0</v>
      </c>
      <c r="AK124" s="89">
        <f t="shared" si="52"/>
        <v>0</v>
      </c>
      <c r="AL124" s="89">
        <f t="shared" si="53"/>
        <v>0</v>
      </c>
      <c r="AM124" s="89">
        <f t="shared" si="54"/>
        <v>0</v>
      </c>
    </row>
    <row r="125" spans="1:39" s="190" customFormat="1" ht="409.6" customHeight="1">
      <c r="B125" s="191">
        <f t="shared" si="39"/>
        <v>105</v>
      </c>
      <c r="C125" s="275"/>
      <c r="D125" s="275"/>
      <c r="E125" s="284"/>
      <c r="F125" s="276"/>
      <c r="G125" s="185"/>
      <c r="H125" s="184" t="s">
        <v>274</v>
      </c>
      <c r="I125" s="266" t="s">
        <v>277</v>
      </c>
      <c r="J125" s="267"/>
      <c r="K125" s="268"/>
      <c r="L125" s="192"/>
      <c r="M125" s="192"/>
      <c r="N125" s="192"/>
      <c r="O125" s="192"/>
      <c r="P125" s="192"/>
      <c r="Q125" s="192"/>
      <c r="R125" s="192"/>
      <c r="S125" s="192"/>
      <c r="T125" s="192"/>
      <c r="U125" s="269"/>
      <c r="V125" s="270"/>
      <c r="W125" s="270"/>
      <c r="X125" s="271"/>
      <c r="Y125" s="193" t="str">
        <f t="shared" ref="Y125" si="185">IF(COUNTA(C125:K125)=0,"",IF(COUNTA(L125:T125)=0,"未実施",IF(COUNTIF(L125:T125,"Y")=1,"終了","試験中")))</f>
        <v>未実施</v>
      </c>
      <c r="Z125" s="194" t="str">
        <f t="shared" ref="Z125" si="186">IF(COUNTA(C125:K125)=0,"",IF(L125&lt;&gt;"",$L$10,IF(M125&lt;&gt;"",$M$10,IF(N125&lt;&gt;"",$N$10,IF(O125&lt;&gt;"",$O$10,IF(P125&lt;&gt;"",$P$10,IF(T125&lt;&gt;"",$T$10,"")))))))</f>
        <v/>
      </c>
      <c r="AA125" s="195" t="str">
        <f t="shared" ref="AA125" si="187">IF(COUNTA(C125:K125)=0,"",IF(L125="Y",$L$10,IF(M125="Y",$M$10,IF(N125="Y",$N$10,IF(O125="Y",$O$10,IF(P125="Y",$P$10,IF(T125="Y",$T$10,"")))))))</f>
        <v/>
      </c>
      <c r="AB125" s="196">
        <f t="shared" ref="AB125" si="188">IF(OR(L125 &lt;&gt; "",M125 &lt;&gt;"",N125 &lt;&gt; "",O125 &lt;&gt;"",P125 &lt;&gt; "",Q125 &lt;&gt;"",R125 &lt;&gt; "",S125 &lt;&gt;"",T125 &lt;&gt; ""),1,0)</f>
        <v>0</v>
      </c>
      <c r="AC125" s="196">
        <f t="shared" ref="AC125" si="189">IF(OR(L125 = "H",M125 = "H",N125 = "H",O125 = "H",P125 = "H",Q125 = "H",R125 = "H",S125 = "H",T125 = "H",L125 = "M",M125 = "M",N125 = "M",O125 = "M",P125 = "M",Q125 = "M",R125 = "M",S125 = "M",T125 = "M",L125 = "L",M125 = "L",N125 = "L",O125 = "L",P125 = "L",Q125 = "L",R125 = "L",S125 = "L",T125 = "L"),1,0)</f>
        <v>0</v>
      </c>
      <c r="AD125" s="190">
        <f t="shared" si="45"/>
        <v>0</v>
      </c>
      <c r="AE125" s="89">
        <f t="shared" si="46"/>
        <v>0</v>
      </c>
      <c r="AF125" s="89">
        <f t="shared" si="47"/>
        <v>0</v>
      </c>
      <c r="AG125" s="89">
        <f t="shared" si="48"/>
        <v>0</v>
      </c>
      <c r="AH125" s="89">
        <f t="shared" si="49"/>
        <v>0</v>
      </c>
      <c r="AI125" s="89">
        <f t="shared" si="50"/>
        <v>0</v>
      </c>
      <c r="AJ125" s="89">
        <f t="shared" si="51"/>
        <v>0</v>
      </c>
      <c r="AK125" s="89">
        <f t="shared" si="52"/>
        <v>0</v>
      </c>
      <c r="AL125" s="89">
        <f t="shared" si="53"/>
        <v>0</v>
      </c>
      <c r="AM125" s="89">
        <f t="shared" si="54"/>
        <v>0</v>
      </c>
    </row>
    <row r="126" spans="1:39" s="190" customFormat="1" ht="217.5" customHeight="1">
      <c r="B126" s="191">
        <f t="shared" si="39"/>
        <v>106</v>
      </c>
      <c r="C126" s="275"/>
      <c r="D126" s="275"/>
      <c r="E126" s="284"/>
      <c r="F126" s="276"/>
      <c r="G126" s="186"/>
      <c r="H126" s="184" t="s">
        <v>275</v>
      </c>
      <c r="I126" s="266" t="s">
        <v>276</v>
      </c>
      <c r="J126" s="267"/>
      <c r="K126" s="268"/>
      <c r="L126" s="192"/>
      <c r="M126" s="192"/>
      <c r="N126" s="192"/>
      <c r="O126" s="192"/>
      <c r="P126" s="192"/>
      <c r="Q126" s="192"/>
      <c r="R126" s="192"/>
      <c r="S126" s="192"/>
      <c r="T126" s="192"/>
      <c r="U126" s="269"/>
      <c r="V126" s="270"/>
      <c r="W126" s="270"/>
      <c r="X126" s="271"/>
      <c r="Y126" s="193" t="str">
        <f t="shared" ref="Y126" si="190">IF(COUNTA(C126:K126)=0,"",IF(COUNTA(L126:T126)=0,"未実施",IF(COUNTIF(L126:T126,"Y")=1,"終了","試験中")))</f>
        <v>未実施</v>
      </c>
      <c r="Z126" s="194" t="str">
        <f t="shared" ref="Z126" si="191">IF(COUNTA(C126:K126)=0,"",IF(L126&lt;&gt;"",$L$10,IF(M126&lt;&gt;"",$M$10,IF(N126&lt;&gt;"",$N$10,IF(O126&lt;&gt;"",$O$10,IF(P126&lt;&gt;"",$P$10,IF(T126&lt;&gt;"",$T$10,"")))))))</f>
        <v/>
      </c>
      <c r="AA126" s="195" t="str">
        <f t="shared" ref="AA126" si="192">IF(COUNTA(C126:K126)=0,"",IF(L126="Y",$L$10,IF(M126="Y",$M$10,IF(N126="Y",$N$10,IF(O126="Y",$O$10,IF(P126="Y",$P$10,IF(T126="Y",$T$10,"")))))))</f>
        <v/>
      </c>
      <c r="AB126" s="196">
        <f t="shared" ref="AB126" si="193">IF(OR(L126 &lt;&gt; "",M126 &lt;&gt;"",N126 &lt;&gt; "",O126 &lt;&gt;"",P126 &lt;&gt; "",Q126 &lt;&gt;"",R126 &lt;&gt; "",S126 &lt;&gt;"",T126 &lt;&gt; ""),1,0)</f>
        <v>0</v>
      </c>
      <c r="AC126" s="196">
        <f t="shared" ref="AC126" si="194">IF(OR(L126 = "H",M126 = "H",N126 = "H",O126 = "H",P126 = "H",Q126 = "H",R126 = "H",S126 = "H",T126 = "H",L126 = "M",M126 = "M",N126 = "M",O126 = "M",P126 = "M",Q126 = "M",R126 = "M",S126 = "M",T126 = "M",L126 = "L",M126 = "L",N126 = "L",O126 = "L",P126 = "L",Q126 = "L",R126 = "L",S126 = "L",T126 = "L"),1,0)</f>
        <v>0</v>
      </c>
      <c r="AD126" s="190">
        <f t="shared" si="45"/>
        <v>0</v>
      </c>
      <c r="AE126" s="89">
        <f t="shared" si="46"/>
        <v>0</v>
      </c>
      <c r="AF126" s="89">
        <f t="shared" si="47"/>
        <v>0</v>
      </c>
      <c r="AG126" s="89">
        <f t="shared" si="48"/>
        <v>0</v>
      </c>
      <c r="AH126" s="89">
        <f t="shared" si="49"/>
        <v>0</v>
      </c>
      <c r="AI126" s="89">
        <f t="shared" si="50"/>
        <v>0</v>
      </c>
      <c r="AJ126" s="89">
        <f t="shared" si="51"/>
        <v>0</v>
      </c>
      <c r="AK126" s="89">
        <f t="shared" si="52"/>
        <v>0</v>
      </c>
      <c r="AL126" s="89">
        <f t="shared" si="53"/>
        <v>0</v>
      </c>
      <c r="AM126" s="89">
        <f t="shared" si="54"/>
        <v>0</v>
      </c>
    </row>
    <row r="127" spans="1:39" s="88" customFormat="1" ht="80.099999999999994" customHeight="1">
      <c r="A127" s="84"/>
      <c r="B127" s="85">
        <f t="shared" si="39"/>
        <v>107</v>
      </c>
      <c r="C127" s="277"/>
      <c r="D127" s="277"/>
      <c r="E127" s="278"/>
      <c r="F127" s="278"/>
      <c r="G127" s="167" t="s">
        <v>177</v>
      </c>
      <c r="H127" s="167"/>
      <c r="I127" s="266" t="s">
        <v>279</v>
      </c>
      <c r="J127" s="267"/>
      <c r="K127" s="268"/>
      <c r="L127" s="86"/>
      <c r="M127" s="86"/>
      <c r="N127" s="86"/>
      <c r="O127" s="86"/>
      <c r="P127" s="86"/>
      <c r="Q127" s="86"/>
      <c r="R127" s="86"/>
      <c r="S127" s="86"/>
      <c r="T127" s="86"/>
      <c r="U127" s="279"/>
      <c r="V127" s="280"/>
      <c r="W127" s="280"/>
      <c r="X127" s="281"/>
      <c r="Y127" s="176" t="str">
        <f t="shared" si="180"/>
        <v>未実施</v>
      </c>
      <c r="Z127" s="177" t="str">
        <f t="shared" si="181"/>
        <v/>
      </c>
      <c r="AA127" s="178" t="str">
        <f t="shared" si="182"/>
        <v/>
      </c>
      <c r="AB127" s="87">
        <f t="shared" si="183"/>
        <v>0</v>
      </c>
      <c r="AC127" s="87">
        <f t="shared" si="184"/>
        <v>0</v>
      </c>
      <c r="AD127" s="88">
        <f t="shared" si="45"/>
        <v>0</v>
      </c>
      <c r="AE127" s="89">
        <f t="shared" si="46"/>
        <v>0</v>
      </c>
      <c r="AF127" s="89">
        <f t="shared" si="47"/>
        <v>0</v>
      </c>
      <c r="AG127" s="89">
        <f t="shared" si="48"/>
        <v>0</v>
      </c>
      <c r="AH127" s="89">
        <f t="shared" si="49"/>
        <v>0</v>
      </c>
      <c r="AI127" s="89">
        <f t="shared" si="50"/>
        <v>0</v>
      </c>
      <c r="AJ127" s="89">
        <f t="shared" si="51"/>
        <v>0</v>
      </c>
      <c r="AK127" s="89">
        <f t="shared" si="52"/>
        <v>0</v>
      </c>
      <c r="AL127" s="89">
        <f t="shared" si="53"/>
        <v>0</v>
      </c>
      <c r="AM127" s="89">
        <f t="shared" si="54"/>
        <v>0</v>
      </c>
    </row>
    <row r="128" spans="1:39" s="190" customFormat="1" ht="122.25" customHeight="1">
      <c r="B128" s="191">
        <f t="shared" si="39"/>
        <v>108</v>
      </c>
      <c r="C128" s="272"/>
      <c r="D128" s="272"/>
      <c r="E128" s="282" t="s">
        <v>142</v>
      </c>
      <c r="F128" s="283"/>
      <c r="G128" s="184" t="s">
        <v>143</v>
      </c>
      <c r="H128" s="184"/>
      <c r="I128" s="266" t="s">
        <v>280</v>
      </c>
      <c r="J128" s="267"/>
      <c r="K128" s="268"/>
      <c r="L128" s="192"/>
      <c r="M128" s="192"/>
      <c r="N128" s="192"/>
      <c r="O128" s="192"/>
      <c r="P128" s="192"/>
      <c r="Q128" s="192"/>
      <c r="R128" s="192"/>
      <c r="S128" s="192"/>
      <c r="T128" s="192"/>
      <c r="U128" s="269"/>
      <c r="V128" s="270"/>
      <c r="W128" s="270"/>
      <c r="X128" s="271"/>
      <c r="Y128" s="193" t="str">
        <f t="shared" si="100"/>
        <v>未実施</v>
      </c>
      <c r="Z128" s="194" t="str">
        <f t="shared" si="101"/>
        <v/>
      </c>
      <c r="AA128" s="195" t="str">
        <f t="shared" si="102"/>
        <v/>
      </c>
      <c r="AB128" s="196">
        <f t="shared" ref="AB128:AB129" si="195">IF(OR(L128 &lt;&gt; "",M128 &lt;&gt;"",N128 &lt;&gt; "",O128 &lt;&gt;"",P128 &lt;&gt; "",Q128 &lt;&gt;"",R128 &lt;&gt; "",S128 &lt;&gt;"",T128 &lt;&gt; ""),1,0)</f>
        <v>0</v>
      </c>
      <c r="AC128" s="196">
        <f t="shared" ref="AC128:AC129" si="196">IF(OR(L128 = "H",M128 = "H",N128 = "H",O128 = "H",P128 = "H",Q128 = "H",R128 = "H",S128 = "H",T128 = "H",L128 = "M",M128 = "M",N128 = "M",O128 = "M",P128 = "M",Q128 = "M",R128 = "M",S128 = "M",T128 = "M",L128 = "L",M128 = "L",N128 = "L",O128 = "L",P128 = "L",Q128 = "L",R128 = "L",S128 = "L",T128 = "L"),1,0)</f>
        <v>0</v>
      </c>
      <c r="AD128" s="190">
        <f t="shared" si="45"/>
        <v>0</v>
      </c>
      <c r="AE128" s="89">
        <f t="shared" si="46"/>
        <v>0</v>
      </c>
      <c r="AF128" s="89">
        <f t="shared" si="47"/>
        <v>0</v>
      </c>
      <c r="AG128" s="89">
        <f t="shared" si="48"/>
        <v>0</v>
      </c>
      <c r="AH128" s="89">
        <f t="shared" si="49"/>
        <v>0</v>
      </c>
      <c r="AI128" s="89">
        <f t="shared" si="50"/>
        <v>0</v>
      </c>
      <c r="AJ128" s="89">
        <f t="shared" si="51"/>
        <v>0</v>
      </c>
      <c r="AK128" s="89">
        <f t="shared" si="52"/>
        <v>0</v>
      </c>
      <c r="AL128" s="89">
        <f t="shared" si="53"/>
        <v>0</v>
      </c>
      <c r="AM128" s="89">
        <f t="shared" si="54"/>
        <v>0</v>
      </c>
    </row>
    <row r="129" spans="2:39" s="190" customFormat="1" ht="189" customHeight="1">
      <c r="B129" s="191">
        <f t="shared" si="39"/>
        <v>109</v>
      </c>
      <c r="C129" s="263" t="s">
        <v>328</v>
      </c>
      <c r="D129" s="263"/>
      <c r="E129" s="264" t="s">
        <v>329</v>
      </c>
      <c r="F129" s="265"/>
      <c r="G129" s="187" t="s">
        <v>134</v>
      </c>
      <c r="H129" s="167" t="s">
        <v>330</v>
      </c>
      <c r="I129" s="266" t="s">
        <v>331</v>
      </c>
      <c r="J129" s="267"/>
      <c r="K129" s="268"/>
      <c r="L129" s="192"/>
      <c r="M129" s="192"/>
      <c r="N129" s="192"/>
      <c r="O129" s="192"/>
      <c r="P129" s="192"/>
      <c r="Q129" s="192"/>
      <c r="R129" s="192"/>
      <c r="S129" s="192"/>
      <c r="T129" s="192"/>
      <c r="U129" s="269"/>
      <c r="V129" s="270"/>
      <c r="W129" s="270"/>
      <c r="X129" s="271"/>
      <c r="Y129" s="193" t="str">
        <f t="shared" si="100"/>
        <v>未実施</v>
      </c>
      <c r="Z129" s="194" t="str">
        <f t="shared" si="101"/>
        <v/>
      </c>
      <c r="AA129" s="195" t="str">
        <f t="shared" si="102"/>
        <v/>
      </c>
      <c r="AB129" s="196">
        <f t="shared" si="195"/>
        <v>0</v>
      </c>
      <c r="AC129" s="196">
        <f t="shared" si="196"/>
        <v>0</v>
      </c>
      <c r="AD129" s="190">
        <f t="shared" si="45"/>
        <v>1</v>
      </c>
      <c r="AE129" s="89">
        <f t="shared" si="46"/>
        <v>0</v>
      </c>
      <c r="AF129" s="89">
        <f t="shared" si="47"/>
        <v>0</v>
      </c>
      <c r="AG129" s="89">
        <f t="shared" si="48"/>
        <v>0</v>
      </c>
      <c r="AH129" s="89">
        <f t="shared" si="49"/>
        <v>0</v>
      </c>
      <c r="AI129" s="89">
        <f t="shared" si="50"/>
        <v>0</v>
      </c>
      <c r="AJ129" s="89">
        <f t="shared" si="51"/>
        <v>0</v>
      </c>
      <c r="AK129" s="89">
        <f t="shared" si="52"/>
        <v>0</v>
      </c>
      <c r="AL129" s="89">
        <f t="shared" si="53"/>
        <v>0</v>
      </c>
      <c r="AM129" s="89">
        <f t="shared" si="54"/>
        <v>0</v>
      </c>
    </row>
    <row r="130" spans="2:39" s="190" customFormat="1" ht="70.5" customHeight="1">
      <c r="B130" s="191">
        <f t="shared" si="39"/>
        <v>110</v>
      </c>
      <c r="C130" s="275"/>
      <c r="D130" s="275"/>
      <c r="E130" s="284"/>
      <c r="F130" s="276"/>
      <c r="G130" s="185"/>
      <c r="H130" s="167" t="s">
        <v>135</v>
      </c>
      <c r="I130" s="266" t="s">
        <v>308</v>
      </c>
      <c r="J130" s="267"/>
      <c r="K130" s="268"/>
      <c r="L130" s="192"/>
      <c r="M130" s="192"/>
      <c r="N130" s="192"/>
      <c r="O130" s="192"/>
      <c r="P130" s="192"/>
      <c r="Q130" s="192"/>
      <c r="R130" s="192"/>
      <c r="S130" s="192"/>
      <c r="T130" s="192"/>
      <c r="U130" s="269"/>
      <c r="V130" s="270"/>
      <c r="W130" s="270"/>
      <c r="X130" s="271"/>
      <c r="Y130" s="193" t="str">
        <f t="shared" si="70"/>
        <v>未実施</v>
      </c>
      <c r="Z130" s="194" t="str">
        <f t="shared" si="71"/>
        <v/>
      </c>
      <c r="AA130" s="195" t="str">
        <f t="shared" si="72"/>
        <v/>
      </c>
      <c r="AB130" s="196">
        <f t="shared" ref="AB130:AB155" si="197">IF(OR(L130 &lt;&gt; "",M130 &lt;&gt;"",N130 &lt;&gt; "",O130 &lt;&gt;"",P130 &lt;&gt; "",Q130 &lt;&gt;"",R130 &lt;&gt; "",S130 &lt;&gt;"",T130 &lt;&gt; ""),1,0)</f>
        <v>0</v>
      </c>
      <c r="AC130" s="196">
        <f t="shared" ref="AC130:AC155" si="198">IF(OR(L130 = "H",M130 = "H",N130 = "H",O130 = "H",P130 = "H",Q130 = "H",R130 = "H",S130 = "H",T130 = "H",L130 = "M",M130 = "M",N130 = "M",O130 = "M",P130 = "M",Q130 = "M",R130 = "M",S130 = "M",T130 = "M",L130 = "L",M130 = "L",N130 = "L",O130 = "L",P130 = "L",Q130 = "L",R130 = "L",S130 = "L",T130 = "L"),1,0)</f>
        <v>0</v>
      </c>
      <c r="AD130" s="190">
        <f t="shared" si="45"/>
        <v>0</v>
      </c>
      <c r="AE130" s="89">
        <f t="shared" si="46"/>
        <v>0</v>
      </c>
      <c r="AF130" s="89">
        <f t="shared" si="47"/>
        <v>0</v>
      </c>
      <c r="AG130" s="89">
        <f t="shared" si="48"/>
        <v>0</v>
      </c>
      <c r="AH130" s="89">
        <f t="shared" si="49"/>
        <v>0</v>
      </c>
      <c r="AI130" s="89">
        <f t="shared" si="50"/>
        <v>0</v>
      </c>
      <c r="AJ130" s="89">
        <f t="shared" si="51"/>
        <v>0</v>
      </c>
      <c r="AK130" s="89">
        <f t="shared" si="52"/>
        <v>0</v>
      </c>
      <c r="AL130" s="89">
        <f t="shared" si="53"/>
        <v>0</v>
      </c>
      <c r="AM130" s="89">
        <f t="shared" si="54"/>
        <v>0</v>
      </c>
    </row>
    <row r="131" spans="2:39" s="190" customFormat="1" ht="66.75" customHeight="1">
      <c r="B131" s="191">
        <f t="shared" si="39"/>
        <v>111</v>
      </c>
      <c r="C131" s="275"/>
      <c r="D131" s="275"/>
      <c r="E131" s="276"/>
      <c r="F131" s="276"/>
      <c r="G131" s="185"/>
      <c r="H131" s="184" t="s">
        <v>309</v>
      </c>
      <c r="I131" s="266" t="s">
        <v>311</v>
      </c>
      <c r="J131" s="267"/>
      <c r="K131" s="268"/>
      <c r="L131" s="192"/>
      <c r="M131" s="192"/>
      <c r="N131" s="192"/>
      <c r="O131" s="192"/>
      <c r="P131" s="192"/>
      <c r="Q131" s="192"/>
      <c r="R131" s="192"/>
      <c r="S131" s="192"/>
      <c r="T131" s="192"/>
      <c r="U131" s="269"/>
      <c r="V131" s="270"/>
      <c r="W131" s="270"/>
      <c r="X131" s="271"/>
      <c r="Y131" s="193" t="str">
        <f t="shared" si="70"/>
        <v>未実施</v>
      </c>
      <c r="Z131" s="194" t="str">
        <f t="shared" si="71"/>
        <v/>
      </c>
      <c r="AA131" s="195" t="str">
        <f t="shared" si="72"/>
        <v/>
      </c>
      <c r="AB131" s="196">
        <f t="shared" si="197"/>
        <v>0</v>
      </c>
      <c r="AC131" s="196">
        <f t="shared" si="198"/>
        <v>0</v>
      </c>
      <c r="AD131" s="190">
        <f t="shared" si="45"/>
        <v>0</v>
      </c>
      <c r="AE131" s="89">
        <f t="shared" si="46"/>
        <v>0</v>
      </c>
      <c r="AF131" s="89">
        <f t="shared" si="47"/>
        <v>0</v>
      </c>
      <c r="AG131" s="89">
        <f t="shared" si="48"/>
        <v>0</v>
      </c>
      <c r="AH131" s="89">
        <f t="shared" si="49"/>
        <v>0</v>
      </c>
      <c r="AI131" s="89">
        <f t="shared" si="50"/>
        <v>0</v>
      </c>
      <c r="AJ131" s="89">
        <f t="shared" si="51"/>
        <v>0</v>
      </c>
      <c r="AK131" s="89">
        <f t="shared" si="52"/>
        <v>0</v>
      </c>
      <c r="AL131" s="89">
        <f t="shared" si="53"/>
        <v>0</v>
      </c>
      <c r="AM131" s="89">
        <f t="shared" si="54"/>
        <v>0</v>
      </c>
    </row>
    <row r="132" spans="2:39" s="190" customFormat="1" ht="55.5" customHeight="1">
      <c r="B132" s="191">
        <f t="shared" si="39"/>
        <v>112</v>
      </c>
      <c r="C132" s="275"/>
      <c r="D132" s="275"/>
      <c r="E132" s="276"/>
      <c r="F132" s="276"/>
      <c r="G132" s="185"/>
      <c r="H132" s="184" t="s">
        <v>310</v>
      </c>
      <c r="I132" s="266" t="s">
        <v>312</v>
      </c>
      <c r="J132" s="267"/>
      <c r="K132" s="268"/>
      <c r="L132" s="116"/>
      <c r="M132" s="116"/>
      <c r="N132" s="116"/>
      <c r="O132" s="116"/>
      <c r="P132" s="116"/>
      <c r="Q132" s="116"/>
      <c r="R132" s="116"/>
      <c r="S132" s="116"/>
      <c r="T132" s="116"/>
      <c r="U132" s="269"/>
      <c r="V132" s="270"/>
      <c r="W132" s="270"/>
      <c r="X132" s="271"/>
      <c r="Y132" s="193" t="str">
        <f t="shared" si="70"/>
        <v>未実施</v>
      </c>
      <c r="Z132" s="194" t="str">
        <f t="shared" si="71"/>
        <v/>
      </c>
      <c r="AA132" s="195" t="str">
        <f t="shared" si="72"/>
        <v/>
      </c>
      <c r="AB132" s="196">
        <f t="shared" si="197"/>
        <v>0</v>
      </c>
      <c r="AC132" s="196">
        <f t="shared" si="198"/>
        <v>0</v>
      </c>
      <c r="AD132" s="190">
        <f t="shared" si="45"/>
        <v>0</v>
      </c>
      <c r="AE132" s="89">
        <f t="shared" si="46"/>
        <v>0</v>
      </c>
      <c r="AF132" s="89">
        <f t="shared" si="47"/>
        <v>0</v>
      </c>
      <c r="AG132" s="89">
        <f t="shared" si="48"/>
        <v>0</v>
      </c>
      <c r="AH132" s="89">
        <f t="shared" si="49"/>
        <v>0</v>
      </c>
      <c r="AI132" s="89">
        <f t="shared" si="50"/>
        <v>0</v>
      </c>
      <c r="AJ132" s="89">
        <f t="shared" si="51"/>
        <v>0</v>
      </c>
      <c r="AK132" s="89">
        <f t="shared" si="52"/>
        <v>0</v>
      </c>
      <c r="AL132" s="89">
        <f t="shared" si="53"/>
        <v>0</v>
      </c>
      <c r="AM132" s="89">
        <f t="shared" si="54"/>
        <v>0</v>
      </c>
    </row>
    <row r="133" spans="2:39" s="190" customFormat="1" ht="55.5" customHeight="1">
      <c r="B133" s="191">
        <f t="shared" si="39"/>
        <v>113</v>
      </c>
      <c r="C133" s="275"/>
      <c r="D133" s="275"/>
      <c r="E133" s="276"/>
      <c r="F133" s="276"/>
      <c r="G133" s="185"/>
      <c r="H133" s="184" t="s">
        <v>313</v>
      </c>
      <c r="I133" s="301" t="s">
        <v>345</v>
      </c>
      <c r="J133" s="340"/>
      <c r="K133" s="341"/>
      <c r="L133" s="116"/>
      <c r="M133" s="116"/>
      <c r="N133" s="116"/>
      <c r="O133" s="116"/>
      <c r="P133" s="116"/>
      <c r="Q133" s="116"/>
      <c r="R133" s="116"/>
      <c r="S133" s="116"/>
      <c r="T133" s="116"/>
      <c r="U133" s="269"/>
      <c r="V133" s="270"/>
      <c r="W133" s="270"/>
      <c r="X133" s="271"/>
      <c r="Y133" s="193" t="str">
        <f t="shared" ref="Y133:Y140" si="199">IF(COUNTA(C133:K133)=0,"",IF(COUNTA(L133:T133)=0,"未実施",IF(COUNTIF(L133:T133,"Y")=1,"終了","試験中")))</f>
        <v>未実施</v>
      </c>
      <c r="Z133" s="194" t="str">
        <f t="shared" ref="Z133:Z140" si="200">IF(COUNTA(C133:K133)=0,"",IF(L133&lt;&gt;"",$L$10,IF(M133&lt;&gt;"",$M$10,IF(N133&lt;&gt;"",$N$10,IF(O133&lt;&gt;"",$O$10,IF(P133&lt;&gt;"",$P$10,IF(T133&lt;&gt;"",$T$10,"")))))))</f>
        <v/>
      </c>
      <c r="AA133" s="195" t="str">
        <f t="shared" ref="AA133:AA140" si="201">IF(COUNTA(C133:K133)=0,"",IF(L133="Y",$L$10,IF(M133="Y",$M$10,IF(N133="Y",$N$10,IF(O133="Y",$O$10,IF(P133="Y",$P$10,IF(T133="Y",$T$10,"")))))))</f>
        <v/>
      </c>
      <c r="AB133" s="196">
        <f t="shared" ref="AB133:AB140" si="202">IF(OR(L133 &lt;&gt; "",M133 &lt;&gt;"",N133 &lt;&gt; "",O133 &lt;&gt;"",P133 &lt;&gt; "",Q133 &lt;&gt;"",R133 &lt;&gt; "",S133 &lt;&gt;"",T133 &lt;&gt; ""),1,0)</f>
        <v>0</v>
      </c>
      <c r="AC133" s="196">
        <f t="shared" ref="AC133:AC140" si="203">IF(OR(L133 = "H",M133 = "H",N133 = "H",O133 = "H",P133 = "H",Q133 = "H",R133 = "H",S133 = "H",T133 = "H",L133 = "M",M133 = "M",N133 = "M",O133 = "M",P133 = "M",Q133 = "M",R133 = "M",S133 = "M",T133 = "M",L133 = "L",M133 = "L",N133 = "L",O133 = "L",P133 = "L",Q133 = "L",R133 = "L",S133 = "L",T133 = "L"),1,0)</f>
        <v>0</v>
      </c>
      <c r="AD133" s="190">
        <f t="shared" si="45"/>
        <v>0</v>
      </c>
      <c r="AE133" s="89">
        <f t="shared" si="46"/>
        <v>0</v>
      </c>
      <c r="AF133" s="89">
        <f t="shared" si="47"/>
        <v>0</v>
      </c>
      <c r="AG133" s="89">
        <f t="shared" si="48"/>
        <v>0</v>
      </c>
      <c r="AH133" s="89">
        <f t="shared" si="49"/>
        <v>0</v>
      </c>
      <c r="AI133" s="89">
        <f t="shared" si="50"/>
        <v>0</v>
      </c>
      <c r="AJ133" s="89">
        <f t="shared" si="51"/>
        <v>0</v>
      </c>
      <c r="AK133" s="89">
        <f t="shared" si="52"/>
        <v>0</v>
      </c>
      <c r="AL133" s="89">
        <f t="shared" si="53"/>
        <v>0</v>
      </c>
      <c r="AM133" s="89">
        <f t="shared" si="54"/>
        <v>0</v>
      </c>
    </row>
    <row r="134" spans="2:39" s="190" customFormat="1" ht="32.25" customHeight="1">
      <c r="B134" s="191">
        <f t="shared" si="39"/>
        <v>114</v>
      </c>
      <c r="C134" s="275"/>
      <c r="D134" s="275"/>
      <c r="E134" s="276"/>
      <c r="F134" s="276"/>
      <c r="G134" s="185"/>
      <c r="H134" s="200" t="s">
        <v>248</v>
      </c>
      <c r="I134" s="266" t="s">
        <v>344</v>
      </c>
      <c r="J134" s="267"/>
      <c r="K134" s="268"/>
      <c r="L134" s="192"/>
      <c r="M134" s="192"/>
      <c r="N134" s="192"/>
      <c r="O134" s="192"/>
      <c r="P134" s="192"/>
      <c r="Q134" s="192"/>
      <c r="R134" s="192"/>
      <c r="S134" s="192"/>
      <c r="T134" s="192"/>
      <c r="U134" s="269"/>
      <c r="V134" s="270"/>
      <c r="W134" s="270"/>
      <c r="X134" s="271"/>
      <c r="Y134" s="193" t="str">
        <f t="shared" si="199"/>
        <v>未実施</v>
      </c>
      <c r="Z134" s="194" t="str">
        <f t="shared" si="200"/>
        <v/>
      </c>
      <c r="AA134" s="195" t="str">
        <f t="shared" si="201"/>
        <v/>
      </c>
      <c r="AB134" s="196">
        <f t="shared" si="202"/>
        <v>0</v>
      </c>
      <c r="AC134" s="196">
        <f t="shared" si="203"/>
        <v>0</v>
      </c>
      <c r="AD134" s="190">
        <f t="shared" si="45"/>
        <v>0</v>
      </c>
      <c r="AE134" s="89">
        <f t="shared" si="46"/>
        <v>0</v>
      </c>
      <c r="AF134" s="89">
        <f t="shared" si="47"/>
        <v>0</v>
      </c>
      <c r="AG134" s="89">
        <f t="shared" si="48"/>
        <v>0</v>
      </c>
      <c r="AH134" s="89">
        <f t="shared" si="49"/>
        <v>0</v>
      </c>
      <c r="AI134" s="89">
        <f t="shared" si="50"/>
        <v>0</v>
      </c>
      <c r="AJ134" s="89">
        <f t="shared" si="51"/>
        <v>0</v>
      </c>
      <c r="AK134" s="89">
        <f t="shared" si="52"/>
        <v>0</v>
      </c>
      <c r="AL134" s="89">
        <f t="shared" si="53"/>
        <v>0</v>
      </c>
      <c r="AM134" s="89">
        <f t="shared" si="54"/>
        <v>0</v>
      </c>
    </row>
    <row r="135" spans="2:39" s="190" customFormat="1" ht="55.5" customHeight="1">
      <c r="B135" s="191">
        <f t="shared" si="39"/>
        <v>115</v>
      </c>
      <c r="C135" s="275"/>
      <c r="D135" s="275"/>
      <c r="E135" s="276"/>
      <c r="F135" s="276"/>
      <c r="G135" s="185"/>
      <c r="H135" s="201" t="s">
        <v>249</v>
      </c>
      <c r="I135" s="266" t="s">
        <v>343</v>
      </c>
      <c r="J135" s="267"/>
      <c r="K135" s="268"/>
      <c r="L135" s="116"/>
      <c r="M135" s="116"/>
      <c r="N135" s="116"/>
      <c r="O135" s="116"/>
      <c r="P135" s="116"/>
      <c r="Q135" s="116"/>
      <c r="R135" s="116"/>
      <c r="S135" s="116"/>
      <c r="T135" s="116"/>
      <c r="U135" s="269"/>
      <c r="V135" s="270"/>
      <c r="W135" s="270"/>
      <c r="X135" s="271"/>
      <c r="Y135" s="193" t="str">
        <f t="shared" si="199"/>
        <v>未実施</v>
      </c>
      <c r="Z135" s="194" t="str">
        <f t="shared" si="200"/>
        <v/>
      </c>
      <c r="AA135" s="195" t="str">
        <f t="shared" si="201"/>
        <v/>
      </c>
      <c r="AB135" s="196">
        <f t="shared" si="202"/>
        <v>0</v>
      </c>
      <c r="AC135" s="196">
        <f t="shared" si="203"/>
        <v>0</v>
      </c>
      <c r="AD135" s="190">
        <f t="shared" si="45"/>
        <v>0</v>
      </c>
      <c r="AE135" s="89">
        <f t="shared" si="46"/>
        <v>0</v>
      </c>
      <c r="AF135" s="89">
        <f t="shared" si="47"/>
        <v>0</v>
      </c>
      <c r="AG135" s="89">
        <f t="shared" si="48"/>
        <v>0</v>
      </c>
      <c r="AH135" s="89">
        <f t="shared" si="49"/>
        <v>0</v>
      </c>
      <c r="AI135" s="89">
        <f t="shared" si="50"/>
        <v>0</v>
      </c>
      <c r="AJ135" s="89">
        <f t="shared" si="51"/>
        <v>0</v>
      </c>
      <c r="AK135" s="89">
        <f t="shared" si="52"/>
        <v>0</v>
      </c>
      <c r="AL135" s="89">
        <f t="shared" si="53"/>
        <v>0</v>
      </c>
      <c r="AM135" s="89">
        <f t="shared" si="54"/>
        <v>0</v>
      </c>
    </row>
    <row r="136" spans="2:39" s="190" customFormat="1" ht="68.25" customHeight="1">
      <c r="B136" s="191">
        <f t="shared" si="39"/>
        <v>116</v>
      </c>
      <c r="C136" s="275"/>
      <c r="D136" s="275"/>
      <c r="E136" s="276"/>
      <c r="F136" s="276"/>
      <c r="G136" s="185"/>
      <c r="H136" s="187" t="s">
        <v>250</v>
      </c>
      <c r="I136" s="301" t="s">
        <v>346</v>
      </c>
      <c r="J136" s="340"/>
      <c r="K136" s="341"/>
      <c r="L136" s="192"/>
      <c r="M136" s="192"/>
      <c r="N136" s="192"/>
      <c r="O136" s="192"/>
      <c r="P136" s="192"/>
      <c r="Q136" s="192"/>
      <c r="R136" s="192"/>
      <c r="S136" s="192"/>
      <c r="T136" s="192"/>
      <c r="U136" s="269"/>
      <c r="V136" s="270"/>
      <c r="W136" s="270"/>
      <c r="X136" s="271"/>
      <c r="Y136" s="193" t="str">
        <f t="shared" si="199"/>
        <v>未実施</v>
      </c>
      <c r="Z136" s="194" t="str">
        <f t="shared" si="200"/>
        <v/>
      </c>
      <c r="AA136" s="195" t="str">
        <f t="shared" si="201"/>
        <v/>
      </c>
      <c r="AB136" s="196">
        <f t="shared" si="202"/>
        <v>0</v>
      </c>
      <c r="AC136" s="196">
        <f t="shared" si="203"/>
        <v>0</v>
      </c>
      <c r="AD136" s="190">
        <f t="shared" si="45"/>
        <v>0</v>
      </c>
      <c r="AE136" s="89">
        <f t="shared" si="46"/>
        <v>0</v>
      </c>
      <c r="AF136" s="89">
        <f t="shared" si="47"/>
        <v>0</v>
      </c>
      <c r="AG136" s="89">
        <f t="shared" si="48"/>
        <v>0</v>
      </c>
      <c r="AH136" s="89">
        <f t="shared" si="49"/>
        <v>0</v>
      </c>
      <c r="AI136" s="89">
        <f t="shared" si="50"/>
        <v>0</v>
      </c>
      <c r="AJ136" s="89">
        <f t="shared" si="51"/>
        <v>0</v>
      </c>
      <c r="AK136" s="89">
        <f t="shared" si="52"/>
        <v>0</v>
      </c>
      <c r="AL136" s="89">
        <f t="shared" si="53"/>
        <v>0</v>
      </c>
      <c r="AM136" s="89">
        <f t="shared" si="54"/>
        <v>0</v>
      </c>
    </row>
    <row r="137" spans="2:39" s="190" customFormat="1" ht="55.5" customHeight="1">
      <c r="B137" s="191">
        <f t="shared" si="39"/>
        <v>117</v>
      </c>
      <c r="C137" s="275"/>
      <c r="D137" s="275"/>
      <c r="E137" s="276"/>
      <c r="F137" s="276"/>
      <c r="G137" s="185"/>
      <c r="H137" s="184" t="s">
        <v>251</v>
      </c>
      <c r="I137" s="266" t="s">
        <v>348</v>
      </c>
      <c r="J137" s="267"/>
      <c r="K137" s="268"/>
      <c r="L137" s="116"/>
      <c r="M137" s="116"/>
      <c r="N137" s="116"/>
      <c r="O137" s="116"/>
      <c r="P137" s="116"/>
      <c r="Q137" s="116"/>
      <c r="R137" s="116"/>
      <c r="S137" s="116"/>
      <c r="T137" s="116"/>
      <c r="U137" s="269"/>
      <c r="V137" s="270"/>
      <c r="W137" s="270"/>
      <c r="X137" s="271"/>
      <c r="Y137" s="193" t="str">
        <f t="shared" si="199"/>
        <v>未実施</v>
      </c>
      <c r="Z137" s="194" t="str">
        <f t="shared" si="200"/>
        <v/>
      </c>
      <c r="AA137" s="195" t="str">
        <f t="shared" si="201"/>
        <v/>
      </c>
      <c r="AB137" s="196">
        <f t="shared" si="202"/>
        <v>0</v>
      </c>
      <c r="AC137" s="196">
        <f t="shared" si="203"/>
        <v>0</v>
      </c>
      <c r="AD137" s="190">
        <f t="shared" si="45"/>
        <v>0</v>
      </c>
      <c r="AE137" s="89">
        <f t="shared" si="46"/>
        <v>0</v>
      </c>
      <c r="AF137" s="89">
        <f t="shared" si="47"/>
        <v>0</v>
      </c>
      <c r="AG137" s="89">
        <f t="shared" si="48"/>
        <v>0</v>
      </c>
      <c r="AH137" s="89">
        <f t="shared" si="49"/>
        <v>0</v>
      </c>
      <c r="AI137" s="89">
        <f t="shared" si="50"/>
        <v>0</v>
      </c>
      <c r="AJ137" s="89">
        <f t="shared" si="51"/>
        <v>0</v>
      </c>
      <c r="AK137" s="89">
        <f t="shared" si="52"/>
        <v>0</v>
      </c>
      <c r="AL137" s="89">
        <f t="shared" si="53"/>
        <v>0</v>
      </c>
      <c r="AM137" s="89">
        <f t="shared" si="54"/>
        <v>0</v>
      </c>
    </row>
    <row r="138" spans="2:39" s="190" customFormat="1" ht="110.25" customHeight="1">
      <c r="B138" s="191">
        <f t="shared" si="39"/>
        <v>118</v>
      </c>
      <c r="C138" s="275"/>
      <c r="D138" s="275"/>
      <c r="E138" s="276"/>
      <c r="F138" s="276"/>
      <c r="G138" s="185"/>
      <c r="H138" s="187" t="s">
        <v>314</v>
      </c>
      <c r="I138" s="266" t="s">
        <v>342</v>
      </c>
      <c r="J138" s="267"/>
      <c r="K138" s="268"/>
      <c r="L138" s="192"/>
      <c r="M138" s="192"/>
      <c r="N138" s="192"/>
      <c r="O138" s="192"/>
      <c r="P138" s="192"/>
      <c r="Q138" s="192"/>
      <c r="R138" s="192"/>
      <c r="S138" s="192"/>
      <c r="T138" s="192"/>
      <c r="U138" s="269"/>
      <c r="V138" s="270"/>
      <c r="W138" s="270"/>
      <c r="X138" s="271"/>
      <c r="Y138" s="193" t="str">
        <f t="shared" si="199"/>
        <v>未実施</v>
      </c>
      <c r="Z138" s="194" t="str">
        <f t="shared" si="200"/>
        <v/>
      </c>
      <c r="AA138" s="195" t="str">
        <f t="shared" si="201"/>
        <v/>
      </c>
      <c r="AB138" s="196">
        <f t="shared" si="202"/>
        <v>0</v>
      </c>
      <c r="AC138" s="196">
        <f t="shared" si="203"/>
        <v>0</v>
      </c>
      <c r="AD138" s="190">
        <f t="shared" si="45"/>
        <v>0</v>
      </c>
      <c r="AE138" s="89">
        <f t="shared" si="46"/>
        <v>0</v>
      </c>
      <c r="AF138" s="89">
        <f t="shared" si="47"/>
        <v>0</v>
      </c>
      <c r="AG138" s="89">
        <f t="shared" si="48"/>
        <v>0</v>
      </c>
      <c r="AH138" s="89">
        <f t="shared" si="49"/>
        <v>0</v>
      </c>
      <c r="AI138" s="89">
        <f t="shared" si="50"/>
        <v>0</v>
      </c>
      <c r="AJ138" s="89">
        <f t="shared" si="51"/>
        <v>0</v>
      </c>
      <c r="AK138" s="89">
        <f t="shared" si="52"/>
        <v>0</v>
      </c>
      <c r="AL138" s="89">
        <f t="shared" si="53"/>
        <v>0</v>
      </c>
      <c r="AM138" s="89">
        <f t="shared" si="54"/>
        <v>0</v>
      </c>
    </row>
    <row r="139" spans="2:39" s="190" customFormat="1" ht="96" customHeight="1">
      <c r="B139" s="191">
        <f t="shared" si="39"/>
        <v>119</v>
      </c>
      <c r="C139" s="275"/>
      <c r="D139" s="275"/>
      <c r="E139" s="276"/>
      <c r="F139" s="276"/>
      <c r="G139" s="185"/>
      <c r="H139" s="184" t="s">
        <v>315</v>
      </c>
      <c r="I139" s="266" t="s">
        <v>347</v>
      </c>
      <c r="J139" s="267"/>
      <c r="K139" s="268"/>
      <c r="L139" s="116"/>
      <c r="M139" s="116"/>
      <c r="N139" s="116"/>
      <c r="O139" s="116"/>
      <c r="P139" s="116"/>
      <c r="Q139" s="116"/>
      <c r="R139" s="116"/>
      <c r="S139" s="116"/>
      <c r="T139" s="116"/>
      <c r="U139" s="269"/>
      <c r="V139" s="270"/>
      <c r="W139" s="270"/>
      <c r="X139" s="271"/>
      <c r="Y139" s="193" t="str">
        <f t="shared" si="199"/>
        <v>未実施</v>
      </c>
      <c r="Z139" s="194" t="str">
        <f t="shared" si="200"/>
        <v/>
      </c>
      <c r="AA139" s="195" t="str">
        <f t="shared" si="201"/>
        <v/>
      </c>
      <c r="AB139" s="196">
        <f t="shared" si="202"/>
        <v>0</v>
      </c>
      <c r="AC139" s="196">
        <f t="shared" si="203"/>
        <v>0</v>
      </c>
      <c r="AD139" s="190">
        <f t="shared" si="45"/>
        <v>0</v>
      </c>
      <c r="AE139" s="89">
        <f t="shared" si="46"/>
        <v>0</v>
      </c>
      <c r="AF139" s="89">
        <f t="shared" si="47"/>
        <v>0</v>
      </c>
      <c r="AG139" s="89">
        <f t="shared" si="48"/>
        <v>0</v>
      </c>
      <c r="AH139" s="89">
        <f t="shared" si="49"/>
        <v>0</v>
      </c>
      <c r="AI139" s="89">
        <f t="shared" si="50"/>
        <v>0</v>
      </c>
      <c r="AJ139" s="89">
        <f t="shared" si="51"/>
        <v>0</v>
      </c>
      <c r="AK139" s="89">
        <f t="shared" si="52"/>
        <v>0</v>
      </c>
      <c r="AL139" s="89">
        <f t="shared" si="53"/>
        <v>0</v>
      </c>
      <c r="AM139" s="89">
        <f t="shared" si="54"/>
        <v>0</v>
      </c>
    </row>
    <row r="140" spans="2:39" s="190" customFormat="1" ht="52.5" customHeight="1">
      <c r="B140" s="191">
        <f t="shared" si="39"/>
        <v>120</v>
      </c>
      <c r="C140" s="275"/>
      <c r="D140" s="275"/>
      <c r="E140" s="276"/>
      <c r="F140" s="276"/>
      <c r="G140" s="185"/>
      <c r="H140" s="187" t="s">
        <v>252</v>
      </c>
      <c r="I140" s="266" t="s">
        <v>340</v>
      </c>
      <c r="J140" s="267"/>
      <c r="K140" s="268"/>
      <c r="L140" s="192"/>
      <c r="M140" s="192"/>
      <c r="N140" s="192"/>
      <c r="O140" s="192"/>
      <c r="P140" s="192"/>
      <c r="Q140" s="192"/>
      <c r="R140" s="192"/>
      <c r="S140" s="192"/>
      <c r="T140" s="192"/>
      <c r="U140" s="269"/>
      <c r="V140" s="270"/>
      <c r="W140" s="270"/>
      <c r="X140" s="271"/>
      <c r="Y140" s="193" t="str">
        <f t="shared" si="199"/>
        <v>未実施</v>
      </c>
      <c r="Z140" s="194" t="str">
        <f t="shared" si="200"/>
        <v/>
      </c>
      <c r="AA140" s="195" t="str">
        <f t="shared" si="201"/>
        <v/>
      </c>
      <c r="AB140" s="196">
        <f t="shared" si="202"/>
        <v>0</v>
      </c>
      <c r="AC140" s="196">
        <f t="shared" si="203"/>
        <v>0</v>
      </c>
      <c r="AD140" s="190">
        <f t="shared" si="45"/>
        <v>0</v>
      </c>
      <c r="AE140" s="89">
        <f t="shared" si="46"/>
        <v>0</v>
      </c>
      <c r="AF140" s="89">
        <f t="shared" si="47"/>
        <v>0</v>
      </c>
      <c r="AG140" s="89">
        <f t="shared" si="48"/>
        <v>0</v>
      </c>
      <c r="AH140" s="89">
        <f t="shared" si="49"/>
        <v>0</v>
      </c>
      <c r="AI140" s="89">
        <f t="shared" si="50"/>
        <v>0</v>
      </c>
      <c r="AJ140" s="89">
        <f t="shared" si="51"/>
        <v>0</v>
      </c>
      <c r="AK140" s="89">
        <f t="shared" si="52"/>
        <v>0</v>
      </c>
      <c r="AL140" s="89">
        <f t="shared" si="53"/>
        <v>0</v>
      </c>
      <c r="AM140" s="89">
        <f t="shared" si="54"/>
        <v>0</v>
      </c>
    </row>
    <row r="141" spans="2:39" s="190" customFormat="1" ht="55.5" customHeight="1">
      <c r="B141" s="191">
        <f t="shared" si="39"/>
        <v>121</v>
      </c>
      <c r="C141" s="275"/>
      <c r="D141" s="275"/>
      <c r="E141" s="276"/>
      <c r="F141" s="276"/>
      <c r="G141" s="185"/>
      <c r="H141" s="184" t="s">
        <v>253</v>
      </c>
      <c r="I141" s="266" t="s">
        <v>341</v>
      </c>
      <c r="J141" s="267"/>
      <c r="K141" s="268"/>
      <c r="L141" s="116"/>
      <c r="M141" s="116"/>
      <c r="N141" s="116"/>
      <c r="O141" s="116"/>
      <c r="P141" s="116"/>
      <c r="Q141" s="116"/>
      <c r="R141" s="116"/>
      <c r="S141" s="116"/>
      <c r="T141" s="116"/>
      <c r="U141" s="269"/>
      <c r="V141" s="270"/>
      <c r="W141" s="270"/>
      <c r="X141" s="271"/>
      <c r="Y141" s="193" t="str">
        <f t="shared" si="70"/>
        <v>未実施</v>
      </c>
      <c r="Z141" s="194" t="str">
        <f t="shared" si="71"/>
        <v/>
      </c>
      <c r="AA141" s="195" t="str">
        <f t="shared" si="72"/>
        <v/>
      </c>
      <c r="AB141" s="196">
        <f t="shared" si="197"/>
        <v>0</v>
      </c>
      <c r="AC141" s="196">
        <f t="shared" si="198"/>
        <v>0</v>
      </c>
      <c r="AD141" s="190">
        <f t="shared" si="45"/>
        <v>0</v>
      </c>
      <c r="AE141" s="89">
        <f t="shared" si="46"/>
        <v>0</v>
      </c>
      <c r="AF141" s="89">
        <f t="shared" si="47"/>
        <v>0</v>
      </c>
      <c r="AG141" s="89">
        <f t="shared" si="48"/>
        <v>0</v>
      </c>
      <c r="AH141" s="89">
        <f t="shared" si="49"/>
        <v>0</v>
      </c>
      <c r="AI141" s="89">
        <f t="shared" si="50"/>
        <v>0</v>
      </c>
      <c r="AJ141" s="89">
        <f t="shared" si="51"/>
        <v>0</v>
      </c>
      <c r="AK141" s="89">
        <f t="shared" si="52"/>
        <v>0</v>
      </c>
      <c r="AL141" s="89">
        <f t="shared" si="53"/>
        <v>0</v>
      </c>
      <c r="AM141" s="89">
        <f t="shared" si="54"/>
        <v>0</v>
      </c>
    </row>
    <row r="142" spans="2:39" s="190" customFormat="1" ht="51.75" customHeight="1">
      <c r="B142" s="191">
        <f t="shared" si="39"/>
        <v>122</v>
      </c>
      <c r="C142" s="275"/>
      <c r="D142" s="275"/>
      <c r="E142" s="276"/>
      <c r="F142" s="276"/>
      <c r="G142" s="185"/>
      <c r="H142" s="200" t="s">
        <v>316</v>
      </c>
      <c r="I142" s="266" t="s">
        <v>336</v>
      </c>
      <c r="J142" s="267"/>
      <c r="K142" s="268"/>
      <c r="L142" s="192"/>
      <c r="M142" s="192"/>
      <c r="N142" s="192"/>
      <c r="O142" s="192"/>
      <c r="P142" s="192"/>
      <c r="Q142" s="192"/>
      <c r="R142" s="192"/>
      <c r="S142" s="192"/>
      <c r="T142" s="192"/>
      <c r="U142" s="269"/>
      <c r="V142" s="270"/>
      <c r="W142" s="270"/>
      <c r="X142" s="271"/>
      <c r="Y142" s="193" t="str">
        <f t="shared" si="70"/>
        <v>未実施</v>
      </c>
      <c r="Z142" s="194" t="str">
        <f t="shared" si="71"/>
        <v/>
      </c>
      <c r="AA142" s="195" t="str">
        <f t="shared" si="72"/>
        <v/>
      </c>
      <c r="AB142" s="196">
        <f t="shared" si="197"/>
        <v>0</v>
      </c>
      <c r="AC142" s="196">
        <f t="shared" si="198"/>
        <v>0</v>
      </c>
      <c r="AD142" s="190">
        <f t="shared" si="45"/>
        <v>0</v>
      </c>
      <c r="AE142" s="89">
        <f t="shared" si="46"/>
        <v>0</v>
      </c>
      <c r="AF142" s="89">
        <f t="shared" si="47"/>
        <v>0</v>
      </c>
      <c r="AG142" s="89">
        <f t="shared" si="48"/>
        <v>0</v>
      </c>
      <c r="AH142" s="89">
        <f t="shared" si="49"/>
        <v>0</v>
      </c>
      <c r="AI142" s="89">
        <f t="shared" si="50"/>
        <v>0</v>
      </c>
      <c r="AJ142" s="89">
        <f t="shared" si="51"/>
        <v>0</v>
      </c>
      <c r="AK142" s="89">
        <f t="shared" si="52"/>
        <v>0</v>
      </c>
      <c r="AL142" s="89">
        <f t="shared" si="53"/>
        <v>0</v>
      </c>
      <c r="AM142" s="89">
        <f t="shared" si="54"/>
        <v>0</v>
      </c>
    </row>
    <row r="143" spans="2:39" s="190" customFormat="1" ht="51" customHeight="1">
      <c r="B143" s="191">
        <f t="shared" si="39"/>
        <v>123</v>
      </c>
      <c r="C143" s="275"/>
      <c r="D143" s="275"/>
      <c r="E143" s="276"/>
      <c r="F143" s="276"/>
      <c r="G143" s="185"/>
      <c r="H143" s="201" t="s">
        <v>254</v>
      </c>
      <c r="I143" s="266" t="s">
        <v>337</v>
      </c>
      <c r="J143" s="267"/>
      <c r="K143" s="268"/>
      <c r="L143" s="116"/>
      <c r="M143" s="116"/>
      <c r="N143" s="116"/>
      <c r="O143" s="116"/>
      <c r="P143" s="116"/>
      <c r="Q143" s="116"/>
      <c r="R143" s="116"/>
      <c r="S143" s="116"/>
      <c r="T143" s="116"/>
      <c r="U143" s="269"/>
      <c r="V143" s="270"/>
      <c r="W143" s="270"/>
      <c r="X143" s="271"/>
      <c r="Y143" s="193" t="str">
        <f t="shared" ref="Y143:Y144" si="204">IF(COUNTA(C143:K143)=0,"",IF(COUNTA(L143:T143)=0,"未実施",IF(COUNTIF(L143:T143,"Y")=1,"終了","試験中")))</f>
        <v>未実施</v>
      </c>
      <c r="Z143" s="194" t="str">
        <f t="shared" ref="Z143:Z144" si="205">IF(COUNTA(C143:K143)=0,"",IF(L143&lt;&gt;"",$L$10,IF(M143&lt;&gt;"",$M$10,IF(N143&lt;&gt;"",$N$10,IF(O143&lt;&gt;"",$O$10,IF(P143&lt;&gt;"",$P$10,IF(T143&lt;&gt;"",$T$10,"")))))))</f>
        <v/>
      </c>
      <c r="AA143" s="195" t="str">
        <f t="shared" ref="AA143:AA144" si="206">IF(COUNTA(C143:K143)=0,"",IF(L143="Y",$L$10,IF(M143="Y",$M$10,IF(N143="Y",$N$10,IF(O143="Y",$O$10,IF(P143="Y",$P$10,IF(T143="Y",$T$10,"")))))))</f>
        <v/>
      </c>
      <c r="AB143" s="196">
        <f t="shared" ref="AB143:AB144" si="207">IF(OR(L143 &lt;&gt; "",M143 &lt;&gt;"",N143 &lt;&gt; "",O143 &lt;&gt;"",P143 &lt;&gt; "",Q143 &lt;&gt;"",R143 &lt;&gt; "",S143 &lt;&gt;"",T143 &lt;&gt; ""),1,0)</f>
        <v>0</v>
      </c>
      <c r="AC143" s="196">
        <f t="shared" ref="AC143:AC144" si="208">IF(OR(L143 = "H",M143 = "H",N143 = "H",O143 = "H",P143 = "H",Q143 = "H",R143 = "H",S143 = "H",T143 = "H",L143 = "M",M143 = "M",N143 = "M",O143 = "M",P143 = "M",Q143 = "M",R143 = "M",S143 = "M",T143 = "M",L143 = "L",M143 = "L",N143 = "L",O143 = "L",P143 = "L",Q143 = "L",R143 = "L",S143 = "L",T143 = "L"),1,0)</f>
        <v>0</v>
      </c>
      <c r="AD143" s="190">
        <f t="shared" si="45"/>
        <v>0</v>
      </c>
      <c r="AE143" s="89">
        <f t="shared" si="46"/>
        <v>0</v>
      </c>
      <c r="AF143" s="89">
        <f t="shared" si="47"/>
        <v>0</v>
      </c>
      <c r="AG143" s="89">
        <f t="shared" si="48"/>
        <v>0</v>
      </c>
      <c r="AH143" s="89">
        <f t="shared" si="49"/>
        <v>0</v>
      </c>
      <c r="AI143" s="89">
        <f t="shared" si="50"/>
        <v>0</v>
      </c>
      <c r="AJ143" s="89">
        <f t="shared" si="51"/>
        <v>0</v>
      </c>
      <c r="AK143" s="89">
        <f t="shared" si="52"/>
        <v>0</v>
      </c>
      <c r="AL143" s="89">
        <f t="shared" si="53"/>
        <v>0</v>
      </c>
      <c r="AM143" s="89">
        <f t="shared" si="54"/>
        <v>0</v>
      </c>
    </row>
    <row r="144" spans="2:39" s="190" customFormat="1" ht="75" customHeight="1">
      <c r="B144" s="191">
        <f t="shared" si="39"/>
        <v>124</v>
      </c>
      <c r="C144" s="275"/>
      <c r="D144" s="275"/>
      <c r="E144" s="276"/>
      <c r="F144" s="276"/>
      <c r="G144" s="185"/>
      <c r="H144" s="187" t="s">
        <v>317</v>
      </c>
      <c r="I144" s="266" t="s">
        <v>349</v>
      </c>
      <c r="J144" s="267"/>
      <c r="K144" s="268"/>
      <c r="L144" s="192"/>
      <c r="M144" s="192"/>
      <c r="N144" s="192"/>
      <c r="O144" s="192"/>
      <c r="P144" s="192"/>
      <c r="Q144" s="192"/>
      <c r="R144" s="192"/>
      <c r="S144" s="192"/>
      <c r="T144" s="192"/>
      <c r="U144" s="269"/>
      <c r="V144" s="270"/>
      <c r="W144" s="270"/>
      <c r="X144" s="271"/>
      <c r="Y144" s="193" t="str">
        <f t="shared" si="204"/>
        <v>未実施</v>
      </c>
      <c r="Z144" s="194" t="str">
        <f t="shared" si="205"/>
        <v/>
      </c>
      <c r="AA144" s="195" t="str">
        <f t="shared" si="206"/>
        <v/>
      </c>
      <c r="AB144" s="196">
        <f t="shared" si="207"/>
        <v>0</v>
      </c>
      <c r="AC144" s="196">
        <f t="shared" si="208"/>
        <v>0</v>
      </c>
      <c r="AD144" s="190">
        <f t="shared" si="45"/>
        <v>0</v>
      </c>
      <c r="AE144" s="89">
        <f t="shared" si="46"/>
        <v>0</v>
      </c>
      <c r="AF144" s="89">
        <f t="shared" si="47"/>
        <v>0</v>
      </c>
      <c r="AG144" s="89">
        <f t="shared" si="48"/>
        <v>0</v>
      </c>
      <c r="AH144" s="89">
        <f t="shared" si="49"/>
        <v>0</v>
      </c>
      <c r="AI144" s="89">
        <f t="shared" si="50"/>
        <v>0</v>
      </c>
      <c r="AJ144" s="89">
        <f t="shared" si="51"/>
        <v>0</v>
      </c>
      <c r="AK144" s="89">
        <f t="shared" si="52"/>
        <v>0</v>
      </c>
      <c r="AL144" s="89">
        <f t="shared" si="53"/>
        <v>0</v>
      </c>
      <c r="AM144" s="89">
        <f t="shared" si="54"/>
        <v>0</v>
      </c>
    </row>
    <row r="145" spans="2:39" s="190" customFormat="1" ht="55.5" customHeight="1">
      <c r="B145" s="191">
        <f t="shared" si="39"/>
        <v>125</v>
      </c>
      <c r="C145" s="275"/>
      <c r="D145" s="275"/>
      <c r="E145" s="276"/>
      <c r="F145" s="276"/>
      <c r="G145" s="185"/>
      <c r="H145" s="184" t="s">
        <v>255</v>
      </c>
      <c r="I145" s="266" t="s">
        <v>335</v>
      </c>
      <c r="J145" s="267"/>
      <c r="K145" s="268"/>
      <c r="L145" s="116"/>
      <c r="M145" s="116"/>
      <c r="N145" s="116"/>
      <c r="O145" s="116"/>
      <c r="P145" s="116"/>
      <c r="Q145" s="116"/>
      <c r="R145" s="116"/>
      <c r="S145" s="116"/>
      <c r="T145" s="116"/>
      <c r="U145" s="269"/>
      <c r="V145" s="270"/>
      <c r="W145" s="270"/>
      <c r="X145" s="271"/>
      <c r="Y145" s="193" t="str">
        <f t="shared" ref="Y145:Y146" si="209">IF(COUNTA(C145:K145)=0,"",IF(COUNTA(L145:T145)=0,"未実施",IF(COUNTIF(L145:T145,"Y")=1,"終了","試験中")))</f>
        <v>未実施</v>
      </c>
      <c r="Z145" s="194" t="str">
        <f t="shared" ref="Z145:Z146" si="210">IF(COUNTA(C145:K145)=0,"",IF(L145&lt;&gt;"",$L$10,IF(M145&lt;&gt;"",$M$10,IF(N145&lt;&gt;"",$N$10,IF(O145&lt;&gt;"",$O$10,IF(P145&lt;&gt;"",$P$10,IF(T145&lt;&gt;"",$T$10,"")))))))</f>
        <v/>
      </c>
      <c r="AA145" s="195" t="str">
        <f t="shared" ref="AA145:AA146" si="211">IF(COUNTA(C145:K145)=0,"",IF(L145="Y",$L$10,IF(M145="Y",$M$10,IF(N145="Y",$N$10,IF(O145="Y",$O$10,IF(P145="Y",$P$10,IF(T145="Y",$T$10,"")))))))</f>
        <v/>
      </c>
      <c r="AB145" s="196">
        <f t="shared" ref="AB145:AB146" si="212">IF(OR(L145 &lt;&gt; "",M145 &lt;&gt;"",N145 &lt;&gt; "",O145 &lt;&gt;"",P145 &lt;&gt; "",Q145 &lt;&gt;"",R145 &lt;&gt; "",S145 &lt;&gt;"",T145 &lt;&gt; ""),1,0)</f>
        <v>0</v>
      </c>
      <c r="AC145" s="196">
        <f t="shared" ref="AC145:AC146" si="213">IF(OR(L145 = "H",M145 = "H",N145 = "H",O145 = "H",P145 = "H",Q145 = "H",R145 = "H",S145 = "H",T145 = "H",L145 = "M",M145 = "M",N145 = "M",O145 = "M",P145 = "M",Q145 = "M",R145 = "M",S145 = "M",T145 = "M",L145 = "L",M145 = "L",N145 = "L",O145 = "L",P145 = "L",Q145 = "L",R145 = "L",S145 = "L",T145 = "L"),1,0)</f>
        <v>0</v>
      </c>
      <c r="AD145" s="190">
        <f t="shared" si="45"/>
        <v>0</v>
      </c>
      <c r="AE145" s="89">
        <f t="shared" si="46"/>
        <v>0</v>
      </c>
      <c r="AF145" s="89">
        <f t="shared" si="47"/>
        <v>0</v>
      </c>
      <c r="AG145" s="89">
        <f t="shared" si="48"/>
        <v>0</v>
      </c>
      <c r="AH145" s="89">
        <f t="shared" si="49"/>
        <v>0</v>
      </c>
      <c r="AI145" s="89">
        <f t="shared" si="50"/>
        <v>0</v>
      </c>
      <c r="AJ145" s="89">
        <f t="shared" si="51"/>
        <v>0</v>
      </c>
      <c r="AK145" s="89">
        <f t="shared" si="52"/>
        <v>0</v>
      </c>
      <c r="AL145" s="89">
        <f t="shared" si="53"/>
        <v>0</v>
      </c>
      <c r="AM145" s="89">
        <f t="shared" si="54"/>
        <v>0</v>
      </c>
    </row>
    <row r="146" spans="2:39" s="190" customFormat="1" ht="69" customHeight="1">
      <c r="B146" s="191">
        <f t="shared" si="39"/>
        <v>126</v>
      </c>
      <c r="C146" s="275"/>
      <c r="D146" s="275"/>
      <c r="E146" s="276"/>
      <c r="F146" s="276"/>
      <c r="G146" s="185"/>
      <c r="H146" s="200" t="s">
        <v>256</v>
      </c>
      <c r="I146" s="266" t="s">
        <v>338</v>
      </c>
      <c r="J146" s="267"/>
      <c r="K146" s="268"/>
      <c r="L146" s="192"/>
      <c r="M146" s="192"/>
      <c r="N146" s="192"/>
      <c r="O146" s="192"/>
      <c r="P146" s="192"/>
      <c r="Q146" s="192"/>
      <c r="R146" s="192"/>
      <c r="S146" s="192"/>
      <c r="T146" s="192"/>
      <c r="U146" s="269"/>
      <c r="V146" s="270"/>
      <c r="W146" s="270"/>
      <c r="X146" s="271"/>
      <c r="Y146" s="193" t="str">
        <f t="shared" si="209"/>
        <v>未実施</v>
      </c>
      <c r="Z146" s="194" t="str">
        <f t="shared" si="210"/>
        <v/>
      </c>
      <c r="AA146" s="195" t="str">
        <f t="shared" si="211"/>
        <v/>
      </c>
      <c r="AB146" s="196">
        <f t="shared" si="212"/>
        <v>0</v>
      </c>
      <c r="AC146" s="196">
        <f t="shared" si="213"/>
        <v>0</v>
      </c>
      <c r="AD146" s="190">
        <f t="shared" si="45"/>
        <v>0</v>
      </c>
      <c r="AE146" s="89">
        <f t="shared" si="46"/>
        <v>0</v>
      </c>
      <c r="AF146" s="89">
        <f t="shared" si="47"/>
        <v>0</v>
      </c>
      <c r="AG146" s="89">
        <f t="shared" si="48"/>
        <v>0</v>
      </c>
      <c r="AH146" s="89">
        <f t="shared" si="49"/>
        <v>0</v>
      </c>
      <c r="AI146" s="89">
        <f t="shared" si="50"/>
        <v>0</v>
      </c>
      <c r="AJ146" s="89">
        <f t="shared" si="51"/>
        <v>0</v>
      </c>
      <c r="AK146" s="89">
        <f t="shared" si="52"/>
        <v>0</v>
      </c>
      <c r="AL146" s="89">
        <f t="shared" si="53"/>
        <v>0</v>
      </c>
      <c r="AM146" s="89">
        <f t="shared" si="54"/>
        <v>0</v>
      </c>
    </row>
    <row r="147" spans="2:39" s="190" customFormat="1" ht="64.5" customHeight="1">
      <c r="B147" s="191">
        <f t="shared" si="39"/>
        <v>127</v>
      </c>
      <c r="C147" s="275"/>
      <c r="D147" s="275"/>
      <c r="E147" s="276"/>
      <c r="F147" s="276"/>
      <c r="G147" s="185"/>
      <c r="H147" s="201" t="s">
        <v>318</v>
      </c>
      <c r="I147" s="266" t="s">
        <v>339</v>
      </c>
      <c r="J147" s="267"/>
      <c r="K147" s="268"/>
      <c r="L147" s="116"/>
      <c r="M147" s="116"/>
      <c r="N147" s="116"/>
      <c r="O147" s="116"/>
      <c r="P147" s="116"/>
      <c r="Q147" s="116"/>
      <c r="R147" s="116"/>
      <c r="S147" s="116"/>
      <c r="T147" s="116"/>
      <c r="U147" s="269"/>
      <c r="V147" s="270"/>
      <c r="W147" s="270"/>
      <c r="X147" s="271"/>
      <c r="Y147" s="193" t="str">
        <f t="shared" si="70"/>
        <v>未実施</v>
      </c>
      <c r="Z147" s="194" t="str">
        <f t="shared" si="71"/>
        <v/>
      </c>
      <c r="AA147" s="195" t="str">
        <f t="shared" si="72"/>
        <v/>
      </c>
      <c r="AB147" s="196">
        <f t="shared" si="197"/>
        <v>0</v>
      </c>
      <c r="AC147" s="196">
        <f t="shared" si="198"/>
        <v>0</v>
      </c>
      <c r="AD147" s="190">
        <f t="shared" si="45"/>
        <v>0</v>
      </c>
      <c r="AE147" s="89">
        <f t="shared" si="46"/>
        <v>0</v>
      </c>
      <c r="AF147" s="89">
        <f t="shared" si="47"/>
        <v>0</v>
      </c>
      <c r="AG147" s="89">
        <f t="shared" si="48"/>
        <v>0</v>
      </c>
      <c r="AH147" s="89">
        <f t="shared" si="49"/>
        <v>0</v>
      </c>
      <c r="AI147" s="89">
        <f t="shared" si="50"/>
        <v>0</v>
      </c>
      <c r="AJ147" s="89">
        <f t="shared" si="51"/>
        <v>0</v>
      </c>
      <c r="AK147" s="89">
        <f t="shared" si="52"/>
        <v>0</v>
      </c>
      <c r="AL147" s="89">
        <f t="shared" si="53"/>
        <v>0</v>
      </c>
      <c r="AM147" s="89">
        <f t="shared" si="54"/>
        <v>0</v>
      </c>
    </row>
    <row r="148" spans="2:39" s="190" customFormat="1" ht="55.5" customHeight="1">
      <c r="B148" s="191">
        <f t="shared" si="39"/>
        <v>128</v>
      </c>
      <c r="C148" s="275"/>
      <c r="D148" s="275"/>
      <c r="E148" s="276"/>
      <c r="F148" s="276"/>
      <c r="G148" s="185"/>
      <c r="H148" s="201" t="s">
        <v>257</v>
      </c>
      <c r="I148" s="266" t="s">
        <v>350</v>
      </c>
      <c r="J148" s="267"/>
      <c r="K148" s="268"/>
      <c r="L148" s="116"/>
      <c r="M148" s="116"/>
      <c r="N148" s="116"/>
      <c r="O148" s="116"/>
      <c r="P148" s="116"/>
      <c r="Q148" s="116"/>
      <c r="R148" s="116"/>
      <c r="S148" s="116"/>
      <c r="T148" s="116"/>
      <c r="U148" s="269"/>
      <c r="V148" s="270"/>
      <c r="W148" s="270"/>
      <c r="X148" s="271"/>
      <c r="Y148" s="193" t="str">
        <f t="shared" si="70"/>
        <v>未実施</v>
      </c>
      <c r="Z148" s="194" t="str">
        <f t="shared" si="71"/>
        <v/>
      </c>
      <c r="AA148" s="195" t="str">
        <f t="shared" si="72"/>
        <v/>
      </c>
      <c r="AB148" s="196">
        <f t="shared" si="197"/>
        <v>0</v>
      </c>
      <c r="AC148" s="196">
        <f t="shared" si="198"/>
        <v>0</v>
      </c>
      <c r="AD148" s="190">
        <f t="shared" si="45"/>
        <v>0</v>
      </c>
      <c r="AE148" s="89">
        <f t="shared" si="46"/>
        <v>0</v>
      </c>
      <c r="AF148" s="89">
        <f t="shared" si="47"/>
        <v>0</v>
      </c>
      <c r="AG148" s="89">
        <f t="shared" si="48"/>
        <v>0</v>
      </c>
      <c r="AH148" s="89">
        <f t="shared" si="49"/>
        <v>0</v>
      </c>
      <c r="AI148" s="89">
        <f t="shared" si="50"/>
        <v>0</v>
      </c>
      <c r="AJ148" s="89">
        <f t="shared" si="51"/>
        <v>0</v>
      </c>
      <c r="AK148" s="89">
        <f t="shared" si="52"/>
        <v>0</v>
      </c>
      <c r="AL148" s="89">
        <f t="shared" si="53"/>
        <v>0</v>
      </c>
      <c r="AM148" s="89">
        <f t="shared" si="54"/>
        <v>0</v>
      </c>
    </row>
    <row r="149" spans="2:39" s="190" customFormat="1" ht="62.25" customHeight="1">
      <c r="B149" s="191">
        <f t="shared" si="39"/>
        <v>129</v>
      </c>
      <c r="C149" s="275"/>
      <c r="D149" s="275"/>
      <c r="E149" s="276"/>
      <c r="F149" s="276"/>
      <c r="G149" s="185"/>
      <c r="H149" s="187" t="s">
        <v>258</v>
      </c>
      <c r="I149" s="266" t="s">
        <v>351</v>
      </c>
      <c r="J149" s="267"/>
      <c r="K149" s="268"/>
      <c r="L149" s="192"/>
      <c r="M149" s="192"/>
      <c r="N149" s="192"/>
      <c r="O149" s="192"/>
      <c r="P149" s="192"/>
      <c r="Q149" s="192"/>
      <c r="R149" s="192"/>
      <c r="S149" s="192"/>
      <c r="T149" s="192"/>
      <c r="U149" s="269"/>
      <c r="V149" s="270"/>
      <c r="W149" s="270"/>
      <c r="X149" s="271"/>
      <c r="Y149" s="193" t="str">
        <f t="shared" si="70"/>
        <v>未実施</v>
      </c>
      <c r="Z149" s="194" t="str">
        <f t="shared" si="71"/>
        <v/>
      </c>
      <c r="AA149" s="195" t="str">
        <f t="shared" si="72"/>
        <v/>
      </c>
      <c r="AB149" s="196">
        <f t="shared" si="197"/>
        <v>0</v>
      </c>
      <c r="AC149" s="196">
        <f t="shared" si="198"/>
        <v>0</v>
      </c>
      <c r="AD149" s="190">
        <f t="shared" si="45"/>
        <v>0</v>
      </c>
      <c r="AE149" s="89">
        <f t="shared" si="46"/>
        <v>0</v>
      </c>
      <c r="AF149" s="89">
        <f t="shared" si="47"/>
        <v>0</v>
      </c>
      <c r="AG149" s="89">
        <f t="shared" si="48"/>
        <v>0</v>
      </c>
      <c r="AH149" s="89">
        <f t="shared" si="49"/>
        <v>0</v>
      </c>
      <c r="AI149" s="89">
        <f t="shared" si="50"/>
        <v>0</v>
      </c>
      <c r="AJ149" s="89">
        <f t="shared" si="51"/>
        <v>0</v>
      </c>
      <c r="AK149" s="89">
        <f t="shared" si="52"/>
        <v>0</v>
      </c>
      <c r="AL149" s="89">
        <f t="shared" si="53"/>
        <v>0</v>
      </c>
      <c r="AM149" s="89">
        <f t="shared" si="54"/>
        <v>0</v>
      </c>
    </row>
    <row r="150" spans="2:39" s="190" customFormat="1" ht="55.5" customHeight="1">
      <c r="B150" s="191">
        <f t="shared" si="39"/>
        <v>130</v>
      </c>
      <c r="C150" s="275"/>
      <c r="D150" s="275"/>
      <c r="E150" s="276"/>
      <c r="F150" s="276"/>
      <c r="G150" s="185"/>
      <c r="H150" s="184" t="s">
        <v>323</v>
      </c>
      <c r="I150" s="266" t="s">
        <v>352</v>
      </c>
      <c r="J150" s="267"/>
      <c r="K150" s="268"/>
      <c r="L150" s="116"/>
      <c r="M150" s="116"/>
      <c r="N150" s="116"/>
      <c r="O150" s="116"/>
      <c r="P150" s="116"/>
      <c r="Q150" s="116"/>
      <c r="R150" s="116"/>
      <c r="S150" s="116"/>
      <c r="T150" s="116"/>
      <c r="U150" s="269"/>
      <c r="V150" s="270"/>
      <c r="W150" s="270"/>
      <c r="X150" s="271"/>
      <c r="Y150" s="193" t="str">
        <f t="shared" si="70"/>
        <v>未実施</v>
      </c>
      <c r="Z150" s="194" t="str">
        <f t="shared" si="71"/>
        <v/>
      </c>
      <c r="AA150" s="195" t="str">
        <f t="shared" si="72"/>
        <v/>
      </c>
      <c r="AB150" s="196">
        <f t="shared" si="197"/>
        <v>0</v>
      </c>
      <c r="AC150" s="196">
        <f t="shared" si="198"/>
        <v>0</v>
      </c>
      <c r="AD150" s="190">
        <f t="shared" si="45"/>
        <v>0</v>
      </c>
      <c r="AE150" s="89">
        <f t="shared" si="46"/>
        <v>0</v>
      </c>
      <c r="AF150" s="89">
        <f t="shared" si="47"/>
        <v>0</v>
      </c>
      <c r="AG150" s="89">
        <f t="shared" si="48"/>
        <v>0</v>
      </c>
      <c r="AH150" s="89">
        <f t="shared" si="49"/>
        <v>0</v>
      </c>
      <c r="AI150" s="89">
        <f t="shared" si="50"/>
        <v>0</v>
      </c>
      <c r="AJ150" s="89">
        <f t="shared" si="51"/>
        <v>0</v>
      </c>
      <c r="AK150" s="89">
        <f t="shared" si="52"/>
        <v>0</v>
      </c>
      <c r="AL150" s="89">
        <f t="shared" si="53"/>
        <v>0</v>
      </c>
      <c r="AM150" s="89">
        <f t="shared" si="54"/>
        <v>0</v>
      </c>
    </row>
    <row r="151" spans="2:39" s="190" customFormat="1" ht="64.5" customHeight="1">
      <c r="B151" s="191">
        <f t="shared" si="39"/>
        <v>131</v>
      </c>
      <c r="C151" s="275"/>
      <c r="D151" s="275"/>
      <c r="E151" s="276"/>
      <c r="F151" s="276"/>
      <c r="G151" s="185"/>
      <c r="H151" s="187" t="s">
        <v>324</v>
      </c>
      <c r="I151" s="266" t="s">
        <v>353</v>
      </c>
      <c r="J151" s="267"/>
      <c r="K151" s="268"/>
      <c r="L151" s="192"/>
      <c r="M151" s="192"/>
      <c r="N151" s="192"/>
      <c r="O151" s="192"/>
      <c r="P151" s="192"/>
      <c r="Q151" s="192"/>
      <c r="R151" s="192"/>
      <c r="S151" s="192"/>
      <c r="T151" s="192"/>
      <c r="U151" s="269"/>
      <c r="V151" s="270"/>
      <c r="W151" s="270"/>
      <c r="X151" s="271"/>
      <c r="Y151" s="193" t="str">
        <f t="shared" si="70"/>
        <v>未実施</v>
      </c>
      <c r="Z151" s="194" t="str">
        <f t="shared" si="71"/>
        <v/>
      </c>
      <c r="AA151" s="195" t="str">
        <f t="shared" si="72"/>
        <v/>
      </c>
      <c r="AB151" s="196">
        <f t="shared" si="197"/>
        <v>0</v>
      </c>
      <c r="AC151" s="196">
        <f t="shared" si="198"/>
        <v>0</v>
      </c>
      <c r="AD151" s="190">
        <f t="shared" si="45"/>
        <v>0</v>
      </c>
      <c r="AE151" s="89">
        <f t="shared" si="46"/>
        <v>0</v>
      </c>
      <c r="AF151" s="89">
        <f t="shared" si="47"/>
        <v>0</v>
      </c>
      <c r="AG151" s="89">
        <f t="shared" si="48"/>
        <v>0</v>
      </c>
      <c r="AH151" s="89">
        <f t="shared" si="49"/>
        <v>0</v>
      </c>
      <c r="AI151" s="89">
        <f t="shared" si="50"/>
        <v>0</v>
      </c>
      <c r="AJ151" s="89">
        <f t="shared" si="51"/>
        <v>0</v>
      </c>
      <c r="AK151" s="89">
        <f t="shared" si="52"/>
        <v>0</v>
      </c>
      <c r="AL151" s="89">
        <f t="shared" si="53"/>
        <v>0</v>
      </c>
      <c r="AM151" s="89">
        <f t="shared" si="54"/>
        <v>0</v>
      </c>
    </row>
    <row r="152" spans="2:39" s="190" customFormat="1" ht="64.5" customHeight="1">
      <c r="B152" s="191">
        <f t="shared" si="39"/>
        <v>132</v>
      </c>
      <c r="C152" s="275"/>
      <c r="D152" s="275"/>
      <c r="E152" s="276"/>
      <c r="F152" s="276"/>
      <c r="G152" s="185"/>
      <c r="H152" s="201" t="s">
        <v>261</v>
      </c>
      <c r="I152" s="266" t="s">
        <v>354</v>
      </c>
      <c r="J152" s="267"/>
      <c r="K152" s="268"/>
      <c r="L152" s="116"/>
      <c r="M152" s="116"/>
      <c r="N152" s="116"/>
      <c r="O152" s="116"/>
      <c r="P152" s="116"/>
      <c r="Q152" s="116"/>
      <c r="R152" s="116"/>
      <c r="S152" s="116"/>
      <c r="T152" s="116"/>
      <c r="U152" s="269"/>
      <c r="V152" s="270"/>
      <c r="W152" s="270"/>
      <c r="X152" s="271"/>
      <c r="Y152" s="193" t="str">
        <f t="shared" si="70"/>
        <v>未実施</v>
      </c>
      <c r="Z152" s="194" t="str">
        <f t="shared" si="71"/>
        <v/>
      </c>
      <c r="AA152" s="195" t="str">
        <f t="shared" si="72"/>
        <v/>
      </c>
      <c r="AB152" s="196">
        <f t="shared" si="197"/>
        <v>0</v>
      </c>
      <c r="AC152" s="196">
        <f t="shared" si="198"/>
        <v>0</v>
      </c>
      <c r="AD152" s="190">
        <f t="shared" si="45"/>
        <v>0</v>
      </c>
      <c r="AE152" s="89">
        <f t="shared" si="46"/>
        <v>0</v>
      </c>
      <c r="AF152" s="89">
        <f t="shared" si="47"/>
        <v>0</v>
      </c>
      <c r="AG152" s="89">
        <f t="shared" si="48"/>
        <v>0</v>
      </c>
      <c r="AH152" s="89">
        <f t="shared" si="49"/>
        <v>0</v>
      </c>
      <c r="AI152" s="89">
        <f t="shared" si="50"/>
        <v>0</v>
      </c>
      <c r="AJ152" s="89">
        <f t="shared" si="51"/>
        <v>0</v>
      </c>
      <c r="AK152" s="89">
        <f t="shared" si="52"/>
        <v>0</v>
      </c>
      <c r="AL152" s="89">
        <f t="shared" si="53"/>
        <v>0</v>
      </c>
      <c r="AM152" s="89">
        <f t="shared" si="54"/>
        <v>0</v>
      </c>
    </row>
    <row r="153" spans="2:39" s="190" customFormat="1" ht="66.75" customHeight="1">
      <c r="B153" s="191">
        <f t="shared" si="39"/>
        <v>133</v>
      </c>
      <c r="C153" s="275"/>
      <c r="D153" s="275"/>
      <c r="E153" s="276"/>
      <c r="F153" s="276"/>
      <c r="G153" s="185"/>
      <c r="H153" s="187" t="s">
        <v>325</v>
      </c>
      <c r="I153" s="266" t="s">
        <v>355</v>
      </c>
      <c r="J153" s="267"/>
      <c r="K153" s="268"/>
      <c r="L153" s="192"/>
      <c r="M153" s="192"/>
      <c r="N153" s="192"/>
      <c r="O153" s="192"/>
      <c r="P153" s="192"/>
      <c r="Q153" s="192"/>
      <c r="R153" s="192"/>
      <c r="S153" s="192"/>
      <c r="T153" s="192"/>
      <c r="U153" s="269"/>
      <c r="V153" s="270"/>
      <c r="W153" s="270"/>
      <c r="X153" s="271"/>
      <c r="Y153" s="193" t="str">
        <f t="shared" si="70"/>
        <v>未実施</v>
      </c>
      <c r="Z153" s="194" t="str">
        <f t="shared" si="71"/>
        <v/>
      </c>
      <c r="AA153" s="195" t="str">
        <f t="shared" si="72"/>
        <v/>
      </c>
      <c r="AB153" s="196">
        <f t="shared" si="197"/>
        <v>0</v>
      </c>
      <c r="AC153" s="196">
        <f t="shared" si="198"/>
        <v>0</v>
      </c>
      <c r="AD153" s="190">
        <f t="shared" si="45"/>
        <v>0</v>
      </c>
      <c r="AE153" s="89">
        <f t="shared" si="46"/>
        <v>0</v>
      </c>
      <c r="AF153" s="89">
        <f t="shared" si="47"/>
        <v>0</v>
      </c>
      <c r="AG153" s="89">
        <f t="shared" si="48"/>
        <v>0</v>
      </c>
      <c r="AH153" s="89">
        <f t="shared" si="49"/>
        <v>0</v>
      </c>
      <c r="AI153" s="89">
        <f t="shared" si="50"/>
        <v>0</v>
      </c>
      <c r="AJ153" s="89">
        <f t="shared" si="51"/>
        <v>0</v>
      </c>
      <c r="AK153" s="89">
        <f t="shared" si="52"/>
        <v>0</v>
      </c>
      <c r="AL153" s="89">
        <f t="shared" si="53"/>
        <v>0</v>
      </c>
      <c r="AM153" s="89">
        <f t="shared" si="54"/>
        <v>0</v>
      </c>
    </row>
    <row r="154" spans="2:39" s="190" customFormat="1" ht="77.25" customHeight="1">
      <c r="B154" s="191">
        <f t="shared" si="39"/>
        <v>134</v>
      </c>
      <c r="C154" s="275"/>
      <c r="D154" s="275"/>
      <c r="E154" s="276"/>
      <c r="F154" s="276"/>
      <c r="G154" s="185"/>
      <c r="H154" s="184" t="s">
        <v>322</v>
      </c>
      <c r="I154" s="266" t="s">
        <v>326</v>
      </c>
      <c r="J154" s="267"/>
      <c r="K154" s="268"/>
      <c r="L154" s="116"/>
      <c r="M154" s="116"/>
      <c r="N154" s="116"/>
      <c r="O154" s="116"/>
      <c r="P154" s="116"/>
      <c r="Q154" s="116"/>
      <c r="R154" s="116"/>
      <c r="S154" s="116"/>
      <c r="T154" s="116"/>
      <c r="U154" s="269"/>
      <c r="V154" s="270"/>
      <c r="W154" s="270"/>
      <c r="X154" s="271"/>
      <c r="Y154" s="193" t="str">
        <f t="shared" si="70"/>
        <v>未実施</v>
      </c>
      <c r="Z154" s="194" t="str">
        <f t="shared" si="71"/>
        <v/>
      </c>
      <c r="AA154" s="195" t="str">
        <f t="shared" si="72"/>
        <v/>
      </c>
      <c r="AB154" s="196">
        <f t="shared" si="197"/>
        <v>0</v>
      </c>
      <c r="AC154" s="196">
        <f t="shared" si="198"/>
        <v>0</v>
      </c>
      <c r="AD154" s="190">
        <f t="shared" si="45"/>
        <v>0</v>
      </c>
      <c r="AE154" s="89">
        <f t="shared" si="46"/>
        <v>0</v>
      </c>
      <c r="AF154" s="89">
        <f t="shared" si="47"/>
        <v>0</v>
      </c>
      <c r="AG154" s="89">
        <f t="shared" si="48"/>
        <v>0</v>
      </c>
      <c r="AH154" s="89">
        <f t="shared" si="49"/>
        <v>0</v>
      </c>
      <c r="AI154" s="89">
        <f t="shared" si="50"/>
        <v>0</v>
      </c>
      <c r="AJ154" s="89">
        <f t="shared" si="51"/>
        <v>0</v>
      </c>
      <c r="AK154" s="89">
        <f t="shared" si="52"/>
        <v>0</v>
      </c>
      <c r="AL154" s="89">
        <f t="shared" si="53"/>
        <v>0</v>
      </c>
      <c r="AM154" s="89">
        <f t="shared" si="54"/>
        <v>0</v>
      </c>
    </row>
    <row r="155" spans="2:39" s="190" customFormat="1" ht="32.25" customHeight="1">
      <c r="B155" s="191">
        <f t="shared" si="39"/>
        <v>135</v>
      </c>
      <c r="C155" s="275"/>
      <c r="D155" s="275"/>
      <c r="E155" s="276"/>
      <c r="F155" s="276"/>
      <c r="G155" s="185"/>
      <c r="H155" s="187" t="s">
        <v>319</v>
      </c>
      <c r="I155" s="266" t="s">
        <v>332</v>
      </c>
      <c r="J155" s="267"/>
      <c r="K155" s="268"/>
      <c r="L155" s="192"/>
      <c r="M155" s="192"/>
      <c r="N155" s="192"/>
      <c r="O155" s="192"/>
      <c r="P155" s="192"/>
      <c r="Q155" s="192"/>
      <c r="R155" s="192"/>
      <c r="S155" s="192"/>
      <c r="T155" s="192"/>
      <c r="U155" s="269"/>
      <c r="V155" s="270"/>
      <c r="W155" s="270"/>
      <c r="X155" s="271"/>
      <c r="Y155" s="193" t="str">
        <f t="shared" si="70"/>
        <v>未実施</v>
      </c>
      <c r="Z155" s="194" t="str">
        <f t="shared" si="71"/>
        <v/>
      </c>
      <c r="AA155" s="195" t="str">
        <f t="shared" si="72"/>
        <v/>
      </c>
      <c r="AB155" s="196">
        <f t="shared" si="197"/>
        <v>0</v>
      </c>
      <c r="AC155" s="196">
        <f t="shared" si="198"/>
        <v>0</v>
      </c>
      <c r="AD155" s="190">
        <f t="shared" si="45"/>
        <v>0</v>
      </c>
      <c r="AE155" s="89">
        <f t="shared" si="46"/>
        <v>0</v>
      </c>
      <c r="AF155" s="89">
        <f t="shared" si="47"/>
        <v>0</v>
      </c>
      <c r="AG155" s="89">
        <f t="shared" si="48"/>
        <v>0</v>
      </c>
      <c r="AH155" s="89">
        <f t="shared" si="49"/>
        <v>0</v>
      </c>
      <c r="AI155" s="89">
        <f t="shared" si="50"/>
        <v>0</v>
      </c>
      <c r="AJ155" s="89">
        <f t="shared" si="51"/>
        <v>0</v>
      </c>
      <c r="AK155" s="89">
        <f t="shared" si="52"/>
        <v>0</v>
      </c>
      <c r="AL155" s="89">
        <f t="shared" si="53"/>
        <v>0</v>
      </c>
      <c r="AM155" s="89">
        <f t="shared" si="54"/>
        <v>0</v>
      </c>
    </row>
    <row r="156" spans="2:39" s="190" customFormat="1" ht="55.5" customHeight="1">
      <c r="B156" s="191">
        <f t="shared" si="39"/>
        <v>136</v>
      </c>
      <c r="C156" s="275"/>
      <c r="D156" s="275"/>
      <c r="E156" s="276"/>
      <c r="F156" s="276"/>
      <c r="G156" s="185"/>
      <c r="H156" s="184" t="s">
        <v>320</v>
      </c>
      <c r="I156" s="266" t="s">
        <v>333</v>
      </c>
      <c r="J156" s="267"/>
      <c r="K156" s="268"/>
      <c r="L156" s="116"/>
      <c r="M156" s="116"/>
      <c r="N156" s="116"/>
      <c r="O156" s="116"/>
      <c r="P156" s="116"/>
      <c r="Q156" s="116"/>
      <c r="R156" s="116"/>
      <c r="S156" s="116"/>
      <c r="T156" s="116"/>
      <c r="U156" s="269"/>
      <c r="V156" s="270"/>
      <c r="W156" s="270"/>
      <c r="X156" s="271"/>
      <c r="Y156" s="193" t="str">
        <f t="shared" ref="Y156:Y180" si="214">IF(COUNTA(C156:K156)=0,"",IF(COUNTA(L156:T156)=0,"未実施",IF(COUNTIF(L156:T156,"Y")=1,"終了","試験中")))</f>
        <v>未実施</v>
      </c>
      <c r="Z156" s="194" t="str">
        <f t="shared" ref="Z156:Z180" si="215">IF(COUNTA(C156:K156)=0,"",IF(L156&lt;&gt;"",$L$10,IF(M156&lt;&gt;"",$M$10,IF(N156&lt;&gt;"",$N$10,IF(O156&lt;&gt;"",$O$10,IF(P156&lt;&gt;"",$P$10,IF(T156&lt;&gt;"",$T$10,"")))))))</f>
        <v/>
      </c>
      <c r="AA156" s="195" t="str">
        <f t="shared" ref="AA156:AA180" si="216">IF(COUNTA(C156:K156)=0,"",IF(L156="Y",$L$10,IF(M156="Y",$M$10,IF(N156="Y",$N$10,IF(O156="Y",$O$10,IF(P156="Y",$P$10,IF(T156="Y",$T$10,"")))))))</f>
        <v/>
      </c>
      <c r="AB156" s="196">
        <f t="shared" ref="AB156:AB180" si="217">IF(OR(L156 &lt;&gt; "",M156 &lt;&gt;"",N156 &lt;&gt; "",O156 &lt;&gt;"",P156 &lt;&gt; "",Q156 &lt;&gt;"",R156 &lt;&gt; "",S156 &lt;&gt;"",T156 &lt;&gt; ""),1,0)</f>
        <v>0</v>
      </c>
      <c r="AC156" s="196">
        <f t="shared" ref="AC156:AC180" si="218">IF(OR(L156 = "H",M156 = "H",N156 = "H",O156 = "H",P156 = "H",Q156 = "H",R156 = "H",S156 = "H",T156 = "H",L156 = "M",M156 = "M",N156 = "M",O156 = "M",P156 = "M",Q156 = "M",R156 = "M",S156 = "M",T156 = "M",L156 = "L",M156 = "L",N156 = "L",O156 = "L",P156 = "L",Q156 = "L",R156 = "L",S156 = "L",T156 = "L"),1,0)</f>
        <v>0</v>
      </c>
      <c r="AD156" s="190">
        <f t="shared" si="45"/>
        <v>0</v>
      </c>
      <c r="AE156" s="89">
        <f t="shared" si="46"/>
        <v>0</v>
      </c>
      <c r="AF156" s="89">
        <f t="shared" si="47"/>
        <v>0</v>
      </c>
      <c r="AG156" s="89">
        <f t="shared" si="48"/>
        <v>0</v>
      </c>
      <c r="AH156" s="89">
        <f t="shared" si="49"/>
        <v>0</v>
      </c>
      <c r="AI156" s="89">
        <f t="shared" si="50"/>
        <v>0</v>
      </c>
      <c r="AJ156" s="89">
        <f t="shared" si="51"/>
        <v>0</v>
      </c>
      <c r="AK156" s="89">
        <f t="shared" si="52"/>
        <v>0</v>
      </c>
      <c r="AL156" s="89">
        <f t="shared" si="53"/>
        <v>0</v>
      </c>
      <c r="AM156" s="89">
        <f t="shared" si="54"/>
        <v>0</v>
      </c>
    </row>
    <row r="157" spans="2:39" s="190" customFormat="1" ht="32.25" customHeight="1">
      <c r="B157" s="191">
        <f t="shared" si="39"/>
        <v>137</v>
      </c>
      <c r="C157" s="275"/>
      <c r="D157" s="275"/>
      <c r="E157" s="276"/>
      <c r="F157" s="276"/>
      <c r="G157" s="185"/>
      <c r="H157" s="187" t="s">
        <v>321</v>
      </c>
      <c r="I157" s="266" t="s">
        <v>334</v>
      </c>
      <c r="J157" s="267"/>
      <c r="K157" s="268"/>
      <c r="L157" s="192"/>
      <c r="M157" s="192"/>
      <c r="N157" s="192"/>
      <c r="O157" s="192"/>
      <c r="P157" s="192"/>
      <c r="Q157" s="192"/>
      <c r="R157" s="192"/>
      <c r="S157" s="192"/>
      <c r="T157" s="192"/>
      <c r="U157" s="269"/>
      <c r="V157" s="270"/>
      <c r="W157" s="270"/>
      <c r="X157" s="271"/>
      <c r="Y157" s="193" t="str">
        <f t="shared" si="214"/>
        <v>未実施</v>
      </c>
      <c r="Z157" s="194" t="str">
        <f t="shared" si="215"/>
        <v/>
      </c>
      <c r="AA157" s="195" t="str">
        <f t="shared" si="216"/>
        <v/>
      </c>
      <c r="AB157" s="196">
        <f t="shared" si="217"/>
        <v>0</v>
      </c>
      <c r="AC157" s="196">
        <f t="shared" si="218"/>
        <v>0</v>
      </c>
      <c r="AD157" s="190">
        <f t="shared" si="45"/>
        <v>0</v>
      </c>
      <c r="AE157" s="89">
        <f t="shared" si="46"/>
        <v>0</v>
      </c>
      <c r="AF157" s="89">
        <f t="shared" si="47"/>
        <v>0</v>
      </c>
      <c r="AG157" s="89">
        <f t="shared" si="48"/>
        <v>0</v>
      </c>
      <c r="AH157" s="89">
        <f t="shared" si="49"/>
        <v>0</v>
      </c>
      <c r="AI157" s="89">
        <f t="shared" si="50"/>
        <v>0</v>
      </c>
      <c r="AJ157" s="89">
        <f t="shared" si="51"/>
        <v>0</v>
      </c>
      <c r="AK157" s="89">
        <f t="shared" si="52"/>
        <v>0</v>
      </c>
      <c r="AL157" s="89">
        <f t="shared" si="53"/>
        <v>0</v>
      </c>
      <c r="AM157" s="89">
        <f t="shared" si="54"/>
        <v>0</v>
      </c>
    </row>
    <row r="158" spans="2:39" s="190" customFormat="1" ht="122.25" customHeight="1">
      <c r="B158" s="191">
        <f t="shared" si="39"/>
        <v>138</v>
      </c>
      <c r="C158" s="275"/>
      <c r="D158" s="275"/>
      <c r="E158" s="282" t="s">
        <v>327</v>
      </c>
      <c r="F158" s="283"/>
      <c r="G158" s="184" t="s">
        <v>143</v>
      </c>
      <c r="H158" s="184"/>
      <c r="I158" s="266" t="s">
        <v>372</v>
      </c>
      <c r="J158" s="267"/>
      <c r="K158" s="268"/>
      <c r="L158" s="192"/>
      <c r="M158" s="192"/>
      <c r="N158" s="192"/>
      <c r="O158" s="192"/>
      <c r="P158" s="192"/>
      <c r="Q158" s="192"/>
      <c r="R158" s="192"/>
      <c r="S158" s="192"/>
      <c r="T158" s="192"/>
      <c r="U158" s="269"/>
      <c r="V158" s="270"/>
      <c r="W158" s="270"/>
      <c r="X158" s="271"/>
      <c r="Y158" s="193" t="str">
        <f t="shared" si="214"/>
        <v>未実施</v>
      </c>
      <c r="Z158" s="194" t="str">
        <f t="shared" si="215"/>
        <v/>
      </c>
      <c r="AA158" s="195" t="str">
        <f t="shared" si="216"/>
        <v/>
      </c>
      <c r="AB158" s="196">
        <f t="shared" si="217"/>
        <v>0</v>
      </c>
      <c r="AC158" s="196">
        <f t="shared" si="218"/>
        <v>0</v>
      </c>
      <c r="AD158" s="190">
        <f t="shared" si="45"/>
        <v>0</v>
      </c>
      <c r="AE158" s="89">
        <f t="shared" si="46"/>
        <v>0</v>
      </c>
      <c r="AF158" s="89">
        <f t="shared" si="47"/>
        <v>0</v>
      </c>
      <c r="AG158" s="89">
        <f t="shared" si="48"/>
        <v>0</v>
      </c>
      <c r="AH158" s="89">
        <f t="shared" si="49"/>
        <v>0</v>
      </c>
      <c r="AI158" s="89">
        <f t="shared" si="50"/>
        <v>0</v>
      </c>
      <c r="AJ158" s="89">
        <f t="shared" si="51"/>
        <v>0</v>
      </c>
      <c r="AK158" s="89">
        <f t="shared" si="52"/>
        <v>0</v>
      </c>
      <c r="AL158" s="89">
        <f t="shared" si="53"/>
        <v>0</v>
      </c>
      <c r="AM158" s="89">
        <f t="shared" si="54"/>
        <v>0</v>
      </c>
    </row>
    <row r="159" spans="2:39" s="190" customFormat="1" ht="88.5" customHeight="1">
      <c r="B159" s="191">
        <f t="shared" si="39"/>
        <v>139</v>
      </c>
      <c r="C159" s="275"/>
      <c r="D159" s="275"/>
      <c r="E159" s="282" t="s">
        <v>362</v>
      </c>
      <c r="F159" s="283"/>
      <c r="G159" s="185" t="s">
        <v>356</v>
      </c>
      <c r="H159" s="185"/>
      <c r="I159" s="266" t="s">
        <v>357</v>
      </c>
      <c r="J159" s="267"/>
      <c r="K159" s="268"/>
      <c r="L159" s="192"/>
      <c r="M159" s="192"/>
      <c r="N159" s="192"/>
      <c r="O159" s="192"/>
      <c r="P159" s="192"/>
      <c r="Q159" s="192"/>
      <c r="R159" s="192"/>
      <c r="S159" s="192"/>
      <c r="T159" s="192"/>
      <c r="U159" s="269"/>
      <c r="V159" s="270"/>
      <c r="W159" s="270"/>
      <c r="X159" s="271"/>
      <c r="Y159" s="193" t="str">
        <f t="shared" si="214"/>
        <v>未実施</v>
      </c>
      <c r="Z159" s="194" t="str">
        <f t="shared" si="215"/>
        <v/>
      </c>
      <c r="AA159" s="195" t="str">
        <f t="shared" si="216"/>
        <v/>
      </c>
      <c r="AB159" s="196">
        <f t="shared" si="217"/>
        <v>0</v>
      </c>
      <c r="AC159" s="196">
        <f t="shared" si="218"/>
        <v>0</v>
      </c>
      <c r="AD159" s="190">
        <f t="shared" si="45"/>
        <v>0</v>
      </c>
      <c r="AE159" s="89">
        <f t="shared" si="46"/>
        <v>0</v>
      </c>
      <c r="AF159" s="89">
        <f t="shared" si="47"/>
        <v>0</v>
      </c>
      <c r="AG159" s="89">
        <f t="shared" si="48"/>
        <v>0</v>
      </c>
      <c r="AH159" s="89">
        <f t="shared" si="49"/>
        <v>0</v>
      </c>
      <c r="AI159" s="89">
        <f t="shared" si="50"/>
        <v>0</v>
      </c>
      <c r="AJ159" s="89">
        <f t="shared" si="51"/>
        <v>0</v>
      </c>
      <c r="AK159" s="89">
        <f t="shared" si="52"/>
        <v>0</v>
      </c>
      <c r="AL159" s="89">
        <f t="shared" si="53"/>
        <v>0</v>
      </c>
      <c r="AM159" s="89">
        <f t="shared" si="54"/>
        <v>0</v>
      </c>
    </row>
    <row r="160" spans="2:39" s="190" customFormat="1" ht="177.75" customHeight="1">
      <c r="B160" s="191">
        <f t="shared" si="39"/>
        <v>140</v>
      </c>
      <c r="C160" s="275"/>
      <c r="D160" s="275"/>
      <c r="E160" s="284"/>
      <c r="F160" s="276"/>
      <c r="G160" s="187" t="s">
        <v>141</v>
      </c>
      <c r="H160" s="184"/>
      <c r="I160" s="266" t="s">
        <v>283</v>
      </c>
      <c r="J160" s="267"/>
      <c r="K160" s="268"/>
      <c r="L160" s="192"/>
      <c r="M160" s="192"/>
      <c r="N160" s="192"/>
      <c r="O160" s="192"/>
      <c r="P160" s="192"/>
      <c r="Q160" s="192"/>
      <c r="R160" s="192"/>
      <c r="S160" s="192"/>
      <c r="T160" s="192"/>
      <c r="U160" s="269"/>
      <c r="V160" s="270"/>
      <c r="W160" s="270"/>
      <c r="X160" s="271"/>
      <c r="Y160" s="193" t="str">
        <f t="shared" si="214"/>
        <v>未実施</v>
      </c>
      <c r="Z160" s="194" t="str">
        <f t="shared" si="215"/>
        <v/>
      </c>
      <c r="AA160" s="195" t="str">
        <f t="shared" si="216"/>
        <v/>
      </c>
      <c r="AB160" s="196">
        <f t="shared" si="217"/>
        <v>0</v>
      </c>
      <c r="AC160" s="196">
        <f t="shared" si="218"/>
        <v>0</v>
      </c>
      <c r="AD160" s="190">
        <f t="shared" si="45"/>
        <v>0</v>
      </c>
      <c r="AE160" s="89">
        <f t="shared" si="46"/>
        <v>0</v>
      </c>
      <c r="AF160" s="89">
        <f t="shared" si="47"/>
        <v>0</v>
      </c>
      <c r="AG160" s="89">
        <f t="shared" si="48"/>
        <v>0</v>
      </c>
      <c r="AH160" s="89">
        <f t="shared" si="49"/>
        <v>0</v>
      </c>
      <c r="AI160" s="89">
        <f t="shared" si="50"/>
        <v>0</v>
      </c>
      <c r="AJ160" s="89">
        <f t="shared" si="51"/>
        <v>0</v>
      </c>
      <c r="AK160" s="89">
        <f t="shared" si="52"/>
        <v>0</v>
      </c>
      <c r="AL160" s="89">
        <f t="shared" si="53"/>
        <v>0</v>
      </c>
      <c r="AM160" s="89">
        <f t="shared" si="54"/>
        <v>0</v>
      </c>
    </row>
    <row r="161" spans="2:39" s="190" customFormat="1" ht="77.25" customHeight="1">
      <c r="B161" s="191">
        <f t="shared" si="39"/>
        <v>141</v>
      </c>
      <c r="C161" s="275"/>
      <c r="D161" s="275"/>
      <c r="E161" s="276"/>
      <c r="F161" s="276"/>
      <c r="G161" s="185"/>
      <c r="H161" s="184" t="s">
        <v>248</v>
      </c>
      <c r="I161" s="266" t="s">
        <v>265</v>
      </c>
      <c r="J161" s="267"/>
      <c r="K161" s="268"/>
      <c r="L161" s="192"/>
      <c r="M161" s="192"/>
      <c r="N161" s="192"/>
      <c r="O161" s="192"/>
      <c r="P161" s="192"/>
      <c r="Q161" s="192"/>
      <c r="R161" s="192"/>
      <c r="S161" s="192"/>
      <c r="T161" s="192"/>
      <c r="U161" s="269"/>
      <c r="V161" s="270"/>
      <c r="W161" s="270"/>
      <c r="X161" s="271"/>
      <c r="Y161" s="193" t="str">
        <f t="shared" si="214"/>
        <v>未実施</v>
      </c>
      <c r="Z161" s="194" t="str">
        <f t="shared" si="215"/>
        <v/>
      </c>
      <c r="AA161" s="195" t="str">
        <f t="shared" si="216"/>
        <v/>
      </c>
      <c r="AB161" s="196">
        <f t="shared" si="217"/>
        <v>0</v>
      </c>
      <c r="AC161" s="196">
        <f t="shared" si="218"/>
        <v>0</v>
      </c>
      <c r="AD161" s="190">
        <f t="shared" si="45"/>
        <v>0</v>
      </c>
      <c r="AE161" s="89">
        <f t="shared" si="46"/>
        <v>0</v>
      </c>
      <c r="AF161" s="89">
        <f t="shared" si="47"/>
        <v>0</v>
      </c>
      <c r="AG161" s="89">
        <f t="shared" si="48"/>
        <v>0</v>
      </c>
      <c r="AH161" s="89">
        <f t="shared" si="49"/>
        <v>0</v>
      </c>
      <c r="AI161" s="89">
        <f t="shared" si="50"/>
        <v>0</v>
      </c>
      <c r="AJ161" s="89">
        <f t="shared" si="51"/>
        <v>0</v>
      </c>
      <c r="AK161" s="89">
        <f t="shared" si="52"/>
        <v>0</v>
      </c>
      <c r="AL161" s="89">
        <f t="shared" si="53"/>
        <v>0</v>
      </c>
      <c r="AM161" s="89">
        <f t="shared" si="54"/>
        <v>0</v>
      </c>
    </row>
    <row r="162" spans="2:39" s="190" customFormat="1" ht="77.25" customHeight="1">
      <c r="B162" s="191">
        <f t="shared" si="39"/>
        <v>142</v>
      </c>
      <c r="C162" s="275"/>
      <c r="D162" s="275"/>
      <c r="E162" s="276"/>
      <c r="F162" s="276"/>
      <c r="G162" s="185"/>
      <c r="H162" s="184" t="s">
        <v>249</v>
      </c>
      <c r="I162" s="266" t="s">
        <v>265</v>
      </c>
      <c r="J162" s="267"/>
      <c r="K162" s="268"/>
      <c r="L162" s="192"/>
      <c r="M162" s="192"/>
      <c r="N162" s="192"/>
      <c r="O162" s="192"/>
      <c r="P162" s="192"/>
      <c r="Q162" s="192"/>
      <c r="R162" s="192"/>
      <c r="S162" s="192"/>
      <c r="T162" s="192"/>
      <c r="U162" s="269"/>
      <c r="V162" s="270"/>
      <c r="W162" s="270"/>
      <c r="X162" s="271"/>
      <c r="Y162" s="193" t="str">
        <f t="shared" si="214"/>
        <v>未実施</v>
      </c>
      <c r="Z162" s="194" t="str">
        <f t="shared" si="215"/>
        <v/>
      </c>
      <c r="AA162" s="195" t="str">
        <f t="shared" si="216"/>
        <v/>
      </c>
      <c r="AB162" s="196">
        <f t="shared" si="217"/>
        <v>0</v>
      </c>
      <c r="AC162" s="196">
        <f t="shared" si="218"/>
        <v>0</v>
      </c>
      <c r="AD162" s="190">
        <f t="shared" si="45"/>
        <v>0</v>
      </c>
      <c r="AE162" s="89">
        <f t="shared" si="46"/>
        <v>0</v>
      </c>
      <c r="AF162" s="89">
        <f t="shared" si="47"/>
        <v>0</v>
      </c>
      <c r="AG162" s="89">
        <f t="shared" si="48"/>
        <v>0</v>
      </c>
      <c r="AH162" s="89">
        <f t="shared" si="49"/>
        <v>0</v>
      </c>
      <c r="AI162" s="89">
        <f t="shared" si="50"/>
        <v>0</v>
      </c>
      <c r="AJ162" s="89">
        <f t="shared" si="51"/>
        <v>0</v>
      </c>
      <c r="AK162" s="89">
        <f t="shared" si="52"/>
        <v>0</v>
      </c>
      <c r="AL162" s="89">
        <f t="shared" si="53"/>
        <v>0</v>
      </c>
      <c r="AM162" s="89">
        <f t="shared" si="54"/>
        <v>0</v>
      </c>
    </row>
    <row r="163" spans="2:39" s="190" customFormat="1" ht="77.25" customHeight="1">
      <c r="B163" s="191">
        <f t="shared" si="39"/>
        <v>143</v>
      </c>
      <c r="C163" s="275"/>
      <c r="D163" s="275"/>
      <c r="E163" s="276"/>
      <c r="F163" s="276"/>
      <c r="G163" s="185"/>
      <c r="H163" s="184" t="s">
        <v>250</v>
      </c>
      <c r="I163" s="266" t="s">
        <v>266</v>
      </c>
      <c r="J163" s="267"/>
      <c r="K163" s="268"/>
      <c r="L163" s="192"/>
      <c r="M163" s="192"/>
      <c r="N163" s="192"/>
      <c r="O163" s="192"/>
      <c r="P163" s="192"/>
      <c r="Q163" s="192"/>
      <c r="R163" s="192"/>
      <c r="S163" s="192"/>
      <c r="T163" s="192"/>
      <c r="U163" s="269"/>
      <c r="V163" s="270"/>
      <c r="W163" s="270"/>
      <c r="X163" s="271"/>
      <c r="Y163" s="193" t="str">
        <f t="shared" si="214"/>
        <v>未実施</v>
      </c>
      <c r="Z163" s="194" t="str">
        <f t="shared" si="215"/>
        <v/>
      </c>
      <c r="AA163" s="195" t="str">
        <f t="shared" si="216"/>
        <v/>
      </c>
      <c r="AB163" s="196">
        <f t="shared" si="217"/>
        <v>0</v>
      </c>
      <c r="AC163" s="196">
        <f t="shared" si="218"/>
        <v>0</v>
      </c>
      <c r="AD163" s="190">
        <f t="shared" si="45"/>
        <v>0</v>
      </c>
      <c r="AE163" s="89">
        <f t="shared" si="46"/>
        <v>0</v>
      </c>
      <c r="AF163" s="89">
        <f t="shared" si="47"/>
        <v>0</v>
      </c>
      <c r="AG163" s="89">
        <f t="shared" si="48"/>
        <v>0</v>
      </c>
      <c r="AH163" s="89">
        <f t="shared" si="49"/>
        <v>0</v>
      </c>
      <c r="AI163" s="89">
        <f t="shared" si="50"/>
        <v>0</v>
      </c>
      <c r="AJ163" s="89">
        <f t="shared" si="51"/>
        <v>0</v>
      </c>
      <c r="AK163" s="89">
        <f t="shared" si="52"/>
        <v>0</v>
      </c>
      <c r="AL163" s="89">
        <f t="shared" si="53"/>
        <v>0</v>
      </c>
      <c r="AM163" s="89">
        <f t="shared" si="54"/>
        <v>0</v>
      </c>
    </row>
    <row r="164" spans="2:39" s="190" customFormat="1" ht="77.25" customHeight="1">
      <c r="B164" s="191">
        <f t="shared" si="39"/>
        <v>144</v>
      </c>
      <c r="C164" s="275"/>
      <c r="D164" s="275"/>
      <c r="E164" s="276"/>
      <c r="F164" s="276"/>
      <c r="G164" s="185"/>
      <c r="H164" s="184" t="s">
        <v>251</v>
      </c>
      <c r="I164" s="266" t="s">
        <v>265</v>
      </c>
      <c r="J164" s="267"/>
      <c r="K164" s="268"/>
      <c r="L164" s="192"/>
      <c r="M164" s="192"/>
      <c r="N164" s="192"/>
      <c r="O164" s="192"/>
      <c r="P164" s="192"/>
      <c r="Q164" s="192"/>
      <c r="R164" s="192"/>
      <c r="S164" s="192"/>
      <c r="T164" s="192"/>
      <c r="U164" s="269"/>
      <c r="V164" s="270"/>
      <c r="W164" s="270"/>
      <c r="X164" s="271"/>
      <c r="Y164" s="193" t="str">
        <f t="shared" si="214"/>
        <v>未実施</v>
      </c>
      <c r="Z164" s="194" t="str">
        <f t="shared" si="215"/>
        <v/>
      </c>
      <c r="AA164" s="195" t="str">
        <f t="shared" si="216"/>
        <v/>
      </c>
      <c r="AB164" s="196">
        <f t="shared" si="217"/>
        <v>0</v>
      </c>
      <c r="AC164" s="196">
        <f t="shared" si="218"/>
        <v>0</v>
      </c>
      <c r="AD164" s="190">
        <f t="shared" si="45"/>
        <v>0</v>
      </c>
      <c r="AE164" s="89">
        <f t="shared" si="46"/>
        <v>0</v>
      </c>
      <c r="AF164" s="89">
        <f t="shared" si="47"/>
        <v>0</v>
      </c>
      <c r="AG164" s="89">
        <f t="shared" si="48"/>
        <v>0</v>
      </c>
      <c r="AH164" s="89">
        <f t="shared" si="49"/>
        <v>0</v>
      </c>
      <c r="AI164" s="89">
        <f t="shared" si="50"/>
        <v>0</v>
      </c>
      <c r="AJ164" s="89">
        <f t="shared" si="51"/>
        <v>0</v>
      </c>
      <c r="AK164" s="89">
        <f t="shared" si="52"/>
        <v>0</v>
      </c>
      <c r="AL164" s="89">
        <f t="shared" si="53"/>
        <v>0</v>
      </c>
      <c r="AM164" s="89">
        <f t="shared" si="54"/>
        <v>0</v>
      </c>
    </row>
    <row r="165" spans="2:39" s="190" customFormat="1" ht="77.25" customHeight="1">
      <c r="B165" s="191">
        <f t="shared" si="39"/>
        <v>145</v>
      </c>
      <c r="C165" s="275"/>
      <c r="D165" s="275"/>
      <c r="E165" s="276"/>
      <c r="F165" s="276"/>
      <c r="G165" s="185"/>
      <c r="H165" s="184" t="s">
        <v>252</v>
      </c>
      <c r="I165" s="266" t="s">
        <v>265</v>
      </c>
      <c r="J165" s="267"/>
      <c r="K165" s="268"/>
      <c r="L165" s="192"/>
      <c r="M165" s="192"/>
      <c r="N165" s="192"/>
      <c r="O165" s="192"/>
      <c r="P165" s="192"/>
      <c r="Q165" s="192"/>
      <c r="R165" s="192"/>
      <c r="S165" s="192"/>
      <c r="T165" s="192"/>
      <c r="U165" s="269"/>
      <c r="V165" s="270"/>
      <c r="W165" s="270"/>
      <c r="X165" s="271"/>
      <c r="Y165" s="193" t="str">
        <f t="shared" si="214"/>
        <v>未実施</v>
      </c>
      <c r="Z165" s="194" t="str">
        <f t="shared" si="215"/>
        <v/>
      </c>
      <c r="AA165" s="195" t="str">
        <f t="shared" si="216"/>
        <v/>
      </c>
      <c r="AB165" s="196">
        <f t="shared" si="217"/>
        <v>0</v>
      </c>
      <c r="AC165" s="196">
        <f t="shared" si="218"/>
        <v>0</v>
      </c>
      <c r="AD165" s="190">
        <f t="shared" si="45"/>
        <v>0</v>
      </c>
      <c r="AE165" s="89">
        <f t="shared" si="46"/>
        <v>0</v>
      </c>
      <c r="AF165" s="89">
        <f t="shared" si="47"/>
        <v>0</v>
      </c>
      <c r="AG165" s="89">
        <f t="shared" si="48"/>
        <v>0</v>
      </c>
      <c r="AH165" s="89">
        <f t="shared" si="49"/>
        <v>0</v>
      </c>
      <c r="AI165" s="89">
        <f t="shared" si="50"/>
        <v>0</v>
      </c>
      <c r="AJ165" s="89">
        <f t="shared" si="51"/>
        <v>0</v>
      </c>
      <c r="AK165" s="89">
        <f t="shared" si="52"/>
        <v>0</v>
      </c>
      <c r="AL165" s="89">
        <f t="shared" si="53"/>
        <v>0</v>
      </c>
      <c r="AM165" s="89">
        <f t="shared" si="54"/>
        <v>0</v>
      </c>
    </row>
    <row r="166" spans="2:39" s="190" customFormat="1" ht="77.25" customHeight="1">
      <c r="B166" s="191">
        <f t="shared" si="39"/>
        <v>146</v>
      </c>
      <c r="C166" s="275"/>
      <c r="D166" s="275"/>
      <c r="E166" s="276"/>
      <c r="F166" s="276"/>
      <c r="G166" s="185"/>
      <c r="H166" s="184" t="s">
        <v>253</v>
      </c>
      <c r="I166" s="266" t="s">
        <v>265</v>
      </c>
      <c r="J166" s="267"/>
      <c r="K166" s="268"/>
      <c r="L166" s="192"/>
      <c r="M166" s="192"/>
      <c r="N166" s="192"/>
      <c r="O166" s="192"/>
      <c r="P166" s="192"/>
      <c r="Q166" s="192"/>
      <c r="R166" s="192"/>
      <c r="S166" s="192"/>
      <c r="T166" s="192"/>
      <c r="U166" s="269"/>
      <c r="V166" s="270"/>
      <c r="W166" s="270"/>
      <c r="X166" s="271"/>
      <c r="Y166" s="193" t="str">
        <f t="shared" si="214"/>
        <v>未実施</v>
      </c>
      <c r="Z166" s="194" t="str">
        <f t="shared" si="215"/>
        <v/>
      </c>
      <c r="AA166" s="195" t="str">
        <f t="shared" si="216"/>
        <v/>
      </c>
      <c r="AB166" s="196">
        <f t="shared" si="217"/>
        <v>0</v>
      </c>
      <c r="AC166" s="196">
        <f t="shared" si="218"/>
        <v>0</v>
      </c>
      <c r="AD166" s="190">
        <f t="shared" si="45"/>
        <v>0</v>
      </c>
      <c r="AE166" s="89">
        <f t="shared" si="46"/>
        <v>0</v>
      </c>
      <c r="AF166" s="89">
        <f t="shared" si="47"/>
        <v>0</v>
      </c>
      <c r="AG166" s="89">
        <f t="shared" si="48"/>
        <v>0</v>
      </c>
      <c r="AH166" s="89">
        <f t="shared" si="49"/>
        <v>0</v>
      </c>
      <c r="AI166" s="89">
        <f t="shared" si="50"/>
        <v>0</v>
      </c>
      <c r="AJ166" s="89">
        <f t="shared" si="51"/>
        <v>0</v>
      </c>
      <c r="AK166" s="89">
        <f t="shared" si="52"/>
        <v>0</v>
      </c>
      <c r="AL166" s="89">
        <f t="shared" si="53"/>
        <v>0</v>
      </c>
      <c r="AM166" s="89">
        <f t="shared" si="54"/>
        <v>0</v>
      </c>
    </row>
    <row r="167" spans="2:39" s="190" customFormat="1" ht="77.25" customHeight="1">
      <c r="B167" s="191">
        <f t="shared" si="39"/>
        <v>147</v>
      </c>
      <c r="C167" s="275"/>
      <c r="D167" s="275"/>
      <c r="E167" s="276"/>
      <c r="F167" s="276"/>
      <c r="G167" s="185"/>
      <c r="H167" s="184" t="s">
        <v>254</v>
      </c>
      <c r="I167" s="266" t="s">
        <v>265</v>
      </c>
      <c r="J167" s="267"/>
      <c r="K167" s="268"/>
      <c r="L167" s="192"/>
      <c r="M167" s="192"/>
      <c r="N167" s="192"/>
      <c r="O167" s="192"/>
      <c r="P167" s="192"/>
      <c r="Q167" s="192"/>
      <c r="R167" s="192"/>
      <c r="S167" s="192"/>
      <c r="T167" s="192"/>
      <c r="U167" s="269"/>
      <c r="V167" s="270"/>
      <c r="W167" s="270"/>
      <c r="X167" s="271"/>
      <c r="Y167" s="193" t="str">
        <f t="shared" si="214"/>
        <v>未実施</v>
      </c>
      <c r="Z167" s="194" t="str">
        <f t="shared" si="215"/>
        <v/>
      </c>
      <c r="AA167" s="195" t="str">
        <f t="shared" si="216"/>
        <v/>
      </c>
      <c r="AB167" s="196">
        <f t="shared" si="217"/>
        <v>0</v>
      </c>
      <c r="AC167" s="196">
        <f t="shared" si="218"/>
        <v>0</v>
      </c>
      <c r="AD167" s="190">
        <f t="shared" si="45"/>
        <v>0</v>
      </c>
      <c r="AE167" s="89">
        <f t="shared" si="46"/>
        <v>0</v>
      </c>
      <c r="AF167" s="89">
        <f t="shared" si="47"/>
        <v>0</v>
      </c>
      <c r="AG167" s="89">
        <f t="shared" si="48"/>
        <v>0</v>
      </c>
      <c r="AH167" s="89">
        <f t="shared" si="49"/>
        <v>0</v>
      </c>
      <c r="AI167" s="89">
        <f t="shared" si="50"/>
        <v>0</v>
      </c>
      <c r="AJ167" s="89">
        <f t="shared" si="51"/>
        <v>0</v>
      </c>
      <c r="AK167" s="89">
        <f t="shared" si="52"/>
        <v>0</v>
      </c>
      <c r="AL167" s="89">
        <f t="shared" si="53"/>
        <v>0</v>
      </c>
      <c r="AM167" s="89">
        <f t="shared" si="54"/>
        <v>0</v>
      </c>
    </row>
    <row r="168" spans="2:39" s="190" customFormat="1" ht="77.25" customHeight="1">
      <c r="B168" s="191">
        <f t="shared" si="39"/>
        <v>148</v>
      </c>
      <c r="C168" s="275"/>
      <c r="D168" s="275"/>
      <c r="E168" s="276"/>
      <c r="F168" s="276"/>
      <c r="G168" s="185"/>
      <c r="H168" s="184" t="s">
        <v>255</v>
      </c>
      <c r="I168" s="266" t="s">
        <v>267</v>
      </c>
      <c r="J168" s="267"/>
      <c r="K168" s="268"/>
      <c r="L168" s="192"/>
      <c r="M168" s="192"/>
      <c r="N168" s="192"/>
      <c r="O168" s="192"/>
      <c r="P168" s="192"/>
      <c r="Q168" s="192"/>
      <c r="R168" s="192"/>
      <c r="S168" s="192"/>
      <c r="T168" s="192"/>
      <c r="U168" s="269"/>
      <c r="V168" s="270"/>
      <c r="W168" s="270"/>
      <c r="X168" s="271"/>
      <c r="Y168" s="193" t="str">
        <f t="shared" si="214"/>
        <v>未実施</v>
      </c>
      <c r="Z168" s="194" t="str">
        <f t="shared" si="215"/>
        <v/>
      </c>
      <c r="AA168" s="195" t="str">
        <f t="shared" si="216"/>
        <v/>
      </c>
      <c r="AB168" s="196">
        <f t="shared" si="217"/>
        <v>0</v>
      </c>
      <c r="AC168" s="196">
        <f t="shared" si="218"/>
        <v>0</v>
      </c>
      <c r="AD168" s="190">
        <f t="shared" si="45"/>
        <v>0</v>
      </c>
      <c r="AE168" s="89">
        <f t="shared" si="46"/>
        <v>0</v>
      </c>
      <c r="AF168" s="89">
        <f t="shared" si="47"/>
        <v>0</v>
      </c>
      <c r="AG168" s="89">
        <f t="shared" si="48"/>
        <v>0</v>
      </c>
      <c r="AH168" s="89">
        <f t="shared" si="49"/>
        <v>0</v>
      </c>
      <c r="AI168" s="89">
        <f t="shared" si="50"/>
        <v>0</v>
      </c>
      <c r="AJ168" s="89">
        <f t="shared" si="51"/>
        <v>0</v>
      </c>
      <c r="AK168" s="89">
        <f t="shared" si="52"/>
        <v>0</v>
      </c>
      <c r="AL168" s="89">
        <f t="shared" si="53"/>
        <v>0</v>
      </c>
      <c r="AM168" s="89">
        <f t="shared" si="54"/>
        <v>0</v>
      </c>
    </row>
    <row r="169" spans="2:39" s="190" customFormat="1" ht="77.25" customHeight="1">
      <c r="B169" s="191">
        <f t="shared" si="39"/>
        <v>149</v>
      </c>
      <c r="C169" s="275"/>
      <c r="D169" s="275"/>
      <c r="E169" s="276"/>
      <c r="F169" s="276"/>
      <c r="G169" s="185"/>
      <c r="H169" s="184" t="s">
        <v>256</v>
      </c>
      <c r="I169" s="266" t="s">
        <v>265</v>
      </c>
      <c r="J169" s="267"/>
      <c r="K169" s="268"/>
      <c r="L169" s="192"/>
      <c r="M169" s="192"/>
      <c r="N169" s="192"/>
      <c r="O169" s="192"/>
      <c r="P169" s="192"/>
      <c r="Q169" s="192"/>
      <c r="R169" s="192"/>
      <c r="S169" s="192"/>
      <c r="T169" s="192"/>
      <c r="U169" s="269"/>
      <c r="V169" s="270"/>
      <c r="W169" s="270"/>
      <c r="X169" s="271"/>
      <c r="Y169" s="193" t="str">
        <f t="shared" si="214"/>
        <v>未実施</v>
      </c>
      <c r="Z169" s="194" t="str">
        <f t="shared" si="215"/>
        <v/>
      </c>
      <c r="AA169" s="195" t="str">
        <f t="shared" si="216"/>
        <v/>
      </c>
      <c r="AB169" s="196">
        <f t="shared" si="217"/>
        <v>0</v>
      </c>
      <c r="AC169" s="196">
        <f t="shared" si="218"/>
        <v>0</v>
      </c>
      <c r="AD169" s="190">
        <f t="shared" si="45"/>
        <v>0</v>
      </c>
      <c r="AE169" s="89">
        <f t="shared" si="46"/>
        <v>0</v>
      </c>
      <c r="AF169" s="89">
        <f t="shared" si="47"/>
        <v>0</v>
      </c>
      <c r="AG169" s="89">
        <f t="shared" si="48"/>
        <v>0</v>
      </c>
      <c r="AH169" s="89">
        <f t="shared" si="49"/>
        <v>0</v>
      </c>
      <c r="AI169" s="89">
        <f t="shared" si="50"/>
        <v>0</v>
      </c>
      <c r="AJ169" s="89">
        <f t="shared" si="51"/>
        <v>0</v>
      </c>
      <c r="AK169" s="89">
        <f t="shared" si="52"/>
        <v>0</v>
      </c>
      <c r="AL169" s="89">
        <f t="shared" si="53"/>
        <v>0</v>
      </c>
      <c r="AM169" s="89">
        <f t="shared" si="54"/>
        <v>0</v>
      </c>
    </row>
    <row r="170" spans="2:39" s="190" customFormat="1" ht="77.25" customHeight="1">
      <c r="B170" s="191">
        <f t="shared" si="39"/>
        <v>150</v>
      </c>
      <c r="C170" s="275"/>
      <c r="D170" s="275"/>
      <c r="E170" s="276"/>
      <c r="F170" s="276"/>
      <c r="G170" s="185"/>
      <c r="H170" s="184" t="s">
        <v>257</v>
      </c>
      <c r="I170" s="266" t="s">
        <v>265</v>
      </c>
      <c r="J170" s="267"/>
      <c r="K170" s="268"/>
      <c r="L170" s="192"/>
      <c r="M170" s="192"/>
      <c r="N170" s="192"/>
      <c r="O170" s="192"/>
      <c r="P170" s="192"/>
      <c r="Q170" s="192"/>
      <c r="R170" s="192"/>
      <c r="S170" s="192"/>
      <c r="T170" s="192"/>
      <c r="U170" s="269"/>
      <c r="V170" s="270"/>
      <c r="W170" s="270"/>
      <c r="X170" s="271"/>
      <c r="Y170" s="193" t="str">
        <f t="shared" si="214"/>
        <v>未実施</v>
      </c>
      <c r="Z170" s="194" t="str">
        <f t="shared" si="215"/>
        <v/>
      </c>
      <c r="AA170" s="195" t="str">
        <f t="shared" si="216"/>
        <v/>
      </c>
      <c r="AB170" s="196">
        <f t="shared" si="217"/>
        <v>0</v>
      </c>
      <c r="AC170" s="196">
        <f t="shared" si="218"/>
        <v>0</v>
      </c>
      <c r="AD170" s="190">
        <f t="shared" si="45"/>
        <v>0</v>
      </c>
      <c r="AE170" s="89">
        <f t="shared" si="46"/>
        <v>0</v>
      </c>
      <c r="AF170" s="89">
        <f t="shared" si="47"/>
        <v>0</v>
      </c>
      <c r="AG170" s="89">
        <f t="shared" si="48"/>
        <v>0</v>
      </c>
      <c r="AH170" s="89">
        <f t="shared" si="49"/>
        <v>0</v>
      </c>
      <c r="AI170" s="89">
        <f t="shared" si="50"/>
        <v>0</v>
      </c>
      <c r="AJ170" s="89">
        <f t="shared" si="51"/>
        <v>0</v>
      </c>
      <c r="AK170" s="89">
        <f t="shared" si="52"/>
        <v>0</v>
      </c>
      <c r="AL170" s="89">
        <f t="shared" si="53"/>
        <v>0</v>
      </c>
      <c r="AM170" s="89">
        <f t="shared" si="54"/>
        <v>0</v>
      </c>
    </row>
    <row r="171" spans="2:39" s="190" customFormat="1" ht="77.25" customHeight="1">
      <c r="B171" s="191">
        <f t="shared" si="39"/>
        <v>151</v>
      </c>
      <c r="C171" s="275"/>
      <c r="D171" s="275"/>
      <c r="E171" s="276"/>
      <c r="F171" s="276"/>
      <c r="G171" s="185"/>
      <c r="H171" s="184" t="s">
        <v>258</v>
      </c>
      <c r="I171" s="266" t="s">
        <v>268</v>
      </c>
      <c r="J171" s="267"/>
      <c r="K171" s="268"/>
      <c r="L171" s="192"/>
      <c r="M171" s="192"/>
      <c r="N171" s="192"/>
      <c r="O171" s="192"/>
      <c r="P171" s="192"/>
      <c r="Q171" s="192"/>
      <c r="R171" s="192"/>
      <c r="S171" s="192"/>
      <c r="T171" s="192"/>
      <c r="U171" s="269"/>
      <c r="V171" s="270"/>
      <c r="W171" s="270"/>
      <c r="X171" s="271"/>
      <c r="Y171" s="193" t="str">
        <f t="shared" si="214"/>
        <v>未実施</v>
      </c>
      <c r="Z171" s="194" t="str">
        <f t="shared" si="215"/>
        <v/>
      </c>
      <c r="AA171" s="195" t="str">
        <f t="shared" si="216"/>
        <v/>
      </c>
      <c r="AB171" s="196">
        <f t="shared" si="217"/>
        <v>0</v>
      </c>
      <c r="AC171" s="196">
        <f t="shared" si="218"/>
        <v>0</v>
      </c>
      <c r="AD171" s="190">
        <f t="shared" si="45"/>
        <v>0</v>
      </c>
      <c r="AE171" s="89">
        <f t="shared" si="46"/>
        <v>0</v>
      </c>
      <c r="AF171" s="89">
        <f t="shared" si="47"/>
        <v>0</v>
      </c>
      <c r="AG171" s="89">
        <f t="shared" si="48"/>
        <v>0</v>
      </c>
      <c r="AH171" s="89">
        <f t="shared" si="49"/>
        <v>0</v>
      </c>
      <c r="AI171" s="89">
        <f t="shared" si="50"/>
        <v>0</v>
      </c>
      <c r="AJ171" s="89">
        <f t="shared" si="51"/>
        <v>0</v>
      </c>
      <c r="AK171" s="89">
        <f t="shared" si="52"/>
        <v>0</v>
      </c>
      <c r="AL171" s="89">
        <f t="shared" si="53"/>
        <v>0</v>
      </c>
      <c r="AM171" s="89">
        <f t="shared" si="54"/>
        <v>0</v>
      </c>
    </row>
    <row r="172" spans="2:39" s="190" customFormat="1" ht="77.25" customHeight="1">
      <c r="B172" s="191">
        <f t="shared" si="39"/>
        <v>152</v>
      </c>
      <c r="C172" s="275"/>
      <c r="D172" s="275"/>
      <c r="E172" s="276"/>
      <c r="F172" s="276"/>
      <c r="G172" s="185"/>
      <c r="H172" s="184" t="s">
        <v>259</v>
      </c>
      <c r="I172" s="266" t="s">
        <v>264</v>
      </c>
      <c r="J172" s="267"/>
      <c r="K172" s="268"/>
      <c r="L172" s="192"/>
      <c r="M172" s="192"/>
      <c r="N172" s="192"/>
      <c r="O172" s="192"/>
      <c r="P172" s="192"/>
      <c r="Q172" s="192"/>
      <c r="R172" s="192"/>
      <c r="S172" s="192"/>
      <c r="T172" s="192"/>
      <c r="U172" s="269"/>
      <c r="V172" s="270"/>
      <c r="W172" s="270"/>
      <c r="X172" s="271"/>
      <c r="Y172" s="193" t="str">
        <f t="shared" si="214"/>
        <v>未実施</v>
      </c>
      <c r="Z172" s="194" t="str">
        <f t="shared" si="215"/>
        <v/>
      </c>
      <c r="AA172" s="195" t="str">
        <f t="shared" si="216"/>
        <v/>
      </c>
      <c r="AB172" s="196">
        <f t="shared" si="217"/>
        <v>0</v>
      </c>
      <c r="AC172" s="196">
        <f t="shared" si="218"/>
        <v>0</v>
      </c>
      <c r="AD172" s="190">
        <f t="shared" si="45"/>
        <v>0</v>
      </c>
      <c r="AE172" s="89">
        <f t="shared" si="46"/>
        <v>0</v>
      </c>
      <c r="AF172" s="89">
        <f t="shared" si="47"/>
        <v>0</v>
      </c>
      <c r="AG172" s="89">
        <f t="shared" si="48"/>
        <v>0</v>
      </c>
      <c r="AH172" s="89">
        <f t="shared" si="49"/>
        <v>0</v>
      </c>
      <c r="AI172" s="89">
        <f t="shared" si="50"/>
        <v>0</v>
      </c>
      <c r="AJ172" s="89">
        <f t="shared" si="51"/>
        <v>0</v>
      </c>
      <c r="AK172" s="89">
        <f t="shared" si="52"/>
        <v>0</v>
      </c>
      <c r="AL172" s="89">
        <f t="shared" si="53"/>
        <v>0</v>
      </c>
      <c r="AM172" s="89">
        <f t="shared" si="54"/>
        <v>0</v>
      </c>
    </row>
    <row r="173" spans="2:39" s="190" customFormat="1" ht="77.25" customHeight="1">
      <c r="B173" s="191">
        <f t="shared" si="39"/>
        <v>153</v>
      </c>
      <c r="C173" s="275"/>
      <c r="D173" s="275"/>
      <c r="E173" s="276"/>
      <c r="F173" s="276"/>
      <c r="G173" s="185"/>
      <c r="H173" s="184" t="s">
        <v>260</v>
      </c>
      <c r="I173" s="266" t="s">
        <v>268</v>
      </c>
      <c r="J173" s="267"/>
      <c r="K173" s="268"/>
      <c r="L173" s="192"/>
      <c r="M173" s="192"/>
      <c r="N173" s="192"/>
      <c r="O173" s="192"/>
      <c r="P173" s="192"/>
      <c r="Q173" s="192"/>
      <c r="R173" s="192"/>
      <c r="S173" s="192"/>
      <c r="T173" s="192"/>
      <c r="U173" s="269"/>
      <c r="V173" s="270"/>
      <c r="W173" s="270"/>
      <c r="X173" s="271"/>
      <c r="Y173" s="193" t="str">
        <f t="shared" si="214"/>
        <v>未実施</v>
      </c>
      <c r="Z173" s="194" t="str">
        <f t="shared" si="215"/>
        <v/>
      </c>
      <c r="AA173" s="195" t="str">
        <f t="shared" si="216"/>
        <v/>
      </c>
      <c r="AB173" s="196">
        <f t="shared" si="217"/>
        <v>0</v>
      </c>
      <c r="AC173" s="196">
        <f t="shared" si="218"/>
        <v>0</v>
      </c>
      <c r="AD173" s="190">
        <f t="shared" si="45"/>
        <v>0</v>
      </c>
      <c r="AE173" s="89">
        <f t="shared" si="46"/>
        <v>0</v>
      </c>
      <c r="AF173" s="89">
        <f t="shared" si="47"/>
        <v>0</v>
      </c>
      <c r="AG173" s="89">
        <f t="shared" si="48"/>
        <v>0</v>
      </c>
      <c r="AH173" s="89">
        <f t="shared" si="49"/>
        <v>0</v>
      </c>
      <c r="AI173" s="89">
        <f t="shared" si="50"/>
        <v>0</v>
      </c>
      <c r="AJ173" s="89">
        <f t="shared" si="51"/>
        <v>0</v>
      </c>
      <c r="AK173" s="89">
        <f t="shared" si="52"/>
        <v>0</v>
      </c>
      <c r="AL173" s="89">
        <f t="shared" si="53"/>
        <v>0</v>
      </c>
      <c r="AM173" s="89">
        <f t="shared" si="54"/>
        <v>0</v>
      </c>
    </row>
    <row r="174" spans="2:39" s="190" customFormat="1" ht="77.25" customHeight="1">
      <c r="B174" s="191">
        <f t="shared" si="39"/>
        <v>154</v>
      </c>
      <c r="C174" s="275"/>
      <c r="D174" s="275"/>
      <c r="E174" s="276"/>
      <c r="F174" s="276"/>
      <c r="G174" s="185"/>
      <c r="H174" s="184" t="s">
        <v>261</v>
      </c>
      <c r="I174" s="266" t="s">
        <v>268</v>
      </c>
      <c r="J174" s="267"/>
      <c r="K174" s="268"/>
      <c r="L174" s="192"/>
      <c r="M174" s="192"/>
      <c r="N174" s="192"/>
      <c r="O174" s="192"/>
      <c r="P174" s="192"/>
      <c r="Q174" s="192"/>
      <c r="R174" s="192"/>
      <c r="S174" s="192"/>
      <c r="T174" s="192"/>
      <c r="U174" s="269"/>
      <c r="V174" s="270"/>
      <c r="W174" s="270"/>
      <c r="X174" s="271"/>
      <c r="Y174" s="193" t="str">
        <f t="shared" si="214"/>
        <v>未実施</v>
      </c>
      <c r="Z174" s="194" t="str">
        <f t="shared" si="215"/>
        <v/>
      </c>
      <c r="AA174" s="195" t="str">
        <f t="shared" si="216"/>
        <v/>
      </c>
      <c r="AB174" s="196">
        <f t="shared" si="217"/>
        <v>0</v>
      </c>
      <c r="AC174" s="196">
        <f t="shared" si="218"/>
        <v>0</v>
      </c>
      <c r="AD174" s="190">
        <f t="shared" si="45"/>
        <v>0</v>
      </c>
      <c r="AE174" s="89">
        <f t="shared" si="46"/>
        <v>0</v>
      </c>
      <c r="AF174" s="89">
        <f t="shared" si="47"/>
        <v>0</v>
      </c>
      <c r="AG174" s="89">
        <f t="shared" si="48"/>
        <v>0</v>
      </c>
      <c r="AH174" s="89">
        <f t="shared" si="49"/>
        <v>0</v>
      </c>
      <c r="AI174" s="89">
        <f t="shared" si="50"/>
        <v>0</v>
      </c>
      <c r="AJ174" s="89">
        <f t="shared" si="51"/>
        <v>0</v>
      </c>
      <c r="AK174" s="89">
        <f t="shared" si="52"/>
        <v>0</v>
      </c>
      <c r="AL174" s="89">
        <f t="shared" si="53"/>
        <v>0</v>
      </c>
      <c r="AM174" s="89">
        <f t="shared" si="54"/>
        <v>0</v>
      </c>
    </row>
    <row r="175" spans="2:39" s="190" customFormat="1" ht="77.25" customHeight="1">
      <c r="B175" s="191">
        <f t="shared" si="39"/>
        <v>155</v>
      </c>
      <c r="C175" s="275"/>
      <c r="D175" s="275"/>
      <c r="E175" s="276"/>
      <c r="F175" s="276"/>
      <c r="G175" s="185"/>
      <c r="H175" s="184" t="s">
        <v>262</v>
      </c>
      <c r="I175" s="266" t="s">
        <v>268</v>
      </c>
      <c r="J175" s="267"/>
      <c r="K175" s="268"/>
      <c r="L175" s="192"/>
      <c r="M175" s="192"/>
      <c r="N175" s="192"/>
      <c r="O175" s="192"/>
      <c r="P175" s="192"/>
      <c r="Q175" s="192"/>
      <c r="R175" s="192"/>
      <c r="S175" s="192"/>
      <c r="T175" s="192"/>
      <c r="U175" s="269"/>
      <c r="V175" s="270"/>
      <c r="W175" s="270"/>
      <c r="X175" s="271"/>
      <c r="Y175" s="193" t="str">
        <f t="shared" si="214"/>
        <v>未実施</v>
      </c>
      <c r="Z175" s="194" t="str">
        <f t="shared" si="215"/>
        <v/>
      </c>
      <c r="AA175" s="195" t="str">
        <f t="shared" si="216"/>
        <v/>
      </c>
      <c r="AB175" s="196">
        <f t="shared" si="217"/>
        <v>0</v>
      </c>
      <c r="AC175" s="196">
        <f t="shared" si="218"/>
        <v>0</v>
      </c>
      <c r="AD175" s="190">
        <f t="shared" si="45"/>
        <v>0</v>
      </c>
      <c r="AE175" s="89">
        <f t="shared" si="46"/>
        <v>0</v>
      </c>
      <c r="AF175" s="89">
        <f t="shared" si="47"/>
        <v>0</v>
      </c>
      <c r="AG175" s="89">
        <f t="shared" si="48"/>
        <v>0</v>
      </c>
      <c r="AH175" s="89">
        <f t="shared" si="49"/>
        <v>0</v>
      </c>
      <c r="AI175" s="89">
        <f t="shared" si="50"/>
        <v>0</v>
      </c>
      <c r="AJ175" s="89">
        <f t="shared" si="51"/>
        <v>0</v>
      </c>
      <c r="AK175" s="89">
        <f t="shared" si="52"/>
        <v>0</v>
      </c>
      <c r="AL175" s="89">
        <f t="shared" si="53"/>
        <v>0</v>
      </c>
      <c r="AM175" s="89">
        <f t="shared" si="54"/>
        <v>0</v>
      </c>
    </row>
    <row r="176" spans="2:39" s="190" customFormat="1" ht="77.25" customHeight="1">
      <c r="B176" s="191">
        <f t="shared" si="39"/>
        <v>156</v>
      </c>
      <c r="C176" s="275"/>
      <c r="D176" s="275"/>
      <c r="E176" s="342"/>
      <c r="F176" s="342"/>
      <c r="G176" s="185"/>
      <c r="H176" s="184" t="s">
        <v>263</v>
      </c>
      <c r="I176" s="266" t="s">
        <v>358</v>
      </c>
      <c r="J176" s="267"/>
      <c r="K176" s="268"/>
      <c r="L176" s="192"/>
      <c r="M176" s="192"/>
      <c r="N176" s="192"/>
      <c r="O176" s="192"/>
      <c r="P176" s="192"/>
      <c r="Q176" s="192"/>
      <c r="R176" s="192"/>
      <c r="S176" s="192"/>
      <c r="T176" s="192"/>
      <c r="U176" s="269"/>
      <c r="V176" s="270"/>
      <c r="W176" s="270"/>
      <c r="X176" s="271"/>
      <c r="Y176" s="193" t="str">
        <f t="shared" si="214"/>
        <v>未実施</v>
      </c>
      <c r="Z176" s="194" t="str">
        <f t="shared" si="215"/>
        <v/>
      </c>
      <c r="AA176" s="195" t="str">
        <f t="shared" si="216"/>
        <v/>
      </c>
      <c r="AB176" s="196">
        <f t="shared" si="217"/>
        <v>0</v>
      </c>
      <c r="AC176" s="196">
        <f t="shared" si="218"/>
        <v>0</v>
      </c>
      <c r="AD176" s="190">
        <f t="shared" si="45"/>
        <v>0</v>
      </c>
      <c r="AE176" s="89">
        <f t="shared" si="46"/>
        <v>0</v>
      </c>
      <c r="AF176" s="89">
        <f t="shared" si="47"/>
        <v>0</v>
      </c>
      <c r="AG176" s="89">
        <f t="shared" si="48"/>
        <v>0</v>
      </c>
      <c r="AH176" s="89">
        <f t="shared" si="49"/>
        <v>0</v>
      </c>
      <c r="AI176" s="89">
        <f t="shared" si="50"/>
        <v>0</v>
      </c>
      <c r="AJ176" s="89">
        <f t="shared" si="51"/>
        <v>0</v>
      </c>
      <c r="AK176" s="89">
        <f t="shared" si="52"/>
        <v>0</v>
      </c>
      <c r="AL176" s="89">
        <f t="shared" si="53"/>
        <v>0</v>
      </c>
      <c r="AM176" s="89">
        <f t="shared" si="54"/>
        <v>0</v>
      </c>
    </row>
    <row r="177" spans="1:39" s="190" customFormat="1" ht="60.75" customHeight="1">
      <c r="B177" s="191">
        <f t="shared" si="39"/>
        <v>157</v>
      </c>
      <c r="C177" s="275"/>
      <c r="D177" s="275"/>
      <c r="E177" s="343" t="s">
        <v>363</v>
      </c>
      <c r="F177" s="344"/>
      <c r="G177" s="187" t="s">
        <v>270</v>
      </c>
      <c r="H177" s="184" t="s">
        <v>271</v>
      </c>
      <c r="I177" s="266" t="s">
        <v>359</v>
      </c>
      <c r="J177" s="267"/>
      <c r="K177" s="268"/>
      <c r="L177" s="192"/>
      <c r="M177" s="192"/>
      <c r="N177" s="192"/>
      <c r="O177" s="192"/>
      <c r="P177" s="192"/>
      <c r="Q177" s="192"/>
      <c r="R177" s="192"/>
      <c r="S177" s="192"/>
      <c r="T177" s="192"/>
      <c r="U177" s="269"/>
      <c r="V177" s="270"/>
      <c r="W177" s="270"/>
      <c r="X177" s="271"/>
      <c r="Y177" s="193" t="str">
        <f t="shared" si="214"/>
        <v>未実施</v>
      </c>
      <c r="Z177" s="194" t="str">
        <f t="shared" si="215"/>
        <v/>
      </c>
      <c r="AA177" s="195" t="str">
        <f t="shared" si="216"/>
        <v/>
      </c>
      <c r="AB177" s="196">
        <f t="shared" si="217"/>
        <v>0</v>
      </c>
      <c r="AC177" s="196">
        <f t="shared" si="218"/>
        <v>0</v>
      </c>
      <c r="AD177" s="190">
        <f t="shared" si="45"/>
        <v>0</v>
      </c>
      <c r="AE177" s="89">
        <f t="shared" si="46"/>
        <v>0</v>
      </c>
      <c r="AF177" s="89">
        <f t="shared" si="47"/>
        <v>0</v>
      </c>
      <c r="AG177" s="89">
        <f t="shared" si="48"/>
        <v>0</v>
      </c>
      <c r="AH177" s="89">
        <f t="shared" si="49"/>
        <v>0</v>
      </c>
      <c r="AI177" s="89">
        <f t="shared" si="50"/>
        <v>0</v>
      </c>
      <c r="AJ177" s="89">
        <f t="shared" si="51"/>
        <v>0</v>
      </c>
      <c r="AK177" s="89">
        <f t="shared" si="52"/>
        <v>0</v>
      </c>
      <c r="AL177" s="89">
        <f t="shared" si="53"/>
        <v>0</v>
      </c>
      <c r="AM177" s="89">
        <f t="shared" si="54"/>
        <v>0</v>
      </c>
    </row>
    <row r="178" spans="1:39" s="190" customFormat="1" ht="409.6" customHeight="1">
      <c r="B178" s="191">
        <f t="shared" si="39"/>
        <v>158</v>
      </c>
      <c r="C178" s="275"/>
      <c r="D178" s="275"/>
      <c r="E178" s="284"/>
      <c r="F178" s="276"/>
      <c r="G178" s="185"/>
      <c r="H178" s="184" t="s">
        <v>274</v>
      </c>
      <c r="I178" s="266" t="s">
        <v>443</v>
      </c>
      <c r="J178" s="267"/>
      <c r="K178" s="268"/>
      <c r="L178" s="192"/>
      <c r="M178" s="192"/>
      <c r="N178" s="192"/>
      <c r="O178" s="192"/>
      <c r="P178" s="192"/>
      <c r="Q178" s="192"/>
      <c r="R178" s="192"/>
      <c r="S178" s="192"/>
      <c r="T178" s="192"/>
      <c r="U178" s="269"/>
      <c r="V178" s="270"/>
      <c r="W178" s="270"/>
      <c r="X178" s="271"/>
      <c r="Y178" s="193" t="str">
        <f t="shared" si="214"/>
        <v>未実施</v>
      </c>
      <c r="Z178" s="194" t="str">
        <f t="shared" si="215"/>
        <v/>
      </c>
      <c r="AA178" s="195" t="str">
        <f t="shared" si="216"/>
        <v/>
      </c>
      <c r="AB178" s="196">
        <f t="shared" si="217"/>
        <v>0</v>
      </c>
      <c r="AC178" s="196">
        <f t="shared" si="218"/>
        <v>0</v>
      </c>
      <c r="AD178" s="190">
        <f t="shared" si="45"/>
        <v>0</v>
      </c>
      <c r="AE178" s="89">
        <f t="shared" si="46"/>
        <v>0</v>
      </c>
      <c r="AF178" s="89">
        <f t="shared" si="47"/>
        <v>0</v>
      </c>
      <c r="AG178" s="89">
        <f t="shared" si="48"/>
        <v>0</v>
      </c>
      <c r="AH178" s="89">
        <f t="shared" si="49"/>
        <v>0</v>
      </c>
      <c r="AI178" s="89">
        <f t="shared" si="50"/>
        <v>0</v>
      </c>
      <c r="AJ178" s="89">
        <f t="shared" si="51"/>
        <v>0</v>
      </c>
      <c r="AK178" s="89">
        <f t="shared" si="52"/>
        <v>0</v>
      </c>
      <c r="AL178" s="89">
        <f t="shared" si="53"/>
        <v>0</v>
      </c>
      <c r="AM178" s="89">
        <f t="shared" si="54"/>
        <v>0</v>
      </c>
    </row>
    <row r="179" spans="1:39" s="190" customFormat="1" ht="217.5" customHeight="1">
      <c r="B179" s="191">
        <f t="shared" si="39"/>
        <v>159</v>
      </c>
      <c r="C179" s="275"/>
      <c r="D179" s="275"/>
      <c r="E179" s="284"/>
      <c r="F179" s="276"/>
      <c r="G179" s="186"/>
      <c r="H179" s="184" t="s">
        <v>275</v>
      </c>
      <c r="I179" s="266" t="s">
        <v>360</v>
      </c>
      <c r="J179" s="267"/>
      <c r="K179" s="268"/>
      <c r="L179" s="192"/>
      <c r="M179" s="192"/>
      <c r="N179" s="192"/>
      <c r="O179" s="192"/>
      <c r="P179" s="192"/>
      <c r="Q179" s="192"/>
      <c r="R179" s="192"/>
      <c r="S179" s="192"/>
      <c r="T179" s="192"/>
      <c r="U179" s="269"/>
      <c r="V179" s="270"/>
      <c r="W179" s="270"/>
      <c r="X179" s="271"/>
      <c r="Y179" s="193" t="str">
        <f t="shared" si="214"/>
        <v>未実施</v>
      </c>
      <c r="Z179" s="194" t="str">
        <f t="shared" si="215"/>
        <v/>
      </c>
      <c r="AA179" s="195" t="str">
        <f t="shared" si="216"/>
        <v/>
      </c>
      <c r="AB179" s="196">
        <f t="shared" si="217"/>
        <v>0</v>
      </c>
      <c r="AC179" s="196">
        <f t="shared" si="218"/>
        <v>0</v>
      </c>
      <c r="AD179" s="190">
        <f t="shared" si="45"/>
        <v>0</v>
      </c>
      <c r="AE179" s="89">
        <f t="shared" si="46"/>
        <v>0</v>
      </c>
      <c r="AF179" s="89">
        <f t="shared" si="47"/>
        <v>0</v>
      </c>
      <c r="AG179" s="89">
        <f t="shared" si="48"/>
        <v>0</v>
      </c>
      <c r="AH179" s="89">
        <f t="shared" si="49"/>
        <v>0</v>
      </c>
      <c r="AI179" s="89">
        <f t="shared" si="50"/>
        <v>0</v>
      </c>
      <c r="AJ179" s="89">
        <f t="shared" si="51"/>
        <v>0</v>
      </c>
      <c r="AK179" s="89">
        <f t="shared" si="52"/>
        <v>0</v>
      </c>
      <c r="AL179" s="89">
        <f t="shared" si="53"/>
        <v>0</v>
      </c>
      <c r="AM179" s="89">
        <f t="shared" si="54"/>
        <v>0</v>
      </c>
    </row>
    <row r="180" spans="1:39" s="88" customFormat="1" ht="80.099999999999994" customHeight="1">
      <c r="A180" s="84"/>
      <c r="B180" s="85">
        <f t="shared" si="39"/>
        <v>160</v>
      </c>
      <c r="C180" s="277"/>
      <c r="D180" s="277"/>
      <c r="E180" s="278"/>
      <c r="F180" s="278"/>
      <c r="G180" s="167" t="s">
        <v>361</v>
      </c>
      <c r="H180" s="167"/>
      <c r="I180" s="266" t="s">
        <v>364</v>
      </c>
      <c r="J180" s="267"/>
      <c r="K180" s="268"/>
      <c r="L180" s="86"/>
      <c r="M180" s="86"/>
      <c r="N180" s="86"/>
      <c r="O180" s="86"/>
      <c r="P180" s="86"/>
      <c r="Q180" s="86"/>
      <c r="R180" s="86"/>
      <c r="S180" s="86"/>
      <c r="T180" s="86"/>
      <c r="U180" s="279"/>
      <c r="V180" s="280"/>
      <c r="W180" s="280"/>
      <c r="X180" s="281"/>
      <c r="Y180" s="176" t="str">
        <f t="shared" si="214"/>
        <v>未実施</v>
      </c>
      <c r="Z180" s="177" t="str">
        <f t="shared" si="215"/>
        <v/>
      </c>
      <c r="AA180" s="178" t="str">
        <f t="shared" si="216"/>
        <v/>
      </c>
      <c r="AB180" s="87">
        <f t="shared" si="217"/>
        <v>0</v>
      </c>
      <c r="AC180" s="87">
        <f t="shared" si="218"/>
        <v>0</v>
      </c>
      <c r="AD180" s="88">
        <f t="shared" si="45"/>
        <v>0</v>
      </c>
      <c r="AE180" s="89">
        <f t="shared" si="46"/>
        <v>0</v>
      </c>
      <c r="AF180" s="89">
        <f t="shared" si="47"/>
        <v>0</v>
      </c>
      <c r="AG180" s="89">
        <f t="shared" si="48"/>
        <v>0</v>
      </c>
      <c r="AH180" s="89">
        <f t="shared" si="49"/>
        <v>0</v>
      </c>
      <c r="AI180" s="89">
        <f t="shared" si="50"/>
        <v>0</v>
      </c>
      <c r="AJ180" s="89">
        <f t="shared" si="51"/>
        <v>0</v>
      </c>
      <c r="AK180" s="89">
        <f t="shared" si="52"/>
        <v>0</v>
      </c>
      <c r="AL180" s="89">
        <f t="shared" si="53"/>
        <v>0</v>
      </c>
      <c r="AM180" s="89">
        <f t="shared" si="54"/>
        <v>0</v>
      </c>
    </row>
    <row r="181" spans="1:39" s="190" customFormat="1" ht="60.75" customHeight="1">
      <c r="B181" s="191">
        <f t="shared" si="39"/>
        <v>161</v>
      </c>
      <c r="C181" s="275"/>
      <c r="D181" s="275"/>
      <c r="E181" s="343" t="s">
        <v>365</v>
      </c>
      <c r="F181" s="344"/>
      <c r="G181" s="187" t="s">
        <v>270</v>
      </c>
      <c r="H181" s="184" t="s">
        <v>271</v>
      </c>
      <c r="I181" s="266" t="s">
        <v>359</v>
      </c>
      <c r="J181" s="267"/>
      <c r="K181" s="268"/>
      <c r="L181" s="192"/>
      <c r="M181" s="192"/>
      <c r="N181" s="192"/>
      <c r="O181" s="192"/>
      <c r="P181" s="192"/>
      <c r="Q181" s="192"/>
      <c r="R181" s="192"/>
      <c r="S181" s="192"/>
      <c r="T181" s="192"/>
      <c r="U181" s="269"/>
      <c r="V181" s="270"/>
      <c r="W181" s="270"/>
      <c r="X181" s="271"/>
      <c r="Y181" s="193" t="str">
        <f t="shared" ref="Y181:Y186" si="219">IF(COUNTA(C181:K181)=0,"",IF(COUNTA(L181:T181)=0,"未実施",IF(COUNTIF(L181:T181,"Y")=1,"終了","試験中")))</f>
        <v>未実施</v>
      </c>
      <c r="Z181" s="194" t="str">
        <f t="shared" ref="Z181:Z186" si="220">IF(COUNTA(C181:K181)=0,"",IF(L181&lt;&gt;"",$L$10,IF(M181&lt;&gt;"",$M$10,IF(N181&lt;&gt;"",$N$10,IF(O181&lt;&gt;"",$O$10,IF(P181&lt;&gt;"",$P$10,IF(T181&lt;&gt;"",$T$10,"")))))))</f>
        <v/>
      </c>
      <c r="AA181" s="195" t="str">
        <f t="shared" ref="AA181:AA186" si="221">IF(COUNTA(C181:K181)=0,"",IF(L181="Y",$L$10,IF(M181="Y",$M$10,IF(N181="Y",$N$10,IF(O181="Y",$O$10,IF(P181="Y",$P$10,IF(T181="Y",$T$10,"")))))))</f>
        <v/>
      </c>
      <c r="AB181" s="196">
        <f t="shared" ref="AB181:AB186" si="222">IF(OR(L181 &lt;&gt; "",M181 &lt;&gt;"",N181 &lt;&gt; "",O181 &lt;&gt;"",P181 &lt;&gt; "",Q181 &lt;&gt;"",R181 &lt;&gt; "",S181 &lt;&gt;"",T181 &lt;&gt; ""),1,0)</f>
        <v>0</v>
      </c>
      <c r="AC181" s="196">
        <f t="shared" ref="AC181:AC186" si="223">IF(OR(L181 = "H",M181 = "H",N181 = "H",O181 = "H",P181 = "H",Q181 = "H",R181 = "H",S181 = "H",T181 = "H",L181 = "M",M181 = "M",N181 = "M",O181 = "M",P181 = "M",Q181 = "M",R181 = "M",S181 = "M",T181 = "M",L181 = "L",M181 = "L",N181 = "L",O181 = "L",P181 = "L",Q181 = "L",R181 = "L",S181 = "L",T181 = "L"),1,0)</f>
        <v>0</v>
      </c>
      <c r="AD181" s="190">
        <f t="shared" si="45"/>
        <v>0</v>
      </c>
      <c r="AE181" s="89">
        <f t="shared" si="46"/>
        <v>0</v>
      </c>
      <c r="AF181" s="89">
        <f t="shared" si="47"/>
        <v>0</v>
      </c>
      <c r="AG181" s="89">
        <f t="shared" si="48"/>
        <v>0</v>
      </c>
      <c r="AH181" s="89">
        <f t="shared" si="49"/>
        <v>0</v>
      </c>
      <c r="AI181" s="89">
        <f t="shared" si="50"/>
        <v>0</v>
      </c>
      <c r="AJ181" s="89">
        <f t="shared" si="51"/>
        <v>0</v>
      </c>
      <c r="AK181" s="89">
        <f t="shared" si="52"/>
        <v>0</v>
      </c>
      <c r="AL181" s="89">
        <f t="shared" si="53"/>
        <v>0</v>
      </c>
      <c r="AM181" s="89">
        <f t="shared" si="54"/>
        <v>0</v>
      </c>
    </row>
    <row r="182" spans="1:39" s="190" customFormat="1" ht="409.6" customHeight="1">
      <c r="B182" s="191">
        <f t="shared" si="39"/>
        <v>162</v>
      </c>
      <c r="C182" s="275"/>
      <c r="D182" s="275"/>
      <c r="E182" s="284"/>
      <c r="F182" s="276"/>
      <c r="G182" s="185"/>
      <c r="H182" s="184" t="s">
        <v>274</v>
      </c>
      <c r="I182" s="266" t="s">
        <v>367</v>
      </c>
      <c r="J182" s="267"/>
      <c r="K182" s="268"/>
      <c r="L182" s="192"/>
      <c r="M182" s="192"/>
      <c r="N182" s="192"/>
      <c r="O182" s="192"/>
      <c r="P182" s="192"/>
      <c r="Q182" s="192"/>
      <c r="R182" s="192"/>
      <c r="S182" s="192"/>
      <c r="T182" s="192"/>
      <c r="U182" s="269"/>
      <c r="V182" s="270"/>
      <c r="W182" s="270"/>
      <c r="X182" s="271"/>
      <c r="Y182" s="193" t="str">
        <f t="shared" si="219"/>
        <v>未実施</v>
      </c>
      <c r="Z182" s="194" t="str">
        <f t="shared" si="220"/>
        <v/>
      </c>
      <c r="AA182" s="195" t="str">
        <f t="shared" si="221"/>
        <v/>
      </c>
      <c r="AB182" s="196">
        <f t="shared" si="222"/>
        <v>0</v>
      </c>
      <c r="AC182" s="196">
        <f t="shared" si="223"/>
        <v>0</v>
      </c>
      <c r="AD182" s="190">
        <f t="shared" si="45"/>
        <v>0</v>
      </c>
      <c r="AE182" s="89">
        <f t="shared" si="46"/>
        <v>0</v>
      </c>
      <c r="AF182" s="89">
        <f t="shared" si="47"/>
        <v>0</v>
      </c>
      <c r="AG182" s="89">
        <f t="shared" si="48"/>
        <v>0</v>
      </c>
      <c r="AH182" s="89">
        <f t="shared" si="49"/>
        <v>0</v>
      </c>
      <c r="AI182" s="89">
        <f t="shared" si="50"/>
        <v>0</v>
      </c>
      <c r="AJ182" s="89">
        <f t="shared" si="51"/>
        <v>0</v>
      </c>
      <c r="AK182" s="89">
        <f t="shared" si="52"/>
        <v>0</v>
      </c>
      <c r="AL182" s="89">
        <f t="shared" si="53"/>
        <v>0</v>
      </c>
      <c r="AM182" s="89">
        <f t="shared" si="54"/>
        <v>0</v>
      </c>
    </row>
    <row r="183" spans="1:39" s="88" customFormat="1" ht="135.75" customHeight="1">
      <c r="A183" s="84"/>
      <c r="B183" s="85">
        <f t="shared" si="39"/>
        <v>163</v>
      </c>
      <c r="C183" s="289"/>
      <c r="D183" s="290"/>
      <c r="E183" s="291"/>
      <c r="F183" s="290"/>
      <c r="G183" s="181"/>
      <c r="H183" s="184" t="s">
        <v>366</v>
      </c>
      <c r="I183" s="266" t="s">
        <v>368</v>
      </c>
      <c r="J183" s="267"/>
      <c r="K183" s="268"/>
      <c r="L183" s="86"/>
      <c r="M183" s="86"/>
      <c r="N183" s="86"/>
      <c r="O183" s="86"/>
      <c r="P183" s="86"/>
      <c r="Q183" s="86"/>
      <c r="R183" s="86"/>
      <c r="S183" s="86"/>
      <c r="T183" s="86"/>
      <c r="U183" s="279"/>
      <c r="V183" s="280"/>
      <c r="W183" s="280"/>
      <c r="X183" s="281"/>
      <c r="Y183" s="176" t="str">
        <f t="shared" si="219"/>
        <v>未実施</v>
      </c>
      <c r="Z183" s="177" t="str">
        <f t="shared" si="220"/>
        <v/>
      </c>
      <c r="AA183" s="178" t="str">
        <f t="shared" si="221"/>
        <v/>
      </c>
      <c r="AB183" s="87">
        <f t="shared" si="222"/>
        <v>0</v>
      </c>
      <c r="AC183" s="87">
        <f t="shared" si="223"/>
        <v>0</v>
      </c>
      <c r="AD183" s="88">
        <f t="shared" si="45"/>
        <v>0</v>
      </c>
      <c r="AE183" s="89">
        <f t="shared" si="46"/>
        <v>0</v>
      </c>
      <c r="AF183" s="89">
        <f t="shared" si="47"/>
        <v>0</v>
      </c>
      <c r="AG183" s="89">
        <f t="shared" si="48"/>
        <v>0</v>
      </c>
      <c r="AH183" s="89">
        <f t="shared" si="49"/>
        <v>0</v>
      </c>
      <c r="AI183" s="89">
        <f t="shared" si="50"/>
        <v>0</v>
      </c>
      <c r="AJ183" s="89">
        <f t="shared" si="51"/>
        <v>0</v>
      </c>
      <c r="AK183" s="89">
        <f t="shared" si="52"/>
        <v>0</v>
      </c>
      <c r="AL183" s="89">
        <f t="shared" si="53"/>
        <v>0</v>
      </c>
      <c r="AM183" s="89">
        <f t="shared" si="54"/>
        <v>0</v>
      </c>
    </row>
    <row r="184" spans="1:39" s="190" customFormat="1" ht="217.5" customHeight="1">
      <c r="B184" s="191">
        <f t="shared" si="39"/>
        <v>164</v>
      </c>
      <c r="C184" s="275"/>
      <c r="D184" s="275"/>
      <c r="E184" s="284"/>
      <c r="F184" s="276"/>
      <c r="G184" s="186"/>
      <c r="H184" s="184" t="s">
        <v>275</v>
      </c>
      <c r="I184" s="266" t="s">
        <v>360</v>
      </c>
      <c r="J184" s="267"/>
      <c r="K184" s="268"/>
      <c r="L184" s="192"/>
      <c r="M184" s="192"/>
      <c r="N184" s="192"/>
      <c r="O184" s="192"/>
      <c r="P184" s="192"/>
      <c r="Q184" s="192"/>
      <c r="R184" s="192"/>
      <c r="S184" s="192"/>
      <c r="T184" s="192"/>
      <c r="U184" s="269"/>
      <c r="V184" s="270"/>
      <c r="W184" s="270"/>
      <c r="X184" s="271"/>
      <c r="Y184" s="193" t="str">
        <f t="shared" si="219"/>
        <v>未実施</v>
      </c>
      <c r="Z184" s="194" t="str">
        <f t="shared" si="220"/>
        <v/>
      </c>
      <c r="AA184" s="195" t="str">
        <f t="shared" si="221"/>
        <v/>
      </c>
      <c r="AB184" s="196">
        <f t="shared" si="222"/>
        <v>0</v>
      </c>
      <c r="AC184" s="196">
        <f t="shared" si="223"/>
        <v>0</v>
      </c>
      <c r="AD184" s="190">
        <f t="shared" si="45"/>
        <v>0</v>
      </c>
      <c r="AE184" s="89">
        <f t="shared" si="46"/>
        <v>0</v>
      </c>
      <c r="AF184" s="89">
        <f t="shared" si="47"/>
        <v>0</v>
      </c>
      <c r="AG184" s="89">
        <f t="shared" si="48"/>
        <v>0</v>
      </c>
      <c r="AH184" s="89">
        <f t="shared" si="49"/>
        <v>0</v>
      </c>
      <c r="AI184" s="89">
        <f t="shared" si="50"/>
        <v>0</v>
      </c>
      <c r="AJ184" s="89">
        <f t="shared" si="51"/>
        <v>0</v>
      </c>
      <c r="AK184" s="89">
        <f t="shared" si="52"/>
        <v>0</v>
      </c>
      <c r="AL184" s="89">
        <f t="shared" si="53"/>
        <v>0</v>
      </c>
      <c r="AM184" s="89">
        <f t="shared" si="54"/>
        <v>0</v>
      </c>
    </row>
    <row r="185" spans="1:39" s="88" customFormat="1" ht="80.099999999999994" customHeight="1">
      <c r="A185" s="84"/>
      <c r="B185" s="85">
        <f t="shared" si="39"/>
        <v>165</v>
      </c>
      <c r="C185" s="277"/>
      <c r="D185" s="277"/>
      <c r="E185" s="278"/>
      <c r="F185" s="278"/>
      <c r="G185" s="167" t="s">
        <v>361</v>
      </c>
      <c r="H185" s="167"/>
      <c r="I185" s="266" t="s">
        <v>364</v>
      </c>
      <c r="J185" s="267"/>
      <c r="K185" s="268"/>
      <c r="L185" s="86"/>
      <c r="M185" s="86"/>
      <c r="N185" s="86"/>
      <c r="O185" s="86"/>
      <c r="P185" s="86"/>
      <c r="Q185" s="86"/>
      <c r="R185" s="86"/>
      <c r="S185" s="86"/>
      <c r="T185" s="86"/>
      <c r="U185" s="279"/>
      <c r="V185" s="280"/>
      <c r="W185" s="280"/>
      <c r="X185" s="281"/>
      <c r="Y185" s="176" t="str">
        <f t="shared" si="219"/>
        <v>未実施</v>
      </c>
      <c r="Z185" s="177" t="str">
        <f t="shared" si="220"/>
        <v/>
      </c>
      <c r="AA185" s="178" t="str">
        <f t="shared" si="221"/>
        <v/>
      </c>
      <c r="AB185" s="87">
        <f t="shared" si="222"/>
        <v>0</v>
      </c>
      <c r="AC185" s="87">
        <f t="shared" si="223"/>
        <v>0</v>
      </c>
      <c r="AD185" s="88">
        <f t="shared" si="45"/>
        <v>0</v>
      </c>
      <c r="AE185" s="89">
        <f t="shared" si="46"/>
        <v>0</v>
      </c>
      <c r="AF185" s="89">
        <f t="shared" si="47"/>
        <v>0</v>
      </c>
      <c r="AG185" s="89">
        <f t="shared" si="48"/>
        <v>0</v>
      </c>
      <c r="AH185" s="89">
        <f t="shared" si="49"/>
        <v>0</v>
      </c>
      <c r="AI185" s="89">
        <f t="shared" si="50"/>
        <v>0</v>
      </c>
      <c r="AJ185" s="89">
        <f t="shared" si="51"/>
        <v>0</v>
      </c>
      <c r="AK185" s="89">
        <f t="shared" si="52"/>
        <v>0</v>
      </c>
      <c r="AL185" s="89">
        <f t="shared" si="53"/>
        <v>0</v>
      </c>
      <c r="AM185" s="89">
        <f t="shared" si="54"/>
        <v>0</v>
      </c>
    </row>
    <row r="186" spans="1:39" s="190" customFormat="1" ht="77.25" customHeight="1">
      <c r="B186" s="191">
        <f t="shared" si="39"/>
        <v>166</v>
      </c>
      <c r="C186" s="275"/>
      <c r="D186" s="275"/>
      <c r="E186" s="274" t="s">
        <v>373</v>
      </c>
      <c r="F186" s="274"/>
      <c r="G186" s="185" t="s">
        <v>375</v>
      </c>
      <c r="H186" s="184"/>
      <c r="I186" s="266" t="s">
        <v>376</v>
      </c>
      <c r="J186" s="267"/>
      <c r="K186" s="268"/>
      <c r="L186" s="116"/>
      <c r="M186" s="116"/>
      <c r="N186" s="116"/>
      <c r="O186" s="116"/>
      <c r="P186" s="116"/>
      <c r="Q186" s="116"/>
      <c r="R186" s="116"/>
      <c r="S186" s="116"/>
      <c r="T186" s="116"/>
      <c r="U186" s="269"/>
      <c r="V186" s="270"/>
      <c r="W186" s="270"/>
      <c r="X186" s="271"/>
      <c r="Y186" s="193" t="str">
        <f t="shared" si="219"/>
        <v>未実施</v>
      </c>
      <c r="Z186" s="194" t="str">
        <f t="shared" si="220"/>
        <v/>
      </c>
      <c r="AA186" s="195" t="str">
        <f t="shared" si="221"/>
        <v/>
      </c>
      <c r="AB186" s="196">
        <f t="shared" si="222"/>
        <v>0</v>
      </c>
      <c r="AC186" s="196">
        <f t="shared" si="223"/>
        <v>0</v>
      </c>
      <c r="AD186" s="190">
        <f t="shared" si="45"/>
        <v>0</v>
      </c>
      <c r="AE186" s="89">
        <f t="shared" si="46"/>
        <v>0</v>
      </c>
      <c r="AF186" s="89">
        <f t="shared" si="47"/>
        <v>0</v>
      </c>
      <c r="AG186" s="89">
        <f t="shared" si="48"/>
        <v>0</v>
      </c>
      <c r="AH186" s="89">
        <f t="shared" si="49"/>
        <v>0</v>
      </c>
      <c r="AI186" s="89">
        <f t="shared" si="50"/>
        <v>0</v>
      </c>
      <c r="AJ186" s="89">
        <f t="shared" si="51"/>
        <v>0</v>
      </c>
      <c r="AK186" s="89">
        <f t="shared" si="52"/>
        <v>0</v>
      </c>
      <c r="AL186" s="89">
        <f t="shared" si="53"/>
        <v>0</v>
      </c>
      <c r="AM186" s="89">
        <f t="shared" si="54"/>
        <v>0</v>
      </c>
    </row>
    <row r="187" spans="1:39" s="190" customFormat="1" ht="189" customHeight="1">
      <c r="B187" s="191">
        <f t="shared" si="39"/>
        <v>167</v>
      </c>
      <c r="C187" s="263" t="s">
        <v>374</v>
      </c>
      <c r="D187" s="263"/>
      <c r="E187" s="264" t="s">
        <v>329</v>
      </c>
      <c r="F187" s="265"/>
      <c r="G187" s="187" t="s">
        <v>134</v>
      </c>
      <c r="H187" s="167" t="s">
        <v>330</v>
      </c>
      <c r="I187" s="266" t="s">
        <v>331</v>
      </c>
      <c r="J187" s="267"/>
      <c r="K187" s="268"/>
      <c r="L187" s="192"/>
      <c r="M187" s="192"/>
      <c r="N187" s="192"/>
      <c r="O187" s="192"/>
      <c r="P187" s="192"/>
      <c r="Q187" s="192"/>
      <c r="R187" s="192"/>
      <c r="S187" s="192"/>
      <c r="T187" s="192"/>
      <c r="U187" s="269"/>
      <c r="V187" s="270"/>
      <c r="W187" s="270"/>
      <c r="X187" s="271"/>
      <c r="Y187" s="193" t="str">
        <f t="shared" si="70"/>
        <v>未実施</v>
      </c>
      <c r="Z187" s="194" t="str">
        <f t="shared" si="71"/>
        <v/>
      </c>
      <c r="AA187" s="195" t="str">
        <f t="shared" si="72"/>
        <v/>
      </c>
      <c r="AB187" s="196">
        <f t="shared" ref="AB187:AB195" si="224">IF(OR(L187 &lt;&gt; "",M187 &lt;&gt;"",N187 &lt;&gt; "",O187 &lt;&gt;"",P187 &lt;&gt; "",Q187 &lt;&gt;"",R187 &lt;&gt; "",S187 &lt;&gt;"",T187 &lt;&gt; ""),1,0)</f>
        <v>0</v>
      </c>
      <c r="AC187" s="196">
        <f t="shared" ref="AC187:AC195" si="225">IF(OR(L187 = "H",M187 = "H",N187 = "H",O187 = "H",P187 = "H",Q187 = "H",R187 = "H",S187 = "H",T187 = "H",L187 = "M",M187 = "M",N187 = "M",O187 = "M",P187 = "M",Q187 = "M",R187 = "M",S187 = "M",T187 = "M",L187 = "L",M187 = "L",N187 = "L",O187 = "L",P187 = "L",Q187 = "L",R187 = "L",S187 = "L",T187 = "L"),1,0)</f>
        <v>0</v>
      </c>
      <c r="AD187" s="190">
        <f t="shared" si="45"/>
        <v>1</v>
      </c>
      <c r="AE187" s="89">
        <f t="shared" si="46"/>
        <v>0</v>
      </c>
      <c r="AF187" s="89">
        <f t="shared" si="47"/>
        <v>0</v>
      </c>
      <c r="AG187" s="89">
        <f t="shared" si="48"/>
        <v>0</v>
      </c>
      <c r="AH187" s="89">
        <f t="shared" si="49"/>
        <v>0</v>
      </c>
      <c r="AI187" s="89">
        <f t="shared" si="50"/>
        <v>0</v>
      </c>
      <c r="AJ187" s="89">
        <f t="shared" si="51"/>
        <v>0</v>
      </c>
      <c r="AK187" s="89">
        <f t="shared" si="52"/>
        <v>0</v>
      </c>
      <c r="AL187" s="89">
        <f t="shared" si="53"/>
        <v>0</v>
      </c>
      <c r="AM187" s="89">
        <f t="shared" si="54"/>
        <v>0</v>
      </c>
    </row>
    <row r="188" spans="1:39" s="190" customFormat="1" ht="70.5" customHeight="1">
      <c r="B188" s="191">
        <f t="shared" si="39"/>
        <v>168</v>
      </c>
      <c r="C188" s="275"/>
      <c r="D188" s="275"/>
      <c r="E188" s="284"/>
      <c r="F188" s="276"/>
      <c r="G188" s="345"/>
      <c r="H188" s="167" t="s">
        <v>135</v>
      </c>
      <c r="I188" s="266" t="s">
        <v>377</v>
      </c>
      <c r="J188" s="267"/>
      <c r="K188" s="268"/>
      <c r="L188" s="192"/>
      <c r="M188" s="192"/>
      <c r="N188" s="192"/>
      <c r="O188" s="192"/>
      <c r="P188" s="192"/>
      <c r="Q188" s="192"/>
      <c r="R188" s="192"/>
      <c r="S188" s="192"/>
      <c r="T188" s="192"/>
      <c r="U188" s="269"/>
      <c r="V188" s="270"/>
      <c r="W188" s="270"/>
      <c r="X188" s="271"/>
      <c r="Y188" s="193" t="str">
        <f t="shared" ref="Y188:Y194" si="226">IF(COUNTA(C188:K188)=0,"",IF(COUNTA(L188:T188)=0,"未実施",IF(COUNTIF(L188:T188,"Y")=1,"終了","試験中")))</f>
        <v>未実施</v>
      </c>
      <c r="Z188" s="194" t="str">
        <f t="shared" ref="Z188:Z194" si="227">IF(COUNTA(C188:K188)=0,"",IF(L188&lt;&gt;"",$L$10,IF(M188&lt;&gt;"",$M$10,IF(N188&lt;&gt;"",$N$10,IF(O188&lt;&gt;"",$O$10,IF(P188&lt;&gt;"",$P$10,IF(T188&lt;&gt;"",$T$10,"")))))))</f>
        <v/>
      </c>
      <c r="AA188" s="195" t="str">
        <f t="shared" ref="AA188:AA194" si="228">IF(COUNTA(C188:K188)=0,"",IF(L188="Y",$L$10,IF(M188="Y",$M$10,IF(N188="Y",$N$10,IF(O188="Y",$O$10,IF(P188="Y",$P$10,IF(T188="Y",$T$10,"")))))))</f>
        <v/>
      </c>
      <c r="AB188" s="196">
        <f t="shared" si="224"/>
        <v>0</v>
      </c>
      <c r="AC188" s="196">
        <f t="shared" si="225"/>
        <v>0</v>
      </c>
      <c r="AD188" s="190">
        <f t="shared" si="45"/>
        <v>0</v>
      </c>
      <c r="AE188" s="89">
        <f t="shared" si="46"/>
        <v>0</v>
      </c>
      <c r="AF188" s="89">
        <f t="shared" si="47"/>
        <v>0</v>
      </c>
      <c r="AG188" s="89">
        <f t="shared" si="48"/>
        <v>0</v>
      </c>
      <c r="AH188" s="89">
        <f t="shared" si="49"/>
        <v>0</v>
      </c>
      <c r="AI188" s="89">
        <f t="shared" si="50"/>
        <v>0</v>
      </c>
      <c r="AJ188" s="89">
        <f t="shared" si="51"/>
        <v>0</v>
      </c>
      <c r="AK188" s="89">
        <f t="shared" si="52"/>
        <v>0</v>
      </c>
      <c r="AL188" s="89">
        <f t="shared" si="53"/>
        <v>0</v>
      </c>
      <c r="AM188" s="89">
        <f t="shared" si="54"/>
        <v>0</v>
      </c>
    </row>
    <row r="189" spans="1:39" s="88" customFormat="1" ht="44.25" customHeight="1">
      <c r="A189" s="84"/>
      <c r="B189" s="85">
        <f t="shared" si="39"/>
        <v>169</v>
      </c>
      <c r="C189" s="289"/>
      <c r="D189" s="290"/>
      <c r="E189" s="291"/>
      <c r="F189" s="290"/>
      <c r="G189" s="346" t="s">
        <v>184</v>
      </c>
      <c r="H189" s="167" t="s">
        <v>144</v>
      </c>
      <c r="I189" s="266" t="s">
        <v>378</v>
      </c>
      <c r="J189" s="267"/>
      <c r="K189" s="268"/>
      <c r="L189" s="86"/>
      <c r="M189" s="86"/>
      <c r="N189" s="86"/>
      <c r="O189" s="86"/>
      <c r="P189" s="86"/>
      <c r="Q189" s="86"/>
      <c r="R189" s="86"/>
      <c r="S189" s="86"/>
      <c r="T189" s="86"/>
      <c r="U189" s="279"/>
      <c r="V189" s="280"/>
      <c r="W189" s="280"/>
      <c r="X189" s="281"/>
      <c r="Y189" s="176" t="str">
        <f t="shared" si="226"/>
        <v>未実施</v>
      </c>
      <c r="Z189" s="177" t="str">
        <f t="shared" si="227"/>
        <v/>
      </c>
      <c r="AA189" s="178" t="str">
        <f t="shared" si="228"/>
        <v/>
      </c>
      <c r="AB189" s="87">
        <f t="shared" si="224"/>
        <v>0</v>
      </c>
      <c r="AC189" s="87">
        <f t="shared" si="225"/>
        <v>0</v>
      </c>
      <c r="AD189" s="88">
        <f t="shared" si="45"/>
        <v>0</v>
      </c>
      <c r="AE189" s="89">
        <f t="shared" si="46"/>
        <v>0</v>
      </c>
      <c r="AF189" s="89">
        <f t="shared" si="47"/>
        <v>0</v>
      </c>
      <c r="AG189" s="89">
        <f t="shared" si="48"/>
        <v>0</v>
      </c>
      <c r="AH189" s="89">
        <f t="shared" si="49"/>
        <v>0</v>
      </c>
      <c r="AI189" s="89">
        <f t="shared" si="50"/>
        <v>0</v>
      </c>
      <c r="AJ189" s="89">
        <f t="shared" si="51"/>
        <v>0</v>
      </c>
      <c r="AK189" s="89">
        <f t="shared" si="52"/>
        <v>0</v>
      </c>
      <c r="AL189" s="89">
        <f t="shared" si="53"/>
        <v>0</v>
      </c>
      <c r="AM189" s="89">
        <f t="shared" si="54"/>
        <v>0</v>
      </c>
    </row>
    <row r="190" spans="1:39" s="88" customFormat="1" ht="144" customHeight="1">
      <c r="A190" s="84"/>
      <c r="B190" s="85">
        <f t="shared" si="39"/>
        <v>170</v>
      </c>
      <c r="C190" s="289"/>
      <c r="D190" s="290"/>
      <c r="E190" s="291"/>
      <c r="F190" s="290"/>
      <c r="G190" s="181"/>
      <c r="H190" s="167" t="s">
        <v>191</v>
      </c>
      <c r="I190" s="266" t="s">
        <v>187</v>
      </c>
      <c r="J190" s="267"/>
      <c r="K190" s="268"/>
      <c r="L190" s="86"/>
      <c r="M190" s="86"/>
      <c r="N190" s="86"/>
      <c r="O190" s="86"/>
      <c r="P190" s="86"/>
      <c r="Q190" s="86"/>
      <c r="R190" s="86"/>
      <c r="S190" s="86"/>
      <c r="T190" s="86"/>
      <c r="U190" s="279"/>
      <c r="V190" s="280"/>
      <c r="W190" s="280"/>
      <c r="X190" s="281"/>
      <c r="Y190" s="176" t="str">
        <f t="shared" si="226"/>
        <v>未実施</v>
      </c>
      <c r="Z190" s="177" t="str">
        <f t="shared" si="227"/>
        <v/>
      </c>
      <c r="AA190" s="178" t="str">
        <f t="shared" si="228"/>
        <v/>
      </c>
      <c r="AB190" s="87">
        <f t="shared" si="224"/>
        <v>0</v>
      </c>
      <c r="AC190" s="87">
        <f t="shared" si="225"/>
        <v>0</v>
      </c>
      <c r="AD190" s="88">
        <f t="shared" si="45"/>
        <v>0</v>
      </c>
      <c r="AE190" s="89">
        <f t="shared" si="46"/>
        <v>0</v>
      </c>
      <c r="AF190" s="89">
        <f t="shared" si="47"/>
        <v>0</v>
      </c>
      <c r="AG190" s="89">
        <f t="shared" si="48"/>
        <v>0</v>
      </c>
      <c r="AH190" s="89">
        <f t="shared" si="49"/>
        <v>0</v>
      </c>
      <c r="AI190" s="89">
        <f t="shared" si="50"/>
        <v>0</v>
      </c>
      <c r="AJ190" s="89">
        <f t="shared" si="51"/>
        <v>0</v>
      </c>
      <c r="AK190" s="89">
        <f t="shared" si="52"/>
        <v>0</v>
      </c>
      <c r="AL190" s="89">
        <f t="shared" si="53"/>
        <v>0</v>
      </c>
      <c r="AM190" s="89">
        <f t="shared" si="54"/>
        <v>0</v>
      </c>
    </row>
    <row r="191" spans="1:39" s="88" customFormat="1" ht="144" customHeight="1">
      <c r="A191" s="84"/>
      <c r="B191" s="85">
        <f t="shared" si="39"/>
        <v>171</v>
      </c>
      <c r="C191" s="289"/>
      <c r="D191" s="290"/>
      <c r="E191" s="291"/>
      <c r="F191" s="290"/>
      <c r="G191" s="181"/>
      <c r="H191" s="167" t="s">
        <v>192</v>
      </c>
      <c r="I191" s="266" t="s">
        <v>189</v>
      </c>
      <c r="J191" s="267"/>
      <c r="K191" s="268"/>
      <c r="L191" s="86"/>
      <c r="M191" s="86"/>
      <c r="N191" s="86"/>
      <c r="O191" s="86"/>
      <c r="P191" s="86"/>
      <c r="Q191" s="86"/>
      <c r="R191" s="86"/>
      <c r="S191" s="86"/>
      <c r="T191" s="86"/>
      <c r="U191" s="279"/>
      <c r="V191" s="280"/>
      <c r="W191" s="280"/>
      <c r="X191" s="281"/>
      <c r="Y191" s="176" t="str">
        <f t="shared" si="226"/>
        <v>未実施</v>
      </c>
      <c r="Z191" s="177" t="str">
        <f t="shared" si="227"/>
        <v/>
      </c>
      <c r="AA191" s="178" t="str">
        <f t="shared" si="228"/>
        <v/>
      </c>
      <c r="AB191" s="87">
        <f t="shared" si="224"/>
        <v>0</v>
      </c>
      <c r="AC191" s="87">
        <f t="shared" si="225"/>
        <v>0</v>
      </c>
      <c r="AD191" s="88">
        <f t="shared" si="45"/>
        <v>0</v>
      </c>
      <c r="AE191" s="89">
        <f t="shared" si="46"/>
        <v>0</v>
      </c>
      <c r="AF191" s="89">
        <f t="shared" si="47"/>
        <v>0</v>
      </c>
      <c r="AG191" s="89">
        <f t="shared" si="48"/>
        <v>0</v>
      </c>
      <c r="AH191" s="89">
        <f t="shared" si="49"/>
        <v>0</v>
      </c>
      <c r="AI191" s="89">
        <f t="shared" si="50"/>
        <v>0</v>
      </c>
      <c r="AJ191" s="89">
        <f t="shared" si="51"/>
        <v>0</v>
      </c>
      <c r="AK191" s="89">
        <f t="shared" si="52"/>
        <v>0</v>
      </c>
      <c r="AL191" s="89">
        <f t="shared" si="53"/>
        <v>0</v>
      </c>
      <c r="AM191" s="89">
        <f t="shared" si="54"/>
        <v>0</v>
      </c>
    </row>
    <row r="192" spans="1:39" s="88" customFormat="1" ht="144" customHeight="1">
      <c r="A192" s="84"/>
      <c r="B192" s="85">
        <f t="shared" si="39"/>
        <v>172</v>
      </c>
      <c r="C192" s="289"/>
      <c r="D192" s="290"/>
      <c r="E192" s="291"/>
      <c r="F192" s="290"/>
      <c r="G192" s="181"/>
      <c r="H192" s="167" t="s">
        <v>193</v>
      </c>
      <c r="I192" s="266" t="s">
        <v>190</v>
      </c>
      <c r="J192" s="267"/>
      <c r="K192" s="268"/>
      <c r="L192" s="86"/>
      <c r="M192" s="86"/>
      <c r="N192" s="86"/>
      <c r="O192" s="86"/>
      <c r="P192" s="86"/>
      <c r="Q192" s="86"/>
      <c r="R192" s="86"/>
      <c r="S192" s="86"/>
      <c r="T192" s="86"/>
      <c r="U192" s="279"/>
      <c r="V192" s="280"/>
      <c r="W192" s="280"/>
      <c r="X192" s="281"/>
      <c r="Y192" s="176" t="str">
        <f t="shared" si="226"/>
        <v>未実施</v>
      </c>
      <c r="Z192" s="177" t="str">
        <f t="shared" si="227"/>
        <v/>
      </c>
      <c r="AA192" s="178" t="str">
        <f t="shared" si="228"/>
        <v/>
      </c>
      <c r="AB192" s="87">
        <f t="shared" si="224"/>
        <v>0</v>
      </c>
      <c r="AC192" s="87">
        <f t="shared" si="225"/>
        <v>0</v>
      </c>
      <c r="AD192" s="88">
        <f t="shared" si="45"/>
        <v>0</v>
      </c>
      <c r="AE192" s="89">
        <f t="shared" si="46"/>
        <v>0</v>
      </c>
      <c r="AF192" s="89">
        <f t="shared" si="47"/>
        <v>0</v>
      </c>
      <c r="AG192" s="89">
        <f t="shared" si="48"/>
        <v>0</v>
      </c>
      <c r="AH192" s="89">
        <f t="shared" si="49"/>
        <v>0</v>
      </c>
      <c r="AI192" s="89">
        <f t="shared" si="50"/>
        <v>0</v>
      </c>
      <c r="AJ192" s="89">
        <f t="shared" si="51"/>
        <v>0</v>
      </c>
      <c r="AK192" s="89">
        <f t="shared" si="52"/>
        <v>0</v>
      </c>
      <c r="AL192" s="89">
        <f t="shared" si="53"/>
        <v>0</v>
      </c>
      <c r="AM192" s="89">
        <f t="shared" si="54"/>
        <v>0</v>
      </c>
    </row>
    <row r="193" spans="1:39" s="88" customFormat="1" ht="78" customHeight="1">
      <c r="A193" s="84"/>
      <c r="B193" s="85">
        <f t="shared" si="39"/>
        <v>173</v>
      </c>
      <c r="C193" s="289"/>
      <c r="D193" s="290"/>
      <c r="E193" s="291"/>
      <c r="F193" s="290"/>
      <c r="G193" s="181"/>
      <c r="H193" s="167" t="s">
        <v>379</v>
      </c>
      <c r="I193" s="266" t="s">
        <v>382</v>
      </c>
      <c r="J193" s="267"/>
      <c r="K193" s="268"/>
      <c r="L193" s="86"/>
      <c r="M193" s="86"/>
      <c r="N193" s="86"/>
      <c r="O193" s="86"/>
      <c r="P193" s="86"/>
      <c r="Q193" s="86"/>
      <c r="R193" s="86"/>
      <c r="S193" s="86"/>
      <c r="T193" s="86"/>
      <c r="U193" s="279"/>
      <c r="V193" s="280"/>
      <c r="W193" s="280"/>
      <c r="X193" s="281"/>
      <c r="Y193" s="176" t="str">
        <f t="shared" si="226"/>
        <v>未実施</v>
      </c>
      <c r="Z193" s="177" t="str">
        <f t="shared" si="227"/>
        <v/>
      </c>
      <c r="AA193" s="178" t="str">
        <f t="shared" si="228"/>
        <v/>
      </c>
      <c r="AB193" s="87">
        <f t="shared" si="224"/>
        <v>0</v>
      </c>
      <c r="AC193" s="87">
        <f t="shared" si="225"/>
        <v>0</v>
      </c>
      <c r="AD193" s="88">
        <f t="shared" si="45"/>
        <v>0</v>
      </c>
      <c r="AE193" s="89">
        <f t="shared" si="46"/>
        <v>0</v>
      </c>
      <c r="AF193" s="89">
        <f t="shared" si="47"/>
        <v>0</v>
      </c>
      <c r="AG193" s="89">
        <f t="shared" si="48"/>
        <v>0</v>
      </c>
      <c r="AH193" s="89">
        <f t="shared" si="49"/>
        <v>0</v>
      </c>
      <c r="AI193" s="89">
        <f t="shared" si="50"/>
        <v>0</v>
      </c>
      <c r="AJ193" s="89">
        <f t="shared" si="51"/>
        <v>0</v>
      </c>
      <c r="AK193" s="89">
        <f t="shared" si="52"/>
        <v>0</v>
      </c>
      <c r="AL193" s="89">
        <f t="shared" si="53"/>
        <v>0</v>
      </c>
      <c r="AM193" s="89">
        <f t="shared" si="54"/>
        <v>0</v>
      </c>
    </row>
    <row r="194" spans="1:39" s="190" customFormat="1" ht="66.75" customHeight="1">
      <c r="B194" s="191">
        <f t="shared" si="39"/>
        <v>174</v>
      </c>
      <c r="C194" s="275"/>
      <c r="D194" s="275"/>
      <c r="E194" s="276"/>
      <c r="F194" s="276"/>
      <c r="G194" s="185"/>
      <c r="H194" s="184" t="s">
        <v>380</v>
      </c>
      <c r="I194" s="266" t="s">
        <v>381</v>
      </c>
      <c r="J194" s="267"/>
      <c r="K194" s="268"/>
      <c r="L194" s="192"/>
      <c r="M194" s="192"/>
      <c r="N194" s="192"/>
      <c r="O194" s="192"/>
      <c r="P194" s="192"/>
      <c r="Q194" s="192"/>
      <c r="R194" s="192"/>
      <c r="S194" s="192"/>
      <c r="T194" s="192"/>
      <c r="U194" s="269"/>
      <c r="V194" s="270"/>
      <c r="W194" s="270"/>
      <c r="X194" s="271"/>
      <c r="Y194" s="193" t="str">
        <f t="shared" si="226"/>
        <v>未実施</v>
      </c>
      <c r="Z194" s="194" t="str">
        <f t="shared" si="227"/>
        <v/>
      </c>
      <c r="AA194" s="195" t="str">
        <f t="shared" si="228"/>
        <v/>
      </c>
      <c r="AB194" s="196">
        <f t="shared" si="224"/>
        <v>0</v>
      </c>
      <c r="AC194" s="196">
        <f t="shared" si="225"/>
        <v>0</v>
      </c>
      <c r="AD194" s="190">
        <f t="shared" si="45"/>
        <v>0</v>
      </c>
      <c r="AE194" s="89">
        <f t="shared" si="46"/>
        <v>0</v>
      </c>
      <c r="AF194" s="89">
        <f t="shared" si="47"/>
        <v>0</v>
      </c>
      <c r="AG194" s="89">
        <f t="shared" si="48"/>
        <v>0</v>
      </c>
      <c r="AH194" s="89">
        <f t="shared" si="49"/>
        <v>0</v>
      </c>
      <c r="AI194" s="89">
        <f t="shared" si="50"/>
        <v>0</v>
      </c>
      <c r="AJ194" s="89">
        <f t="shared" si="51"/>
        <v>0</v>
      </c>
      <c r="AK194" s="89">
        <f t="shared" si="52"/>
        <v>0</v>
      </c>
      <c r="AL194" s="89">
        <f t="shared" si="53"/>
        <v>0</v>
      </c>
      <c r="AM194" s="89">
        <f t="shared" si="54"/>
        <v>0</v>
      </c>
    </row>
    <row r="195" spans="1:39" s="88" customFormat="1" ht="122.25" customHeight="1">
      <c r="A195" s="84"/>
      <c r="B195" s="85">
        <f t="shared" si="39"/>
        <v>175</v>
      </c>
      <c r="C195" s="347"/>
      <c r="D195" s="347"/>
      <c r="E195" s="334" t="s">
        <v>383</v>
      </c>
      <c r="F195" s="298"/>
      <c r="G195" s="167" t="s">
        <v>384</v>
      </c>
      <c r="H195" s="167" t="s">
        <v>386</v>
      </c>
      <c r="I195" s="266" t="s">
        <v>385</v>
      </c>
      <c r="J195" s="267"/>
      <c r="K195" s="268"/>
      <c r="L195" s="86"/>
      <c r="M195" s="86"/>
      <c r="N195" s="86"/>
      <c r="O195" s="86"/>
      <c r="P195" s="86"/>
      <c r="Q195" s="86"/>
      <c r="R195" s="86"/>
      <c r="S195" s="86"/>
      <c r="T195" s="86"/>
      <c r="U195" s="279"/>
      <c r="V195" s="280"/>
      <c r="W195" s="280"/>
      <c r="X195" s="281"/>
      <c r="Y195" s="176" t="str">
        <f t="shared" si="70"/>
        <v>未実施</v>
      </c>
      <c r="Z195" s="177" t="str">
        <f t="shared" si="71"/>
        <v/>
      </c>
      <c r="AA195" s="178" t="str">
        <f t="shared" si="72"/>
        <v/>
      </c>
      <c r="AB195" s="87">
        <f t="shared" si="224"/>
        <v>0</v>
      </c>
      <c r="AC195" s="87">
        <f t="shared" si="225"/>
        <v>0</v>
      </c>
      <c r="AD195" s="88">
        <f t="shared" si="45"/>
        <v>0</v>
      </c>
      <c r="AE195" s="89">
        <f t="shared" si="46"/>
        <v>0</v>
      </c>
      <c r="AF195" s="89">
        <f t="shared" si="47"/>
        <v>0</v>
      </c>
      <c r="AG195" s="89">
        <f t="shared" si="48"/>
        <v>0</v>
      </c>
      <c r="AH195" s="89">
        <f t="shared" si="49"/>
        <v>0</v>
      </c>
      <c r="AI195" s="89">
        <f t="shared" si="50"/>
        <v>0</v>
      </c>
      <c r="AJ195" s="89">
        <f t="shared" si="51"/>
        <v>0</v>
      </c>
      <c r="AK195" s="89">
        <f t="shared" si="52"/>
        <v>0</v>
      </c>
      <c r="AL195" s="89">
        <f t="shared" si="53"/>
        <v>0</v>
      </c>
      <c r="AM195" s="89">
        <f t="shared" si="54"/>
        <v>0</v>
      </c>
    </row>
    <row r="196" spans="1:39" s="88" customFormat="1" ht="72.75" customHeight="1">
      <c r="A196" s="84"/>
      <c r="B196" s="85">
        <f t="shared" si="39"/>
        <v>176</v>
      </c>
      <c r="C196" s="263" t="s">
        <v>387</v>
      </c>
      <c r="D196" s="263"/>
      <c r="E196" s="264" t="s">
        <v>388</v>
      </c>
      <c r="F196" s="265"/>
      <c r="G196" s="187" t="s">
        <v>134</v>
      </c>
      <c r="H196" s="167" t="s">
        <v>135</v>
      </c>
      <c r="I196" s="266" t="s">
        <v>389</v>
      </c>
      <c r="J196" s="267"/>
      <c r="K196" s="268"/>
      <c r="L196" s="183"/>
      <c r="M196" s="183"/>
      <c r="N196" s="183"/>
      <c r="O196" s="183"/>
      <c r="P196" s="183"/>
      <c r="Q196" s="183"/>
      <c r="R196" s="183"/>
      <c r="S196" s="183"/>
      <c r="T196" s="183"/>
      <c r="U196" s="279"/>
      <c r="V196" s="280"/>
      <c r="W196" s="280"/>
      <c r="X196" s="281"/>
      <c r="Y196" s="176" t="str">
        <f t="shared" ref="Y196:Y299" si="229">IF(COUNTA(C196:K196)=0,"",IF(COUNTA(L196:T196)=0,"未実施",IF(COUNTIF(L196:T196,"Y")=1,"終了","試験中")))</f>
        <v>未実施</v>
      </c>
      <c r="Z196" s="177" t="str">
        <f t="shared" ref="Z196:Z299" si="230">IF(COUNTA(C196:K196)=0,"",IF(L196&lt;&gt;"",$L$10,IF(M196&lt;&gt;"",$M$10,IF(N196&lt;&gt;"",$N$10,IF(O196&lt;&gt;"",$O$10,IF(P196&lt;&gt;"",$P$10,IF(T196&lt;&gt;"",$T$10,"")))))))</f>
        <v/>
      </c>
      <c r="AA196" s="178" t="str">
        <f t="shared" ref="AA196:AA299" si="231">IF(COUNTA(C196:K196)=0,"",IF(L196="Y",$L$10,IF(M196="Y",$M$10,IF(N196="Y",$N$10,IF(O196="Y",$O$10,IF(P196="Y",$P$10,IF(T196="Y",$T$10,"")))))))</f>
        <v/>
      </c>
      <c r="AB196" s="87">
        <f t="shared" si="73"/>
        <v>0</v>
      </c>
      <c r="AC196" s="87">
        <f t="shared" si="74"/>
        <v>0</v>
      </c>
      <c r="AD196" s="88">
        <f t="shared" si="45"/>
        <v>1</v>
      </c>
      <c r="AE196" s="89">
        <f t="shared" si="46"/>
        <v>0</v>
      </c>
      <c r="AF196" s="89">
        <f t="shared" si="47"/>
        <v>0</v>
      </c>
      <c r="AG196" s="89">
        <f t="shared" si="48"/>
        <v>0</v>
      </c>
      <c r="AH196" s="89">
        <f t="shared" si="49"/>
        <v>0</v>
      </c>
      <c r="AI196" s="89">
        <f t="shared" si="50"/>
        <v>0</v>
      </c>
      <c r="AJ196" s="89">
        <f t="shared" si="51"/>
        <v>0</v>
      </c>
      <c r="AK196" s="89">
        <f t="shared" si="52"/>
        <v>0</v>
      </c>
      <c r="AL196" s="89">
        <f t="shared" si="53"/>
        <v>0</v>
      </c>
      <c r="AM196" s="89">
        <f t="shared" si="54"/>
        <v>0</v>
      </c>
    </row>
    <row r="197" spans="1:39" s="88" customFormat="1" ht="40.5" customHeight="1">
      <c r="A197" s="84"/>
      <c r="B197" s="85">
        <f t="shared" si="39"/>
        <v>177</v>
      </c>
      <c r="C197" s="277"/>
      <c r="D197" s="277"/>
      <c r="E197" s="278"/>
      <c r="F197" s="278"/>
      <c r="G197" s="185"/>
      <c r="H197" s="167" t="s">
        <v>390</v>
      </c>
      <c r="I197" s="266" t="s">
        <v>391</v>
      </c>
      <c r="J197" s="267"/>
      <c r="K197" s="268"/>
      <c r="L197" s="183"/>
      <c r="M197" s="183"/>
      <c r="N197" s="183"/>
      <c r="O197" s="183"/>
      <c r="P197" s="183"/>
      <c r="Q197" s="183"/>
      <c r="R197" s="183"/>
      <c r="S197" s="183"/>
      <c r="T197" s="183"/>
      <c r="U197" s="279"/>
      <c r="V197" s="280"/>
      <c r="W197" s="280"/>
      <c r="X197" s="281"/>
      <c r="Y197" s="176" t="str">
        <f t="shared" si="229"/>
        <v>未実施</v>
      </c>
      <c r="Z197" s="177" t="str">
        <f t="shared" si="230"/>
        <v/>
      </c>
      <c r="AA197" s="178" t="str">
        <f t="shared" si="231"/>
        <v/>
      </c>
      <c r="AB197" s="87">
        <f t="shared" si="73"/>
        <v>0</v>
      </c>
      <c r="AC197" s="87">
        <f t="shared" si="74"/>
        <v>0</v>
      </c>
      <c r="AD197" s="88">
        <f t="shared" si="45"/>
        <v>0</v>
      </c>
      <c r="AE197" s="89">
        <f t="shared" si="46"/>
        <v>0</v>
      </c>
      <c r="AF197" s="89">
        <f t="shared" si="47"/>
        <v>0</v>
      </c>
      <c r="AG197" s="89">
        <f t="shared" si="48"/>
        <v>0</v>
      </c>
      <c r="AH197" s="89">
        <f t="shared" si="49"/>
        <v>0</v>
      </c>
      <c r="AI197" s="89">
        <f t="shared" si="50"/>
        <v>0</v>
      </c>
      <c r="AJ197" s="89">
        <f t="shared" si="51"/>
        <v>0</v>
      </c>
      <c r="AK197" s="89">
        <f t="shared" si="52"/>
        <v>0</v>
      </c>
      <c r="AL197" s="89">
        <f t="shared" si="53"/>
        <v>0</v>
      </c>
      <c r="AM197" s="89">
        <f t="shared" si="54"/>
        <v>0</v>
      </c>
    </row>
    <row r="198" spans="1:39" s="88" customFormat="1" ht="40.5" customHeight="1">
      <c r="A198" s="84"/>
      <c r="B198" s="85">
        <f t="shared" si="39"/>
        <v>178</v>
      </c>
      <c r="C198" s="277"/>
      <c r="D198" s="277"/>
      <c r="E198" s="278"/>
      <c r="F198" s="278"/>
      <c r="G198" s="185"/>
      <c r="H198" s="167" t="s">
        <v>392</v>
      </c>
      <c r="I198" s="266" t="s">
        <v>393</v>
      </c>
      <c r="J198" s="267"/>
      <c r="K198" s="268"/>
      <c r="L198" s="183"/>
      <c r="M198" s="183"/>
      <c r="N198" s="183"/>
      <c r="O198" s="183"/>
      <c r="P198" s="183"/>
      <c r="Q198" s="183"/>
      <c r="R198" s="183"/>
      <c r="S198" s="183"/>
      <c r="T198" s="183"/>
      <c r="U198" s="279"/>
      <c r="V198" s="280"/>
      <c r="W198" s="280"/>
      <c r="X198" s="281"/>
      <c r="Y198" s="176" t="str">
        <f t="shared" si="229"/>
        <v>未実施</v>
      </c>
      <c r="Z198" s="177" t="str">
        <f t="shared" si="230"/>
        <v/>
      </c>
      <c r="AA198" s="178" t="str">
        <f t="shared" si="231"/>
        <v/>
      </c>
      <c r="AB198" s="87">
        <f t="shared" si="73"/>
        <v>0</v>
      </c>
      <c r="AC198" s="87">
        <f t="shared" si="74"/>
        <v>0</v>
      </c>
      <c r="AD198" s="88">
        <f t="shared" si="45"/>
        <v>0</v>
      </c>
      <c r="AE198" s="89">
        <f t="shared" si="46"/>
        <v>0</v>
      </c>
      <c r="AF198" s="89">
        <f t="shared" si="47"/>
        <v>0</v>
      </c>
      <c r="AG198" s="89">
        <f t="shared" si="48"/>
        <v>0</v>
      </c>
      <c r="AH198" s="89">
        <f t="shared" si="49"/>
        <v>0</v>
      </c>
      <c r="AI198" s="89">
        <f t="shared" si="50"/>
        <v>0</v>
      </c>
      <c r="AJ198" s="89">
        <f t="shared" si="51"/>
        <v>0</v>
      </c>
      <c r="AK198" s="89">
        <f t="shared" si="52"/>
        <v>0</v>
      </c>
      <c r="AL198" s="89">
        <f t="shared" si="53"/>
        <v>0</v>
      </c>
      <c r="AM198" s="89">
        <f t="shared" si="54"/>
        <v>0</v>
      </c>
    </row>
    <row r="199" spans="1:39" s="88" customFormat="1" ht="47.25" customHeight="1">
      <c r="A199" s="84"/>
      <c r="B199" s="85">
        <f t="shared" si="39"/>
        <v>179</v>
      </c>
      <c r="C199" s="277"/>
      <c r="D199" s="277"/>
      <c r="E199" s="278"/>
      <c r="F199" s="278"/>
      <c r="G199" s="181"/>
      <c r="H199" s="167" t="s">
        <v>210</v>
      </c>
      <c r="I199" s="266" t="s">
        <v>211</v>
      </c>
      <c r="J199" s="267"/>
      <c r="K199" s="268"/>
      <c r="L199" s="86"/>
      <c r="M199" s="86"/>
      <c r="N199" s="86"/>
      <c r="O199" s="86"/>
      <c r="P199" s="86"/>
      <c r="Q199" s="86"/>
      <c r="R199" s="86"/>
      <c r="S199" s="86"/>
      <c r="T199" s="86"/>
      <c r="U199" s="279"/>
      <c r="V199" s="280"/>
      <c r="W199" s="280"/>
      <c r="X199" s="281"/>
      <c r="Y199" s="176" t="str">
        <f t="shared" si="229"/>
        <v>未実施</v>
      </c>
      <c r="Z199" s="177" t="str">
        <f t="shared" si="230"/>
        <v/>
      </c>
      <c r="AA199" s="178" t="str">
        <f t="shared" si="231"/>
        <v/>
      </c>
      <c r="AB199" s="87">
        <f t="shared" si="73"/>
        <v>0</v>
      </c>
      <c r="AC199" s="87">
        <f t="shared" si="74"/>
        <v>0</v>
      </c>
      <c r="AD199" s="88">
        <f t="shared" si="45"/>
        <v>0</v>
      </c>
      <c r="AE199" s="89">
        <f t="shared" si="46"/>
        <v>0</v>
      </c>
      <c r="AF199" s="89">
        <f t="shared" si="47"/>
        <v>0</v>
      </c>
      <c r="AG199" s="89">
        <f t="shared" si="48"/>
        <v>0</v>
      </c>
      <c r="AH199" s="89">
        <f t="shared" si="49"/>
        <v>0</v>
      </c>
      <c r="AI199" s="89">
        <f t="shared" si="50"/>
        <v>0</v>
      </c>
      <c r="AJ199" s="89">
        <f t="shared" si="51"/>
        <v>0</v>
      </c>
      <c r="AK199" s="89">
        <f t="shared" si="52"/>
        <v>0</v>
      </c>
      <c r="AL199" s="89">
        <f t="shared" si="53"/>
        <v>0</v>
      </c>
      <c r="AM199" s="89">
        <f t="shared" si="54"/>
        <v>0</v>
      </c>
    </row>
    <row r="200" spans="1:39" s="88" customFormat="1" ht="79.5" customHeight="1">
      <c r="A200" s="84"/>
      <c r="B200" s="85">
        <f t="shared" si="39"/>
        <v>180</v>
      </c>
      <c r="C200" s="277"/>
      <c r="D200" s="277"/>
      <c r="E200" s="278"/>
      <c r="F200" s="278"/>
      <c r="G200" s="181"/>
      <c r="H200" s="167" t="s">
        <v>147</v>
      </c>
      <c r="I200" s="266" t="s">
        <v>163</v>
      </c>
      <c r="J200" s="267"/>
      <c r="K200" s="268"/>
      <c r="L200" s="183"/>
      <c r="M200" s="183"/>
      <c r="N200" s="183"/>
      <c r="O200" s="183"/>
      <c r="P200" s="183"/>
      <c r="Q200" s="183"/>
      <c r="R200" s="183"/>
      <c r="S200" s="183"/>
      <c r="T200" s="183"/>
      <c r="U200" s="279"/>
      <c r="V200" s="280"/>
      <c r="W200" s="280"/>
      <c r="X200" s="281"/>
      <c r="Y200" s="176" t="str">
        <f t="shared" si="229"/>
        <v>未実施</v>
      </c>
      <c r="Z200" s="177" t="str">
        <f t="shared" si="230"/>
        <v/>
      </c>
      <c r="AA200" s="178" t="str">
        <f t="shared" si="231"/>
        <v/>
      </c>
      <c r="AB200" s="87">
        <f t="shared" si="73"/>
        <v>0</v>
      </c>
      <c r="AC200" s="87">
        <f t="shared" si="74"/>
        <v>0</v>
      </c>
      <c r="AD200" s="88">
        <f t="shared" si="45"/>
        <v>0</v>
      </c>
      <c r="AE200" s="89">
        <f t="shared" si="46"/>
        <v>0</v>
      </c>
      <c r="AF200" s="89">
        <f t="shared" si="47"/>
        <v>0</v>
      </c>
      <c r="AG200" s="89">
        <f t="shared" si="48"/>
        <v>0</v>
      </c>
      <c r="AH200" s="89">
        <f t="shared" si="49"/>
        <v>0</v>
      </c>
      <c r="AI200" s="89">
        <f t="shared" si="50"/>
        <v>0</v>
      </c>
      <c r="AJ200" s="89">
        <f t="shared" si="51"/>
        <v>0</v>
      </c>
      <c r="AK200" s="89">
        <f t="shared" si="52"/>
        <v>0</v>
      </c>
      <c r="AL200" s="89">
        <f t="shared" si="53"/>
        <v>0</v>
      </c>
      <c r="AM200" s="89">
        <f t="shared" si="54"/>
        <v>0</v>
      </c>
    </row>
    <row r="201" spans="1:39" s="88" customFormat="1" ht="61.5" customHeight="1">
      <c r="A201" s="84"/>
      <c r="B201" s="85">
        <f t="shared" si="39"/>
        <v>181</v>
      </c>
      <c r="C201" s="277"/>
      <c r="D201" s="277"/>
      <c r="E201" s="278"/>
      <c r="F201" s="278"/>
      <c r="G201" s="181"/>
      <c r="H201" s="167" t="s">
        <v>148</v>
      </c>
      <c r="I201" s="266" t="s">
        <v>162</v>
      </c>
      <c r="J201" s="267"/>
      <c r="K201" s="268"/>
      <c r="L201" s="183"/>
      <c r="M201" s="183"/>
      <c r="N201" s="183"/>
      <c r="O201" s="183"/>
      <c r="P201" s="183"/>
      <c r="Q201" s="183"/>
      <c r="R201" s="183"/>
      <c r="S201" s="183"/>
      <c r="T201" s="183"/>
      <c r="U201" s="279"/>
      <c r="V201" s="280"/>
      <c r="W201" s="280"/>
      <c r="X201" s="281"/>
      <c r="Y201" s="176" t="str">
        <f t="shared" si="229"/>
        <v>未実施</v>
      </c>
      <c r="Z201" s="177" t="str">
        <f t="shared" si="230"/>
        <v/>
      </c>
      <c r="AA201" s="178" t="str">
        <f t="shared" si="231"/>
        <v/>
      </c>
      <c r="AB201" s="87">
        <f t="shared" si="73"/>
        <v>0</v>
      </c>
      <c r="AC201" s="87">
        <f t="shared" si="74"/>
        <v>0</v>
      </c>
      <c r="AD201" s="88">
        <f t="shared" si="45"/>
        <v>0</v>
      </c>
      <c r="AE201" s="89">
        <f t="shared" si="46"/>
        <v>0</v>
      </c>
      <c r="AF201" s="89">
        <f t="shared" si="47"/>
        <v>0</v>
      </c>
      <c r="AG201" s="89">
        <f t="shared" si="48"/>
        <v>0</v>
      </c>
      <c r="AH201" s="89">
        <f t="shared" si="49"/>
        <v>0</v>
      </c>
      <c r="AI201" s="89">
        <f t="shared" si="50"/>
        <v>0</v>
      </c>
      <c r="AJ201" s="89">
        <f t="shared" si="51"/>
        <v>0</v>
      </c>
      <c r="AK201" s="89">
        <f t="shared" si="52"/>
        <v>0</v>
      </c>
      <c r="AL201" s="89">
        <f t="shared" si="53"/>
        <v>0</v>
      </c>
      <c r="AM201" s="89">
        <f t="shared" si="54"/>
        <v>0</v>
      </c>
    </row>
    <row r="202" spans="1:39" s="88" customFormat="1" ht="68.25" customHeight="1">
      <c r="A202" s="84"/>
      <c r="B202" s="85">
        <f t="shared" si="39"/>
        <v>182</v>
      </c>
      <c r="C202" s="277"/>
      <c r="D202" s="277"/>
      <c r="E202" s="278"/>
      <c r="F202" s="278"/>
      <c r="G202" s="188"/>
      <c r="H202" s="167" t="s">
        <v>212</v>
      </c>
      <c r="I202" s="266" t="s">
        <v>164</v>
      </c>
      <c r="J202" s="267"/>
      <c r="K202" s="268"/>
      <c r="L202" s="183"/>
      <c r="M202" s="183"/>
      <c r="N202" s="183"/>
      <c r="O202" s="183"/>
      <c r="P202" s="183"/>
      <c r="Q202" s="183"/>
      <c r="R202" s="183"/>
      <c r="S202" s="183"/>
      <c r="T202" s="183"/>
      <c r="U202" s="279"/>
      <c r="V202" s="280"/>
      <c r="W202" s="280"/>
      <c r="X202" s="281"/>
      <c r="Y202" s="176" t="str">
        <f t="shared" si="229"/>
        <v>未実施</v>
      </c>
      <c r="Z202" s="177" t="str">
        <f t="shared" si="230"/>
        <v/>
      </c>
      <c r="AA202" s="178" t="str">
        <f t="shared" si="231"/>
        <v/>
      </c>
      <c r="AB202" s="87">
        <f t="shared" si="73"/>
        <v>0</v>
      </c>
      <c r="AC202" s="87">
        <f t="shared" si="74"/>
        <v>0</v>
      </c>
      <c r="AD202" s="88">
        <f t="shared" si="45"/>
        <v>0</v>
      </c>
      <c r="AE202" s="89">
        <f t="shared" si="46"/>
        <v>0</v>
      </c>
      <c r="AF202" s="89">
        <f t="shared" si="47"/>
        <v>0</v>
      </c>
      <c r="AG202" s="89">
        <f t="shared" si="48"/>
        <v>0</v>
      </c>
      <c r="AH202" s="89">
        <f t="shared" si="49"/>
        <v>0</v>
      </c>
      <c r="AI202" s="89">
        <f t="shared" si="50"/>
        <v>0</v>
      </c>
      <c r="AJ202" s="89">
        <f t="shared" si="51"/>
        <v>0</v>
      </c>
      <c r="AK202" s="89">
        <f t="shared" si="52"/>
        <v>0</v>
      </c>
      <c r="AL202" s="89">
        <f t="shared" si="53"/>
        <v>0</v>
      </c>
      <c r="AM202" s="89">
        <f t="shared" si="54"/>
        <v>0</v>
      </c>
    </row>
    <row r="203" spans="1:39" s="88" customFormat="1" ht="68.25" customHeight="1">
      <c r="A203" s="84"/>
      <c r="B203" s="85">
        <f t="shared" si="39"/>
        <v>183</v>
      </c>
      <c r="C203" s="277"/>
      <c r="D203" s="277"/>
      <c r="E203" s="278"/>
      <c r="F203" s="278"/>
      <c r="G203" s="189"/>
      <c r="H203" s="167" t="s">
        <v>215</v>
      </c>
      <c r="I203" s="266" t="s">
        <v>213</v>
      </c>
      <c r="J203" s="267"/>
      <c r="K203" s="268"/>
      <c r="L203" s="183"/>
      <c r="M203" s="183"/>
      <c r="N203" s="183"/>
      <c r="O203" s="183"/>
      <c r="P203" s="183"/>
      <c r="Q203" s="183"/>
      <c r="R203" s="183"/>
      <c r="S203" s="183"/>
      <c r="T203" s="183"/>
      <c r="U203" s="279"/>
      <c r="V203" s="280"/>
      <c r="W203" s="280"/>
      <c r="X203" s="281"/>
      <c r="Y203" s="176" t="str">
        <f t="shared" si="229"/>
        <v>未実施</v>
      </c>
      <c r="Z203" s="177" t="str">
        <f t="shared" si="230"/>
        <v/>
      </c>
      <c r="AA203" s="178" t="str">
        <f t="shared" si="231"/>
        <v/>
      </c>
      <c r="AB203" s="87">
        <f t="shared" si="73"/>
        <v>0</v>
      </c>
      <c r="AC203" s="87">
        <f t="shared" si="74"/>
        <v>0</v>
      </c>
      <c r="AD203" s="88">
        <f t="shared" si="45"/>
        <v>0</v>
      </c>
      <c r="AE203" s="89">
        <f t="shared" si="46"/>
        <v>0</v>
      </c>
      <c r="AF203" s="89">
        <f t="shared" si="47"/>
        <v>0</v>
      </c>
      <c r="AG203" s="89">
        <f t="shared" si="48"/>
        <v>0</v>
      </c>
      <c r="AH203" s="89">
        <f t="shared" si="49"/>
        <v>0</v>
      </c>
      <c r="AI203" s="89">
        <f t="shared" si="50"/>
        <v>0</v>
      </c>
      <c r="AJ203" s="89">
        <f t="shared" si="51"/>
        <v>0</v>
      </c>
      <c r="AK203" s="89">
        <f t="shared" si="52"/>
        <v>0</v>
      </c>
      <c r="AL203" s="89">
        <f t="shared" si="53"/>
        <v>0</v>
      </c>
      <c r="AM203" s="89">
        <f t="shared" si="54"/>
        <v>0</v>
      </c>
    </row>
    <row r="204" spans="1:39" s="88" customFormat="1" ht="68.25" customHeight="1">
      <c r="A204" s="84"/>
      <c r="B204" s="85">
        <f t="shared" si="39"/>
        <v>184</v>
      </c>
      <c r="C204" s="277"/>
      <c r="D204" s="277"/>
      <c r="E204" s="278"/>
      <c r="F204" s="278"/>
      <c r="G204" s="189"/>
      <c r="H204" s="167" t="s">
        <v>216</v>
      </c>
      <c r="I204" s="266" t="s">
        <v>214</v>
      </c>
      <c r="J204" s="267"/>
      <c r="K204" s="268"/>
      <c r="L204" s="183"/>
      <c r="M204" s="183"/>
      <c r="N204" s="183"/>
      <c r="O204" s="183"/>
      <c r="P204" s="183"/>
      <c r="Q204" s="183"/>
      <c r="R204" s="183"/>
      <c r="S204" s="183"/>
      <c r="T204" s="183"/>
      <c r="U204" s="279"/>
      <c r="V204" s="280"/>
      <c r="W204" s="280"/>
      <c r="X204" s="281"/>
      <c r="Y204" s="176" t="str">
        <f t="shared" si="229"/>
        <v>未実施</v>
      </c>
      <c r="Z204" s="177" t="str">
        <f t="shared" si="230"/>
        <v/>
      </c>
      <c r="AA204" s="178" t="str">
        <f t="shared" si="231"/>
        <v/>
      </c>
      <c r="AB204" s="87">
        <f t="shared" si="73"/>
        <v>0</v>
      </c>
      <c r="AC204" s="87">
        <f t="shared" si="74"/>
        <v>0</v>
      </c>
      <c r="AD204" s="88">
        <f t="shared" si="45"/>
        <v>0</v>
      </c>
      <c r="AE204" s="89">
        <f t="shared" si="46"/>
        <v>0</v>
      </c>
      <c r="AF204" s="89">
        <f t="shared" si="47"/>
        <v>0</v>
      </c>
      <c r="AG204" s="89">
        <f t="shared" si="48"/>
        <v>0</v>
      </c>
      <c r="AH204" s="89">
        <f t="shared" si="49"/>
        <v>0</v>
      </c>
      <c r="AI204" s="89">
        <f t="shared" si="50"/>
        <v>0</v>
      </c>
      <c r="AJ204" s="89">
        <f t="shared" si="51"/>
        <v>0</v>
      </c>
      <c r="AK204" s="89">
        <f t="shared" si="52"/>
        <v>0</v>
      </c>
      <c r="AL204" s="89">
        <f t="shared" si="53"/>
        <v>0</v>
      </c>
      <c r="AM204" s="89">
        <f t="shared" si="54"/>
        <v>0</v>
      </c>
    </row>
    <row r="205" spans="1:39" s="88" customFormat="1" ht="40.5" customHeight="1">
      <c r="A205" s="84"/>
      <c r="B205" s="85">
        <f t="shared" ref="B205" si="232">ROW()-20</f>
        <v>185</v>
      </c>
      <c r="C205" s="277"/>
      <c r="D205" s="277"/>
      <c r="E205" s="278"/>
      <c r="F205" s="278"/>
      <c r="G205" s="185"/>
      <c r="H205" s="167" t="s">
        <v>394</v>
      </c>
      <c r="I205" s="266" t="s">
        <v>395</v>
      </c>
      <c r="J205" s="267"/>
      <c r="K205" s="268"/>
      <c r="L205" s="183"/>
      <c r="M205" s="183"/>
      <c r="N205" s="183"/>
      <c r="O205" s="183"/>
      <c r="P205" s="183"/>
      <c r="Q205" s="183"/>
      <c r="R205" s="183"/>
      <c r="S205" s="183"/>
      <c r="T205" s="183"/>
      <c r="U205" s="279"/>
      <c r="V205" s="280"/>
      <c r="W205" s="280"/>
      <c r="X205" s="281"/>
      <c r="Y205" s="176" t="str">
        <f t="shared" ref="Y205" si="233">IF(COUNTA(C205:K205)=0,"",IF(COUNTA(L205:T205)=0,"未実施",IF(COUNTIF(L205:T205,"Y")=1,"終了","試験中")))</f>
        <v>未実施</v>
      </c>
      <c r="Z205" s="177" t="str">
        <f t="shared" ref="Z205" si="234">IF(COUNTA(C205:K205)=0,"",IF(L205&lt;&gt;"",$L$10,IF(M205&lt;&gt;"",$M$10,IF(N205&lt;&gt;"",$N$10,IF(O205&lt;&gt;"",$O$10,IF(P205&lt;&gt;"",$P$10,IF(T205&lt;&gt;"",$T$10,"")))))))</f>
        <v/>
      </c>
      <c r="AA205" s="178" t="str">
        <f t="shared" ref="AA205" si="235">IF(COUNTA(C205:K205)=0,"",IF(L205="Y",$L$10,IF(M205="Y",$M$10,IF(N205="Y",$N$10,IF(O205="Y",$O$10,IF(P205="Y",$P$10,IF(T205="Y",$T$10,"")))))))</f>
        <v/>
      </c>
      <c r="AB205" s="87">
        <f t="shared" ref="AB205" si="236">IF(OR(L205 &lt;&gt; "",M205 &lt;&gt;"",N205 &lt;&gt; "",O205 &lt;&gt;"",P205 &lt;&gt; "",Q205 &lt;&gt;"",R205 &lt;&gt; "",S205 &lt;&gt;"",T205 &lt;&gt; ""),1,0)</f>
        <v>0</v>
      </c>
      <c r="AC205" s="87">
        <f t="shared" ref="AC205" si="237">IF(OR(L205 = "H",M205 = "H",N205 = "H",O205 = "H",P205 = "H",Q205 = "H",R205 = "H",S205 = "H",T205 = "H",L205 = "M",M205 = "M",N205 = "M",O205 = "M",P205 = "M",Q205 = "M",R205 = "M",S205 = "M",T205 = "M",L205 = "L",M205 = "L",N205 = "L",O205 = "L",P205 = "L",Q205 = "L",R205 = "L",S205 = "L",T205 = "L"),1,0)</f>
        <v>0</v>
      </c>
      <c r="AD205" s="88">
        <f t="shared" si="45"/>
        <v>0</v>
      </c>
      <c r="AE205" s="89">
        <f t="shared" si="46"/>
        <v>0</v>
      </c>
      <c r="AF205" s="89">
        <f t="shared" si="47"/>
        <v>0</v>
      </c>
      <c r="AG205" s="89">
        <f t="shared" si="48"/>
        <v>0</v>
      </c>
      <c r="AH205" s="89">
        <f t="shared" si="49"/>
        <v>0</v>
      </c>
      <c r="AI205" s="89">
        <f t="shared" si="50"/>
        <v>0</v>
      </c>
      <c r="AJ205" s="89">
        <f t="shared" si="51"/>
        <v>0</v>
      </c>
      <c r="AK205" s="89">
        <f t="shared" si="52"/>
        <v>0</v>
      </c>
      <c r="AL205" s="89">
        <f t="shared" si="53"/>
        <v>0</v>
      </c>
      <c r="AM205" s="89">
        <f t="shared" si="54"/>
        <v>0</v>
      </c>
    </row>
    <row r="206" spans="1:39" s="88" customFormat="1" ht="409.5" customHeight="1">
      <c r="A206" s="84"/>
      <c r="B206" s="85">
        <f t="shared" si="39"/>
        <v>186</v>
      </c>
      <c r="C206" s="277"/>
      <c r="D206" s="277"/>
      <c r="E206" s="278"/>
      <c r="F206" s="278"/>
      <c r="G206" s="189"/>
      <c r="H206" s="167" t="s">
        <v>218</v>
      </c>
      <c r="I206" s="266" t="s">
        <v>398</v>
      </c>
      <c r="J206" s="267"/>
      <c r="K206" s="268"/>
      <c r="L206" s="183"/>
      <c r="M206" s="183"/>
      <c r="N206" s="183"/>
      <c r="O206" s="183"/>
      <c r="P206" s="183"/>
      <c r="Q206" s="183"/>
      <c r="R206" s="183"/>
      <c r="S206" s="183"/>
      <c r="T206" s="183"/>
      <c r="U206" s="279"/>
      <c r="V206" s="280"/>
      <c r="W206" s="280"/>
      <c r="X206" s="281"/>
      <c r="Y206" s="176"/>
      <c r="Z206" s="177"/>
      <c r="AA206" s="178"/>
      <c r="AB206" s="87"/>
      <c r="AC206" s="87"/>
      <c r="AE206" s="89"/>
      <c r="AF206" s="89"/>
      <c r="AG206" s="89"/>
      <c r="AH206" s="89"/>
      <c r="AI206" s="89"/>
      <c r="AJ206" s="89"/>
      <c r="AK206" s="89"/>
      <c r="AL206" s="89"/>
      <c r="AM206" s="89"/>
    </row>
    <row r="207" spans="1:39" s="88" customFormat="1" ht="68.25" customHeight="1">
      <c r="A207" s="84"/>
      <c r="B207" s="85">
        <f t="shared" si="39"/>
        <v>187</v>
      </c>
      <c r="C207" s="277"/>
      <c r="D207" s="277"/>
      <c r="E207" s="278"/>
      <c r="F207" s="278"/>
      <c r="G207" s="189"/>
      <c r="H207" s="167" t="s">
        <v>408</v>
      </c>
      <c r="I207" s="266" t="s">
        <v>409</v>
      </c>
      <c r="J207" s="339"/>
      <c r="K207" s="300"/>
      <c r="L207" s="183"/>
      <c r="M207" s="183"/>
      <c r="N207" s="183"/>
      <c r="O207" s="183"/>
      <c r="P207" s="183"/>
      <c r="Q207" s="183"/>
      <c r="R207" s="183"/>
      <c r="S207" s="183"/>
      <c r="T207" s="183"/>
      <c r="U207" s="279"/>
      <c r="V207" s="280"/>
      <c r="W207" s="280"/>
      <c r="X207" s="281"/>
      <c r="Y207" s="176"/>
      <c r="Z207" s="177"/>
      <c r="AA207" s="178"/>
      <c r="AB207" s="87"/>
      <c r="AC207" s="87"/>
      <c r="AE207" s="89"/>
      <c r="AF207" s="89"/>
      <c r="AG207" s="89"/>
      <c r="AH207" s="89"/>
      <c r="AI207" s="89"/>
      <c r="AJ207" s="89"/>
      <c r="AK207" s="89"/>
      <c r="AL207" s="89"/>
      <c r="AM207" s="89"/>
    </row>
    <row r="208" spans="1:39" s="88" customFormat="1" ht="68.25" customHeight="1">
      <c r="A208" s="84"/>
      <c r="B208" s="85">
        <f t="shared" si="39"/>
        <v>188</v>
      </c>
      <c r="C208" s="277"/>
      <c r="D208" s="277"/>
      <c r="E208" s="278"/>
      <c r="F208" s="278"/>
      <c r="G208" s="189"/>
      <c r="H208" s="167" t="s">
        <v>221</v>
      </c>
      <c r="I208" s="266" t="s">
        <v>230</v>
      </c>
      <c r="J208" s="267"/>
      <c r="K208" s="268"/>
      <c r="L208" s="183"/>
      <c r="M208" s="183"/>
      <c r="N208" s="183"/>
      <c r="O208" s="183"/>
      <c r="P208" s="183"/>
      <c r="Q208" s="183"/>
      <c r="R208" s="183"/>
      <c r="S208" s="183"/>
      <c r="T208" s="183"/>
      <c r="U208" s="279"/>
      <c r="V208" s="280"/>
      <c r="W208" s="280"/>
      <c r="X208" s="281"/>
      <c r="Y208" s="176"/>
      <c r="Z208" s="177"/>
      <c r="AA208" s="178"/>
      <c r="AB208" s="87"/>
      <c r="AC208" s="87"/>
      <c r="AE208" s="89"/>
      <c r="AF208" s="89"/>
      <c r="AG208" s="89"/>
      <c r="AH208" s="89"/>
      <c r="AI208" s="89"/>
      <c r="AJ208" s="89"/>
      <c r="AK208" s="89"/>
      <c r="AL208" s="89"/>
      <c r="AM208" s="89"/>
    </row>
    <row r="209" spans="1:39" s="88" customFormat="1" ht="68.25" customHeight="1">
      <c r="A209" s="84"/>
      <c r="B209" s="85">
        <f t="shared" si="39"/>
        <v>189</v>
      </c>
      <c r="C209" s="277"/>
      <c r="D209" s="277"/>
      <c r="E209" s="278"/>
      <c r="F209" s="278"/>
      <c r="G209" s="189"/>
      <c r="H209" s="167" t="s">
        <v>220</v>
      </c>
      <c r="I209" s="266" t="s">
        <v>232</v>
      </c>
      <c r="J209" s="267"/>
      <c r="K209" s="268"/>
      <c r="L209" s="183"/>
      <c r="M209" s="183"/>
      <c r="N209" s="183"/>
      <c r="O209" s="183"/>
      <c r="P209" s="183"/>
      <c r="Q209" s="183"/>
      <c r="R209" s="183"/>
      <c r="S209" s="183"/>
      <c r="T209" s="183"/>
      <c r="U209" s="279"/>
      <c r="V209" s="280"/>
      <c r="W209" s="280"/>
      <c r="X209" s="281"/>
      <c r="Y209" s="176"/>
      <c r="Z209" s="177"/>
      <c r="AA209" s="178"/>
      <c r="AB209" s="87"/>
      <c r="AC209" s="87"/>
      <c r="AE209" s="89"/>
      <c r="AF209" s="89"/>
      <c r="AG209" s="89"/>
      <c r="AH209" s="89"/>
      <c r="AI209" s="89"/>
      <c r="AJ209" s="89"/>
      <c r="AK209" s="89"/>
      <c r="AL209" s="89"/>
      <c r="AM209" s="89"/>
    </row>
    <row r="210" spans="1:39" s="88" customFormat="1" ht="68.25" customHeight="1">
      <c r="A210" s="84"/>
      <c r="B210" s="85">
        <f t="shared" ref="B210" si="238">ROW()-20</f>
        <v>190</v>
      </c>
      <c r="C210" s="277"/>
      <c r="D210" s="277"/>
      <c r="E210" s="278"/>
      <c r="F210" s="278"/>
      <c r="G210" s="189"/>
      <c r="H210" s="167" t="s">
        <v>396</v>
      </c>
      <c r="I210" s="266" t="s">
        <v>397</v>
      </c>
      <c r="J210" s="267"/>
      <c r="K210" s="268"/>
      <c r="L210" s="183"/>
      <c r="M210" s="183"/>
      <c r="N210" s="183"/>
      <c r="O210" s="183"/>
      <c r="P210" s="183"/>
      <c r="Q210" s="183"/>
      <c r="R210" s="183"/>
      <c r="S210" s="183"/>
      <c r="T210" s="183"/>
      <c r="U210" s="279"/>
      <c r="V210" s="280"/>
      <c r="W210" s="280"/>
      <c r="X210" s="281"/>
      <c r="Y210" s="176"/>
      <c r="Z210" s="177"/>
      <c r="AA210" s="178"/>
      <c r="AB210" s="87"/>
      <c r="AC210" s="87"/>
      <c r="AE210" s="89"/>
      <c r="AF210" s="89"/>
      <c r="AG210" s="89"/>
      <c r="AH210" s="89"/>
      <c r="AI210" s="89"/>
      <c r="AJ210" s="89"/>
      <c r="AK210" s="89"/>
      <c r="AL210" s="89"/>
      <c r="AM210" s="89"/>
    </row>
    <row r="211" spans="1:39" s="88" customFormat="1" ht="68.25" customHeight="1">
      <c r="A211" s="84"/>
      <c r="B211" s="85">
        <f t="shared" si="39"/>
        <v>191</v>
      </c>
      <c r="C211" s="277"/>
      <c r="D211" s="277"/>
      <c r="E211" s="278"/>
      <c r="F211" s="278"/>
      <c r="G211" s="189"/>
      <c r="H211" s="167" t="s">
        <v>222</v>
      </c>
      <c r="I211" s="266" t="s">
        <v>239</v>
      </c>
      <c r="J211" s="267"/>
      <c r="K211" s="268"/>
      <c r="L211" s="183"/>
      <c r="M211" s="183"/>
      <c r="N211" s="183"/>
      <c r="O211" s="183"/>
      <c r="P211" s="183"/>
      <c r="Q211" s="183"/>
      <c r="R211" s="183"/>
      <c r="S211" s="183"/>
      <c r="T211" s="183"/>
      <c r="U211" s="279"/>
      <c r="V211" s="280"/>
      <c r="W211" s="280"/>
      <c r="X211" s="281"/>
      <c r="Y211" s="176"/>
      <c r="Z211" s="177"/>
      <c r="AA211" s="178"/>
      <c r="AB211" s="87"/>
      <c r="AC211" s="87"/>
      <c r="AE211" s="89"/>
      <c r="AF211" s="89"/>
      <c r="AG211" s="89"/>
      <c r="AH211" s="89"/>
      <c r="AI211" s="89"/>
      <c r="AJ211" s="89"/>
      <c r="AK211" s="89"/>
      <c r="AL211" s="89"/>
      <c r="AM211" s="89"/>
    </row>
    <row r="212" spans="1:39" s="88" customFormat="1" ht="61.5" customHeight="1">
      <c r="A212" s="84"/>
      <c r="B212" s="85">
        <f t="shared" si="39"/>
        <v>192</v>
      </c>
      <c r="C212" s="277"/>
      <c r="D212" s="277"/>
      <c r="E212" s="278"/>
      <c r="F212" s="278"/>
      <c r="G212" s="189"/>
      <c r="H212" s="167" t="s">
        <v>224</v>
      </c>
      <c r="I212" s="266" t="s">
        <v>233</v>
      </c>
      <c r="J212" s="267"/>
      <c r="K212" s="268"/>
      <c r="L212" s="86"/>
      <c r="M212" s="86"/>
      <c r="N212" s="86"/>
      <c r="O212" s="86"/>
      <c r="P212" s="86"/>
      <c r="Q212" s="86"/>
      <c r="R212" s="86"/>
      <c r="S212" s="86"/>
      <c r="T212" s="86"/>
      <c r="U212" s="279"/>
      <c r="V212" s="280"/>
      <c r="W212" s="280"/>
      <c r="X212" s="281"/>
      <c r="Y212" s="176"/>
      <c r="Z212" s="177"/>
      <c r="AA212" s="178"/>
      <c r="AB212" s="87"/>
      <c r="AC212" s="87"/>
      <c r="AE212" s="89"/>
      <c r="AF212" s="89"/>
      <c r="AG212" s="89"/>
      <c r="AH212" s="89"/>
      <c r="AI212" s="89"/>
      <c r="AJ212" s="89"/>
      <c r="AK212" s="89"/>
      <c r="AL212" s="89"/>
      <c r="AM212" s="89"/>
    </row>
    <row r="213" spans="1:39" s="88" customFormat="1" ht="61.5" customHeight="1">
      <c r="A213" s="84"/>
      <c r="B213" s="85">
        <f t="shared" si="39"/>
        <v>193</v>
      </c>
      <c r="C213" s="277"/>
      <c r="D213" s="277"/>
      <c r="E213" s="278"/>
      <c r="F213" s="278"/>
      <c r="G213" s="189"/>
      <c r="H213" s="167" t="s">
        <v>225</v>
      </c>
      <c r="I213" s="266" t="s">
        <v>234</v>
      </c>
      <c r="J213" s="267"/>
      <c r="K213" s="268"/>
      <c r="L213" s="86"/>
      <c r="M213" s="86"/>
      <c r="N213" s="86"/>
      <c r="O213" s="86"/>
      <c r="P213" s="86"/>
      <c r="Q213" s="86"/>
      <c r="R213" s="86"/>
      <c r="S213" s="86"/>
      <c r="T213" s="86"/>
      <c r="U213" s="279"/>
      <c r="V213" s="280"/>
      <c r="W213" s="280"/>
      <c r="X213" s="281"/>
      <c r="Y213" s="176"/>
      <c r="Z213" s="177"/>
      <c r="AA213" s="178"/>
      <c r="AB213" s="87"/>
      <c r="AC213" s="87"/>
      <c r="AE213" s="89"/>
      <c r="AF213" s="89"/>
      <c r="AG213" s="89"/>
      <c r="AH213" s="89"/>
      <c r="AI213" s="89"/>
      <c r="AJ213" s="89"/>
      <c r="AK213" s="89"/>
      <c r="AL213" s="89"/>
      <c r="AM213" s="89"/>
    </row>
    <row r="214" spans="1:39" s="88" customFormat="1" ht="61.5" customHeight="1">
      <c r="A214" s="84"/>
      <c r="B214" s="85">
        <f t="shared" si="39"/>
        <v>194</v>
      </c>
      <c r="C214" s="277"/>
      <c r="D214" s="277"/>
      <c r="E214" s="278"/>
      <c r="F214" s="278"/>
      <c r="G214" s="189"/>
      <c r="H214" s="167" t="s">
        <v>226</v>
      </c>
      <c r="I214" s="266" t="s">
        <v>235</v>
      </c>
      <c r="J214" s="267"/>
      <c r="K214" s="268"/>
      <c r="L214" s="86"/>
      <c r="M214" s="86"/>
      <c r="N214" s="86"/>
      <c r="O214" s="86"/>
      <c r="P214" s="86"/>
      <c r="Q214" s="86"/>
      <c r="R214" s="86"/>
      <c r="S214" s="86"/>
      <c r="T214" s="86"/>
      <c r="U214" s="279"/>
      <c r="V214" s="280"/>
      <c r="W214" s="280"/>
      <c r="X214" s="281"/>
      <c r="Y214" s="176"/>
      <c r="Z214" s="177"/>
      <c r="AA214" s="178"/>
      <c r="AB214" s="87"/>
      <c r="AC214" s="87"/>
      <c r="AE214" s="89"/>
      <c r="AF214" s="89"/>
      <c r="AG214" s="89"/>
      <c r="AH214" s="89"/>
      <c r="AI214" s="89"/>
      <c r="AJ214" s="89"/>
      <c r="AK214" s="89"/>
      <c r="AL214" s="89"/>
      <c r="AM214" s="89"/>
    </row>
    <row r="215" spans="1:39" s="88" customFormat="1" ht="61.5" customHeight="1">
      <c r="A215" s="84"/>
      <c r="B215" s="85">
        <f t="shared" si="39"/>
        <v>195</v>
      </c>
      <c r="C215" s="277"/>
      <c r="D215" s="277"/>
      <c r="E215" s="278"/>
      <c r="F215" s="278"/>
      <c r="G215" s="189"/>
      <c r="H215" s="167" t="s">
        <v>227</v>
      </c>
      <c r="I215" s="266" t="s">
        <v>236</v>
      </c>
      <c r="J215" s="267"/>
      <c r="K215" s="268"/>
      <c r="L215" s="86"/>
      <c r="M215" s="86"/>
      <c r="N215" s="86"/>
      <c r="O215" s="86"/>
      <c r="P215" s="86"/>
      <c r="Q215" s="86"/>
      <c r="R215" s="86"/>
      <c r="S215" s="86"/>
      <c r="T215" s="86"/>
      <c r="U215" s="279"/>
      <c r="V215" s="280"/>
      <c r="W215" s="280"/>
      <c r="X215" s="281"/>
      <c r="Y215" s="176"/>
      <c r="Z215" s="177"/>
      <c r="AA215" s="178"/>
      <c r="AB215" s="87"/>
      <c r="AC215" s="87"/>
      <c r="AE215" s="89"/>
      <c r="AF215" s="89"/>
      <c r="AG215" s="89"/>
      <c r="AH215" s="89"/>
      <c r="AI215" s="89"/>
      <c r="AJ215" s="89"/>
      <c r="AK215" s="89"/>
      <c r="AL215" s="89"/>
      <c r="AM215" s="89"/>
    </row>
    <row r="216" spans="1:39" s="88" customFormat="1" ht="61.5" customHeight="1">
      <c r="A216" s="84"/>
      <c r="B216" s="85">
        <f t="shared" si="39"/>
        <v>196</v>
      </c>
      <c r="C216" s="277"/>
      <c r="D216" s="277"/>
      <c r="E216" s="278"/>
      <c r="F216" s="278"/>
      <c r="G216" s="189"/>
      <c r="H216" s="167" t="s">
        <v>228</v>
      </c>
      <c r="I216" s="266" t="s">
        <v>237</v>
      </c>
      <c r="J216" s="267"/>
      <c r="K216" s="268"/>
      <c r="L216" s="86"/>
      <c r="M216" s="86"/>
      <c r="N216" s="86"/>
      <c r="O216" s="86"/>
      <c r="P216" s="86"/>
      <c r="Q216" s="86"/>
      <c r="R216" s="86"/>
      <c r="S216" s="86"/>
      <c r="T216" s="86"/>
      <c r="U216" s="279"/>
      <c r="V216" s="280"/>
      <c r="W216" s="280"/>
      <c r="X216" s="281"/>
      <c r="Y216" s="176"/>
      <c r="Z216" s="177"/>
      <c r="AA216" s="178"/>
      <c r="AB216" s="87"/>
      <c r="AC216" s="87"/>
      <c r="AE216" s="89"/>
      <c r="AF216" s="89"/>
      <c r="AG216" s="89"/>
      <c r="AH216" s="89"/>
      <c r="AI216" s="89"/>
      <c r="AJ216" s="89"/>
      <c r="AK216" s="89"/>
      <c r="AL216" s="89"/>
      <c r="AM216" s="89"/>
    </row>
    <row r="217" spans="1:39" s="88" customFormat="1" ht="61.5" customHeight="1">
      <c r="A217" s="84"/>
      <c r="B217" s="85">
        <f t="shared" si="39"/>
        <v>197</v>
      </c>
      <c r="C217" s="277"/>
      <c r="D217" s="277"/>
      <c r="E217" s="278"/>
      <c r="F217" s="278"/>
      <c r="G217" s="189"/>
      <c r="H217" s="167" t="s">
        <v>229</v>
      </c>
      <c r="I217" s="266" t="s">
        <v>238</v>
      </c>
      <c r="J217" s="267"/>
      <c r="K217" s="268"/>
      <c r="L217" s="86"/>
      <c r="M217" s="86"/>
      <c r="N217" s="86"/>
      <c r="O217" s="86"/>
      <c r="P217" s="86"/>
      <c r="Q217" s="86"/>
      <c r="R217" s="86"/>
      <c r="S217" s="86"/>
      <c r="T217" s="86"/>
      <c r="U217" s="279"/>
      <c r="V217" s="280"/>
      <c r="W217" s="280"/>
      <c r="X217" s="281"/>
      <c r="Y217" s="176"/>
      <c r="Z217" s="177"/>
      <c r="AA217" s="178"/>
      <c r="AB217" s="87"/>
      <c r="AC217" s="87"/>
      <c r="AE217" s="89"/>
      <c r="AF217" s="89"/>
      <c r="AG217" s="89"/>
      <c r="AH217" s="89"/>
      <c r="AI217" s="89"/>
      <c r="AJ217" s="89"/>
      <c r="AK217" s="89"/>
      <c r="AL217" s="89"/>
      <c r="AM217" s="89"/>
    </row>
    <row r="218" spans="1:39" s="88" customFormat="1" ht="49.5" customHeight="1">
      <c r="A218" s="84"/>
      <c r="B218" s="85">
        <f t="shared" ref="B218:B230" si="239">ROW()-20</f>
        <v>198</v>
      </c>
      <c r="C218" s="277"/>
      <c r="D218" s="277"/>
      <c r="E218" s="348" t="s">
        <v>400</v>
      </c>
      <c r="F218" s="349"/>
      <c r="G218" s="167"/>
      <c r="H218" s="167"/>
      <c r="I218" s="266" t="s">
        <v>401</v>
      </c>
      <c r="J218" s="267"/>
      <c r="K218" s="268"/>
      <c r="L218" s="86"/>
      <c r="M218" s="86"/>
      <c r="N218" s="86"/>
      <c r="O218" s="86"/>
      <c r="P218" s="86"/>
      <c r="Q218" s="86"/>
      <c r="R218" s="86"/>
      <c r="S218" s="86"/>
      <c r="T218" s="86"/>
      <c r="U218" s="279"/>
      <c r="V218" s="280"/>
      <c r="W218" s="280"/>
      <c r="X218" s="281"/>
      <c r="Y218" s="176" t="str">
        <f t="shared" ref="Y218:Y238" si="240">IF(COUNTA(C218:K218)=0,"",IF(COUNTA(L218:T218)=0,"未実施",IF(COUNTIF(L218:T218,"Y")=1,"終了","試験中")))</f>
        <v>未実施</v>
      </c>
      <c r="Z218" s="177" t="str">
        <f t="shared" ref="Z218:Z238" si="241">IF(COUNTA(C218:K218)=0,"",IF(L218&lt;&gt;"",$L$10,IF(M218&lt;&gt;"",$M$10,IF(N218&lt;&gt;"",$N$10,IF(O218&lt;&gt;"",$O$10,IF(P218&lt;&gt;"",$P$10,IF(T218&lt;&gt;"",$T$10,"")))))))</f>
        <v/>
      </c>
      <c r="AA218" s="178" t="str">
        <f t="shared" ref="AA218:AA238" si="242">IF(COUNTA(C218:K218)=0,"",IF(L218="Y",$L$10,IF(M218="Y",$M$10,IF(N218="Y",$N$10,IF(O218="Y",$O$10,IF(P218="Y",$P$10,IF(T218="Y",$T$10,"")))))))</f>
        <v/>
      </c>
      <c r="AB218" s="87">
        <f t="shared" ref="AB218:AB238" si="243">IF(OR(L218 &lt;&gt; "",M218 &lt;&gt;"",N218 &lt;&gt; "",O218 &lt;&gt;"",P218 &lt;&gt; "",Q218 &lt;&gt;"",R218 &lt;&gt; "",S218 &lt;&gt;"",T218 &lt;&gt; ""),1,0)</f>
        <v>0</v>
      </c>
      <c r="AC218" s="87">
        <f t="shared" ref="AC218:AC238" si="244">IF(OR(L218 = "H",M218 = "H",N218 = "H",O218 = "H",P218 = "H",Q218 = "H",R218 = "H",S218 = "H",T218 = "H",L218 = "M",M218 = "M",N218 = "M",O218 = "M",P218 = "M",Q218 = "M",R218 = "M",S218 = "M",T218 = "M",L218 = "L",M218 = "L",N218 = "L",O218 = "L",P218 = "L",Q218 = "L",R218 = "L",S218 = "L",T218 = "L"),1,0)</f>
        <v>0</v>
      </c>
      <c r="AD218" s="88">
        <f t="shared" si="45"/>
        <v>0</v>
      </c>
      <c r="AE218" s="89">
        <f t="shared" si="46"/>
        <v>0</v>
      </c>
      <c r="AF218" s="89">
        <f t="shared" si="47"/>
        <v>0</v>
      </c>
      <c r="AG218" s="89">
        <f t="shared" si="48"/>
        <v>0</v>
      </c>
      <c r="AH218" s="89">
        <f t="shared" si="49"/>
        <v>0</v>
      </c>
      <c r="AI218" s="89">
        <f t="shared" si="50"/>
        <v>0</v>
      </c>
      <c r="AJ218" s="89">
        <f t="shared" si="51"/>
        <v>0</v>
      </c>
      <c r="AK218" s="89">
        <f t="shared" si="52"/>
        <v>0</v>
      </c>
      <c r="AL218" s="89">
        <f t="shared" si="53"/>
        <v>0</v>
      </c>
      <c r="AM218" s="89">
        <f t="shared" si="54"/>
        <v>0</v>
      </c>
    </row>
    <row r="219" spans="1:39" s="88" customFormat="1" ht="80.099999999999994" customHeight="1">
      <c r="A219" s="84"/>
      <c r="B219" s="85">
        <f t="shared" si="239"/>
        <v>199</v>
      </c>
      <c r="C219" s="277"/>
      <c r="D219" s="277"/>
      <c r="E219" s="348" t="s">
        <v>399</v>
      </c>
      <c r="F219" s="349"/>
      <c r="G219" s="167"/>
      <c r="H219" s="167"/>
      <c r="I219" s="266" t="s">
        <v>402</v>
      </c>
      <c r="J219" s="267"/>
      <c r="K219" s="268"/>
      <c r="L219" s="86"/>
      <c r="M219" s="86"/>
      <c r="N219" s="86"/>
      <c r="O219" s="86"/>
      <c r="P219" s="86"/>
      <c r="Q219" s="86"/>
      <c r="R219" s="86"/>
      <c r="S219" s="86"/>
      <c r="T219" s="86"/>
      <c r="U219" s="279"/>
      <c r="V219" s="280"/>
      <c r="W219" s="280"/>
      <c r="X219" s="281"/>
      <c r="Y219" s="176" t="str">
        <f t="shared" si="240"/>
        <v>未実施</v>
      </c>
      <c r="Z219" s="177" t="str">
        <f t="shared" si="241"/>
        <v/>
      </c>
      <c r="AA219" s="178" t="str">
        <f t="shared" si="242"/>
        <v/>
      </c>
      <c r="AB219" s="87">
        <f t="shared" si="243"/>
        <v>0</v>
      </c>
      <c r="AC219" s="87">
        <f t="shared" si="244"/>
        <v>0</v>
      </c>
      <c r="AD219" s="88">
        <f t="shared" si="45"/>
        <v>0</v>
      </c>
      <c r="AE219" s="89">
        <f t="shared" si="46"/>
        <v>0</v>
      </c>
      <c r="AF219" s="89">
        <f t="shared" si="47"/>
        <v>0</v>
      </c>
      <c r="AG219" s="89">
        <f t="shared" si="48"/>
        <v>0</v>
      </c>
      <c r="AH219" s="89">
        <f t="shared" si="49"/>
        <v>0</v>
      </c>
      <c r="AI219" s="89">
        <f t="shared" si="50"/>
        <v>0</v>
      </c>
      <c r="AJ219" s="89">
        <f t="shared" si="51"/>
        <v>0</v>
      </c>
      <c r="AK219" s="89">
        <f t="shared" si="52"/>
        <v>0</v>
      </c>
      <c r="AL219" s="89">
        <f t="shared" si="53"/>
        <v>0</v>
      </c>
      <c r="AM219" s="89">
        <f t="shared" si="54"/>
        <v>0</v>
      </c>
    </row>
    <row r="220" spans="1:39" s="88" customFormat="1" ht="59.25" customHeight="1">
      <c r="A220" s="84"/>
      <c r="B220" s="85">
        <f t="shared" si="239"/>
        <v>200</v>
      </c>
      <c r="C220" s="289"/>
      <c r="D220" s="290"/>
      <c r="E220" s="292" t="s">
        <v>400</v>
      </c>
      <c r="F220" s="293"/>
      <c r="G220" s="167" t="s">
        <v>403</v>
      </c>
      <c r="H220" s="167" t="s">
        <v>407</v>
      </c>
      <c r="I220" s="266" t="s">
        <v>404</v>
      </c>
      <c r="J220" s="267"/>
      <c r="K220" s="268"/>
      <c r="L220" s="86"/>
      <c r="M220" s="86"/>
      <c r="N220" s="86"/>
      <c r="O220" s="86"/>
      <c r="P220" s="86"/>
      <c r="Q220" s="86"/>
      <c r="R220" s="86"/>
      <c r="S220" s="86"/>
      <c r="T220" s="86"/>
      <c r="U220" s="279"/>
      <c r="V220" s="280"/>
      <c r="W220" s="280"/>
      <c r="X220" s="281"/>
      <c r="Y220" s="176" t="str">
        <f t="shared" si="240"/>
        <v>未実施</v>
      </c>
      <c r="Z220" s="177" t="str">
        <f t="shared" si="241"/>
        <v/>
      </c>
      <c r="AA220" s="178" t="str">
        <f t="shared" si="242"/>
        <v/>
      </c>
      <c r="AB220" s="87">
        <f t="shared" si="243"/>
        <v>0</v>
      </c>
      <c r="AC220" s="87">
        <f t="shared" si="244"/>
        <v>0</v>
      </c>
      <c r="AD220" s="88">
        <f t="shared" si="45"/>
        <v>0</v>
      </c>
      <c r="AE220" s="89">
        <f t="shared" si="46"/>
        <v>0</v>
      </c>
      <c r="AF220" s="89">
        <f t="shared" si="47"/>
        <v>0</v>
      </c>
      <c r="AG220" s="89">
        <f t="shared" si="48"/>
        <v>0</v>
      </c>
      <c r="AH220" s="89">
        <f t="shared" si="49"/>
        <v>0</v>
      </c>
      <c r="AI220" s="89">
        <f t="shared" si="50"/>
        <v>0</v>
      </c>
      <c r="AJ220" s="89">
        <f t="shared" si="51"/>
        <v>0</v>
      </c>
      <c r="AK220" s="89">
        <f t="shared" si="52"/>
        <v>0</v>
      </c>
      <c r="AL220" s="89">
        <f t="shared" si="53"/>
        <v>0</v>
      </c>
      <c r="AM220" s="89">
        <f t="shared" si="54"/>
        <v>0</v>
      </c>
    </row>
    <row r="221" spans="1:39" s="88" customFormat="1" ht="117" customHeight="1">
      <c r="A221" s="84"/>
      <c r="B221" s="85">
        <f t="shared" si="239"/>
        <v>201</v>
      </c>
      <c r="C221" s="289"/>
      <c r="D221" s="290"/>
      <c r="E221" s="291"/>
      <c r="F221" s="290"/>
      <c r="G221" s="167" t="s">
        <v>405</v>
      </c>
      <c r="H221" s="167" t="s">
        <v>406</v>
      </c>
      <c r="I221" s="266" t="s">
        <v>410</v>
      </c>
      <c r="J221" s="267"/>
      <c r="K221" s="268"/>
      <c r="L221" s="86"/>
      <c r="M221" s="86"/>
      <c r="N221" s="86"/>
      <c r="O221" s="86"/>
      <c r="P221" s="86"/>
      <c r="Q221" s="86"/>
      <c r="R221" s="86"/>
      <c r="S221" s="86"/>
      <c r="T221" s="86"/>
      <c r="U221" s="279"/>
      <c r="V221" s="280"/>
      <c r="W221" s="280"/>
      <c r="X221" s="281"/>
      <c r="Y221" s="176" t="str">
        <f t="shared" si="240"/>
        <v>未実施</v>
      </c>
      <c r="Z221" s="177" t="str">
        <f t="shared" si="241"/>
        <v/>
      </c>
      <c r="AA221" s="178" t="str">
        <f t="shared" si="242"/>
        <v/>
      </c>
      <c r="AB221" s="87">
        <f t="shared" si="243"/>
        <v>0</v>
      </c>
      <c r="AC221" s="87">
        <f t="shared" si="244"/>
        <v>0</v>
      </c>
      <c r="AD221" s="88">
        <f t="shared" si="45"/>
        <v>0</v>
      </c>
      <c r="AE221" s="89">
        <f t="shared" si="46"/>
        <v>0</v>
      </c>
      <c r="AF221" s="89">
        <f t="shared" si="47"/>
        <v>0</v>
      </c>
      <c r="AG221" s="89">
        <f t="shared" si="48"/>
        <v>0</v>
      </c>
      <c r="AH221" s="89">
        <f t="shared" si="49"/>
        <v>0</v>
      </c>
      <c r="AI221" s="89">
        <f t="shared" si="50"/>
        <v>0</v>
      </c>
      <c r="AJ221" s="89">
        <f t="shared" si="51"/>
        <v>0</v>
      </c>
      <c r="AK221" s="89">
        <f t="shared" si="52"/>
        <v>0</v>
      </c>
      <c r="AL221" s="89">
        <f t="shared" si="53"/>
        <v>0</v>
      </c>
      <c r="AM221" s="89">
        <f t="shared" si="54"/>
        <v>0</v>
      </c>
    </row>
    <row r="222" spans="1:39" s="88" customFormat="1" ht="135.75" customHeight="1">
      <c r="A222" s="84"/>
      <c r="B222" s="85">
        <f t="shared" si="239"/>
        <v>202</v>
      </c>
      <c r="C222" s="289"/>
      <c r="D222" s="290"/>
      <c r="E222" s="291"/>
      <c r="F222" s="290"/>
      <c r="G222" s="180" t="s">
        <v>411</v>
      </c>
      <c r="H222" s="184" t="s">
        <v>302</v>
      </c>
      <c r="I222" s="266" t="s">
        <v>412</v>
      </c>
      <c r="J222" s="267"/>
      <c r="K222" s="268"/>
      <c r="L222" s="86"/>
      <c r="M222" s="86"/>
      <c r="N222" s="86"/>
      <c r="O222" s="86"/>
      <c r="P222" s="86"/>
      <c r="Q222" s="86"/>
      <c r="R222" s="86"/>
      <c r="S222" s="86"/>
      <c r="T222" s="86"/>
      <c r="U222" s="279"/>
      <c r="V222" s="280"/>
      <c r="W222" s="280"/>
      <c r="X222" s="281"/>
      <c r="Y222" s="176" t="str">
        <f t="shared" si="240"/>
        <v>未実施</v>
      </c>
      <c r="Z222" s="177" t="str">
        <f t="shared" si="241"/>
        <v/>
      </c>
      <c r="AA222" s="178" t="str">
        <f t="shared" si="242"/>
        <v/>
      </c>
      <c r="AB222" s="87">
        <f t="shared" si="243"/>
        <v>0</v>
      </c>
      <c r="AC222" s="87">
        <f t="shared" si="244"/>
        <v>0</v>
      </c>
      <c r="AD222" s="88">
        <f t="shared" si="45"/>
        <v>0</v>
      </c>
      <c r="AE222" s="89">
        <f t="shared" si="46"/>
        <v>0</v>
      </c>
      <c r="AF222" s="89">
        <f t="shared" si="47"/>
        <v>0</v>
      </c>
      <c r="AG222" s="89">
        <f t="shared" si="48"/>
        <v>0</v>
      </c>
      <c r="AH222" s="89">
        <f t="shared" si="49"/>
        <v>0</v>
      </c>
      <c r="AI222" s="89">
        <f t="shared" si="50"/>
        <v>0</v>
      </c>
      <c r="AJ222" s="89">
        <f t="shared" si="51"/>
        <v>0</v>
      </c>
      <c r="AK222" s="89">
        <f t="shared" si="52"/>
        <v>0</v>
      </c>
      <c r="AL222" s="89">
        <f t="shared" si="53"/>
        <v>0</v>
      </c>
      <c r="AM222" s="89">
        <f t="shared" si="54"/>
        <v>0</v>
      </c>
    </row>
    <row r="223" spans="1:39" s="88" customFormat="1" ht="32.25" customHeight="1">
      <c r="A223" s="84"/>
      <c r="B223" s="85">
        <f t="shared" si="239"/>
        <v>203</v>
      </c>
      <c r="C223" s="289"/>
      <c r="D223" s="290"/>
      <c r="E223" s="291"/>
      <c r="F223" s="290"/>
      <c r="G223" s="167" t="s">
        <v>413</v>
      </c>
      <c r="H223" s="167"/>
      <c r="I223" s="266" t="s">
        <v>136</v>
      </c>
      <c r="J223" s="267"/>
      <c r="K223" s="268"/>
      <c r="L223" s="86"/>
      <c r="M223" s="86"/>
      <c r="N223" s="86"/>
      <c r="O223" s="86"/>
      <c r="P223" s="86"/>
      <c r="Q223" s="86"/>
      <c r="R223" s="86"/>
      <c r="S223" s="86"/>
      <c r="T223" s="86"/>
      <c r="U223" s="279"/>
      <c r="V223" s="280"/>
      <c r="W223" s="280"/>
      <c r="X223" s="281"/>
      <c r="Y223" s="176" t="str">
        <f t="shared" si="240"/>
        <v>未実施</v>
      </c>
      <c r="Z223" s="177" t="str">
        <f t="shared" si="241"/>
        <v/>
      </c>
      <c r="AA223" s="178" t="str">
        <f t="shared" si="242"/>
        <v/>
      </c>
      <c r="AB223" s="87">
        <f t="shared" si="243"/>
        <v>0</v>
      </c>
      <c r="AC223" s="87">
        <f t="shared" si="244"/>
        <v>0</v>
      </c>
      <c r="AD223" s="88">
        <f t="shared" si="45"/>
        <v>0</v>
      </c>
      <c r="AE223" s="89">
        <f t="shared" si="46"/>
        <v>0</v>
      </c>
      <c r="AF223" s="89">
        <f t="shared" si="47"/>
        <v>0</v>
      </c>
      <c r="AG223" s="89">
        <f t="shared" si="48"/>
        <v>0</v>
      </c>
      <c r="AH223" s="89">
        <f t="shared" si="49"/>
        <v>0</v>
      </c>
      <c r="AI223" s="89">
        <f t="shared" si="50"/>
        <v>0</v>
      </c>
      <c r="AJ223" s="89">
        <f t="shared" si="51"/>
        <v>0</v>
      </c>
      <c r="AK223" s="89">
        <f t="shared" si="52"/>
        <v>0</v>
      </c>
      <c r="AL223" s="89">
        <f t="shared" si="53"/>
        <v>0</v>
      </c>
      <c r="AM223" s="89">
        <f t="shared" si="54"/>
        <v>0</v>
      </c>
    </row>
    <row r="224" spans="1:39" s="88" customFormat="1" ht="45.75" customHeight="1">
      <c r="A224" s="84"/>
      <c r="B224" s="85">
        <f t="shared" si="239"/>
        <v>204</v>
      </c>
      <c r="C224" s="289"/>
      <c r="D224" s="290"/>
      <c r="E224" s="291"/>
      <c r="F224" s="290"/>
      <c r="G224" s="167" t="s">
        <v>414</v>
      </c>
      <c r="H224" s="167"/>
      <c r="I224" s="266" t="s">
        <v>415</v>
      </c>
      <c r="J224" s="267"/>
      <c r="K224" s="268"/>
      <c r="L224" s="86"/>
      <c r="M224" s="86"/>
      <c r="N224" s="86"/>
      <c r="O224" s="86"/>
      <c r="P224" s="86"/>
      <c r="Q224" s="86"/>
      <c r="R224" s="86"/>
      <c r="S224" s="86"/>
      <c r="T224" s="86"/>
      <c r="U224" s="279"/>
      <c r="V224" s="280"/>
      <c r="W224" s="280"/>
      <c r="X224" s="281"/>
      <c r="Y224" s="176" t="str">
        <f t="shared" si="240"/>
        <v>未実施</v>
      </c>
      <c r="Z224" s="177" t="str">
        <f t="shared" si="241"/>
        <v/>
      </c>
      <c r="AA224" s="178" t="str">
        <f t="shared" si="242"/>
        <v/>
      </c>
      <c r="AB224" s="87">
        <f t="shared" si="243"/>
        <v>0</v>
      </c>
      <c r="AC224" s="87">
        <f t="shared" si="244"/>
        <v>0</v>
      </c>
      <c r="AD224" s="88">
        <f t="shared" si="45"/>
        <v>0</v>
      </c>
      <c r="AE224" s="89">
        <f t="shared" si="46"/>
        <v>0</v>
      </c>
      <c r="AF224" s="89">
        <f t="shared" si="47"/>
        <v>0</v>
      </c>
      <c r="AG224" s="89">
        <f t="shared" si="48"/>
        <v>0</v>
      </c>
      <c r="AH224" s="89">
        <f t="shared" si="49"/>
        <v>0</v>
      </c>
      <c r="AI224" s="89">
        <f t="shared" si="50"/>
        <v>0</v>
      </c>
      <c r="AJ224" s="89">
        <f t="shared" si="51"/>
        <v>0</v>
      </c>
      <c r="AK224" s="89">
        <f t="shared" si="52"/>
        <v>0</v>
      </c>
      <c r="AL224" s="89">
        <f t="shared" si="53"/>
        <v>0</v>
      </c>
      <c r="AM224" s="89">
        <f t="shared" si="54"/>
        <v>0</v>
      </c>
    </row>
    <row r="225" spans="1:39" s="88" customFormat="1" ht="50.25" customHeight="1">
      <c r="A225" s="84"/>
      <c r="B225" s="85">
        <f t="shared" si="239"/>
        <v>205</v>
      </c>
      <c r="C225" s="289"/>
      <c r="D225" s="290"/>
      <c r="E225" s="291"/>
      <c r="F225" s="290"/>
      <c r="G225" s="167" t="s">
        <v>416</v>
      </c>
      <c r="H225" s="167" t="s">
        <v>417</v>
      </c>
      <c r="I225" s="266" t="s">
        <v>418</v>
      </c>
      <c r="J225" s="267"/>
      <c r="K225" s="268"/>
      <c r="L225" s="86"/>
      <c r="M225" s="86"/>
      <c r="N225" s="86"/>
      <c r="O225" s="86"/>
      <c r="P225" s="86"/>
      <c r="Q225" s="86"/>
      <c r="R225" s="86"/>
      <c r="S225" s="86"/>
      <c r="T225" s="86"/>
      <c r="U225" s="279"/>
      <c r="V225" s="280"/>
      <c r="W225" s="280"/>
      <c r="X225" s="281"/>
      <c r="Y225" s="176" t="str">
        <f t="shared" si="240"/>
        <v>未実施</v>
      </c>
      <c r="Z225" s="177" t="str">
        <f t="shared" si="241"/>
        <v/>
      </c>
      <c r="AA225" s="178" t="str">
        <f t="shared" si="242"/>
        <v/>
      </c>
      <c r="AB225" s="87">
        <f t="shared" si="243"/>
        <v>0</v>
      </c>
      <c r="AC225" s="87">
        <f t="shared" si="244"/>
        <v>0</v>
      </c>
      <c r="AD225" s="88">
        <f t="shared" si="45"/>
        <v>0</v>
      </c>
      <c r="AE225" s="89">
        <f t="shared" si="46"/>
        <v>0</v>
      </c>
      <c r="AF225" s="89">
        <f t="shared" si="47"/>
        <v>0</v>
      </c>
      <c r="AG225" s="89">
        <f t="shared" si="48"/>
        <v>0</v>
      </c>
      <c r="AH225" s="89">
        <f t="shared" si="49"/>
        <v>0</v>
      </c>
      <c r="AI225" s="89">
        <f t="shared" si="50"/>
        <v>0</v>
      </c>
      <c r="AJ225" s="89">
        <f t="shared" si="51"/>
        <v>0</v>
      </c>
      <c r="AK225" s="89">
        <f t="shared" si="52"/>
        <v>0</v>
      </c>
      <c r="AL225" s="89">
        <f t="shared" si="53"/>
        <v>0</v>
      </c>
      <c r="AM225" s="89">
        <f t="shared" si="54"/>
        <v>0</v>
      </c>
    </row>
    <row r="226" spans="1:39" s="88" customFormat="1" ht="45.75" customHeight="1">
      <c r="A226" s="84"/>
      <c r="B226" s="85">
        <f t="shared" si="239"/>
        <v>206</v>
      </c>
      <c r="C226" s="277"/>
      <c r="D226" s="277"/>
      <c r="E226" s="294"/>
      <c r="F226" s="294"/>
      <c r="G226" s="167"/>
      <c r="H226" s="167" t="s">
        <v>155</v>
      </c>
      <c r="I226" s="266" t="s">
        <v>419</v>
      </c>
      <c r="J226" s="267"/>
      <c r="K226" s="268"/>
      <c r="L226" s="86"/>
      <c r="M226" s="86"/>
      <c r="N226" s="86"/>
      <c r="O226" s="86"/>
      <c r="P226" s="86"/>
      <c r="Q226" s="86"/>
      <c r="R226" s="86"/>
      <c r="S226" s="86"/>
      <c r="T226" s="86"/>
      <c r="U226" s="279"/>
      <c r="V226" s="280"/>
      <c r="W226" s="280"/>
      <c r="X226" s="281"/>
      <c r="Y226" s="176" t="str">
        <f t="shared" si="240"/>
        <v>未実施</v>
      </c>
      <c r="Z226" s="177" t="str">
        <f t="shared" si="241"/>
        <v/>
      </c>
      <c r="AA226" s="178" t="str">
        <f t="shared" si="242"/>
        <v/>
      </c>
      <c r="AB226" s="87">
        <f t="shared" si="243"/>
        <v>0</v>
      </c>
      <c r="AC226" s="87">
        <f t="shared" si="244"/>
        <v>0</v>
      </c>
      <c r="AD226" s="88">
        <f t="shared" si="45"/>
        <v>0</v>
      </c>
      <c r="AE226" s="89">
        <f t="shared" si="46"/>
        <v>0</v>
      </c>
      <c r="AF226" s="89">
        <f t="shared" si="47"/>
        <v>0</v>
      </c>
      <c r="AG226" s="89">
        <f t="shared" si="48"/>
        <v>0</v>
      </c>
      <c r="AH226" s="89">
        <f t="shared" si="49"/>
        <v>0</v>
      </c>
      <c r="AI226" s="89">
        <f t="shared" si="50"/>
        <v>0</v>
      </c>
      <c r="AJ226" s="89">
        <f t="shared" si="51"/>
        <v>0</v>
      </c>
      <c r="AK226" s="89">
        <f t="shared" si="52"/>
        <v>0</v>
      </c>
      <c r="AL226" s="89">
        <f t="shared" si="53"/>
        <v>0</v>
      </c>
      <c r="AM226" s="89">
        <f t="shared" si="54"/>
        <v>0</v>
      </c>
    </row>
    <row r="227" spans="1:39" s="88" customFormat="1" ht="57.75" customHeight="1">
      <c r="A227" s="84"/>
      <c r="B227" s="85">
        <f t="shared" si="239"/>
        <v>207</v>
      </c>
      <c r="C227" s="277"/>
      <c r="D227" s="277"/>
      <c r="E227" s="264" t="s">
        <v>157</v>
      </c>
      <c r="F227" s="265"/>
      <c r="G227" s="167" t="s">
        <v>158</v>
      </c>
      <c r="H227" s="167"/>
      <c r="I227" s="266" t="s">
        <v>166</v>
      </c>
      <c r="J227" s="267"/>
      <c r="K227" s="268"/>
      <c r="L227" s="86"/>
      <c r="M227" s="86"/>
      <c r="N227" s="86"/>
      <c r="O227" s="86"/>
      <c r="P227" s="86"/>
      <c r="Q227" s="86"/>
      <c r="R227" s="86"/>
      <c r="S227" s="86"/>
      <c r="T227" s="86"/>
      <c r="U227" s="279"/>
      <c r="V227" s="280"/>
      <c r="W227" s="280"/>
      <c r="X227" s="281"/>
      <c r="Y227" s="176" t="str">
        <f t="shared" si="240"/>
        <v>未実施</v>
      </c>
      <c r="Z227" s="177" t="str">
        <f t="shared" si="241"/>
        <v/>
      </c>
      <c r="AA227" s="178" t="str">
        <f t="shared" si="242"/>
        <v/>
      </c>
      <c r="AB227" s="87">
        <f t="shared" si="243"/>
        <v>0</v>
      </c>
      <c r="AC227" s="87">
        <f t="shared" si="244"/>
        <v>0</v>
      </c>
      <c r="AD227" s="88">
        <f t="shared" si="45"/>
        <v>0</v>
      </c>
      <c r="AE227" s="89">
        <f t="shared" si="46"/>
        <v>0</v>
      </c>
      <c r="AF227" s="89">
        <f t="shared" si="47"/>
        <v>0</v>
      </c>
      <c r="AG227" s="89">
        <f t="shared" si="48"/>
        <v>0</v>
      </c>
      <c r="AH227" s="89">
        <f t="shared" si="49"/>
        <v>0</v>
      </c>
      <c r="AI227" s="89">
        <f t="shared" si="50"/>
        <v>0</v>
      </c>
      <c r="AJ227" s="89">
        <f t="shared" si="51"/>
        <v>0</v>
      </c>
      <c r="AK227" s="89">
        <f t="shared" si="52"/>
        <v>0</v>
      </c>
      <c r="AL227" s="89">
        <f t="shared" si="53"/>
        <v>0</v>
      </c>
      <c r="AM227" s="89">
        <f t="shared" si="54"/>
        <v>0</v>
      </c>
    </row>
    <row r="228" spans="1:39" s="88" customFormat="1" ht="62.25" customHeight="1">
      <c r="A228" s="84"/>
      <c r="B228" s="85">
        <f t="shared" si="239"/>
        <v>208</v>
      </c>
      <c r="C228" s="277"/>
      <c r="D228" s="277"/>
      <c r="E228" s="264" t="s">
        <v>156</v>
      </c>
      <c r="F228" s="265"/>
      <c r="G228" s="167" t="s">
        <v>158</v>
      </c>
      <c r="H228" s="167"/>
      <c r="I228" s="266" t="s">
        <v>165</v>
      </c>
      <c r="J228" s="267"/>
      <c r="K228" s="268"/>
      <c r="L228" s="86"/>
      <c r="M228" s="86"/>
      <c r="N228" s="86"/>
      <c r="O228" s="86"/>
      <c r="P228" s="86"/>
      <c r="Q228" s="86"/>
      <c r="R228" s="86"/>
      <c r="S228" s="86"/>
      <c r="T228" s="86"/>
      <c r="U228" s="279"/>
      <c r="V228" s="280"/>
      <c r="W228" s="280"/>
      <c r="X228" s="281"/>
      <c r="Y228" s="176" t="str">
        <f t="shared" si="240"/>
        <v>未実施</v>
      </c>
      <c r="Z228" s="177" t="str">
        <f t="shared" si="241"/>
        <v/>
      </c>
      <c r="AA228" s="178" t="str">
        <f t="shared" si="242"/>
        <v/>
      </c>
      <c r="AB228" s="87">
        <f t="shared" si="243"/>
        <v>0</v>
      </c>
      <c r="AC228" s="87">
        <f t="shared" si="244"/>
        <v>0</v>
      </c>
      <c r="AD228" s="88">
        <f t="shared" si="45"/>
        <v>0</v>
      </c>
      <c r="AE228" s="89">
        <f t="shared" si="46"/>
        <v>0</v>
      </c>
      <c r="AF228" s="89">
        <f t="shared" si="47"/>
        <v>0</v>
      </c>
      <c r="AG228" s="89">
        <f t="shared" si="48"/>
        <v>0</v>
      </c>
      <c r="AH228" s="89">
        <f t="shared" si="49"/>
        <v>0</v>
      </c>
      <c r="AI228" s="89">
        <f t="shared" si="50"/>
        <v>0</v>
      </c>
      <c r="AJ228" s="89">
        <f t="shared" si="51"/>
        <v>0</v>
      </c>
      <c r="AK228" s="89">
        <f t="shared" si="52"/>
        <v>0</v>
      </c>
      <c r="AL228" s="89">
        <f t="shared" si="53"/>
        <v>0</v>
      </c>
      <c r="AM228" s="89">
        <f t="shared" si="54"/>
        <v>0</v>
      </c>
    </row>
    <row r="229" spans="1:39" s="88" customFormat="1" ht="53.25" customHeight="1">
      <c r="A229" s="84"/>
      <c r="B229" s="85">
        <f t="shared" si="239"/>
        <v>209</v>
      </c>
      <c r="C229" s="277"/>
      <c r="D229" s="277"/>
      <c r="E229" s="264" t="s">
        <v>305</v>
      </c>
      <c r="F229" s="265"/>
      <c r="G229" s="180" t="s">
        <v>158</v>
      </c>
      <c r="H229" s="167"/>
      <c r="I229" s="266" t="s">
        <v>159</v>
      </c>
      <c r="J229" s="267"/>
      <c r="K229" s="268"/>
      <c r="L229" s="86"/>
      <c r="M229" s="86"/>
      <c r="N229" s="86"/>
      <c r="O229" s="86"/>
      <c r="P229" s="86"/>
      <c r="Q229" s="86"/>
      <c r="R229" s="86"/>
      <c r="S229" s="86"/>
      <c r="T229" s="86"/>
      <c r="U229" s="279"/>
      <c r="V229" s="280"/>
      <c r="W229" s="280"/>
      <c r="X229" s="281"/>
      <c r="Y229" s="176" t="str">
        <f t="shared" si="240"/>
        <v>未実施</v>
      </c>
      <c r="Z229" s="177" t="str">
        <f t="shared" si="241"/>
        <v/>
      </c>
      <c r="AA229" s="178" t="str">
        <f t="shared" si="242"/>
        <v/>
      </c>
      <c r="AB229" s="87">
        <f t="shared" si="243"/>
        <v>0</v>
      </c>
      <c r="AC229" s="87">
        <f t="shared" si="244"/>
        <v>0</v>
      </c>
      <c r="AD229" s="88">
        <f t="shared" si="45"/>
        <v>0</v>
      </c>
      <c r="AE229" s="89">
        <f t="shared" si="46"/>
        <v>0</v>
      </c>
      <c r="AF229" s="89">
        <f t="shared" si="47"/>
        <v>0</v>
      </c>
      <c r="AG229" s="89">
        <f t="shared" si="48"/>
        <v>0</v>
      </c>
      <c r="AH229" s="89">
        <f t="shared" si="49"/>
        <v>0</v>
      </c>
      <c r="AI229" s="89">
        <f t="shared" si="50"/>
        <v>0</v>
      </c>
      <c r="AJ229" s="89">
        <f t="shared" si="51"/>
        <v>0</v>
      </c>
      <c r="AK229" s="89">
        <f t="shared" si="52"/>
        <v>0</v>
      </c>
      <c r="AL229" s="89">
        <f t="shared" si="53"/>
        <v>0</v>
      </c>
      <c r="AM229" s="89">
        <f t="shared" si="54"/>
        <v>0</v>
      </c>
    </row>
    <row r="230" spans="1:39" s="88" customFormat="1" ht="53.25" customHeight="1">
      <c r="A230" s="84"/>
      <c r="B230" s="85">
        <f t="shared" si="239"/>
        <v>210</v>
      </c>
      <c r="C230" s="277"/>
      <c r="D230" s="277"/>
      <c r="E230" s="264" t="s">
        <v>304</v>
      </c>
      <c r="F230" s="265"/>
      <c r="G230" s="180" t="s">
        <v>158</v>
      </c>
      <c r="H230" s="167"/>
      <c r="I230" s="266" t="s">
        <v>306</v>
      </c>
      <c r="J230" s="267"/>
      <c r="K230" s="268"/>
      <c r="L230" s="86"/>
      <c r="M230" s="86"/>
      <c r="N230" s="86"/>
      <c r="O230" s="86"/>
      <c r="P230" s="86"/>
      <c r="Q230" s="86"/>
      <c r="R230" s="86"/>
      <c r="S230" s="86"/>
      <c r="T230" s="86"/>
      <c r="U230" s="279"/>
      <c r="V230" s="280"/>
      <c r="W230" s="280"/>
      <c r="X230" s="281"/>
      <c r="Y230" s="176" t="str">
        <f t="shared" si="240"/>
        <v>未実施</v>
      </c>
      <c r="Z230" s="177" t="str">
        <f t="shared" si="241"/>
        <v/>
      </c>
      <c r="AA230" s="178" t="str">
        <f t="shared" si="242"/>
        <v/>
      </c>
      <c r="AB230" s="87">
        <f t="shared" si="243"/>
        <v>0</v>
      </c>
      <c r="AC230" s="87">
        <f t="shared" si="244"/>
        <v>0</v>
      </c>
      <c r="AD230" s="88">
        <f t="shared" si="45"/>
        <v>0</v>
      </c>
      <c r="AE230" s="89">
        <f t="shared" si="46"/>
        <v>0</v>
      </c>
      <c r="AF230" s="89">
        <f t="shared" si="47"/>
        <v>0</v>
      </c>
      <c r="AG230" s="89">
        <f t="shared" si="48"/>
        <v>0</v>
      </c>
      <c r="AH230" s="89">
        <f t="shared" si="49"/>
        <v>0</v>
      </c>
      <c r="AI230" s="89">
        <f t="shared" si="50"/>
        <v>0</v>
      </c>
      <c r="AJ230" s="89">
        <f t="shared" si="51"/>
        <v>0</v>
      </c>
      <c r="AK230" s="89">
        <f t="shared" si="52"/>
        <v>0</v>
      </c>
      <c r="AL230" s="89">
        <f t="shared" si="53"/>
        <v>0</v>
      </c>
      <c r="AM230" s="89">
        <f t="shared" si="54"/>
        <v>0</v>
      </c>
    </row>
    <row r="231" spans="1:39" s="88" customFormat="1" ht="72.75" customHeight="1">
      <c r="A231" s="84"/>
      <c r="B231" s="85">
        <f t="shared" si="39"/>
        <v>211</v>
      </c>
      <c r="C231" s="263" t="s">
        <v>420</v>
      </c>
      <c r="D231" s="263"/>
      <c r="E231" s="264" t="s">
        <v>388</v>
      </c>
      <c r="F231" s="265"/>
      <c r="G231" s="187" t="s">
        <v>134</v>
      </c>
      <c r="H231" s="167" t="s">
        <v>135</v>
      </c>
      <c r="I231" s="266" t="s">
        <v>421</v>
      </c>
      <c r="J231" s="267"/>
      <c r="K231" s="268"/>
      <c r="L231" s="183"/>
      <c r="M231" s="183"/>
      <c r="N231" s="183"/>
      <c r="O231" s="183"/>
      <c r="P231" s="183"/>
      <c r="Q231" s="183"/>
      <c r="R231" s="183"/>
      <c r="S231" s="183"/>
      <c r="T231" s="183"/>
      <c r="U231" s="279"/>
      <c r="V231" s="280"/>
      <c r="W231" s="280"/>
      <c r="X231" s="281"/>
      <c r="Y231" s="176" t="str">
        <f t="shared" si="240"/>
        <v>未実施</v>
      </c>
      <c r="Z231" s="177" t="str">
        <f t="shared" si="241"/>
        <v/>
      </c>
      <c r="AA231" s="178" t="str">
        <f t="shared" si="242"/>
        <v/>
      </c>
      <c r="AB231" s="87">
        <f t="shared" si="243"/>
        <v>0</v>
      </c>
      <c r="AC231" s="87">
        <f t="shared" si="244"/>
        <v>0</v>
      </c>
      <c r="AD231" s="88">
        <f t="shared" si="45"/>
        <v>1</v>
      </c>
      <c r="AE231" s="89">
        <f t="shared" si="46"/>
        <v>0</v>
      </c>
      <c r="AF231" s="89">
        <f t="shared" si="47"/>
        <v>0</v>
      </c>
      <c r="AG231" s="89">
        <f t="shared" si="48"/>
        <v>0</v>
      </c>
      <c r="AH231" s="89">
        <f t="shared" si="49"/>
        <v>0</v>
      </c>
      <c r="AI231" s="89">
        <f t="shared" si="50"/>
        <v>0</v>
      </c>
      <c r="AJ231" s="89">
        <f t="shared" si="51"/>
        <v>0</v>
      </c>
      <c r="AK231" s="89">
        <f t="shared" si="52"/>
        <v>0</v>
      </c>
      <c r="AL231" s="89">
        <f t="shared" si="53"/>
        <v>0</v>
      </c>
      <c r="AM231" s="89">
        <f t="shared" si="54"/>
        <v>0</v>
      </c>
    </row>
    <row r="232" spans="1:39" s="88" customFormat="1" ht="40.5" customHeight="1">
      <c r="A232" s="84"/>
      <c r="B232" s="85">
        <f t="shared" si="39"/>
        <v>212</v>
      </c>
      <c r="C232" s="277"/>
      <c r="D232" s="277"/>
      <c r="E232" s="278"/>
      <c r="F232" s="278"/>
      <c r="G232" s="185"/>
      <c r="H232" s="167" t="s">
        <v>429</v>
      </c>
      <c r="I232" s="266" t="s">
        <v>430</v>
      </c>
      <c r="J232" s="267"/>
      <c r="K232" s="268"/>
      <c r="L232" s="183"/>
      <c r="M232" s="183"/>
      <c r="N232" s="183"/>
      <c r="O232" s="183"/>
      <c r="P232" s="183"/>
      <c r="Q232" s="183"/>
      <c r="R232" s="183"/>
      <c r="S232" s="183"/>
      <c r="T232" s="183"/>
      <c r="U232" s="279"/>
      <c r="V232" s="280"/>
      <c r="W232" s="280"/>
      <c r="X232" s="281"/>
      <c r="Y232" s="176" t="str">
        <f t="shared" si="240"/>
        <v>未実施</v>
      </c>
      <c r="Z232" s="177" t="str">
        <f t="shared" si="241"/>
        <v/>
      </c>
      <c r="AA232" s="178" t="str">
        <f t="shared" si="242"/>
        <v/>
      </c>
      <c r="AB232" s="87">
        <f t="shared" si="243"/>
        <v>0</v>
      </c>
      <c r="AC232" s="87">
        <f t="shared" si="244"/>
        <v>0</v>
      </c>
      <c r="AD232" s="88">
        <f t="shared" si="45"/>
        <v>0</v>
      </c>
      <c r="AE232" s="89">
        <f t="shared" si="46"/>
        <v>0</v>
      </c>
      <c r="AF232" s="89">
        <f t="shared" si="47"/>
        <v>0</v>
      </c>
      <c r="AG232" s="89">
        <f t="shared" si="48"/>
        <v>0</v>
      </c>
      <c r="AH232" s="89">
        <f t="shared" si="49"/>
        <v>0</v>
      </c>
      <c r="AI232" s="89">
        <f t="shared" si="50"/>
        <v>0</v>
      </c>
      <c r="AJ232" s="89">
        <f t="shared" si="51"/>
        <v>0</v>
      </c>
      <c r="AK232" s="89">
        <f t="shared" si="52"/>
        <v>0</v>
      </c>
      <c r="AL232" s="89">
        <f t="shared" si="53"/>
        <v>0</v>
      </c>
      <c r="AM232" s="89">
        <f t="shared" si="54"/>
        <v>0</v>
      </c>
    </row>
    <row r="233" spans="1:39" s="88" customFormat="1" ht="47.25" customHeight="1">
      <c r="A233" s="84"/>
      <c r="B233" s="85">
        <f t="shared" si="39"/>
        <v>213</v>
      </c>
      <c r="C233" s="277"/>
      <c r="D233" s="277"/>
      <c r="E233" s="278"/>
      <c r="F233" s="278"/>
      <c r="G233" s="181"/>
      <c r="H233" s="167" t="s">
        <v>422</v>
      </c>
      <c r="I233" s="266" t="s">
        <v>423</v>
      </c>
      <c r="J233" s="267"/>
      <c r="K233" s="268"/>
      <c r="L233" s="86"/>
      <c r="M233" s="86"/>
      <c r="N233" s="86"/>
      <c r="O233" s="86"/>
      <c r="P233" s="86"/>
      <c r="Q233" s="86"/>
      <c r="R233" s="86"/>
      <c r="S233" s="86"/>
      <c r="T233" s="86"/>
      <c r="U233" s="279"/>
      <c r="V233" s="280"/>
      <c r="W233" s="280"/>
      <c r="X233" s="281"/>
      <c r="Y233" s="176" t="str">
        <f t="shared" si="240"/>
        <v>未実施</v>
      </c>
      <c r="Z233" s="177" t="str">
        <f t="shared" si="241"/>
        <v/>
      </c>
      <c r="AA233" s="178" t="str">
        <f t="shared" si="242"/>
        <v/>
      </c>
      <c r="AB233" s="87">
        <f t="shared" si="243"/>
        <v>0</v>
      </c>
      <c r="AC233" s="87">
        <f t="shared" si="244"/>
        <v>0</v>
      </c>
      <c r="AD233" s="88">
        <f t="shared" si="45"/>
        <v>0</v>
      </c>
      <c r="AE233" s="89">
        <f t="shared" si="46"/>
        <v>0</v>
      </c>
      <c r="AF233" s="89">
        <f t="shared" si="47"/>
        <v>0</v>
      </c>
      <c r="AG233" s="89">
        <f t="shared" si="48"/>
        <v>0</v>
      </c>
      <c r="AH233" s="89">
        <f t="shared" si="49"/>
        <v>0</v>
      </c>
      <c r="AI233" s="89">
        <f t="shared" si="50"/>
        <v>0</v>
      </c>
      <c r="AJ233" s="89">
        <f t="shared" si="51"/>
        <v>0</v>
      </c>
      <c r="AK233" s="89">
        <f t="shared" si="52"/>
        <v>0</v>
      </c>
      <c r="AL233" s="89">
        <f t="shared" si="53"/>
        <v>0</v>
      </c>
      <c r="AM233" s="89">
        <f t="shared" si="54"/>
        <v>0</v>
      </c>
    </row>
    <row r="234" spans="1:39" s="88" customFormat="1" ht="79.5" customHeight="1">
      <c r="A234" s="84"/>
      <c r="B234" s="85">
        <f t="shared" si="39"/>
        <v>214</v>
      </c>
      <c r="C234" s="277"/>
      <c r="D234" s="277"/>
      <c r="E234" s="278"/>
      <c r="F234" s="278"/>
      <c r="G234" s="181"/>
      <c r="H234" s="167" t="s">
        <v>147</v>
      </c>
      <c r="I234" s="266" t="s">
        <v>163</v>
      </c>
      <c r="J234" s="267"/>
      <c r="K234" s="268"/>
      <c r="L234" s="183"/>
      <c r="M234" s="183"/>
      <c r="N234" s="183"/>
      <c r="O234" s="183"/>
      <c r="P234" s="183"/>
      <c r="Q234" s="183"/>
      <c r="R234" s="183"/>
      <c r="S234" s="183"/>
      <c r="T234" s="183"/>
      <c r="U234" s="279"/>
      <c r="V234" s="280"/>
      <c r="W234" s="280"/>
      <c r="X234" s="281"/>
      <c r="Y234" s="176" t="str">
        <f t="shared" si="240"/>
        <v>未実施</v>
      </c>
      <c r="Z234" s="177" t="str">
        <f t="shared" si="241"/>
        <v/>
      </c>
      <c r="AA234" s="178" t="str">
        <f t="shared" si="242"/>
        <v/>
      </c>
      <c r="AB234" s="87">
        <f t="shared" si="243"/>
        <v>0</v>
      </c>
      <c r="AC234" s="87">
        <f t="shared" si="244"/>
        <v>0</v>
      </c>
      <c r="AD234" s="88">
        <f t="shared" si="45"/>
        <v>0</v>
      </c>
      <c r="AE234" s="89">
        <f t="shared" si="46"/>
        <v>0</v>
      </c>
      <c r="AF234" s="89">
        <f t="shared" si="47"/>
        <v>0</v>
      </c>
      <c r="AG234" s="89">
        <f t="shared" si="48"/>
        <v>0</v>
      </c>
      <c r="AH234" s="89">
        <f t="shared" si="49"/>
        <v>0</v>
      </c>
      <c r="AI234" s="89">
        <f t="shared" si="50"/>
        <v>0</v>
      </c>
      <c r="AJ234" s="89">
        <f t="shared" si="51"/>
        <v>0</v>
      </c>
      <c r="AK234" s="89">
        <f t="shared" si="52"/>
        <v>0</v>
      </c>
      <c r="AL234" s="89">
        <f t="shared" si="53"/>
        <v>0</v>
      </c>
      <c r="AM234" s="89">
        <f t="shared" si="54"/>
        <v>0</v>
      </c>
    </row>
    <row r="235" spans="1:39" s="88" customFormat="1" ht="61.5" customHeight="1">
      <c r="A235" s="84"/>
      <c r="B235" s="85">
        <f t="shared" si="39"/>
        <v>215</v>
      </c>
      <c r="C235" s="277"/>
      <c r="D235" s="277"/>
      <c r="E235" s="278"/>
      <c r="F235" s="278"/>
      <c r="G235" s="181"/>
      <c r="H235" s="167" t="s">
        <v>148</v>
      </c>
      <c r="I235" s="266" t="s">
        <v>162</v>
      </c>
      <c r="J235" s="267"/>
      <c r="K235" s="268"/>
      <c r="L235" s="183"/>
      <c r="M235" s="183"/>
      <c r="N235" s="183"/>
      <c r="O235" s="183"/>
      <c r="P235" s="183"/>
      <c r="Q235" s="183"/>
      <c r="R235" s="183"/>
      <c r="S235" s="183"/>
      <c r="T235" s="183"/>
      <c r="U235" s="279"/>
      <c r="V235" s="280"/>
      <c r="W235" s="280"/>
      <c r="X235" s="281"/>
      <c r="Y235" s="176" t="str">
        <f t="shared" si="240"/>
        <v>未実施</v>
      </c>
      <c r="Z235" s="177" t="str">
        <f t="shared" si="241"/>
        <v/>
      </c>
      <c r="AA235" s="178" t="str">
        <f t="shared" si="242"/>
        <v/>
      </c>
      <c r="AB235" s="87">
        <f t="shared" si="243"/>
        <v>0</v>
      </c>
      <c r="AC235" s="87">
        <f t="shared" si="244"/>
        <v>0</v>
      </c>
      <c r="AD235" s="88">
        <f t="shared" si="45"/>
        <v>0</v>
      </c>
      <c r="AE235" s="89">
        <f t="shared" si="46"/>
        <v>0</v>
      </c>
      <c r="AF235" s="89">
        <f t="shared" si="47"/>
        <v>0</v>
      </c>
      <c r="AG235" s="89">
        <f t="shared" si="48"/>
        <v>0</v>
      </c>
      <c r="AH235" s="89">
        <f t="shared" si="49"/>
        <v>0</v>
      </c>
      <c r="AI235" s="89">
        <f t="shared" si="50"/>
        <v>0</v>
      </c>
      <c r="AJ235" s="89">
        <f t="shared" si="51"/>
        <v>0</v>
      </c>
      <c r="AK235" s="89">
        <f t="shared" si="52"/>
        <v>0</v>
      </c>
      <c r="AL235" s="89">
        <f t="shared" si="53"/>
        <v>0</v>
      </c>
      <c r="AM235" s="89">
        <f t="shared" si="54"/>
        <v>0</v>
      </c>
    </row>
    <row r="236" spans="1:39" s="88" customFormat="1" ht="68.25" customHeight="1">
      <c r="A236" s="84"/>
      <c r="B236" s="85">
        <f t="shared" si="39"/>
        <v>216</v>
      </c>
      <c r="C236" s="277"/>
      <c r="D236" s="277"/>
      <c r="E236" s="278"/>
      <c r="F236" s="278"/>
      <c r="G236" s="188"/>
      <c r="H236" s="167" t="s">
        <v>212</v>
      </c>
      <c r="I236" s="266" t="s">
        <v>164</v>
      </c>
      <c r="J236" s="267"/>
      <c r="K236" s="268"/>
      <c r="L236" s="183"/>
      <c r="M236" s="183"/>
      <c r="N236" s="183"/>
      <c r="O236" s="183"/>
      <c r="P236" s="183"/>
      <c r="Q236" s="183"/>
      <c r="R236" s="183"/>
      <c r="S236" s="183"/>
      <c r="T236" s="183"/>
      <c r="U236" s="279"/>
      <c r="V236" s="280"/>
      <c r="W236" s="280"/>
      <c r="X236" s="281"/>
      <c r="Y236" s="176" t="str">
        <f t="shared" si="240"/>
        <v>未実施</v>
      </c>
      <c r="Z236" s="177" t="str">
        <f t="shared" si="241"/>
        <v/>
      </c>
      <c r="AA236" s="178" t="str">
        <f t="shared" si="242"/>
        <v/>
      </c>
      <c r="AB236" s="87">
        <f t="shared" si="243"/>
        <v>0</v>
      </c>
      <c r="AC236" s="87">
        <f t="shared" si="244"/>
        <v>0</v>
      </c>
      <c r="AD236" s="88">
        <f t="shared" si="45"/>
        <v>0</v>
      </c>
      <c r="AE236" s="89">
        <f t="shared" si="46"/>
        <v>0</v>
      </c>
      <c r="AF236" s="89">
        <f t="shared" si="47"/>
        <v>0</v>
      </c>
      <c r="AG236" s="89">
        <f t="shared" si="48"/>
        <v>0</v>
      </c>
      <c r="AH236" s="89">
        <f t="shared" si="49"/>
        <v>0</v>
      </c>
      <c r="AI236" s="89">
        <f t="shared" si="50"/>
        <v>0</v>
      </c>
      <c r="AJ236" s="89">
        <f t="shared" si="51"/>
        <v>0</v>
      </c>
      <c r="AK236" s="89">
        <f t="shared" si="52"/>
        <v>0</v>
      </c>
      <c r="AL236" s="89">
        <f t="shared" si="53"/>
        <v>0</v>
      </c>
      <c r="AM236" s="89">
        <f t="shared" si="54"/>
        <v>0</v>
      </c>
    </row>
    <row r="237" spans="1:39" s="88" customFormat="1" ht="68.25" customHeight="1">
      <c r="A237" s="84"/>
      <c r="B237" s="85">
        <f t="shared" si="39"/>
        <v>217</v>
      </c>
      <c r="C237" s="277"/>
      <c r="D237" s="277"/>
      <c r="E237" s="278"/>
      <c r="F237" s="278"/>
      <c r="G237" s="189"/>
      <c r="H237" s="167" t="s">
        <v>215</v>
      </c>
      <c r="I237" s="266" t="s">
        <v>213</v>
      </c>
      <c r="J237" s="267"/>
      <c r="K237" s="268"/>
      <c r="L237" s="183"/>
      <c r="M237" s="183"/>
      <c r="N237" s="183"/>
      <c r="O237" s="183"/>
      <c r="P237" s="183"/>
      <c r="Q237" s="183"/>
      <c r="R237" s="183"/>
      <c r="S237" s="183"/>
      <c r="T237" s="183"/>
      <c r="U237" s="279"/>
      <c r="V237" s="280"/>
      <c r="W237" s="280"/>
      <c r="X237" s="281"/>
      <c r="Y237" s="176" t="str">
        <f t="shared" si="240"/>
        <v>未実施</v>
      </c>
      <c r="Z237" s="177" t="str">
        <f t="shared" si="241"/>
        <v/>
      </c>
      <c r="AA237" s="178" t="str">
        <f t="shared" si="242"/>
        <v/>
      </c>
      <c r="AB237" s="87">
        <f t="shared" si="243"/>
        <v>0</v>
      </c>
      <c r="AC237" s="87">
        <f t="shared" si="244"/>
        <v>0</v>
      </c>
      <c r="AD237" s="88">
        <f t="shared" si="45"/>
        <v>0</v>
      </c>
      <c r="AE237" s="89">
        <f t="shared" si="46"/>
        <v>0</v>
      </c>
      <c r="AF237" s="89">
        <f t="shared" si="47"/>
        <v>0</v>
      </c>
      <c r="AG237" s="89">
        <f t="shared" si="48"/>
        <v>0</v>
      </c>
      <c r="AH237" s="89">
        <f t="shared" si="49"/>
        <v>0</v>
      </c>
      <c r="AI237" s="89">
        <f t="shared" si="50"/>
        <v>0</v>
      </c>
      <c r="AJ237" s="89">
        <f t="shared" si="51"/>
        <v>0</v>
      </c>
      <c r="AK237" s="89">
        <f t="shared" si="52"/>
        <v>0</v>
      </c>
      <c r="AL237" s="89">
        <f t="shared" si="53"/>
        <v>0</v>
      </c>
      <c r="AM237" s="89">
        <f t="shared" si="54"/>
        <v>0</v>
      </c>
    </row>
    <row r="238" spans="1:39" s="88" customFormat="1" ht="68.25" customHeight="1">
      <c r="A238" s="84"/>
      <c r="B238" s="85">
        <f t="shared" si="39"/>
        <v>218</v>
      </c>
      <c r="C238" s="277"/>
      <c r="D238" s="277"/>
      <c r="E238" s="278"/>
      <c r="F238" s="278"/>
      <c r="G238" s="189"/>
      <c r="H238" s="167" t="s">
        <v>216</v>
      </c>
      <c r="I238" s="266" t="s">
        <v>214</v>
      </c>
      <c r="J238" s="267"/>
      <c r="K238" s="268"/>
      <c r="L238" s="183"/>
      <c r="M238" s="183"/>
      <c r="N238" s="183"/>
      <c r="O238" s="183"/>
      <c r="P238" s="183"/>
      <c r="Q238" s="183"/>
      <c r="R238" s="183"/>
      <c r="S238" s="183"/>
      <c r="T238" s="183"/>
      <c r="U238" s="279"/>
      <c r="V238" s="280"/>
      <c r="W238" s="280"/>
      <c r="X238" s="281"/>
      <c r="Y238" s="176" t="str">
        <f t="shared" si="240"/>
        <v>未実施</v>
      </c>
      <c r="Z238" s="177" t="str">
        <f t="shared" si="241"/>
        <v/>
      </c>
      <c r="AA238" s="178" t="str">
        <f t="shared" si="242"/>
        <v/>
      </c>
      <c r="AB238" s="87">
        <f t="shared" si="243"/>
        <v>0</v>
      </c>
      <c r="AC238" s="87">
        <f t="shared" si="244"/>
        <v>0</v>
      </c>
      <c r="AD238" s="88">
        <f t="shared" si="45"/>
        <v>0</v>
      </c>
      <c r="AE238" s="89">
        <f t="shared" si="46"/>
        <v>0</v>
      </c>
      <c r="AF238" s="89">
        <f t="shared" si="47"/>
        <v>0</v>
      </c>
      <c r="AG238" s="89">
        <f t="shared" si="48"/>
        <v>0</v>
      </c>
      <c r="AH238" s="89">
        <f t="shared" si="49"/>
        <v>0</v>
      </c>
      <c r="AI238" s="89">
        <f t="shared" si="50"/>
        <v>0</v>
      </c>
      <c r="AJ238" s="89">
        <f t="shared" si="51"/>
        <v>0</v>
      </c>
      <c r="AK238" s="89">
        <f t="shared" si="52"/>
        <v>0</v>
      </c>
      <c r="AL238" s="89">
        <f t="shared" si="53"/>
        <v>0</v>
      </c>
      <c r="AM238" s="89">
        <f t="shared" si="54"/>
        <v>0</v>
      </c>
    </row>
    <row r="239" spans="1:39" s="88" customFormat="1" ht="409.5" customHeight="1">
      <c r="A239" s="84"/>
      <c r="B239" s="85">
        <f t="shared" si="39"/>
        <v>219</v>
      </c>
      <c r="C239" s="277"/>
      <c r="D239" s="277"/>
      <c r="E239" s="278"/>
      <c r="F239" s="278"/>
      <c r="G239" s="189"/>
      <c r="H239" s="167" t="s">
        <v>424</v>
      </c>
      <c r="I239" s="266" t="s">
        <v>426</v>
      </c>
      <c r="J239" s="267"/>
      <c r="K239" s="268"/>
      <c r="L239" s="183"/>
      <c r="M239" s="183"/>
      <c r="N239" s="183"/>
      <c r="O239" s="183"/>
      <c r="P239" s="183"/>
      <c r="Q239" s="183"/>
      <c r="R239" s="183"/>
      <c r="S239" s="183"/>
      <c r="T239" s="183"/>
      <c r="U239" s="279"/>
      <c r="V239" s="280"/>
      <c r="W239" s="280"/>
      <c r="X239" s="281"/>
      <c r="Y239" s="176"/>
      <c r="Z239" s="177"/>
      <c r="AA239" s="178"/>
      <c r="AB239" s="87"/>
      <c r="AC239" s="87"/>
      <c r="AE239" s="89"/>
      <c r="AF239" s="89"/>
      <c r="AG239" s="89"/>
      <c r="AH239" s="89"/>
      <c r="AI239" s="89"/>
      <c r="AJ239" s="89"/>
      <c r="AK239" s="89"/>
      <c r="AL239" s="89"/>
      <c r="AM239" s="89"/>
    </row>
    <row r="240" spans="1:39" s="88" customFormat="1" ht="68.25" customHeight="1">
      <c r="A240" s="84"/>
      <c r="B240" s="85">
        <f t="shared" si="39"/>
        <v>220</v>
      </c>
      <c r="C240" s="277"/>
      <c r="D240" s="277"/>
      <c r="E240" s="278"/>
      <c r="F240" s="278"/>
      <c r="G240" s="189"/>
      <c r="H240" s="167" t="s">
        <v>221</v>
      </c>
      <c r="I240" s="266" t="s">
        <v>230</v>
      </c>
      <c r="J240" s="267"/>
      <c r="K240" s="268"/>
      <c r="L240" s="183"/>
      <c r="M240" s="183"/>
      <c r="N240" s="183"/>
      <c r="O240" s="183"/>
      <c r="P240" s="183"/>
      <c r="Q240" s="183"/>
      <c r="R240" s="183"/>
      <c r="S240" s="183"/>
      <c r="T240" s="183"/>
      <c r="U240" s="279"/>
      <c r="V240" s="280"/>
      <c r="W240" s="280"/>
      <c r="X240" s="281"/>
      <c r="Y240" s="176"/>
      <c r="Z240" s="177"/>
      <c r="AA240" s="178"/>
      <c r="AB240" s="87"/>
      <c r="AC240" s="87"/>
      <c r="AE240" s="89"/>
      <c r="AF240" s="89"/>
      <c r="AG240" s="89"/>
      <c r="AH240" s="89"/>
      <c r="AI240" s="89"/>
      <c r="AJ240" s="89"/>
      <c r="AK240" s="89"/>
      <c r="AL240" s="89"/>
      <c r="AM240" s="89"/>
    </row>
    <row r="241" spans="1:39" s="88" customFormat="1" ht="68.25" customHeight="1">
      <c r="A241" s="84"/>
      <c r="B241" s="85">
        <f t="shared" si="39"/>
        <v>221</v>
      </c>
      <c r="C241" s="277"/>
      <c r="D241" s="277"/>
      <c r="E241" s="278"/>
      <c r="F241" s="278"/>
      <c r="G241" s="189"/>
      <c r="H241" s="167" t="s">
        <v>220</v>
      </c>
      <c r="I241" s="266" t="s">
        <v>232</v>
      </c>
      <c r="J241" s="267"/>
      <c r="K241" s="268"/>
      <c r="L241" s="183"/>
      <c r="M241" s="183"/>
      <c r="N241" s="183"/>
      <c r="O241" s="183"/>
      <c r="P241" s="183"/>
      <c r="Q241" s="183"/>
      <c r="R241" s="183"/>
      <c r="S241" s="183"/>
      <c r="T241" s="183"/>
      <c r="U241" s="279"/>
      <c r="V241" s="280"/>
      <c r="W241" s="280"/>
      <c r="X241" s="281"/>
      <c r="Y241" s="176"/>
      <c r="Z241" s="177"/>
      <c r="AA241" s="178"/>
      <c r="AB241" s="87"/>
      <c r="AC241" s="87"/>
      <c r="AE241" s="89"/>
      <c r="AF241" s="89"/>
      <c r="AG241" s="89"/>
      <c r="AH241" s="89"/>
      <c r="AI241" s="89"/>
      <c r="AJ241" s="89"/>
      <c r="AK241" s="89"/>
      <c r="AL241" s="89"/>
      <c r="AM241" s="89"/>
    </row>
    <row r="242" spans="1:39" s="88" customFormat="1" ht="68.25" customHeight="1">
      <c r="A242" s="84"/>
      <c r="B242" s="85">
        <f t="shared" si="39"/>
        <v>222</v>
      </c>
      <c r="C242" s="277"/>
      <c r="D242" s="277"/>
      <c r="E242" s="278"/>
      <c r="F242" s="278"/>
      <c r="G242" s="189"/>
      <c r="H242" s="167" t="s">
        <v>396</v>
      </c>
      <c r="I242" s="350" t="s">
        <v>425</v>
      </c>
      <c r="J242" s="351"/>
      <c r="K242" s="352"/>
      <c r="L242" s="183"/>
      <c r="M242" s="183"/>
      <c r="N242" s="183"/>
      <c r="O242" s="183"/>
      <c r="P242" s="183"/>
      <c r="Q242" s="183"/>
      <c r="R242" s="183"/>
      <c r="S242" s="183"/>
      <c r="T242" s="183"/>
      <c r="U242" s="279"/>
      <c r="V242" s="280"/>
      <c r="W242" s="280"/>
      <c r="X242" s="281"/>
      <c r="Y242" s="176"/>
      <c r="Z242" s="177"/>
      <c r="AA242" s="178"/>
      <c r="AB242" s="87"/>
      <c r="AC242" s="87"/>
      <c r="AE242" s="89"/>
      <c r="AF242" s="89"/>
      <c r="AG242" s="89"/>
      <c r="AH242" s="89"/>
      <c r="AI242" s="89"/>
      <c r="AJ242" s="89"/>
      <c r="AK242" s="89"/>
      <c r="AL242" s="89"/>
      <c r="AM242" s="89"/>
    </row>
    <row r="243" spans="1:39" s="88" customFormat="1" ht="68.25" customHeight="1">
      <c r="A243" s="84"/>
      <c r="B243" s="85">
        <f t="shared" si="39"/>
        <v>223</v>
      </c>
      <c r="C243" s="277"/>
      <c r="D243" s="277"/>
      <c r="E243" s="278"/>
      <c r="F243" s="278"/>
      <c r="G243" s="189"/>
      <c r="H243" s="167" t="s">
        <v>222</v>
      </c>
      <c r="I243" s="266" t="s">
        <v>239</v>
      </c>
      <c r="J243" s="267"/>
      <c r="K243" s="268"/>
      <c r="L243" s="183"/>
      <c r="M243" s="183"/>
      <c r="N243" s="183"/>
      <c r="O243" s="183"/>
      <c r="P243" s="183"/>
      <c r="Q243" s="183"/>
      <c r="R243" s="183"/>
      <c r="S243" s="183"/>
      <c r="T243" s="183"/>
      <c r="U243" s="279"/>
      <c r="V243" s="280"/>
      <c r="W243" s="280"/>
      <c r="X243" s="281"/>
      <c r="Y243" s="176"/>
      <c r="Z243" s="177"/>
      <c r="AA243" s="178"/>
      <c r="AB243" s="87"/>
      <c r="AC243" s="87"/>
      <c r="AE243" s="89"/>
      <c r="AF243" s="89"/>
      <c r="AG243" s="89"/>
      <c r="AH243" s="89"/>
      <c r="AI243" s="89"/>
      <c r="AJ243" s="89"/>
      <c r="AK243" s="89"/>
      <c r="AL243" s="89"/>
      <c r="AM243" s="89"/>
    </row>
    <row r="244" spans="1:39" s="88" customFormat="1" ht="61.5" customHeight="1">
      <c r="A244" s="84"/>
      <c r="B244" s="85">
        <f t="shared" si="39"/>
        <v>224</v>
      </c>
      <c r="C244" s="277"/>
      <c r="D244" s="277"/>
      <c r="E244" s="278"/>
      <c r="F244" s="278"/>
      <c r="G244" s="189"/>
      <c r="H244" s="167" t="s">
        <v>224</v>
      </c>
      <c r="I244" s="266" t="s">
        <v>233</v>
      </c>
      <c r="J244" s="267"/>
      <c r="K244" s="268"/>
      <c r="L244" s="86"/>
      <c r="M244" s="86"/>
      <c r="N244" s="86"/>
      <c r="O244" s="86"/>
      <c r="P244" s="86"/>
      <c r="Q244" s="86"/>
      <c r="R244" s="86"/>
      <c r="S244" s="86"/>
      <c r="T244" s="86"/>
      <c r="U244" s="279"/>
      <c r="V244" s="280"/>
      <c r="W244" s="280"/>
      <c r="X244" s="281"/>
      <c r="Y244" s="176"/>
      <c r="Z244" s="177"/>
      <c r="AA244" s="178"/>
      <c r="AB244" s="87"/>
      <c r="AC244" s="87"/>
      <c r="AE244" s="89"/>
      <c r="AF244" s="89"/>
      <c r="AG244" s="89"/>
      <c r="AH244" s="89"/>
      <c r="AI244" s="89"/>
      <c r="AJ244" s="89"/>
      <c r="AK244" s="89"/>
      <c r="AL244" s="89"/>
      <c r="AM244" s="89"/>
    </row>
    <row r="245" spans="1:39" s="88" customFormat="1" ht="61.5" customHeight="1">
      <c r="A245" s="84"/>
      <c r="B245" s="85">
        <f t="shared" si="39"/>
        <v>225</v>
      </c>
      <c r="C245" s="277"/>
      <c r="D245" s="277"/>
      <c r="E245" s="278"/>
      <c r="F245" s="278"/>
      <c r="G245" s="189"/>
      <c r="H245" s="167" t="s">
        <v>225</v>
      </c>
      <c r="I245" s="266" t="s">
        <v>234</v>
      </c>
      <c r="J245" s="267"/>
      <c r="K245" s="268"/>
      <c r="L245" s="86"/>
      <c r="M245" s="86"/>
      <c r="N245" s="86"/>
      <c r="O245" s="86"/>
      <c r="P245" s="86"/>
      <c r="Q245" s="86"/>
      <c r="R245" s="86"/>
      <c r="S245" s="86"/>
      <c r="T245" s="86"/>
      <c r="U245" s="279"/>
      <c r="V245" s="280"/>
      <c r="W245" s="280"/>
      <c r="X245" s="281"/>
      <c r="Y245" s="176"/>
      <c r="Z245" s="177"/>
      <c r="AA245" s="178"/>
      <c r="AB245" s="87"/>
      <c r="AC245" s="87"/>
      <c r="AE245" s="89"/>
      <c r="AF245" s="89"/>
      <c r="AG245" s="89"/>
      <c r="AH245" s="89"/>
      <c r="AI245" s="89"/>
      <c r="AJ245" s="89"/>
      <c r="AK245" s="89"/>
      <c r="AL245" s="89"/>
      <c r="AM245" s="89"/>
    </row>
    <row r="246" spans="1:39" s="88" customFormat="1" ht="61.5" customHeight="1">
      <c r="A246" s="84"/>
      <c r="B246" s="85">
        <f t="shared" si="39"/>
        <v>226</v>
      </c>
      <c r="C246" s="277"/>
      <c r="D246" s="277"/>
      <c r="E246" s="278"/>
      <c r="F246" s="278"/>
      <c r="G246" s="189"/>
      <c r="H246" s="167" t="s">
        <v>226</v>
      </c>
      <c r="I246" s="266" t="s">
        <v>235</v>
      </c>
      <c r="J246" s="267"/>
      <c r="K246" s="268"/>
      <c r="L246" s="86"/>
      <c r="M246" s="86"/>
      <c r="N246" s="86"/>
      <c r="O246" s="86"/>
      <c r="P246" s="86"/>
      <c r="Q246" s="86"/>
      <c r="R246" s="86"/>
      <c r="S246" s="86"/>
      <c r="T246" s="86"/>
      <c r="U246" s="279"/>
      <c r="V246" s="280"/>
      <c r="W246" s="280"/>
      <c r="X246" s="281"/>
      <c r="Y246" s="176"/>
      <c r="Z246" s="177"/>
      <c r="AA246" s="178"/>
      <c r="AB246" s="87"/>
      <c r="AC246" s="87"/>
      <c r="AE246" s="89"/>
      <c r="AF246" s="89"/>
      <c r="AG246" s="89"/>
      <c r="AH246" s="89"/>
      <c r="AI246" s="89"/>
      <c r="AJ246" s="89"/>
      <c r="AK246" s="89"/>
      <c r="AL246" s="89"/>
      <c r="AM246" s="89"/>
    </row>
    <row r="247" spans="1:39" s="88" customFormat="1" ht="61.5" customHeight="1">
      <c r="A247" s="84"/>
      <c r="B247" s="85">
        <f t="shared" si="39"/>
        <v>227</v>
      </c>
      <c r="C247" s="277"/>
      <c r="D247" s="277"/>
      <c r="E247" s="278"/>
      <c r="F247" s="278"/>
      <c r="G247" s="189"/>
      <c r="H247" s="167" t="s">
        <v>227</v>
      </c>
      <c r="I247" s="266" t="s">
        <v>236</v>
      </c>
      <c r="J247" s="267"/>
      <c r="K247" s="268"/>
      <c r="L247" s="86"/>
      <c r="M247" s="86"/>
      <c r="N247" s="86"/>
      <c r="O247" s="86"/>
      <c r="P247" s="86"/>
      <c r="Q247" s="86"/>
      <c r="R247" s="86"/>
      <c r="S247" s="86"/>
      <c r="T247" s="86"/>
      <c r="U247" s="279"/>
      <c r="V247" s="280"/>
      <c r="W247" s="280"/>
      <c r="X247" s="281"/>
      <c r="Y247" s="176"/>
      <c r="Z247" s="177"/>
      <c r="AA247" s="178"/>
      <c r="AB247" s="87"/>
      <c r="AC247" s="87"/>
      <c r="AE247" s="89"/>
      <c r="AF247" s="89"/>
      <c r="AG247" s="89"/>
      <c r="AH247" s="89"/>
      <c r="AI247" s="89"/>
      <c r="AJ247" s="89"/>
      <c r="AK247" s="89"/>
      <c r="AL247" s="89"/>
      <c r="AM247" s="89"/>
    </row>
    <row r="248" spans="1:39" s="88" customFormat="1" ht="61.5" customHeight="1">
      <c r="A248" s="84"/>
      <c r="B248" s="85">
        <f t="shared" si="39"/>
        <v>228</v>
      </c>
      <c r="C248" s="277"/>
      <c r="D248" s="277"/>
      <c r="E248" s="278"/>
      <c r="F248" s="278"/>
      <c r="G248" s="189"/>
      <c r="H248" s="167" t="s">
        <v>228</v>
      </c>
      <c r="I248" s="266" t="s">
        <v>237</v>
      </c>
      <c r="J248" s="267"/>
      <c r="K248" s="268"/>
      <c r="L248" s="86"/>
      <c r="M248" s="86"/>
      <c r="N248" s="86"/>
      <c r="O248" s="86"/>
      <c r="P248" s="86"/>
      <c r="Q248" s="86"/>
      <c r="R248" s="86"/>
      <c r="S248" s="86"/>
      <c r="T248" s="86"/>
      <c r="U248" s="279"/>
      <c r="V248" s="280"/>
      <c r="W248" s="280"/>
      <c r="X248" s="281"/>
      <c r="Y248" s="176"/>
      <c r="Z248" s="177"/>
      <c r="AA248" s="178"/>
      <c r="AB248" s="87"/>
      <c r="AC248" s="87"/>
      <c r="AE248" s="89"/>
      <c r="AF248" s="89"/>
      <c r="AG248" s="89"/>
      <c r="AH248" s="89"/>
      <c r="AI248" s="89"/>
      <c r="AJ248" s="89"/>
      <c r="AK248" s="89"/>
      <c r="AL248" s="89"/>
      <c r="AM248" s="89"/>
    </row>
    <row r="249" spans="1:39" s="88" customFormat="1" ht="61.5" customHeight="1">
      <c r="A249" s="84"/>
      <c r="B249" s="85">
        <f t="shared" si="39"/>
        <v>229</v>
      </c>
      <c r="C249" s="277"/>
      <c r="D249" s="277"/>
      <c r="E249" s="278"/>
      <c r="F249" s="278"/>
      <c r="G249" s="189"/>
      <c r="H249" s="167" t="s">
        <v>229</v>
      </c>
      <c r="I249" s="266" t="s">
        <v>238</v>
      </c>
      <c r="J249" s="267"/>
      <c r="K249" s="268"/>
      <c r="L249" s="86"/>
      <c r="M249" s="86"/>
      <c r="N249" s="86"/>
      <c r="O249" s="86"/>
      <c r="P249" s="86"/>
      <c r="Q249" s="86"/>
      <c r="R249" s="86"/>
      <c r="S249" s="86"/>
      <c r="T249" s="86"/>
      <c r="U249" s="279"/>
      <c r="V249" s="280"/>
      <c r="W249" s="280"/>
      <c r="X249" s="281"/>
      <c r="Y249" s="176"/>
      <c r="Z249" s="177"/>
      <c r="AA249" s="178"/>
      <c r="AB249" s="87"/>
      <c r="AC249" s="87"/>
      <c r="AE249" s="89"/>
      <c r="AF249" s="89"/>
      <c r="AG249" s="89"/>
      <c r="AH249" s="89"/>
      <c r="AI249" s="89"/>
      <c r="AJ249" s="89"/>
      <c r="AK249" s="89"/>
      <c r="AL249" s="89"/>
      <c r="AM249" s="89"/>
    </row>
    <row r="250" spans="1:39" s="88" customFormat="1" ht="49.5" customHeight="1">
      <c r="A250" s="84"/>
      <c r="B250" s="85">
        <f t="shared" si="39"/>
        <v>230</v>
      </c>
      <c r="C250" s="277"/>
      <c r="D250" s="277"/>
      <c r="E250" s="348" t="s">
        <v>427</v>
      </c>
      <c r="F250" s="349"/>
      <c r="G250" s="167"/>
      <c r="H250" s="167"/>
      <c r="I250" s="266" t="s">
        <v>428</v>
      </c>
      <c r="J250" s="267"/>
      <c r="K250" s="268"/>
      <c r="L250" s="86"/>
      <c r="M250" s="86"/>
      <c r="N250" s="86"/>
      <c r="O250" s="86"/>
      <c r="P250" s="86"/>
      <c r="Q250" s="86"/>
      <c r="R250" s="86"/>
      <c r="S250" s="86"/>
      <c r="T250" s="86"/>
      <c r="U250" s="279"/>
      <c r="V250" s="280"/>
      <c r="W250" s="280"/>
      <c r="X250" s="281"/>
      <c r="Y250" s="176" t="str">
        <f t="shared" ref="Y250:Y288" si="245">IF(COUNTA(C250:K250)=0,"",IF(COUNTA(L250:T250)=0,"未実施",IF(COUNTIF(L250:T250,"Y")=1,"終了","試験中")))</f>
        <v>未実施</v>
      </c>
      <c r="Z250" s="177" t="str">
        <f t="shared" ref="Z250:Z288" si="246">IF(COUNTA(C250:K250)=0,"",IF(L250&lt;&gt;"",$L$10,IF(M250&lt;&gt;"",$M$10,IF(N250&lt;&gt;"",$N$10,IF(O250&lt;&gt;"",$O$10,IF(P250&lt;&gt;"",$P$10,IF(T250&lt;&gt;"",$T$10,"")))))))</f>
        <v/>
      </c>
      <c r="AA250" s="178" t="str">
        <f t="shared" ref="AA250:AA288" si="247">IF(COUNTA(C250:K250)=0,"",IF(L250="Y",$L$10,IF(M250="Y",$M$10,IF(N250="Y",$N$10,IF(O250="Y",$O$10,IF(P250="Y",$P$10,IF(T250="Y",$T$10,"")))))))</f>
        <v/>
      </c>
      <c r="AB250" s="87">
        <f t="shared" ref="AB250:AB288" si="248">IF(OR(L250 &lt;&gt; "",M250 &lt;&gt;"",N250 &lt;&gt; "",O250 &lt;&gt;"",P250 &lt;&gt; "",Q250 &lt;&gt;"",R250 &lt;&gt; "",S250 &lt;&gt;"",T250 &lt;&gt; ""),1,0)</f>
        <v>0</v>
      </c>
      <c r="AC250" s="87">
        <f t="shared" ref="AC250:AC288" si="249">IF(OR(L250 = "H",M250 = "H",N250 = "H",O250 = "H",P250 = "H",Q250 = "H",R250 = "H",S250 = "H",T250 = "H",L250 = "M",M250 = "M",N250 = "M",O250 = "M",P250 = "M",Q250 = "M",R250 = "M",S250 = "M",T250 = "M",L250 = "L",M250 = "L",N250 = "L",O250 = "L",P250 = "L",Q250 = "L",R250 = "L",S250 = "L",T250 = "L"),1,0)</f>
        <v>0</v>
      </c>
      <c r="AD250" s="88">
        <f t="shared" si="45"/>
        <v>0</v>
      </c>
      <c r="AE250" s="89">
        <f t="shared" si="46"/>
        <v>0</v>
      </c>
      <c r="AF250" s="89">
        <f t="shared" si="47"/>
        <v>0</v>
      </c>
      <c r="AG250" s="89">
        <f t="shared" si="48"/>
        <v>0</v>
      </c>
      <c r="AH250" s="89">
        <f t="shared" si="49"/>
        <v>0</v>
      </c>
      <c r="AI250" s="89">
        <f t="shared" si="50"/>
        <v>0</v>
      </c>
      <c r="AJ250" s="89">
        <f t="shared" si="51"/>
        <v>0</v>
      </c>
      <c r="AK250" s="89">
        <f t="shared" si="52"/>
        <v>0</v>
      </c>
      <c r="AL250" s="89">
        <f t="shared" si="53"/>
        <v>0</v>
      </c>
      <c r="AM250" s="89">
        <f t="shared" si="54"/>
        <v>0</v>
      </c>
    </row>
    <row r="251" spans="1:39" s="88" customFormat="1" ht="57.75" customHeight="1">
      <c r="A251" s="84"/>
      <c r="B251" s="85">
        <f t="shared" si="39"/>
        <v>231</v>
      </c>
      <c r="C251" s="277"/>
      <c r="D251" s="277"/>
      <c r="E251" s="264" t="s">
        <v>157</v>
      </c>
      <c r="F251" s="265"/>
      <c r="G251" s="167" t="s">
        <v>158</v>
      </c>
      <c r="H251" s="167"/>
      <c r="I251" s="266" t="s">
        <v>166</v>
      </c>
      <c r="J251" s="267"/>
      <c r="K251" s="268"/>
      <c r="L251" s="86"/>
      <c r="M251" s="86"/>
      <c r="N251" s="86"/>
      <c r="O251" s="86"/>
      <c r="P251" s="86"/>
      <c r="Q251" s="86"/>
      <c r="R251" s="86"/>
      <c r="S251" s="86"/>
      <c r="T251" s="86"/>
      <c r="U251" s="279"/>
      <c r="V251" s="280"/>
      <c r="W251" s="280"/>
      <c r="X251" s="281"/>
      <c r="Y251" s="176" t="str">
        <f t="shared" si="245"/>
        <v>未実施</v>
      </c>
      <c r="Z251" s="177" t="str">
        <f t="shared" si="246"/>
        <v/>
      </c>
      <c r="AA251" s="178" t="str">
        <f t="shared" si="247"/>
        <v/>
      </c>
      <c r="AB251" s="87">
        <f t="shared" si="248"/>
        <v>0</v>
      </c>
      <c r="AC251" s="87">
        <f t="shared" si="249"/>
        <v>0</v>
      </c>
      <c r="AD251" s="88">
        <f t="shared" si="45"/>
        <v>0</v>
      </c>
      <c r="AE251" s="89">
        <f t="shared" si="46"/>
        <v>0</v>
      </c>
      <c r="AF251" s="89">
        <f t="shared" si="47"/>
        <v>0</v>
      </c>
      <c r="AG251" s="89">
        <f t="shared" si="48"/>
        <v>0</v>
      </c>
      <c r="AH251" s="89">
        <f t="shared" si="49"/>
        <v>0</v>
      </c>
      <c r="AI251" s="89">
        <f t="shared" si="50"/>
        <v>0</v>
      </c>
      <c r="AJ251" s="89">
        <f t="shared" si="51"/>
        <v>0</v>
      </c>
      <c r="AK251" s="89">
        <f t="shared" si="52"/>
        <v>0</v>
      </c>
      <c r="AL251" s="89">
        <f t="shared" si="53"/>
        <v>0</v>
      </c>
      <c r="AM251" s="89">
        <f t="shared" si="54"/>
        <v>0</v>
      </c>
    </row>
    <row r="252" spans="1:39" s="88" customFormat="1" ht="62.25" customHeight="1">
      <c r="A252" s="84"/>
      <c r="B252" s="85">
        <f t="shared" si="39"/>
        <v>232</v>
      </c>
      <c r="C252" s="277"/>
      <c r="D252" s="277"/>
      <c r="E252" s="264" t="s">
        <v>156</v>
      </c>
      <c r="F252" s="265"/>
      <c r="G252" s="167" t="s">
        <v>158</v>
      </c>
      <c r="H252" s="167"/>
      <c r="I252" s="266" t="s">
        <v>165</v>
      </c>
      <c r="J252" s="267"/>
      <c r="K252" s="268"/>
      <c r="L252" s="86"/>
      <c r="M252" s="86"/>
      <c r="N252" s="86"/>
      <c r="O252" s="86"/>
      <c r="P252" s="86"/>
      <c r="Q252" s="86"/>
      <c r="R252" s="86"/>
      <c r="S252" s="86"/>
      <c r="T252" s="86"/>
      <c r="U252" s="279"/>
      <c r="V252" s="280"/>
      <c r="W252" s="280"/>
      <c r="X252" s="281"/>
      <c r="Y252" s="176" t="str">
        <f t="shared" si="245"/>
        <v>未実施</v>
      </c>
      <c r="Z252" s="177" t="str">
        <f t="shared" si="246"/>
        <v/>
      </c>
      <c r="AA252" s="178" t="str">
        <f t="shared" si="247"/>
        <v/>
      </c>
      <c r="AB252" s="87">
        <f t="shared" si="248"/>
        <v>0</v>
      </c>
      <c r="AC252" s="87">
        <f t="shared" si="249"/>
        <v>0</v>
      </c>
      <c r="AD252" s="88">
        <f t="shared" si="45"/>
        <v>0</v>
      </c>
      <c r="AE252" s="89">
        <f t="shared" si="46"/>
        <v>0</v>
      </c>
      <c r="AF252" s="89">
        <f t="shared" si="47"/>
        <v>0</v>
      </c>
      <c r="AG252" s="89">
        <f t="shared" si="48"/>
        <v>0</v>
      </c>
      <c r="AH252" s="89">
        <f t="shared" si="49"/>
        <v>0</v>
      </c>
      <c r="AI252" s="89">
        <f t="shared" si="50"/>
        <v>0</v>
      </c>
      <c r="AJ252" s="89">
        <f t="shared" si="51"/>
        <v>0</v>
      </c>
      <c r="AK252" s="89">
        <f t="shared" si="52"/>
        <v>0</v>
      </c>
      <c r="AL252" s="89">
        <f t="shared" si="53"/>
        <v>0</v>
      </c>
      <c r="AM252" s="89">
        <f t="shared" si="54"/>
        <v>0</v>
      </c>
    </row>
    <row r="253" spans="1:39" s="88" customFormat="1" ht="53.25" customHeight="1">
      <c r="A253" s="84"/>
      <c r="B253" s="85">
        <f t="shared" si="39"/>
        <v>233</v>
      </c>
      <c r="C253" s="277"/>
      <c r="D253" s="277"/>
      <c r="E253" s="264" t="s">
        <v>305</v>
      </c>
      <c r="F253" s="265"/>
      <c r="G253" s="180" t="s">
        <v>158</v>
      </c>
      <c r="H253" s="167"/>
      <c r="I253" s="266" t="s">
        <v>159</v>
      </c>
      <c r="J253" s="267"/>
      <c r="K253" s="268"/>
      <c r="L253" s="86"/>
      <c r="M253" s="86"/>
      <c r="N253" s="86"/>
      <c r="O253" s="86"/>
      <c r="P253" s="86"/>
      <c r="Q253" s="86"/>
      <c r="R253" s="86"/>
      <c r="S253" s="86"/>
      <c r="T253" s="86"/>
      <c r="U253" s="279"/>
      <c r="V253" s="280"/>
      <c r="W253" s="280"/>
      <c r="X253" s="281"/>
      <c r="Y253" s="176" t="str">
        <f t="shared" si="245"/>
        <v>未実施</v>
      </c>
      <c r="Z253" s="177" t="str">
        <f t="shared" si="246"/>
        <v/>
      </c>
      <c r="AA253" s="178" t="str">
        <f t="shared" si="247"/>
        <v/>
      </c>
      <c r="AB253" s="87">
        <f t="shared" si="248"/>
        <v>0</v>
      </c>
      <c r="AC253" s="87">
        <f t="shared" si="249"/>
        <v>0</v>
      </c>
      <c r="AD253" s="88">
        <f t="shared" si="45"/>
        <v>0</v>
      </c>
      <c r="AE253" s="89">
        <f t="shared" si="46"/>
        <v>0</v>
      </c>
      <c r="AF253" s="89">
        <f t="shared" si="47"/>
        <v>0</v>
      </c>
      <c r="AG253" s="89">
        <f t="shared" si="48"/>
        <v>0</v>
      </c>
      <c r="AH253" s="89">
        <f t="shared" si="49"/>
        <v>0</v>
      </c>
      <c r="AI253" s="89">
        <f t="shared" si="50"/>
        <v>0</v>
      </c>
      <c r="AJ253" s="89">
        <f t="shared" si="51"/>
        <v>0</v>
      </c>
      <c r="AK253" s="89">
        <f t="shared" si="52"/>
        <v>0</v>
      </c>
      <c r="AL253" s="89">
        <f t="shared" si="53"/>
        <v>0</v>
      </c>
      <c r="AM253" s="89">
        <f t="shared" si="54"/>
        <v>0</v>
      </c>
    </row>
    <row r="254" spans="1:39" s="88" customFormat="1" ht="53.25" customHeight="1">
      <c r="A254" s="84"/>
      <c r="B254" s="85">
        <f t="shared" si="39"/>
        <v>234</v>
      </c>
      <c r="C254" s="277"/>
      <c r="D254" s="277"/>
      <c r="E254" s="264" t="s">
        <v>304</v>
      </c>
      <c r="F254" s="265"/>
      <c r="G254" s="180" t="s">
        <v>158</v>
      </c>
      <c r="H254" s="167"/>
      <c r="I254" s="266" t="s">
        <v>306</v>
      </c>
      <c r="J254" s="267"/>
      <c r="K254" s="268"/>
      <c r="L254" s="86"/>
      <c r="M254" s="86"/>
      <c r="N254" s="86"/>
      <c r="O254" s="86"/>
      <c r="P254" s="86"/>
      <c r="Q254" s="86"/>
      <c r="R254" s="86"/>
      <c r="S254" s="86"/>
      <c r="T254" s="86"/>
      <c r="U254" s="279"/>
      <c r="V254" s="280"/>
      <c r="W254" s="280"/>
      <c r="X254" s="281"/>
      <c r="Y254" s="176" t="str">
        <f t="shared" si="245"/>
        <v>未実施</v>
      </c>
      <c r="Z254" s="177" t="str">
        <f t="shared" si="246"/>
        <v/>
      </c>
      <c r="AA254" s="178" t="str">
        <f t="shared" si="247"/>
        <v/>
      </c>
      <c r="AB254" s="87">
        <f t="shared" si="248"/>
        <v>0</v>
      </c>
      <c r="AC254" s="87">
        <f t="shared" si="249"/>
        <v>0</v>
      </c>
      <c r="AD254" s="88">
        <f t="shared" si="45"/>
        <v>0</v>
      </c>
      <c r="AE254" s="89">
        <f t="shared" si="46"/>
        <v>0</v>
      </c>
      <c r="AF254" s="89">
        <f t="shared" si="47"/>
        <v>0</v>
      </c>
      <c r="AG254" s="89">
        <f t="shared" si="48"/>
        <v>0</v>
      </c>
      <c r="AH254" s="89">
        <f t="shared" si="49"/>
        <v>0</v>
      </c>
      <c r="AI254" s="89">
        <f t="shared" si="50"/>
        <v>0</v>
      </c>
      <c r="AJ254" s="89">
        <f t="shared" si="51"/>
        <v>0</v>
      </c>
      <c r="AK254" s="89">
        <f t="shared" si="52"/>
        <v>0</v>
      </c>
      <c r="AL254" s="89">
        <f t="shared" si="53"/>
        <v>0</v>
      </c>
      <c r="AM254" s="89">
        <f t="shared" si="54"/>
        <v>0</v>
      </c>
    </row>
    <row r="255" spans="1:39" s="190" customFormat="1" ht="189" customHeight="1">
      <c r="B255" s="191">
        <f t="shared" si="39"/>
        <v>235</v>
      </c>
      <c r="C255" s="263" t="s">
        <v>431</v>
      </c>
      <c r="D255" s="263"/>
      <c r="E255" s="264" t="s">
        <v>329</v>
      </c>
      <c r="F255" s="265"/>
      <c r="G255" s="187" t="s">
        <v>134</v>
      </c>
      <c r="H255" s="167" t="s">
        <v>330</v>
      </c>
      <c r="I255" s="266" t="s">
        <v>331</v>
      </c>
      <c r="J255" s="267"/>
      <c r="K255" s="268"/>
      <c r="L255" s="192"/>
      <c r="M255" s="192"/>
      <c r="N255" s="192"/>
      <c r="O255" s="192"/>
      <c r="P255" s="192"/>
      <c r="Q255" s="192"/>
      <c r="R255" s="192"/>
      <c r="S255" s="192"/>
      <c r="T255" s="192"/>
      <c r="U255" s="269"/>
      <c r="V255" s="270"/>
      <c r="W255" s="270"/>
      <c r="X255" s="271"/>
      <c r="Y255" s="193" t="str">
        <f t="shared" si="245"/>
        <v>未実施</v>
      </c>
      <c r="Z255" s="194" t="str">
        <f t="shared" si="246"/>
        <v/>
      </c>
      <c r="AA255" s="195" t="str">
        <f t="shared" si="247"/>
        <v/>
      </c>
      <c r="AB255" s="196">
        <f t="shared" si="248"/>
        <v>0</v>
      </c>
      <c r="AC255" s="196">
        <f t="shared" si="249"/>
        <v>0</v>
      </c>
      <c r="AD255" s="190">
        <f t="shared" si="45"/>
        <v>1</v>
      </c>
      <c r="AE255" s="89">
        <f t="shared" si="46"/>
        <v>0</v>
      </c>
      <c r="AF255" s="89">
        <f t="shared" si="47"/>
        <v>0</v>
      </c>
      <c r="AG255" s="89">
        <f t="shared" si="48"/>
        <v>0</v>
      </c>
      <c r="AH255" s="89">
        <f t="shared" si="49"/>
        <v>0</v>
      </c>
      <c r="AI255" s="89">
        <f t="shared" si="50"/>
        <v>0</v>
      </c>
      <c r="AJ255" s="89">
        <f t="shared" si="51"/>
        <v>0</v>
      </c>
      <c r="AK255" s="89">
        <f t="shared" si="52"/>
        <v>0</v>
      </c>
      <c r="AL255" s="89">
        <f t="shared" si="53"/>
        <v>0</v>
      </c>
      <c r="AM255" s="89">
        <f t="shared" si="54"/>
        <v>0</v>
      </c>
    </row>
    <row r="256" spans="1:39" s="190" customFormat="1" ht="70.5" customHeight="1">
      <c r="B256" s="191">
        <f t="shared" si="39"/>
        <v>236</v>
      </c>
      <c r="C256" s="275"/>
      <c r="D256" s="275"/>
      <c r="E256" s="284"/>
      <c r="F256" s="276"/>
      <c r="G256" s="185"/>
      <c r="H256" s="167" t="s">
        <v>135</v>
      </c>
      <c r="I256" s="266" t="s">
        <v>432</v>
      </c>
      <c r="J256" s="267"/>
      <c r="K256" s="268"/>
      <c r="L256" s="192"/>
      <c r="M256" s="192"/>
      <c r="N256" s="192"/>
      <c r="O256" s="192"/>
      <c r="P256" s="192"/>
      <c r="Q256" s="192"/>
      <c r="R256" s="192"/>
      <c r="S256" s="192"/>
      <c r="T256" s="192"/>
      <c r="U256" s="269"/>
      <c r="V256" s="270"/>
      <c r="W256" s="270"/>
      <c r="X256" s="271"/>
      <c r="Y256" s="193" t="str">
        <f t="shared" si="245"/>
        <v>未実施</v>
      </c>
      <c r="Z256" s="194" t="str">
        <f t="shared" si="246"/>
        <v/>
      </c>
      <c r="AA256" s="195" t="str">
        <f t="shared" si="247"/>
        <v/>
      </c>
      <c r="AB256" s="196">
        <f t="shared" si="248"/>
        <v>0</v>
      </c>
      <c r="AC256" s="196">
        <f t="shared" si="249"/>
        <v>0</v>
      </c>
      <c r="AD256" s="190">
        <f t="shared" si="45"/>
        <v>0</v>
      </c>
      <c r="AE256" s="89">
        <f t="shared" si="46"/>
        <v>0</v>
      </c>
      <c r="AF256" s="89">
        <f t="shared" si="47"/>
        <v>0</v>
      </c>
      <c r="AG256" s="89">
        <f t="shared" si="48"/>
        <v>0</v>
      </c>
      <c r="AH256" s="89">
        <f t="shared" si="49"/>
        <v>0</v>
      </c>
      <c r="AI256" s="89">
        <f t="shared" si="50"/>
        <v>0</v>
      </c>
      <c r="AJ256" s="89">
        <f t="shared" si="51"/>
        <v>0</v>
      </c>
      <c r="AK256" s="89">
        <f t="shared" si="52"/>
        <v>0</v>
      </c>
      <c r="AL256" s="89">
        <f t="shared" si="53"/>
        <v>0</v>
      </c>
      <c r="AM256" s="89">
        <f t="shared" si="54"/>
        <v>0</v>
      </c>
    </row>
    <row r="257" spans="2:39" s="190" customFormat="1" ht="66.75" customHeight="1">
      <c r="B257" s="191">
        <f t="shared" si="39"/>
        <v>237</v>
      </c>
      <c r="C257" s="275"/>
      <c r="D257" s="275"/>
      <c r="E257" s="276"/>
      <c r="F257" s="276"/>
      <c r="G257" s="185"/>
      <c r="H257" s="184" t="s">
        <v>390</v>
      </c>
      <c r="I257" s="266" t="s">
        <v>435</v>
      </c>
      <c r="J257" s="267"/>
      <c r="K257" s="268"/>
      <c r="L257" s="192"/>
      <c r="M257" s="192"/>
      <c r="N257" s="192"/>
      <c r="O257" s="192"/>
      <c r="P257" s="192"/>
      <c r="Q257" s="192"/>
      <c r="R257" s="192"/>
      <c r="S257" s="192"/>
      <c r="T257" s="192"/>
      <c r="U257" s="269"/>
      <c r="V257" s="270"/>
      <c r="W257" s="270"/>
      <c r="X257" s="271"/>
      <c r="Y257" s="193" t="str">
        <f t="shared" si="245"/>
        <v>未実施</v>
      </c>
      <c r="Z257" s="194" t="str">
        <f t="shared" si="246"/>
        <v/>
      </c>
      <c r="AA257" s="195" t="str">
        <f t="shared" si="247"/>
        <v/>
      </c>
      <c r="AB257" s="196">
        <f t="shared" si="248"/>
        <v>0</v>
      </c>
      <c r="AC257" s="196">
        <f t="shared" si="249"/>
        <v>0</v>
      </c>
      <c r="AD257" s="190">
        <f t="shared" si="45"/>
        <v>0</v>
      </c>
      <c r="AE257" s="89">
        <f t="shared" si="46"/>
        <v>0</v>
      </c>
      <c r="AF257" s="89">
        <f t="shared" si="47"/>
        <v>0</v>
      </c>
      <c r="AG257" s="89">
        <f t="shared" si="48"/>
        <v>0</v>
      </c>
      <c r="AH257" s="89">
        <f t="shared" si="49"/>
        <v>0</v>
      </c>
      <c r="AI257" s="89">
        <f t="shared" si="50"/>
        <v>0</v>
      </c>
      <c r="AJ257" s="89">
        <f t="shared" si="51"/>
        <v>0</v>
      </c>
      <c r="AK257" s="89">
        <f t="shared" si="52"/>
        <v>0</v>
      </c>
      <c r="AL257" s="89">
        <f t="shared" si="53"/>
        <v>0</v>
      </c>
      <c r="AM257" s="89">
        <f t="shared" si="54"/>
        <v>0</v>
      </c>
    </row>
    <row r="258" spans="2:39" s="190" customFormat="1" ht="55.5" customHeight="1">
      <c r="B258" s="191">
        <f t="shared" si="39"/>
        <v>238</v>
      </c>
      <c r="C258" s="275"/>
      <c r="D258" s="275"/>
      <c r="E258" s="276"/>
      <c r="F258" s="276"/>
      <c r="G258" s="185"/>
      <c r="H258" s="184" t="s">
        <v>433</v>
      </c>
      <c r="I258" s="266" t="s">
        <v>434</v>
      </c>
      <c r="J258" s="267"/>
      <c r="K258" s="268"/>
      <c r="L258" s="116"/>
      <c r="M258" s="116"/>
      <c r="N258" s="116"/>
      <c r="O258" s="116"/>
      <c r="P258" s="116"/>
      <c r="Q258" s="116"/>
      <c r="R258" s="116"/>
      <c r="S258" s="116"/>
      <c r="T258" s="116"/>
      <c r="U258" s="269"/>
      <c r="V258" s="270"/>
      <c r="W258" s="270"/>
      <c r="X258" s="271"/>
      <c r="Y258" s="193" t="str">
        <f t="shared" si="245"/>
        <v>未実施</v>
      </c>
      <c r="Z258" s="194" t="str">
        <f t="shared" si="246"/>
        <v/>
      </c>
      <c r="AA258" s="195" t="str">
        <f t="shared" si="247"/>
        <v/>
      </c>
      <c r="AB258" s="196">
        <f t="shared" si="248"/>
        <v>0</v>
      </c>
      <c r="AC258" s="196">
        <f t="shared" si="249"/>
        <v>0</v>
      </c>
      <c r="AD258" s="190">
        <f t="shared" si="45"/>
        <v>0</v>
      </c>
      <c r="AE258" s="89">
        <f t="shared" si="46"/>
        <v>0</v>
      </c>
      <c r="AF258" s="89">
        <f t="shared" si="47"/>
        <v>0</v>
      </c>
      <c r="AG258" s="89">
        <f t="shared" si="48"/>
        <v>0</v>
      </c>
      <c r="AH258" s="89">
        <f t="shared" si="49"/>
        <v>0</v>
      </c>
      <c r="AI258" s="89">
        <f t="shared" si="50"/>
        <v>0</v>
      </c>
      <c r="AJ258" s="89">
        <f t="shared" si="51"/>
        <v>0</v>
      </c>
      <c r="AK258" s="89">
        <f t="shared" si="52"/>
        <v>0</v>
      </c>
      <c r="AL258" s="89">
        <f t="shared" si="53"/>
        <v>0</v>
      </c>
      <c r="AM258" s="89">
        <f t="shared" si="54"/>
        <v>0</v>
      </c>
    </row>
    <row r="259" spans="2:39" s="190" customFormat="1" ht="55.5" customHeight="1">
      <c r="B259" s="191">
        <f t="shared" si="39"/>
        <v>239</v>
      </c>
      <c r="C259" s="275"/>
      <c r="D259" s="275"/>
      <c r="E259" s="276"/>
      <c r="F259" s="276"/>
      <c r="G259" s="185"/>
      <c r="H259" s="184" t="s">
        <v>313</v>
      </c>
      <c r="I259" s="301" t="s">
        <v>345</v>
      </c>
      <c r="J259" s="340"/>
      <c r="K259" s="341"/>
      <c r="L259" s="116"/>
      <c r="M259" s="116"/>
      <c r="N259" s="116"/>
      <c r="O259" s="116"/>
      <c r="P259" s="116"/>
      <c r="Q259" s="116"/>
      <c r="R259" s="116"/>
      <c r="S259" s="116"/>
      <c r="T259" s="116"/>
      <c r="U259" s="269"/>
      <c r="V259" s="270"/>
      <c r="W259" s="270"/>
      <c r="X259" s="271"/>
      <c r="Y259" s="193" t="str">
        <f t="shared" si="245"/>
        <v>未実施</v>
      </c>
      <c r="Z259" s="194" t="str">
        <f t="shared" si="246"/>
        <v/>
      </c>
      <c r="AA259" s="195" t="str">
        <f t="shared" si="247"/>
        <v/>
      </c>
      <c r="AB259" s="196">
        <f t="shared" si="248"/>
        <v>0</v>
      </c>
      <c r="AC259" s="196">
        <f t="shared" si="249"/>
        <v>0</v>
      </c>
      <c r="AD259" s="190">
        <f t="shared" si="45"/>
        <v>0</v>
      </c>
      <c r="AE259" s="89">
        <f t="shared" si="46"/>
        <v>0</v>
      </c>
      <c r="AF259" s="89">
        <f t="shared" si="47"/>
        <v>0</v>
      </c>
      <c r="AG259" s="89">
        <f t="shared" si="48"/>
        <v>0</v>
      </c>
      <c r="AH259" s="89">
        <f t="shared" si="49"/>
        <v>0</v>
      </c>
      <c r="AI259" s="89">
        <f t="shared" si="50"/>
        <v>0</v>
      </c>
      <c r="AJ259" s="89">
        <f t="shared" si="51"/>
        <v>0</v>
      </c>
      <c r="AK259" s="89">
        <f t="shared" si="52"/>
        <v>0</v>
      </c>
      <c r="AL259" s="89">
        <f t="shared" si="53"/>
        <v>0</v>
      </c>
      <c r="AM259" s="89">
        <f t="shared" si="54"/>
        <v>0</v>
      </c>
    </row>
    <row r="260" spans="2:39" s="190" customFormat="1" ht="32.25" customHeight="1">
      <c r="B260" s="191">
        <f t="shared" si="39"/>
        <v>240</v>
      </c>
      <c r="C260" s="275"/>
      <c r="D260" s="275"/>
      <c r="E260" s="276"/>
      <c r="F260" s="276"/>
      <c r="G260" s="185"/>
      <c r="H260" s="200" t="s">
        <v>248</v>
      </c>
      <c r="I260" s="266" t="s">
        <v>344</v>
      </c>
      <c r="J260" s="267"/>
      <c r="K260" s="268"/>
      <c r="L260" s="192"/>
      <c r="M260" s="192"/>
      <c r="N260" s="192"/>
      <c r="O260" s="192"/>
      <c r="P260" s="192"/>
      <c r="Q260" s="192"/>
      <c r="R260" s="192"/>
      <c r="S260" s="192"/>
      <c r="T260" s="192"/>
      <c r="U260" s="269"/>
      <c r="V260" s="270"/>
      <c r="W260" s="270"/>
      <c r="X260" s="271"/>
      <c r="Y260" s="193" t="str">
        <f t="shared" si="245"/>
        <v>未実施</v>
      </c>
      <c r="Z260" s="194" t="str">
        <f t="shared" si="246"/>
        <v/>
      </c>
      <c r="AA260" s="195" t="str">
        <f t="shared" si="247"/>
        <v/>
      </c>
      <c r="AB260" s="196">
        <f t="shared" si="248"/>
        <v>0</v>
      </c>
      <c r="AC260" s="196">
        <f t="shared" si="249"/>
        <v>0</v>
      </c>
      <c r="AD260" s="190">
        <f t="shared" si="45"/>
        <v>0</v>
      </c>
      <c r="AE260" s="89">
        <f t="shared" si="46"/>
        <v>0</v>
      </c>
      <c r="AF260" s="89">
        <f t="shared" si="47"/>
        <v>0</v>
      </c>
      <c r="AG260" s="89">
        <f t="shared" si="48"/>
        <v>0</v>
      </c>
      <c r="AH260" s="89">
        <f t="shared" si="49"/>
        <v>0</v>
      </c>
      <c r="AI260" s="89">
        <f t="shared" si="50"/>
        <v>0</v>
      </c>
      <c r="AJ260" s="89">
        <f t="shared" si="51"/>
        <v>0</v>
      </c>
      <c r="AK260" s="89">
        <f t="shared" si="52"/>
        <v>0</v>
      </c>
      <c r="AL260" s="89">
        <f t="shared" si="53"/>
        <v>0</v>
      </c>
      <c r="AM260" s="89">
        <f t="shared" si="54"/>
        <v>0</v>
      </c>
    </row>
    <row r="261" spans="2:39" s="190" customFormat="1" ht="55.5" customHeight="1">
      <c r="B261" s="191">
        <f t="shared" si="39"/>
        <v>241</v>
      </c>
      <c r="C261" s="275"/>
      <c r="D261" s="275"/>
      <c r="E261" s="276"/>
      <c r="F261" s="276"/>
      <c r="G261" s="185"/>
      <c r="H261" s="201" t="s">
        <v>249</v>
      </c>
      <c r="I261" s="266" t="s">
        <v>343</v>
      </c>
      <c r="J261" s="267"/>
      <c r="K261" s="268"/>
      <c r="L261" s="116"/>
      <c r="M261" s="116"/>
      <c r="N261" s="116"/>
      <c r="O261" s="116"/>
      <c r="P261" s="116"/>
      <c r="Q261" s="116"/>
      <c r="R261" s="116"/>
      <c r="S261" s="116"/>
      <c r="T261" s="116"/>
      <c r="U261" s="269"/>
      <c r="V261" s="270"/>
      <c r="W261" s="270"/>
      <c r="X261" s="271"/>
      <c r="Y261" s="193" t="str">
        <f t="shared" si="245"/>
        <v>未実施</v>
      </c>
      <c r="Z261" s="194" t="str">
        <f t="shared" si="246"/>
        <v/>
      </c>
      <c r="AA261" s="195" t="str">
        <f t="shared" si="247"/>
        <v/>
      </c>
      <c r="AB261" s="196">
        <f t="shared" si="248"/>
        <v>0</v>
      </c>
      <c r="AC261" s="196">
        <f t="shared" si="249"/>
        <v>0</v>
      </c>
      <c r="AD261" s="190">
        <f t="shared" si="45"/>
        <v>0</v>
      </c>
      <c r="AE261" s="89">
        <f t="shared" si="46"/>
        <v>0</v>
      </c>
      <c r="AF261" s="89">
        <f t="shared" si="47"/>
        <v>0</v>
      </c>
      <c r="AG261" s="89">
        <f t="shared" si="48"/>
        <v>0</v>
      </c>
      <c r="AH261" s="89">
        <f t="shared" si="49"/>
        <v>0</v>
      </c>
      <c r="AI261" s="89">
        <f t="shared" si="50"/>
        <v>0</v>
      </c>
      <c r="AJ261" s="89">
        <f t="shared" si="51"/>
        <v>0</v>
      </c>
      <c r="AK261" s="89">
        <f t="shared" si="52"/>
        <v>0</v>
      </c>
      <c r="AL261" s="89">
        <f t="shared" si="53"/>
        <v>0</v>
      </c>
      <c r="AM261" s="89">
        <f t="shared" si="54"/>
        <v>0</v>
      </c>
    </row>
    <row r="262" spans="2:39" s="190" customFormat="1" ht="68.25" customHeight="1">
      <c r="B262" s="191">
        <f t="shared" si="39"/>
        <v>242</v>
      </c>
      <c r="C262" s="275"/>
      <c r="D262" s="275"/>
      <c r="E262" s="276"/>
      <c r="F262" s="276"/>
      <c r="G262" s="185"/>
      <c r="H262" s="187" t="s">
        <v>250</v>
      </c>
      <c r="I262" s="301" t="s">
        <v>346</v>
      </c>
      <c r="J262" s="340"/>
      <c r="K262" s="341"/>
      <c r="L262" s="192"/>
      <c r="M262" s="192"/>
      <c r="N262" s="192"/>
      <c r="O262" s="192"/>
      <c r="P262" s="192"/>
      <c r="Q262" s="192"/>
      <c r="R262" s="192"/>
      <c r="S262" s="192"/>
      <c r="T262" s="192"/>
      <c r="U262" s="269"/>
      <c r="V262" s="270"/>
      <c r="W262" s="270"/>
      <c r="X262" s="271"/>
      <c r="Y262" s="193" t="str">
        <f t="shared" si="245"/>
        <v>未実施</v>
      </c>
      <c r="Z262" s="194" t="str">
        <f t="shared" si="246"/>
        <v/>
      </c>
      <c r="AA262" s="195" t="str">
        <f t="shared" si="247"/>
        <v/>
      </c>
      <c r="AB262" s="196">
        <f t="shared" si="248"/>
        <v>0</v>
      </c>
      <c r="AC262" s="196">
        <f t="shared" si="249"/>
        <v>0</v>
      </c>
      <c r="AD262" s="190">
        <f t="shared" si="45"/>
        <v>0</v>
      </c>
      <c r="AE262" s="89">
        <f t="shared" si="46"/>
        <v>0</v>
      </c>
      <c r="AF262" s="89">
        <f t="shared" si="47"/>
        <v>0</v>
      </c>
      <c r="AG262" s="89">
        <f t="shared" si="48"/>
        <v>0</v>
      </c>
      <c r="AH262" s="89">
        <f t="shared" si="49"/>
        <v>0</v>
      </c>
      <c r="AI262" s="89">
        <f t="shared" si="50"/>
        <v>0</v>
      </c>
      <c r="AJ262" s="89">
        <f t="shared" si="51"/>
        <v>0</v>
      </c>
      <c r="AK262" s="89">
        <f t="shared" si="52"/>
        <v>0</v>
      </c>
      <c r="AL262" s="89">
        <f t="shared" si="53"/>
        <v>0</v>
      </c>
      <c r="AM262" s="89">
        <f t="shared" si="54"/>
        <v>0</v>
      </c>
    </row>
    <row r="263" spans="2:39" s="190" customFormat="1" ht="55.5" customHeight="1">
      <c r="B263" s="191">
        <f t="shared" si="39"/>
        <v>243</v>
      </c>
      <c r="C263" s="275"/>
      <c r="D263" s="275"/>
      <c r="E263" s="276"/>
      <c r="F263" s="276"/>
      <c r="G263" s="185"/>
      <c r="H263" s="184" t="s">
        <v>251</v>
      </c>
      <c r="I263" s="266" t="s">
        <v>348</v>
      </c>
      <c r="J263" s="267"/>
      <c r="K263" s="268"/>
      <c r="L263" s="116"/>
      <c r="M263" s="116"/>
      <c r="N263" s="116"/>
      <c r="O263" s="116"/>
      <c r="P263" s="116"/>
      <c r="Q263" s="116"/>
      <c r="R263" s="116"/>
      <c r="S263" s="116"/>
      <c r="T263" s="116"/>
      <c r="U263" s="269"/>
      <c r="V263" s="270"/>
      <c r="W263" s="270"/>
      <c r="X263" s="271"/>
      <c r="Y263" s="193" t="str">
        <f t="shared" si="245"/>
        <v>未実施</v>
      </c>
      <c r="Z263" s="194" t="str">
        <f t="shared" si="246"/>
        <v/>
      </c>
      <c r="AA263" s="195" t="str">
        <f t="shared" si="247"/>
        <v/>
      </c>
      <c r="AB263" s="196">
        <f t="shared" si="248"/>
        <v>0</v>
      </c>
      <c r="AC263" s="196">
        <f t="shared" si="249"/>
        <v>0</v>
      </c>
      <c r="AD263" s="190">
        <f t="shared" si="45"/>
        <v>0</v>
      </c>
      <c r="AE263" s="89">
        <f t="shared" si="46"/>
        <v>0</v>
      </c>
      <c r="AF263" s="89">
        <f t="shared" si="47"/>
        <v>0</v>
      </c>
      <c r="AG263" s="89">
        <f t="shared" si="48"/>
        <v>0</v>
      </c>
      <c r="AH263" s="89">
        <f t="shared" si="49"/>
        <v>0</v>
      </c>
      <c r="AI263" s="89">
        <f t="shared" si="50"/>
        <v>0</v>
      </c>
      <c r="AJ263" s="89">
        <f t="shared" si="51"/>
        <v>0</v>
      </c>
      <c r="AK263" s="89">
        <f t="shared" si="52"/>
        <v>0</v>
      </c>
      <c r="AL263" s="89">
        <f t="shared" si="53"/>
        <v>0</v>
      </c>
      <c r="AM263" s="89">
        <f t="shared" si="54"/>
        <v>0</v>
      </c>
    </row>
    <row r="264" spans="2:39" s="190" customFormat="1" ht="110.25" customHeight="1">
      <c r="B264" s="191">
        <f t="shared" si="39"/>
        <v>244</v>
      </c>
      <c r="C264" s="275"/>
      <c r="D264" s="275"/>
      <c r="E264" s="276"/>
      <c r="F264" s="276"/>
      <c r="G264" s="185"/>
      <c r="H264" s="187" t="s">
        <v>314</v>
      </c>
      <c r="I264" s="266" t="s">
        <v>342</v>
      </c>
      <c r="J264" s="267"/>
      <c r="K264" s="268"/>
      <c r="L264" s="192"/>
      <c r="M264" s="192"/>
      <c r="N264" s="192"/>
      <c r="O264" s="192"/>
      <c r="P264" s="192"/>
      <c r="Q264" s="192"/>
      <c r="R264" s="192"/>
      <c r="S264" s="192"/>
      <c r="T264" s="192"/>
      <c r="U264" s="269"/>
      <c r="V264" s="270"/>
      <c r="W264" s="270"/>
      <c r="X264" s="271"/>
      <c r="Y264" s="193" t="str">
        <f t="shared" si="245"/>
        <v>未実施</v>
      </c>
      <c r="Z264" s="194" t="str">
        <f t="shared" si="246"/>
        <v/>
      </c>
      <c r="AA264" s="195" t="str">
        <f t="shared" si="247"/>
        <v/>
      </c>
      <c r="AB264" s="196">
        <f t="shared" si="248"/>
        <v>0</v>
      </c>
      <c r="AC264" s="196">
        <f t="shared" si="249"/>
        <v>0</v>
      </c>
      <c r="AD264" s="190">
        <f t="shared" si="45"/>
        <v>0</v>
      </c>
      <c r="AE264" s="89">
        <f t="shared" si="46"/>
        <v>0</v>
      </c>
      <c r="AF264" s="89">
        <f t="shared" si="47"/>
        <v>0</v>
      </c>
      <c r="AG264" s="89">
        <f t="shared" si="48"/>
        <v>0</v>
      </c>
      <c r="AH264" s="89">
        <f t="shared" si="49"/>
        <v>0</v>
      </c>
      <c r="AI264" s="89">
        <f t="shared" si="50"/>
        <v>0</v>
      </c>
      <c r="AJ264" s="89">
        <f t="shared" si="51"/>
        <v>0</v>
      </c>
      <c r="AK264" s="89">
        <f t="shared" si="52"/>
        <v>0</v>
      </c>
      <c r="AL264" s="89">
        <f t="shared" si="53"/>
        <v>0</v>
      </c>
      <c r="AM264" s="89">
        <f t="shared" si="54"/>
        <v>0</v>
      </c>
    </row>
    <row r="265" spans="2:39" s="190" customFormat="1" ht="96" customHeight="1">
      <c r="B265" s="191">
        <f t="shared" si="39"/>
        <v>245</v>
      </c>
      <c r="C265" s="275"/>
      <c r="D265" s="275"/>
      <c r="E265" s="276"/>
      <c r="F265" s="276"/>
      <c r="G265" s="185"/>
      <c r="H265" s="184" t="s">
        <v>315</v>
      </c>
      <c r="I265" s="266" t="s">
        <v>347</v>
      </c>
      <c r="J265" s="267"/>
      <c r="K265" s="268"/>
      <c r="L265" s="116"/>
      <c r="M265" s="116"/>
      <c r="N265" s="116"/>
      <c r="O265" s="116"/>
      <c r="P265" s="116"/>
      <c r="Q265" s="116"/>
      <c r="R265" s="116"/>
      <c r="S265" s="116"/>
      <c r="T265" s="116"/>
      <c r="U265" s="269"/>
      <c r="V265" s="270"/>
      <c r="W265" s="270"/>
      <c r="X265" s="271"/>
      <c r="Y265" s="193" t="str">
        <f t="shared" si="245"/>
        <v>未実施</v>
      </c>
      <c r="Z265" s="194" t="str">
        <f t="shared" si="246"/>
        <v/>
      </c>
      <c r="AA265" s="195" t="str">
        <f t="shared" si="247"/>
        <v/>
      </c>
      <c r="AB265" s="196">
        <f t="shared" si="248"/>
        <v>0</v>
      </c>
      <c r="AC265" s="196">
        <f t="shared" si="249"/>
        <v>0</v>
      </c>
      <c r="AD265" s="190">
        <f t="shared" si="45"/>
        <v>0</v>
      </c>
      <c r="AE265" s="89">
        <f t="shared" si="46"/>
        <v>0</v>
      </c>
      <c r="AF265" s="89">
        <f t="shared" si="47"/>
        <v>0</v>
      </c>
      <c r="AG265" s="89">
        <f t="shared" si="48"/>
        <v>0</v>
      </c>
      <c r="AH265" s="89">
        <f t="shared" si="49"/>
        <v>0</v>
      </c>
      <c r="AI265" s="89">
        <f t="shared" si="50"/>
        <v>0</v>
      </c>
      <c r="AJ265" s="89">
        <f t="shared" si="51"/>
        <v>0</v>
      </c>
      <c r="AK265" s="89">
        <f t="shared" si="52"/>
        <v>0</v>
      </c>
      <c r="AL265" s="89">
        <f t="shared" si="53"/>
        <v>0</v>
      </c>
      <c r="AM265" s="89">
        <f t="shared" si="54"/>
        <v>0</v>
      </c>
    </row>
    <row r="266" spans="2:39" s="190" customFormat="1" ht="52.5" customHeight="1">
      <c r="B266" s="191">
        <f t="shared" si="39"/>
        <v>246</v>
      </c>
      <c r="C266" s="275"/>
      <c r="D266" s="275"/>
      <c r="E266" s="276"/>
      <c r="F266" s="276"/>
      <c r="G266" s="185"/>
      <c r="H266" s="187" t="s">
        <v>252</v>
      </c>
      <c r="I266" s="266" t="s">
        <v>340</v>
      </c>
      <c r="J266" s="267"/>
      <c r="K266" s="268"/>
      <c r="L266" s="192"/>
      <c r="M266" s="192"/>
      <c r="N266" s="192"/>
      <c r="O266" s="192"/>
      <c r="P266" s="192"/>
      <c r="Q266" s="192"/>
      <c r="R266" s="192"/>
      <c r="S266" s="192"/>
      <c r="T266" s="192"/>
      <c r="U266" s="269"/>
      <c r="V266" s="270"/>
      <c r="W266" s="270"/>
      <c r="X266" s="271"/>
      <c r="Y266" s="193" t="str">
        <f t="shared" si="245"/>
        <v>未実施</v>
      </c>
      <c r="Z266" s="194" t="str">
        <f t="shared" si="246"/>
        <v/>
      </c>
      <c r="AA266" s="195" t="str">
        <f t="shared" si="247"/>
        <v/>
      </c>
      <c r="AB266" s="196">
        <f t="shared" si="248"/>
        <v>0</v>
      </c>
      <c r="AC266" s="196">
        <f t="shared" si="249"/>
        <v>0</v>
      </c>
      <c r="AD266" s="190">
        <f t="shared" si="45"/>
        <v>0</v>
      </c>
      <c r="AE266" s="89">
        <f t="shared" si="46"/>
        <v>0</v>
      </c>
      <c r="AF266" s="89">
        <f t="shared" si="47"/>
        <v>0</v>
      </c>
      <c r="AG266" s="89">
        <f t="shared" si="48"/>
        <v>0</v>
      </c>
      <c r="AH266" s="89">
        <f t="shared" si="49"/>
        <v>0</v>
      </c>
      <c r="AI266" s="89">
        <f t="shared" si="50"/>
        <v>0</v>
      </c>
      <c r="AJ266" s="89">
        <f t="shared" si="51"/>
        <v>0</v>
      </c>
      <c r="AK266" s="89">
        <f t="shared" si="52"/>
        <v>0</v>
      </c>
      <c r="AL266" s="89">
        <f t="shared" si="53"/>
        <v>0</v>
      </c>
      <c r="AM266" s="89">
        <f t="shared" si="54"/>
        <v>0</v>
      </c>
    </row>
    <row r="267" spans="2:39" s="190" customFormat="1" ht="55.5" customHeight="1">
      <c r="B267" s="191">
        <f t="shared" si="39"/>
        <v>247</v>
      </c>
      <c r="C267" s="275"/>
      <c r="D267" s="275"/>
      <c r="E267" s="276"/>
      <c r="F267" s="276"/>
      <c r="G267" s="185"/>
      <c r="H267" s="184" t="s">
        <v>253</v>
      </c>
      <c r="I267" s="266" t="s">
        <v>341</v>
      </c>
      <c r="J267" s="267"/>
      <c r="K267" s="268"/>
      <c r="L267" s="116"/>
      <c r="M267" s="116"/>
      <c r="N267" s="116"/>
      <c r="O267" s="116"/>
      <c r="P267" s="116"/>
      <c r="Q267" s="116"/>
      <c r="R267" s="116"/>
      <c r="S267" s="116"/>
      <c r="T267" s="116"/>
      <c r="U267" s="269"/>
      <c r="V267" s="270"/>
      <c r="W267" s="270"/>
      <c r="X267" s="271"/>
      <c r="Y267" s="193" t="str">
        <f t="shared" si="245"/>
        <v>未実施</v>
      </c>
      <c r="Z267" s="194" t="str">
        <f t="shared" si="246"/>
        <v/>
      </c>
      <c r="AA267" s="195" t="str">
        <f t="shared" si="247"/>
        <v/>
      </c>
      <c r="AB267" s="196">
        <f t="shared" si="248"/>
        <v>0</v>
      </c>
      <c r="AC267" s="196">
        <f t="shared" si="249"/>
        <v>0</v>
      </c>
      <c r="AD267" s="190">
        <f t="shared" si="45"/>
        <v>0</v>
      </c>
      <c r="AE267" s="89">
        <f t="shared" si="46"/>
        <v>0</v>
      </c>
      <c r="AF267" s="89">
        <f t="shared" si="47"/>
        <v>0</v>
      </c>
      <c r="AG267" s="89">
        <f t="shared" si="48"/>
        <v>0</v>
      </c>
      <c r="AH267" s="89">
        <f t="shared" si="49"/>
        <v>0</v>
      </c>
      <c r="AI267" s="89">
        <f t="shared" si="50"/>
        <v>0</v>
      </c>
      <c r="AJ267" s="89">
        <f t="shared" si="51"/>
        <v>0</v>
      </c>
      <c r="AK267" s="89">
        <f t="shared" si="52"/>
        <v>0</v>
      </c>
      <c r="AL267" s="89">
        <f t="shared" si="53"/>
        <v>0</v>
      </c>
      <c r="AM267" s="89">
        <f t="shared" si="54"/>
        <v>0</v>
      </c>
    </row>
    <row r="268" spans="2:39" s="190" customFormat="1" ht="51.75" customHeight="1">
      <c r="B268" s="191">
        <f t="shared" si="39"/>
        <v>248</v>
      </c>
      <c r="C268" s="275"/>
      <c r="D268" s="275"/>
      <c r="E268" s="276"/>
      <c r="F268" s="276"/>
      <c r="G268" s="185"/>
      <c r="H268" s="200" t="s">
        <v>316</v>
      </c>
      <c r="I268" s="266" t="s">
        <v>336</v>
      </c>
      <c r="J268" s="267"/>
      <c r="K268" s="268"/>
      <c r="L268" s="192"/>
      <c r="M268" s="192"/>
      <c r="N268" s="192"/>
      <c r="O268" s="192"/>
      <c r="P268" s="192"/>
      <c r="Q268" s="192"/>
      <c r="R268" s="192"/>
      <c r="S268" s="192"/>
      <c r="T268" s="192"/>
      <c r="U268" s="269"/>
      <c r="V268" s="270"/>
      <c r="W268" s="270"/>
      <c r="X268" s="271"/>
      <c r="Y268" s="193" t="str">
        <f t="shared" si="245"/>
        <v>未実施</v>
      </c>
      <c r="Z268" s="194" t="str">
        <f t="shared" si="246"/>
        <v/>
      </c>
      <c r="AA268" s="195" t="str">
        <f t="shared" si="247"/>
        <v/>
      </c>
      <c r="AB268" s="196">
        <f t="shared" si="248"/>
        <v>0</v>
      </c>
      <c r="AC268" s="196">
        <f t="shared" si="249"/>
        <v>0</v>
      </c>
      <c r="AD268" s="190">
        <f t="shared" si="45"/>
        <v>0</v>
      </c>
      <c r="AE268" s="89">
        <f t="shared" si="46"/>
        <v>0</v>
      </c>
      <c r="AF268" s="89">
        <f t="shared" si="47"/>
        <v>0</v>
      </c>
      <c r="AG268" s="89">
        <f t="shared" si="48"/>
        <v>0</v>
      </c>
      <c r="AH268" s="89">
        <f t="shared" si="49"/>
        <v>0</v>
      </c>
      <c r="AI268" s="89">
        <f t="shared" si="50"/>
        <v>0</v>
      </c>
      <c r="AJ268" s="89">
        <f t="shared" si="51"/>
        <v>0</v>
      </c>
      <c r="AK268" s="89">
        <f t="shared" si="52"/>
        <v>0</v>
      </c>
      <c r="AL268" s="89">
        <f t="shared" si="53"/>
        <v>0</v>
      </c>
      <c r="AM268" s="89">
        <f t="shared" si="54"/>
        <v>0</v>
      </c>
    </row>
    <row r="269" spans="2:39" s="190" customFormat="1" ht="51" customHeight="1">
      <c r="B269" s="191">
        <f t="shared" si="39"/>
        <v>249</v>
      </c>
      <c r="C269" s="275"/>
      <c r="D269" s="275"/>
      <c r="E269" s="276"/>
      <c r="F269" s="276"/>
      <c r="G269" s="185"/>
      <c r="H269" s="201" t="s">
        <v>254</v>
      </c>
      <c r="I269" s="266" t="s">
        <v>337</v>
      </c>
      <c r="J269" s="267"/>
      <c r="K269" s="268"/>
      <c r="L269" s="116"/>
      <c r="M269" s="116"/>
      <c r="N269" s="116"/>
      <c r="O269" s="116"/>
      <c r="P269" s="116"/>
      <c r="Q269" s="116"/>
      <c r="R269" s="116"/>
      <c r="S269" s="116"/>
      <c r="T269" s="116"/>
      <c r="U269" s="269"/>
      <c r="V269" s="270"/>
      <c r="W269" s="270"/>
      <c r="X269" s="271"/>
      <c r="Y269" s="193" t="str">
        <f t="shared" si="245"/>
        <v>未実施</v>
      </c>
      <c r="Z269" s="194" t="str">
        <f t="shared" si="246"/>
        <v/>
      </c>
      <c r="AA269" s="195" t="str">
        <f t="shared" si="247"/>
        <v/>
      </c>
      <c r="AB269" s="196">
        <f t="shared" si="248"/>
        <v>0</v>
      </c>
      <c r="AC269" s="196">
        <f t="shared" si="249"/>
        <v>0</v>
      </c>
      <c r="AD269" s="190">
        <f t="shared" si="45"/>
        <v>0</v>
      </c>
      <c r="AE269" s="89">
        <f t="shared" si="46"/>
        <v>0</v>
      </c>
      <c r="AF269" s="89">
        <f t="shared" si="47"/>
        <v>0</v>
      </c>
      <c r="AG269" s="89">
        <f t="shared" si="48"/>
        <v>0</v>
      </c>
      <c r="AH269" s="89">
        <f t="shared" si="49"/>
        <v>0</v>
      </c>
      <c r="AI269" s="89">
        <f t="shared" si="50"/>
        <v>0</v>
      </c>
      <c r="AJ269" s="89">
        <f t="shared" si="51"/>
        <v>0</v>
      </c>
      <c r="AK269" s="89">
        <f t="shared" si="52"/>
        <v>0</v>
      </c>
      <c r="AL269" s="89">
        <f t="shared" si="53"/>
        <v>0</v>
      </c>
      <c r="AM269" s="89">
        <f t="shared" si="54"/>
        <v>0</v>
      </c>
    </row>
    <row r="270" spans="2:39" s="190" customFormat="1" ht="75" customHeight="1">
      <c r="B270" s="191">
        <f t="shared" si="39"/>
        <v>250</v>
      </c>
      <c r="C270" s="275"/>
      <c r="D270" s="275"/>
      <c r="E270" s="276"/>
      <c r="F270" s="276"/>
      <c r="G270" s="185"/>
      <c r="H270" s="187" t="s">
        <v>317</v>
      </c>
      <c r="I270" s="266" t="s">
        <v>349</v>
      </c>
      <c r="J270" s="267"/>
      <c r="K270" s="268"/>
      <c r="L270" s="192"/>
      <c r="M270" s="192"/>
      <c r="N270" s="192"/>
      <c r="O270" s="192"/>
      <c r="P270" s="192"/>
      <c r="Q270" s="192"/>
      <c r="R270" s="192"/>
      <c r="S270" s="192"/>
      <c r="T270" s="192"/>
      <c r="U270" s="269"/>
      <c r="V270" s="270"/>
      <c r="W270" s="270"/>
      <c r="X270" s="271"/>
      <c r="Y270" s="193" t="str">
        <f t="shared" si="245"/>
        <v>未実施</v>
      </c>
      <c r="Z270" s="194" t="str">
        <f t="shared" si="246"/>
        <v/>
      </c>
      <c r="AA270" s="195" t="str">
        <f t="shared" si="247"/>
        <v/>
      </c>
      <c r="AB270" s="196">
        <f t="shared" si="248"/>
        <v>0</v>
      </c>
      <c r="AC270" s="196">
        <f t="shared" si="249"/>
        <v>0</v>
      </c>
      <c r="AD270" s="190">
        <f t="shared" si="45"/>
        <v>0</v>
      </c>
      <c r="AE270" s="89">
        <f t="shared" si="46"/>
        <v>0</v>
      </c>
      <c r="AF270" s="89">
        <f t="shared" si="47"/>
        <v>0</v>
      </c>
      <c r="AG270" s="89">
        <f t="shared" si="48"/>
        <v>0</v>
      </c>
      <c r="AH270" s="89">
        <f t="shared" si="49"/>
        <v>0</v>
      </c>
      <c r="AI270" s="89">
        <f t="shared" si="50"/>
        <v>0</v>
      </c>
      <c r="AJ270" s="89">
        <f t="shared" si="51"/>
        <v>0</v>
      </c>
      <c r="AK270" s="89">
        <f t="shared" si="52"/>
        <v>0</v>
      </c>
      <c r="AL270" s="89">
        <f t="shared" si="53"/>
        <v>0</v>
      </c>
      <c r="AM270" s="89">
        <f t="shared" si="54"/>
        <v>0</v>
      </c>
    </row>
    <row r="271" spans="2:39" s="190" customFormat="1" ht="55.5" customHeight="1">
      <c r="B271" s="191">
        <f t="shared" si="39"/>
        <v>251</v>
      </c>
      <c r="C271" s="275"/>
      <c r="D271" s="275"/>
      <c r="E271" s="276"/>
      <c r="F271" s="276"/>
      <c r="G271" s="185"/>
      <c r="H271" s="184" t="s">
        <v>255</v>
      </c>
      <c r="I271" s="266" t="s">
        <v>335</v>
      </c>
      <c r="J271" s="267"/>
      <c r="K271" s="268"/>
      <c r="L271" s="116"/>
      <c r="M271" s="116"/>
      <c r="N271" s="116"/>
      <c r="O271" s="116"/>
      <c r="P271" s="116"/>
      <c r="Q271" s="116"/>
      <c r="R271" s="116"/>
      <c r="S271" s="116"/>
      <c r="T271" s="116"/>
      <c r="U271" s="269"/>
      <c r="V271" s="270"/>
      <c r="W271" s="270"/>
      <c r="X271" s="271"/>
      <c r="Y271" s="193" t="str">
        <f t="shared" si="245"/>
        <v>未実施</v>
      </c>
      <c r="Z271" s="194" t="str">
        <f t="shared" si="246"/>
        <v/>
      </c>
      <c r="AA271" s="195" t="str">
        <f t="shared" si="247"/>
        <v/>
      </c>
      <c r="AB271" s="196">
        <f t="shared" si="248"/>
        <v>0</v>
      </c>
      <c r="AC271" s="196">
        <f t="shared" si="249"/>
        <v>0</v>
      </c>
      <c r="AD271" s="190">
        <f t="shared" si="45"/>
        <v>0</v>
      </c>
      <c r="AE271" s="89">
        <f t="shared" si="46"/>
        <v>0</v>
      </c>
      <c r="AF271" s="89">
        <f t="shared" si="47"/>
        <v>0</v>
      </c>
      <c r="AG271" s="89">
        <f t="shared" si="48"/>
        <v>0</v>
      </c>
      <c r="AH271" s="89">
        <f t="shared" si="49"/>
        <v>0</v>
      </c>
      <c r="AI271" s="89">
        <f t="shared" si="50"/>
        <v>0</v>
      </c>
      <c r="AJ271" s="89">
        <f t="shared" si="51"/>
        <v>0</v>
      </c>
      <c r="AK271" s="89">
        <f t="shared" si="52"/>
        <v>0</v>
      </c>
      <c r="AL271" s="89">
        <f t="shared" si="53"/>
        <v>0</v>
      </c>
      <c r="AM271" s="89">
        <f t="shared" si="54"/>
        <v>0</v>
      </c>
    </row>
    <row r="272" spans="2:39" s="190" customFormat="1" ht="69" customHeight="1">
      <c r="B272" s="191">
        <f t="shared" si="39"/>
        <v>252</v>
      </c>
      <c r="C272" s="275"/>
      <c r="D272" s="275"/>
      <c r="E272" s="276"/>
      <c r="F272" s="276"/>
      <c r="G272" s="185"/>
      <c r="H272" s="200" t="s">
        <v>256</v>
      </c>
      <c r="I272" s="266" t="s">
        <v>338</v>
      </c>
      <c r="J272" s="267"/>
      <c r="K272" s="268"/>
      <c r="L272" s="192"/>
      <c r="M272" s="192"/>
      <c r="N272" s="192"/>
      <c r="O272" s="192"/>
      <c r="P272" s="192"/>
      <c r="Q272" s="192"/>
      <c r="R272" s="192"/>
      <c r="S272" s="192"/>
      <c r="T272" s="192"/>
      <c r="U272" s="269"/>
      <c r="V272" s="270"/>
      <c r="W272" s="270"/>
      <c r="X272" s="271"/>
      <c r="Y272" s="193" t="str">
        <f t="shared" si="245"/>
        <v>未実施</v>
      </c>
      <c r="Z272" s="194" t="str">
        <f t="shared" si="246"/>
        <v/>
      </c>
      <c r="AA272" s="195" t="str">
        <f t="shared" si="247"/>
        <v/>
      </c>
      <c r="AB272" s="196">
        <f t="shared" si="248"/>
        <v>0</v>
      </c>
      <c r="AC272" s="196">
        <f t="shared" si="249"/>
        <v>0</v>
      </c>
      <c r="AD272" s="190">
        <f t="shared" si="45"/>
        <v>0</v>
      </c>
      <c r="AE272" s="89">
        <f t="shared" si="46"/>
        <v>0</v>
      </c>
      <c r="AF272" s="89">
        <f t="shared" si="47"/>
        <v>0</v>
      </c>
      <c r="AG272" s="89">
        <f t="shared" si="48"/>
        <v>0</v>
      </c>
      <c r="AH272" s="89">
        <f t="shared" si="49"/>
        <v>0</v>
      </c>
      <c r="AI272" s="89">
        <f t="shared" si="50"/>
        <v>0</v>
      </c>
      <c r="AJ272" s="89">
        <f t="shared" si="51"/>
        <v>0</v>
      </c>
      <c r="AK272" s="89">
        <f t="shared" si="52"/>
        <v>0</v>
      </c>
      <c r="AL272" s="89">
        <f t="shared" si="53"/>
        <v>0</v>
      </c>
      <c r="AM272" s="89">
        <f t="shared" si="54"/>
        <v>0</v>
      </c>
    </row>
    <row r="273" spans="1:39" s="190" customFormat="1" ht="64.5" customHeight="1">
      <c r="B273" s="191">
        <f t="shared" si="39"/>
        <v>253</v>
      </c>
      <c r="C273" s="275"/>
      <c r="D273" s="275"/>
      <c r="E273" s="276"/>
      <c r="F273" s="276"/>
      <c r="G273" s="185"/>
      <c r="H273" s="201" t="s">
        <v>318</v>
      </c>
      <c r="I273" s="266" t="s">
        <v>339</v>
      </c>
      <c r="J273" s="267"/>
      <c r="K273" s="268"/>
      <c r="L273" s="116"/>
      <c r="M273" s="116"/>
      <c r="N273" s="116"/>
      <c r="O273" s="116"/>
      <c r="P273" s="116"/>
      <c r="Q273" s="116"/>
      <c r="R273" s="116"/>
      <c r="S273" s="116"/>
      <c r="T273" s="116"/>
      <c r="U273" s="269"/>
      <c r="V273" s="270"/>
      <c r="W273" s="270"/>
      <c r="X273" s="271"/>
      <c r="Y273" s="193" t="str">
        <f t="shared" si="245"/>
        <v>未実施</v>
      </c>
      <c r="Z273" s="194" t="str">
        <f t="shared" si="246"/>
        <v/>
      </c>
      <c r="AA273" s="195" t="str">
        <f t="shared" si="247"/>
        <v/>
      </c>
      <c r="AB273" s="196">
        <f t="shared" si="248"/>
        <v>0</v>
      </c>
      <c r="AC273" s="196">
        <f t="shared" si="249"/>
        <v>0</v>
      </c>
      <c r="AD273" s="190">
        <f t="shared" si="45"/>
        <v>0</v>
      </c>
      <c r="AE273" s="89">
        <f t="shared" si="46"/>
        <v>0</v>
      </c>
      <c r="AF273" s="89">
        <f t="shared" si="47"/>
        <v>0</v>
      </c>
      <c r="AG273" s="89">
        <f t="shared" si="48"/>
        <v>0</v>
      </c>
      <c r="AH273" s="89">
        <f t="shared" si="49"/>
        <v>0</v>
      </c>
      <c r="AI273" s="89">
        <f t="shared" si="50"/>
        <v>0</v>
      </c>
      <c r="AJ273" s="89">
        <f t="shared" si="51"/>
        <v>0</v>
      </c>
      <c r="AK273" s="89">
        <f t="shared" si="52"/>
        <v>0</v>
      </c>
      <c r="AL273" s="89">
        <f t="shared" si="53"/>
        <v>0</v>
      </c>
      <c r="AM273" s="89">
        <f t="shared" si="54"/>
        <v>0</v>
      </c>
    </row>
    <row r="274" spans="1:39" s="190" customFormat="1" ht="55.5" customHeight="1">
      <c r="B274" s="191">
        <f t="shared" si="39"/>
        <v>254</v>
      </c>
      <c r="C274" s="275"/>
      <c r="D274" s="275"/>
      <c r="E274" s="276"/>
      <c r="F274" s="276"/>
      <c r="G274" s="185"/>
      <c r="H274" s="201" t="s">
        <v>257</v>
      </c>
      <c r="I274" s="266" t="s">
        <v>350</v>
      </c>
      <c r="J274" s="267"/>
      <c r="K274" s="268"/>
      <c r="L274" s="116"/>
      <c r="M274" s="116"/>
      <c r="N274" s="116"/>
      <c r="O274" s="116"/>
      <c r="P274" s="116"/>
      <c r="Q274" s="116"/>
      <c r="R274" s="116"/>
      <c r="S274" s="116"/>
      <c r="T274" s="116"/>
      <c r="U274" s="269"/>
      <c r="V274" s="270"/>
      <c r="W274" s="270"/>
      <c r="X274" s="271"/>
      <c r="Y274" s="193" t="str">
        <f t="shared" si="245"/>
        <v>未実施</v>
      </c>
      <c r="Z274" s="194" t="str">
        <f t="shared" si="246"/>
        <v/>
      </c>
      <c r="AA274" s="195" t="str">
        <f t="shared" si="247"/>
        <v/>
      </c>
      <c r="AB274" s="196">
        <f t="shared" si="248"/>
        <v>0</v>
      </c>
      <c r="AC274" s="196">
        <f t="shared" si="249"/>
        <v>0</v>
      </c>
      <c r="AD274" s="190">
        <f t="shared" si="45"/>
        <v>0</v>
      </c>
      <c r="AE274" s="89">
        <f t="shared" si="46"/>
        <v>0</v>
      </c>
      <c r="AF274" s="89">
        <f t="shared" si="47"/>
        <v>0</v>
      </c>
      <c r="AG274" s="89">
        <f t="shared" si="48"/>
        <v>0</v>
      </c>
      <c r="AH274" s="89">
        <f t="shared" si="49"/>
        <v>0</v>
      </c>
      <c r="AI274" s="89">
        <f t="shared" si="50"/>
        <v>0</v>
      </c>
      <c r="AJ274" s="89">
        <f t="shared" si="51"/>
        <v>0</v>
      </c>
      <c r="AK274" s="89">
        <f t="shared" si="52"/>
        <v>0</v>
      </c>
      <c r="AL274" s="89">
        <f t="shared" si="53"/>
        <v>0</v>
      </c>
      <c r="AM274" s="89">
        <f t="shared" si="54"/>
        <v>0</v>
      </c>
    </row>
    <row r="275" spans="1:39" s="190" customFormat="1" ht="62.25" customHeight="1">
      <c r="B275" s="191">
        <f t="shared" si="39"/>
        <v>255</v>
      </c>
      <c r="C275" s="275"/>
      <c r="D275" s="275"/>
      <c r="E275" s="276"/>
      <c r="F275" s="276"/>
      <c r="G275" s="185"/>
      <c r="H275" s="187" t="s">
        <v>258</v>
      </c>
      <c r="I275" s="266" t="s">
        <v>351</v>
      </c>
      <c r="J275" s="267"/>
      <c r="K275" s="268"/>
      <c r="L275" s="192"/>
      <c r="M275" s="192"/>
      <c r="N275" s="192"/>
      <c r="O275" s="192"/>
      <c r="P275" s="192"/>
      <c r="Q275" s="192"/>
      <c r="R275" s="192"/>
      <c r="S275" s="192"/>
      <c r="T275" s="192"/>
      <c r="U275" s="269"/>
      <c r="V275" s="270"/>
      <c r="W275" s="270"/>
      <c r="X275" s="271"/>
      <c r="Y275" s="193" t="str">
        <f t="shared" si="245"/>
        <v>未実施</v>
      </c>
      <c r="Z275" s="194" t="str">
        <f t="shared" si="246"/>
        <v/>
      </c>
      <c r="AA275" s="195" t="str">
        <f t="shared" si="247"/>
        <v/>
      </c>
      <c r="AB275" s="196">
        <f t="shared" si="248"/>
        <v>0</v>
      </c>
      <c r="AC275" s="196">
        <f t="shared" si="249"/>
        <v>0</v>
      </c>
      <c r="AD275" s="190">
        <f t="shared" si="45"/>
        <v>0</v>
      </c>
      <c r="AE275" s="89">
        <f t="shared" si="46"/>
        <v>0</v>
      </c>
      <c r="AF275" s="89">
        <f t="shared" si="47"/>
        <v>0</v>
      </c>
      <c r="AG275" s="89">
        <f t="shared" si="48"/>
        <v>0</v>
      </c>
      <c r="AH275" s="89">
        <f t="shared" si="49"/>
        <v>0</v>
      </c>
      <c r="AI275" s="89">
        <f t="shared" si="50"/>
        <v>0</v>
      </c>
      <c r="AJ275" s="89">
        <f t="shared" si="51"/>
        <v>0</v>
      </c>
      <c r="AK275" s="89">
        <f t="shared" si="52"/>
        <v>0</v>
      </c>
      <c r="AL275" s="89">
        <f t="shared" si="53"/>
        <v>0</v>
      </c>
      <c r="AM275" s="89">
        <f t="shared" si="54"/>
        <v>0</v>
      </c>
    </row>
    <row r="276" spans="1:39" s="190" customFormat="1" ht="55.5" customHeight="1">
      <c r="B276" s="191">
        <f t="shared" si="39"/>
        <v>256</v>
      </c>
      <c r="C276" s="275"/>
      <c r="D276" s="275"/>
      <c r="E276" s="276"/>
      <c r="F276" s="276"/>
      <c r="G276" s="185"/>
      <c r="H276" s="184" t="s">
        <v>323</v>
      </c>
      <c r="I276" s="266" t="s">
        <v>352</v>
      </c>
      <c r="J276" s="267"/>
      <c r="K276" s="268"/>
      <c r="L276" s="116"/>
      <c r="M276" s="116"/>
      <c r="N276" s="116"/>
      <c r="O276" s="116"/>
      <c r="P276" s="116"/>
      <c r="Q276" s="116"/>
      <c r="R276" s="116"/>
      <c r="S276" s="116"/>
      <c r="T276" s="116"/>
      <c r="U276" s="269"/>
      <c r="V276" s="270"/>
      <c r="W276" s="270"/>
      <c r="X276" s="271"/>
      <c r="Y276" s="193" t="str">
        <f t="shared" si="245"/>
        <v>未実施</v>
      </c>
      <c r="Z276" s="194" t="str">
        <f t="shared" si="246"/>
        <v/>
      </c>
      <c r="AA276" s="195" t="str">
        <f t="shared" si="247"/>
        <v/>
      </c>
      <c r="AB276" s="196">
        <f t="shared" si="248"/>
        <v>0</v>
      </c>
      <c r="AC276" s="196">
        <f t="shared" si="249"/>
        <v>0</v>
      </c>
      <c r="AD276" s="190">
        <f t="shared" si="45"/>
        <v>0</v>
      </c>
      <c r="AE276" s="89">
        <f t="shared" si="46"/>
        <v>0</v>
      </c>
      <c r="AF276" s="89">
        <f t="shared" si="47"/>
        <v>0</v>
      </c>
      <c r="AG276" s="89">
        <f t="shared" si="48"/>
        <v>0</v>
      </c>
      <c r="AH276" s="89">
        <f t="shared" si="49"/>
        <v>0</v>
      </c>
      <c r="AI276" s="89">
        <f t="shared" si="50"/>
        <v>0</v>
      </c>
      <c r="AJ276" s="89">
        <f t="shared" si="51"/>
        <v>0</v>
      </c>
      <c r="AK276" s="89">
        <f t="shared" si="52"/>
        <v>0</v>
      </c>
      <c r="AL276" s="89">
        <f t="shared" si="53"/>
        <v>0</v>
      </c>
      <c r="AM276" s="89">
        <f t="shared" si="54"/>
        <v>0</v>
      </c>
    </row>
    <row r="277" spans="1:39" s="190" customFormat="1" ht="64.5" customHeight="1">
      <c r="B277" s="191">
        <f t="shared" si="39"/>
        <v>257</v>
      </c>
      <c r="C277" s="275"/>
      <c r="D277" s="275"/>
      <c r="E277" s="276"/>
      <c r="F277" s="276"/>
      <c r="G277" s="185"/>
      <c r="H277" s="187" t="s">
        <v>324</v>
      </c>
      <c r="I277" s="266" t="s">
        <v>353</v>
      </c>
      <c r="J277" s="267"/>
      <c r="K277" s="268"/>
      <c r="L277" s="192"/>
      <c r="M277" s="192"/>
      <c r="N277" s="192"/>
      <c r="O277" s="192"/>
      <c r="P277" s="192"/>
      <c r="Q277" s="192"/>
      <c r="R277" s="192"/>
      <c r="S277" s="192"/>
      <c r="T277" s="192"/>
      <c r="U277" s="269"/>
      <c r="V277" s="270"/>
      <c r="W277" s="270"/>
      <c r="X277" s="271"/>
      <c r="Y277" s="193" t="str">
        <f t="shared" si="245"/>
        <v>未実施</v>
      </c>
      <c r="Z277" s="194" t="str">
        <f t="shared" si="246"/>
        <v/>
      </c>
      <c r="AA277" s="195" t="str">
        <f t="shared" si="247"/>
        <v/>
      </c>
      <c r="AB277" s="196">
        <f t="shared" si="248"/>
        <v>0</v>
      </c>
      <c r="AC277" s="196">
        <f t="shared" si="249"/>
        <v>0</v>
      </c>
      <c r="AD277" s="190">
        <f t="shared" si="45"/>
        <v>0</v>
      </c>
      <c r="AE277" s="89">
        <f t="shared" si="46"/>
        <v>0</v>
      </c>
      <c r="AF277" s="89">
        <f t="shared" si="47"/>
        <v>0</v>
      </c>
      <c r="AG277" s="89">
        <f t="shared" si="48"/>
        <v>0</v>
      </c>
      <c r="AH277" s="89">
        <f t="shared" si="49"/>
        <v>0</v>
      </c>
      <c r="AI277" s="89">
        <f t="shared" si="50"/>
        <v>0</v>
      </c>
      <c r="AJ277" s="89">
        <f t="shared" si="51"/>
        <v>0</v>
      </c>
      <c r="AK277" s="89">
        <f t="shared" si="52"/>
        <v>0</v>
      </c>
      <c r="AL277" s="89">
        <f t="shared" si="53"/>
        <v>0</v>
      </c>
      <c r="AM277" s="89">
        <f t="shared" si="54"/>
        <v>0</v>
      </c>
    </row>
    <row r="278" spans="1:39" s="190" customFormat="1" ht="64.5" customHeight="1">
      <c r="B278" s="191">
        <f t="shared" si="39"/>
        <v>258</v>
      </c>
      <c r="C278" s="275"/>
      <c r="D278" s="275"/>
      <c r="E278" s="276"/>
      <c r="F278" s="276"/>
      <c r="G278" s="185"/>
      <c r="H278" s="201" t="s">
        <v>261</v>
      </c>
      <c r="I278" s="266" t="s">
        <v>354</v>
      </c>
      <c r="J278" s="267"/>
      <c r="K278" s="268"/>
      <c r="L278" s="116"/>
      <c r="M278" s="116"/>
      <c r="N278" s="116"/>
      <c r="O278" s="116"/>
      <c r="P278" s="116"/>
      <c r="Q278" s="116"/>
      <c r="R278" s="116"/>
      <c r="S278" s="116"/>
      <c r="T278" s="116"/>
      <c r="U278" s="269"/>
      <c r="V278" s="270"/>
      <c r="W278" s="270"/>
      <c r="X278" s="271"/>
      <c r="Y278" s="193" t="str">
        <f t="shared" si="245"/>
        <v>未実施</v>
      </c>
      <c r="Z278" s="194" t="str">
        <f t="shared" si="246"/>
        <v/>
      </c>
      <c r="AA278" s="195" t="str">
        <f t="shared" si="247"/>
        <v/>
      </c>
      <c r="AB278" s="196">
        <f t="shared" si="248"/>
        <v>0</v>
      </c>
      <c r="AC278" s="196">
        <f t="shared" si="249"/>
        <v>0</v>
      </c>
      <c r="AD278" s="190">
        <f t="shared" si="45"/>
        <v>0</v>
      </c>
      <c r="AE278" s="89">
        <f t="shared" si="46"/>
        <v>0</v>
      </c>
      <c r="AF278" s="89">
        <f t="shared" si="47"/>
        <v>0</v>
      </c>
      <c r="AG278" s="89">
        <f t="shared" si="48"/>
        <v>0</v>
      </c>
      <c r="AH278" s="89">
        <f t="shared" si="49"/>
        <v>0</v>
      </c>
      <c r="AI278" s="89">
        <f t="shared" si="50"/>
        <v>0</v>
      </c>
      <c r="AJ278" s="89">
        <f t="shared" si="51"/>
        <v>0</v>
      </c>
      <c r="AK278" s="89">
        <f t="shared" si="52"/>
        <v>0</v>
      </c>
      <c r="AL278" s="89">
        <f t="shared" si="53"/>
        <v>0</v>
      </c>
      <c r="AM278" s="89">
        <f t="shared" si="54"/>
        <v>0</v>
      </c>
    </row>
    <row r="279" spans="1:39" s="190" customFormat="1" ht="66.75" customHeight="1">
      <c r="B279" s="191">
        <f t="shared" si="39"/>
        <v>259</v>
      </c>
      <c r="C279" s="275"/>
      <c r="D279" s="275"/>
      <c r="E279" s="276"/>
      <c r="F279" s="276"/>
      <c r="G279" s="185"/>
      <c r="H279" s="187" t="s">
        <v>325</v>
      </c>
      <c r="I279" s="266" t="s">
        <v>355</v>
      </c>
      <c r="J279" s="267"/>
      <c r="K279" s="268"/>
      <c r="L279" s="192"/>
      <c r="M279" s="192"/>
      <c r="N279" s="192"/>
      <c r="O279" s="192"/>
      <c r="P279" s="192"/>
      <c r="Q279" s="192"/>
      <c r="R279" s="192"/>
      <c r="S279" s="192"/>
      <c r="T279" s="192"/>
      <c r="U279" s="269"/>
      <c r="V279" s="270"/>
      <c r="W279" s="270"/>
      <c r="X279" s="271"/>
      <c r="Y279" s="193" t="str">
        <f t="shared" si="245"/>
        <v>未実施</v>
      </c>
      <c r="Z279" s="194" t="str">
        <f t="shared" si="246"/>
        <v/>
      </c>
      <c r="AA279" s="195" t="str">
        <f t="shared" si="247"/>
        <v/>
      </c>
      <c r="AB279" s="196">
        <f t="shared" si="248"/>
        <v>0</v>
      </c>
      <c r="AC279" s="196">
        <f t="shared" si="249"/>
        <v>0</v>
      </c>
      <c r="AD279" s="190">
        <f t="shared" si="45"/>
        <v>0</v>
      </c>
      <c r="AE279" s="89">
        <f t="shared" si="46"/>
        <v>0</v>
      </c>
      <c r="AF279" s="89">
        <f t="shared" si="47"/>
        <v>0</v>
      </c>
      <c r="AG279" s="89">
        <f t="shared" si="48"/>
        <v>0</v>
      </c>
      <c r="AH279" s="89">
        <f t="shared" si="49"/>
        <v>0</v>
      </c>
      <c r="AI279" s="89">
        <f t="shared" si="50"/>
        <v>0</v>
      </c>
      <c r="AJ279" s="89">
        <f t="shared" si="51"/>
        <v>0</v>
      </c>
      <c r="AK279" s="89">
        <f t="shared" si="52"/>
        <v>0</v>
      </c>
      <c r="AL279" s="89">
        <f t="shared" si="53"/>
        <v>0</v>
      </c>
      <c r="AM279" s="89">
        <f t="shared" si="54"/>
        <v>0</v>
      </c>
    </row>
    <row r="280" spans="1:39" s="190" customFormat="1" ht="77.25" customHeight="1">
      <c r="B280" s="191">
        <f t="shared" si="39"/>
        <v>260</v>
      </c>
      <c r="C280" s="275"/>
      <c r="D280" s="275"/>
      <c r="E280" s="276"/>
      <c r="F280" s="276"/>
      <c r="G280" s="185"/>
      <c r="H280" s="184" t="s">
        <v>322</v>
      </c>
      <c r="I280" s="266" t="s">
        <v>326</v>
      </c>
      <c r="J280" s="267"/>
      <c r="K280" s="268"/>
      <c r="L280" s="116"/>
      <c r="M280" s="116"/>
      <c r="N280" s="116"/>
      <c r="O280" s="116"/>
      <c r="P280" s="116"/>
      <c r="Q280" s="116"/>
      <c r="R280" s="116"/>
      <c r="S280" s="116"/>
      <c r="T280" s="116"/>
      <c r="U280" s="269"/>
      <c r="V280" s="270"/>
      <c r="W280" s="270"/>
      <c r="X280" s="271"/>
      <c r="Y280" s="193" t="str">
        <f t="shared" si="245"/>
        <v>未実施</v>
      </c>
      <c r="Z280" s="194" t="str">
        <f t="shared" si="246"/>
        <v/>
      </c>
      <c r="AA280" s="195" t="str">
        <f t="shared" si="247"/>
        <v/>
      </c>
      <c r="AB280" s="196">
        <f t="shared" si="248"/>
        <v>0</v>
      </c>
      <c r="AC280" s="196">
        <f t="shared" si="249"/>
        <v>0</v>
      </c>
      <c r="AD280" s="190">
        <f t="shared" si="45"/>
        <v>0</v>
      </c>
      <c r="AE280" s="89">
        <f t="shared" si="46"/>
        <v>0</v>
      </c>
      <c r="AF280" s="89">
        <f t="shared" si="47"/>
        <v>0</v>
      </c>
      <c r="AG280" s="89">
        <f t="shared" si="48"/>
        <v>0</v>
      </c>
      <c r="AH280" s="89">
        <f t="shared" si="49"/>
        <v>0</v>
      </c>
      <c r="AI280" s="89">
        <f t="shared" si="50"/>
        <v>0</v>
      </c>
      <c r="AJ280" s="89">
        <f t="shared" si="51"/>
        <v>0</v>
      </c>
      <c r="AK280" s="89">
        <f t="shared" si="52"/>
        <v>0</v>
      </c>
      <c r="AL280" s="89">
        <f t="shared" si="53"/>
        <v>0</v>
      </c>
      <c r="AM280" s="89">
        <f t="shared" si="54"/>
        <v>0</v>
      </c>
    </row>
    <row r="281" spans="1:39" s="190" customFormat="1" ht="32.25" customHeight="1">
      <c r="B281" s="191">
        <f t="shared" ref="B281:B294" si="250">ROW()-20</f>
        <v>261</v>
      </c>
      <c r="C281" s="275"/>
      <c r="D281" s="275"/>
      <c r="E281" s="276"/>
      <c r="F281" s="276"/>
      <c r="G281" s="185"/>
      <c r="H281" s="187" t="s">
        <v>319</v>
      </c>
      <c r="I281" s="266" t="s">
        <v>332</v>
      </c>
      <c r="J281" s="267"/>
      <c r="K281" s="268"/>
      <c r="L281" s="192"/>
      <c r="M281" s="192"/>
      <c r="N281" s="192"/>
      <c r="O281" s="192"/>
      <c r="P281" s="192"/>
      <c r="Q281" s="192"/>
      <c r="R281" s="192"/>
      <c r="S281" s="192"/>
      <c r="T281" s="192"/>
      <c r="U281" s="269"/>
      <c r="V281" s="270"/>
      <c r="W281" s="270"/>
      <c r="X281" s="271"/>
      <c r="Y281" s="193" t="str">
        <f t="shared" si="245"/>
        <v>未実施</v>
      </c>
      <c r="Z281" s="194" t="str">
        <f t="shared" si="246"/>
        <v/>
      </c>
      <c r="AA281" s="195" t="str">
        <f t="shared" si="247"/>
        <v/>
      </c>
      <c r="AB281" s="196">
        <f t="shared" si="248"/>
        <v>0</v>
      </c>
      <c r="AC281" s="196">
        <f t="shared" si="249"/>
        <v>0</v>
      </c>
      <c r="AD281" s="190">
        <f t="shared" si="45"/>
        <v>0</v>
      </c>
      <c r="AE281" s="89">
        <f t="shared" si="46"/>
        <v>0</v>
      </c>
      <c r="AF281" s="89">
        <f t="shared" si="47"/>
        <v>0</v>
      </c>
      <c r="AG281" s="89">
        <f t="shared" si="48"/>
        <v>0</v>
      </c>
      <c r="AH281" s="89">
        <f t="shared" si="49"/>
        <v>0</v>
      </c>
      <c r="AI281" s="89">
        <f t="shared" si="50"/>
        <v>0</v>
      </c>
      <c r="AJ281" s="89">
        <f t="shared" si="51"/>
        <v>0</v>
      </c>
      <c r="AK281" s="89">
        <f t="shared" si="52"/>
        <v>0</v>
      </c>
      <c r="AL281" s="89">
        <f t="shared" si="53"/>
        <v>0</v>
      </c>
      <c r="AM281" s="89">
        <f t="shared" si="54"/>
        <v>0</v>
      </c>
    </row>
    <row r="282" spans="1:39" s="190" customFormat="1" ht="55.5" customHeight="1">
      <c r="B282" s="191">
        <f t="shared" si="250"/>
        <v>262</v>
      </c>
      <c r="C282" s="275"/>
      <c r="D282" s="275"/>
      <c r="E282" s="276"/>
      <c r="F282" s="276"/>
      <c r="G282" s="185"/>
      <c r="H282" s="184" t="s">
        <v>320</v>
      </c>
      <c r="I282" s="266" t="s">
        <v>333</v>
      </c>
      <c r="J282" s="267"/>
      <c r="K282" s="268"/>
      <c r="L282" s="116"/>
      <c r="M282" s="116"/>
      <c r="N282" s="116"/>
      <c r="O282" s="116"/>
      <c r="P282" s="116"/>
      <c r="Q282" s="116"/>
      <c r="R282" s="116"/>
      <c r="S282" s="116"/>
      <c r="T282" s="116"/>
      <c r="U282" s="269"/>
      <c r="V282" s="270"/>
      <c r="W282" s="270"/>
      <c r="X282" s="271"/>
      <c r="Y282" s="193" t="str">
        <f t="shared" si="245"/>
        <v>未実施</v>
      </c>
      <c r="Z282" s="194" t="str">
        <f t="shared" si="246"/>
        <v/>
      </c>
      <c r="AA282" s="195" t="str">
        <f t="shared" si="247"/>
        <v/>
      </c>
      <c r="AB282" s="196">
        <f t="shared" si="248"/>
        <v>0</v>
      </c>
      <c r="AC282" s="196">
        <f t="shared" si="249"/>
        <v>0</v>
      </c>
      <c r="AD282" s="190">
        <f t="shared" si="45"/>
        <v>0</v>
      </c>
      <c r="AE282" s="89">
        <f t="shared" si="46"/>
        <v>0</v>
      </c>
      <c r="AF282" s="89">
        <f t="shared" si="47"/>
        <v>0</v>
      </c>
      <c r="AG282" s="89">
        <f t="shared" si="48"/>
        <v>0</v>
      </c>
      <c r="AH282" s="89">
        <f t="shared" si="49"/>
        <v>0</v>
      </c>
      <c r="AI282" s="89">
        <f t="shared" si="50"/>
        <v>0</v>
      </c>
      <c r="AJ282" s="89">
        <f t="shared" si="51"/>
        <v>0</v>
      </c>
      <c r="AK282" s="89">
        <f t="shared" si="52"/>
        <v>0</v>
      </c>
      <c r="AL282" s="89">
        <f t="shared" si="53"/>
        <v>0</v>
      </c>
      <c r="AM282" s="89">
        <f t="shared" si="54"/>
        <v>0</v>
      </c>
    </row>
    <row r="283" spans="1:39" s="190" customFormat="1" ht="32.25" customHeight="1">
      <c r="B283" s="191">
        <f t="shared" si="250"/>
        <v>263</v>
      </c>
      <c r="C283" s="275"/>
      <c r="D283" s="275"/>
      <c r="E283" s="276"/>
      <c r="F283" s="276"/>
      <c r="G283" s="185"/>
      <c r="H283" s="187" t="s">
        <v>321</v>
      </c>
      <c r="I283" s="354" t="s">
        <v>334</v>
      </c>
      <c r="J283" s="355"/>
      <c r="K283" s="356"/>
      <c r="L283" s="192"/>
      <c r="M283" s="192"/>
      <c r="N283" s="192"/>
      <c r="O283" s="192"/>
      <c r="P283" s="192"/>
      <c r="Q283" s="192"/>
      <c r="R283" s="192"/>
      <c r="S283" s="192"/>
      <c r="T283" s="192"/>
      <c r="U283" s="269"/>
      <c r="V283" s="270"/>
      <c r="W283" s="270"/>
      <c r="X283" s="271"/>
      <c r="Y283" s="193" t="str">
        <f t="shared" si="245"/>
        <v>未実施</v>
      </c>
      <c r="Z283" s="194" t="str">
        <f t="shared" si="246"/>
        <v/>
      </c>
      <c r="AA283" s="195" t="str">
        <f t="shared" si="247"/>
        <v/>
      </c>
      <c r="AB283" s="196">
        <f t="shared" si="248"/>
        <v>0</v>
      </c>
      <c r="AC283" s="196">
        <f t="shared" si="249"/>
        <v>0</v>
      </c>
      <c r="AD283" s="190">
        <f t="shared" si="45"/>
        <v>0</v>
      </c>
      <c r="AE283" s="89">
        <f t="shared" si="46"/>
        <v>0</v>
      </c>
      <c r="AF283" s="89">
        <f t="shared" si="47"/>
        <v>0</v>
      </c>
      <c r="AG283" s="89">
        <f t="shared" si="48"/>
        <v>0</v>
      </c>
      <c r="AH283" s="89">
        <f t="shared" si="49"/>
        <v>0</v>
      </c>
      <c r="AI283" s="89">
        <f t="shared" si="50"/>
        <v>0</v>
      </c>
      <c r="AJ283" s="89">
        <f t="shared" si="51"/>
        <v>0</v>
      </c>
      <c r="AK283" s="89">
        <f t="shared" si="52"/>
        <v>0</v>
      </c>
      <c r="AL283" s="89">
        <f t="shared" si="53"/>
        <v>0</v>
      </c>
      <c r="AM283" s="89">
        <f t="shared" si="54"/>
        <v>0</v>
      </c>
    </row>
    <row r="284" spans="1:39" s="190" customFormat="1" ht="88.5" customHeight="1">
      <c r="B284" s="191">
        <f t="shared" si="250"/>
        <v>264</v>
      </c>
      <c r="C284" s="275"/>
      <c r="D284" s="275"/>
      <c r="E284" s="282" t="s">
        <v>437</v>
      </c>
      <c r="F284" s="283"/>
      <c r="G284" s="187" t="s">
        <v>438</v>
      </c>
      <c r="H284" s="187"/>
      <c r="I284" s="266" t="s">
        <v>439</v>
      </c>
      <c r="J284" s="267"/>
      <c r="K284" s="268"/>
      <c r="L284" s="192"/>
      <c r="M284" s="192"/>
      <c r="N284" s="192"/>
      <c r="O284" s="192"/>
      <c r="P284" s="192"/>
      <c r="Q284" s="192"/>
      <c r="R284" s="192"/>
      <c r="S284" s="192"/>
      <c r="T284" s="192"/>
      <c r="U284" s="269"/>
      <c r="V284" s="270"/>
      <c r="W284" s="270"/>
      <c r="X284" s="271"/>
      <c r="Y284" s="193" t="str">
        <f t="shared" si="245"/>
        <v>未実施</v>
      </c>
      <c r="Z284" s="194" t="str">
        <f t="shared" si="246"/>
        <v/>
      </c>
      <c r="AA284" s="195" t="str">
        <f t="shared" si="247"/>
        <v/>
      </c>
      <c r="AB284" s="196">
        <f t="shared" si="248"/>
        <v>0</v>
      </c>
      <c r="AC284" s="196">
        <f t="shared" si="249"/>
        <v>0</v>
      </c>
      <c r="AD284" s="190">
        <f t="shared" si="45"/>
        <v>0</v>
      </c>
      <c r="AE284" s="89">
        <f t="shared" si="46"/>
        <v>0</v>
      </c>
      <c r="AF284" s="89">
        <f t="shared" si="47"/>
        <v>0</v>
      </c>
      <c r="AG284" s="89">
        <f t="shared" si="48"/>
        <v>0</v>
      </c>
      <c r="AH284" s="89">
        <f t="shared" si="49"/>
        <v>0</v>
      </c>
      <c r="AI284" s="89">
        <f t="shared" si="50"/>
        <v>0</v>
      </c>
      <c r="AJ284" s="89">
        <f t="shared" si="51"/>
        <v>0</v>
      </c>
      <c r="AK284" s="89">
        <f t="shared" si="52"/>
        <v>0</v>
      </c>
      <c r="AL284" s="89">
        <f t="shared" si="53"/>
        <v>0</v>
      </c>
      <c r="AM284" s="89">
        <f t="shared" si="54"/>
        <v>0</v>
      </c>
    </row>
    <row r="285" spans="1:39" s="190" customFormat="1" ht="177.75" customHeight="1">
      <c r="B285" s="191">
        <f t="shared" si="250"/>
        <v>265</v>
      </c>
      <c r="C285" s="275"/>
      <c r="D285" s="275"/>
      <c r="E285" s="284"/>
      <c r="F285" s="276"/>
      <c r="G285" s="187" t="s">
        <v>440</v>
      </c>
      <c r="H285" s="184"/>
      <c r="I285" s="266" t="s">
        <v>446</v>
      </c>
      <c r="J285" s="267"/>
      <c r="K285" s="268"/>
      <c r="L285" s="192"/>
      <c r="M285" s="192"/>
      <c r="N285" s="192"/>
      <c r="O285" s="192"/>
      <c r="P285" s="192"/>
      <c r="Q285" s="192"/>
      <c r="R285" s="192"/>
      <c r="S285" s="192"/>
      <c r="T285" s="192"/>
      <c r="U285" s="269"/>
      <c r="V285" s="270"/>
      <c r="W285" s="270"/>
      <c r="X285" s="271"/>
      <c r="Y285" s="193" t="str">
        <f t="shared" si="245"/>
        <v>未実施</v>
      </c>
      <c r="Z285" s="194" t="str">
        <f t="shared" si="246"/>
        <v/>
      </c>
      <c r="AA285" s="195" t="str">
        <f t="shared" si="247"/>
        <v/>
      </c>
      <c r="AB285" s="196">
        <f t="shared" si="248"/>
        <v>0</v>
      </c>
      <c r="AC285" s="196">
        <f t="shared" si="249"/>
        <v>0</v>
      </c>
      <c r="AD285" s="190">
        <f t="shared" si="45"/>
        <v>0</v>
      </c>
      <c r="AE285" s="89">
        <f t="shared" si="46"/>
        <v>0</v>
      </c>
      <c r="AF285" s="89">
        <f t="shared" si="47"/>
        <v>0</v>
      </c>
      <c r="AG285" s="89">
        <f t="shared" si="48"/>
        <v>0</v>
      </c>
      <c r="AH285" s="89">
        <f t="shared" si="49"/>
        <v>0</v>
      </c>
      <c r="AI285" s="89">
        <f t="shared" si="50"/>
        <v>0</v>
      </c>
      <c r="AJ285" s="89">
        <f t="shared" si="51"/>
        <v>0</v>
      </c>
      <c r="AK285" s="89">
        <f t="shared" si="52"/>
        <v>0</v>
      </c>
      <c r="AL285" s="89">
        <f t="shared" si="53"/>
        <v>0</v>
      </c>
      <c r="AM285" s="89">
        <f t="shared" si="54"/>
        <v>0</v>
      </c>
    </row>
    <row r="286" spans="1:39" s="190" customFormat="1" ht="170.25" customHeight="1">
      <c r="B286" s="191">
        <f t="shared" si="250"/>
        <v>266</v>
      </c>
      <c r="C286" s="275"/>
      <c r="D286" s="275"/>
      <c r="E286" s="276"/>
      <c r="F286" s="276"/>
      <c r="G286" s="353" t="s">
        <v>441</v>
      </c>
      <c r="H286" s="184" t="s">
        <v>442</v>
      </c>
      <c r="I286" s="266" t="s">
        <v>444</v>
      </c>
      <c r="J286" s="267"/>
      <c r="K286" s="268"/>
      <c r="L286" s="192"/>
      <c r="M286" s="192"/>
      <c r="N286" s="192"/>
      <c r="O286" s="192"/>
      <c r="P286" s="192"/>
      <c r="Q286" s="192"/>
      <c r="R286" s="192"/>
      <c r="S286" s="192"/>
      <c r="T286" s="192"/>
      <c r="U286" s="269"/>
      <c r="V286" s="270"/>
      <c r="W286" s="270"/>
      <c r="X286" s="271"/>
      <c r="Y286" s="193" t="str">
        <f t="shared" si="245"/>
        <v>未実施</v>
      </c>
      <c r="Z286" s="194" t="str">
        <f t="shared" si="246"/>
        <v/>
      </c>
      <c r="AA286" s="195" t="str">
        <f t="shared" si="247"/>
        <v/>
      </c>
      <c r="AB286" s="196">
        <f t="shared" si="248"/>
        <v>0</v>
      </c>
      <c r="AC286" s="196">
        <f t="shared" si="249"/>
        <v>0</v>
      </c>
      <c r="AD286" s="190">
        <f t="shared" si="45"/>
        <v>0</v>
      </c>
      <c r="AE286" s="89">
        <f t="shared" si="46"/>
        <v>0</v>
      </c>
      <c r="AF286" s="89">
        <f t="shared" si="47"/>
        <v>0</v>
      </c>
      <c r="AG286" s="89">
        <f t="shared" si="48"/>
        <v>0</v>
      </c>
      <c r="AH286" s="89">
        <f t="shared" si="49"/>
        <v>0</v>
      </c>
      <c r="AI286" s="89">
        <f t="shared" si="50"/>
        <v>0</v>
      </c>
      <c r="AJ286" s="89">
        <f t="shared" si="51"/>
        <v>0</v>
      </c>
      <c r="AK286" s="89">
        <f t="shared" si="52"/>
        <v>0</v>
      </c>
      <c r="AL286" s="89">
        <f t="shared" si="53"/>
        <v>0</v>
      </c>
      <c r="AM286" s="89">
        <f t="shared" si="54"/>
        <v>0</v>
      </c>
    </row>
    <row r="287" spans="1:39" s="190" customFormat="1" ht="170.25" customHeight="1">
      <c r="B287" s="191">
        <f t="shared" si="250"/>
        <v>267</v>
      </c>
      <c r="C287" s="275"/>
      <c r="D287" s="275"/>
      <c r="E287" s="276"/>
      <c r="F287" s="276"/>
      <c r="G287" s="353" t="s">
        <v>445</v>
      </c>
      <c r="H287" s="184" t="s">
        <v>442</v>
      </c>
      <c r="I287" s="266" t="s">
        <v>447</v>
      </c>
      <c r="J287" s="267"/>
      <c r="K287" s="268"/>
      <c r="L287" s="192"/>
      <c r="M287" s="192"/>
      <c r="N287" s="192"/>
      <c r="O287" s="192"/>
      <c r="P287" s="192"/>
      <c r="Q287" s="192"/>
      <c r="R287" s="192"/>
      <c r="S287" s="192"/>
      <c r="T287" s="192"/>
      <c r="U287" s="269"/>
      <c r="V287" s="270"/>
      <c r="W287" s="270"/>
      <c r="X287" s="271"/>
      <c r="Y287" s="193" t="str">
        <f t="shared" ref="Y287" si="251">IF(COUNTA(C287:K287)=0,"",IF(COUNTA(L287:T287)=0,"未実施",IF(COUNTIF(L287:T287,"Y")=1,"終了","試験中")))</f>
        <v>未実施</v>
      </c>
      <c r="Z287" s="194" t="str">
        <f t="shared" ref="Z287" si="252">IF(COUNTA(C287:K287)=0,"",IF(L287&lt;&gt;"",$L$10,IF(M287&lt;&gt;"",$M$10,IF(N287&lt;&gt;"",$N$10,IF(O287&lt;&gt;"",$O$10,IF(P287&lt;&gt;"",$P$10,IF(T287&lt;&gt;"",$T$10,"")))))))</f>
        <v/>
      </c>
      <c r="AA287" s="195" t="str">
        <f t="shared" ref="AA287" si="253">IF(COUNTA(C287:K287)=0,"",IF(L287="Y",$L$10,IF(M287="Y",$M$10,IF(N287="Y",$N$10,IF(O287="Y",$O$10,IF(P287="Y",$P$10,IF(T287="Y",$T$10,"")))))))</f>
        <v/>
      </c>
      <c r="AB287" s="196">
        <f t="shared" ref="AB287" si="254">IF(OR(L287 &lt;&gt; "",M287 &lt;&gt;"",N287 &lt;&gt; "",O287 &lt;&gt;"",P287 &lt;&gt; "",Q287 &lt;&gt;"",R287 &lt;&gt; "",S287 &lt;&gt;"",T287 &lt;&gt; ""),1,0)</f>
        <v>0</v>
      </c>
      <c r="AC287" s="196">
        <f t="shared" ref="AC287" si="255">IF(OR(L287 = "H",M287 = "H",N287 = "H",O287 = "H",P287 = "H",Q287 = "H",R287 = "H",S287 = "H",T287 = "H",L287 = "M",M287 = "M",N287 = "M",O287 = "M",P287 = "M",Q287 = "M",R287 = "M",S287 = "M",T287 = "M",L287 = "L",M287 = "L",N287 = "L",O287 = "L",P287 = "L",Q287 = "L",R287 = "L",S287 = "L",T287 = "L"),1,0)</f>
        <v>0</v>
      </c>
      <c r="AD287" s="190">
        <f t="shared" si="45"/>
        <v>0</v>
      </c>
      <c r="AE287" s="89">
        <f t="shared" si="46"/>
        <v>0</v>
      </c>
      <c r="AF287" s="89">
        <f t="shared" si="47"/>
        <v>0</v>
      </c>
      <c r="AG287" s="89">
        <f t="shared" si="48"/>
        <v>0</v>
      </c>
      <c r="AH287" s="89">
        <f t="shared" si="49"/>
        <v>0</v>
      </c>
      <c r="AI287" s="89">
        <f t="shared" si="50"/>
        <v>0</v>
      </c>
      <c r="AJ287" s="89">
        <f t="shared" si="51"/>
        <v>0</v>
      </c>
      <c r="AK287" s="89">
        <f t="shared" si="52"/>
        <v>0</v>
      </c>
      <c r="AL287" s="89">
        <f t="shared" si="53"/>
        <v>0</v>
      </c>
      <c r="AM287" s="89">
        <f t="shared" si="54"/>
        <v>0</v>
      </c>
    </row>
    <row r="288" spans="1:39" s="88" customFormat="1" ht="80.099999999999994" customHeight="1">
      <c r="A288" s="84"/>
      <c r="B288" s="85">
        <f t="shared" si="250"/>
        <v>268</v>
      </c>
      <c r="C288" s="277"/>
      <c r="D288" s="277"/>
      <c r="E288" s="278"/>
      <c r="F288" s="278"/>
      <c r="G288" s="167" t="s">
        <v>448</v>
      </c>
      <c r="H288" s="167"/>
      <c r="I288" s="266" t="s">
        <v>449</v>
      </c>
      <c r="J288" s="267"/>
      <c r="K288" s="268"/>
      <c r="L288" s="86"/>
      <c r="M288" s="86"/>
      <c r="N288" s="86"/>
      <c r="O288" s="86"/>
      <c r="P288" s="86"/>
      <c r="Q288" s="86"/>
      <c r="R288" s="86"/>
      <c r="S288" s="86"/>
      <c r="T288" s="86"/>
      <c r="U288" s="279"/>
      <c r="V288" s="280"/>
      <c r="W288" s="280"/>
      <c r="X288" s="281"/>
      <c r="Y288" s="176" t="str">
        <f t="shared" si="245"/>
        <v>未実施</v>
      </c>
      <c r="Z288" s="177" t="str">
        <f t="shared" si="246"/>
        <v/>
      </c>
      <c r="AA288" s="178" t="str">
        <f t="shared" si="247"/>
        <v/>
      </c>
      <c r="AB288" s="87">
        <f t="shared" si="248"/>
        <v>0</v>
      </c>
      <c r="AC288" s="87">
        <f t="shared" si="249"/>
        <v>0</v>
      </c>
      <c r="AD288" s="88">
        <f t="shared" ref="AD288:AD293" si="256">IF(AND(ISNUMBER($B288)=TRUE,$B288  &lt;&gt; "",$C288 &lt;&gt; "",$G288 &lt;&gt;""),1,0)</f>
        <v>0</v>
      </c>
      <c r="AE288" s="89">
        <f t="shared" ref="AE288:AE293" si="257">IF($L288&lt;&gt;"",1,0)</f>
        <v>0</v>
      </c>
      <c r="AF288" s="89">
        <f t="shared" ref="AF288:AF293" si="258">IF(AND($L288="",$M288&lt;&gt;""),1,0)</f>
        <v>0</v>
      </c>
      <c r="AG288" s="89">
        <f t="shared" ref="AG288:AG293" si="259">IF(AND($L288="",$M288="",$N288&lt;&gt;""),1,0)</f>
        <v>0</v>
      </c>
      <c r="AH288" s="89">
        <f t="shared" ref="AH288:AH293" si="260">IF(AND($L288="",$M288="",$N288="",$O288&lt;&gt;""),1,0)</f>
        <v>0</v>
      </c>
      <c r="AI288" s="89">
        <f t="shared" ref="AI288:AI293" si="261">IF(AND($L288="",$M288="",$N288="",$O288="",$P288&lt;&gt;""),1,0)</f>
        <v>0</v>
      </c>
      <c r="AJ288" s="89">
        <f t="shared" ref="AJ288:AJ293" si="262">IF(AND($L288="",$M288="",$N288="",$O288="",$P288="",$Q288&lt;&gt;""),1,0)</f>
        <v>0</v>
      </c>
      <c r="AK288" s="89">
        <f t="shared" ref="AK288:AK293" si="263">IF(AND($L288="",$M288="",$N288="",$O288="",$P288="",$Q288="",$R288&lt;&gt;""),1,0)</f>
        <v>0</v>
      </c>
      <c r="AL288" s="89">
        <f t="shared" ref="AL288:AL293" si="264">IF(AND($L288="",$M288="",$N288="",$O288="",$P288="",$Q288="",$R288="",$S288&lt;&gt;""),1,0)</f>
        <v>0</v>
      </c>
      <c r="AM288" s="89">
        <f t="shared" ref="AM288:AM293" si="265">IF(AND($L288="",$M288="",$N288="",$O288="",$P288="",$Q288="",$R288="",$S288="",$T288&lt;&gt;""),1,0)</f>
        <v>0</v>
      </c>
    </row>
    <row r="289" spans="1:39" s="88" customFormat="1" ht="49.5" customHeight="1">
      <c r="A289" s="84"/>
      <c r="B289" s="85">
        <f t="shared" si="250"/>
        <v>269</v>
      </c>
      <c r="C289" s="277"/>
      <c r="D289" s="277"/>
      <c r="E289" s="278"/>
      <c r="F289" s="278"/>
      <c r="G289" s="167" t="s">
        <v>450</v>
      </c>
      <c r="H289" s="167"/>
      <c r="I289" s="266" t="s">
        <v>136</v>
      </c>
      <c r="J289" s="267"/>
      <c r="K289" s="268"/>
      <c r="L289" s="86"/>
      <c r="M289" s="86"/>
      <c r="N289" s="86"/>
      <c r="O289" s="86"/>
      <c r="P289" s="86"/>
      <c r="Q289" s="86"/>
      <c r="R289" s="86"/>
      <c r="S289" s="86"/>
      <c r="T289" s="86"/>
      <c r="U289" s="279"/>
      <c r="V289" s="280"/>
      <c r="W289" s="280"/>
      <c r="X289" s="281"/>
      <c r="Y289" s="176" t="str">
        <f t="shared" ref="Y289:Y292" si="266">IF(COUNTA(C289:K289)=0,"",IF(COUNTA(L289:T289)=0,"未実施",IF(COUNTIF(L289:T289,"Y")=1,"終了","試験中")))</f>
        <v>未実施</v>
      </c>
      <c r="Z289" s="177" t="str">
        <f t="shared" ref="Z289:Z292" si="267">IF(COUNTA(C289:K289)=0,"",IF(L289&lt;&gt;"",$L$10,IF(M289&lt;&gt;"",$M$10,IF(N289&lt;&gt;"",$N$10,IF(O289&lt;&gt;"",$O$10,IF(P289&lt;&gt;"",$P$10,IF(T289&lt;&gt;"",$T$10,"")))))))</f>
        <v/>
      </c>
      <c r="AA289" s="178" t="str">
        <f t="shared" ref="AA289:AA292" si="268">IF(COUNTA(C289:K289)=0,"",IF(L289="Y",$L$10,IF(M289="Y",$M$10,IF(N289="Y",$N$10,IF(O289="Y",$O$10,IF(P289="Y",$P$10,IF(T289="Y",$T$10,"")))))))</f>
        <v/>
      </c>
      <c r="AB289" s="87">
        <f t="shared" ref="AB289:AB292" si="269">IF(OR(L289 &lt;&gt; "",M289 &lt;&gt;"",N289 &lt;&gt; "",O289 &lt;&gt;"",P289 &lt;&gt; "",Q289 &lt;&gt;"",R289 &lt;&gt; "",S289 &lt;&gt;"",T289 &lt;&gt; ""),1,0)</f>
        <v>0</v>
      </c>
      <c r="AC289" s="87">
        <f t="shared" ref="AC289:AC292" si="270">IF(OR(L289 = "H",M289 = "H",N289 = "H",O289 = "H",P289 = "H",Q289 = "H",R289 = "H",S289 = "H",T289 = "H",L289 = "M",M289 = "M",N289 = "M",O289 = "M",P289 = "M",Q289 = "M",R289 = "M",S289 = "M",T289 = "M",L289 = "L",M289 = "L",N289 = "L",O289 = "L",P289 = "L",Q289 = "L",R289 = "L",S289 = "L",T289 = "L"),1,0)</f>
        <v>0</v>
      </c>
      <c r="AD289" s="88">
        <f t="shared" si="256"/>
        <v>0</v>
      </c>
      <c r="AE289" s="89">
        <f t="shared" si="257"/>
        <v>0</v>
      </c>
      <c r="AF289" s="89">
        <f t="shared" si="258"/>
        <v>0</v>
      </c>
      <c r="AG289" s="89">
        <f t="shared" si="259"/>
        <v>0</v>
      </c>
      <c r="AH289" s="89">
        <f t="shared" si="260"/>
        <v>0</v>
      </c>
      <c r="AI289" s="89">
        <f t="shared" si="261"/>
        <v>0</v>
      </c>
      <c r="AJ289" s="89">
        <f t="shared" si="262"/>
        <v>0</v>
      </c>
      <c r="AK289" s="89">
        <f t="shared" si="263"/>
        <v>0</v>
      </c>
      <c r="AL289" s="89">
        <f t="shared" si="264"/>
        <v>0</v>
      </c>
      <c r="AM289" s="89">
        <f t="shared" si="265"/>
        <v>0</v>
      </c>
    </row>
    <row r="290" spans="1:39" s="190" customFormat="1" ht="88.5" customHeight="1">
      <c r="B290" s="191">
        <f t="shared" si="250"/>
        <v>270</v>
      </c>
      <c r="C290" s="275"/>
      <c r="D290" s="275"/>
      <c r="E290" s="282" t="s">
        <v>451</v>
      </c>
      <c r="F290" s="283"/>
      <c r="G290" s="185" t="s">
        <v>452</v>
      </c>
      <c r="H290" s="185"/>
      <c r="I290" s="266" t="s">
        <v>453</v>
      </c>
      <c r="J290" s="267"/>
      <c r="K290" s="268"/>
      <c r="L290" s="192"/>
      <c r="M290" s="192"/>
      <c r="N290" s="192"/>
      <c r="O290" s="192"/>
      <c r="P290" s="192"/>
      <c r="Q290" s="192"/>
      <c r="R290" s="192"/>
      <c r="S290" s="192"/>
      <c r="T290" s="192"/>
      <c r="U290" s="269"/>
      <c r="V290" s="270"/>
      <c r="W290" s="270"/>
      <c r="X290" s="271"/>
      <c r="Y290" s="193" t="str">
        <f t="shared" si="266"/>
        <v>未実施</v>
      </c>
      <c r="Z290" s="194" t="str">
        <f t="shared" si="267"/>
        <v/>
      </c>
      <c r="AA290" s="195" t="str">
        <f t="shared" si="268"/>
        <v/>
      </c>
      <c r="AB290" s="196">
        <f t="shared" si="269"/>
        <v>0</v>
      </c>
      <c r="AC290" s="196">
        <f t="shared" si="270"/>
        <v>0</v>
      </c>
      <c r="AD290" s="190">
        <f t="shared" si="45"/>
        <v>0</v>
      </c>
      <c r="AE290" s="89">
        <f t="shared" si="46"/>
        <v>0</v>
      </c>
      <c r="AF290" s="89">
        <f t="shared" si="47"/>
        <v>0</v>
      </c>
      <c r="AG290" s="89">
        <f t="shared" si="48"/>
        <v>0</v>
      </c>
      <c r="AH290" s="89">
        <f t="shared" si="49"/>
        <v>0</v>
      </c>
      <c r="AI290" s="89">
        <f t="shared" si="50"/>
        <v>0</v>
      </c>
      <c r="AJ290" s="89">
        <f t="shared" si="51"/>
        <v>0</v>
      </c>
      <c r="AK290" s="89">
        <f t="shared" si="52"/>
        <v>0</v>
      </c>
      <c r="AL290" s="89">
        <f t="shared" si="53"/>
        <v>0</v>
      </c>
      <c r="AM290" s="89">
        <f t="shared" si="54"/>
        <v>0</v>
      </c>
    </row>
    <row r="291" spans="1:39" s="190" customFormat="1" ht="177.75" customHeight="1">
      <c r="B291" s="191">
        <f t="shared" si="250"/>
        <v>271</v>
      </c>
      <c r="C291" s="275"/>
      <c r="D291" s="275"/>
      <c r="E291" s="284"/>
      <c r="F291" s="276"/>
      <c r="G291" s="187" t="s">
        <v>454</v>
      </c>
      <c r="H291" s="184"/>
      <c r="I291" s="266" t="s">
        <v>455</v>
      </c>
      <c r="J291" s="267"/>
      <c r="K291" s="268"/>
      <c r="L291" s="192"/>
      <c r="M291" s="192"/>
      <c r="N291" s="192"/>
      <c r="O291" s="192"/>
      <c r="P291" s="192"/>
      <c r="Q291" s="192"/>
      <c r="R291" s="192"/>
      <c r="S291" s="192"/>
      <c r="T291" s="192"/>
      <c r="U291" s="269"/>
      <c r="V291" s="270"/>
      <c r="W291" s="270"/>
      <c r="X291" s="271"/>
      <c r="Y291" s="193" t="str">
        <f t="shared" si="266"/>
        <v>未実施</v>
      </c>
      <c r="Z291" s="194" t="str">
        <f t="shared" si="267"/>
        <v/>
      </c>
      <c r="AA291" s="195" t="str">
        <f t="shared" si="268"/>
        <v/>
      </c>
      <c r="AB291" s="196">
        <f t="shared" si="269"/>
        <v>0</v>
      </c>
      <c r="AC291" s="196">
        <f t="shared" si="270"/>
        <v>0</v>
      </c>
      <c r="AD291" s="190">
        <f t="shared" si="45"/>
        <v>0</v>
      </c>
      <c r="AE291" s="89">
        <f t="shared" si="46"/>
        <v>0</v>
      </c>
      <c r="AF291" s="89">
        <f t="shared" si="47"/>
        <v>0</v>
      </c>
      <c r="AG291" s="89">
        <f t="shared" si="48"/>
        <v>0</v>
      </c>
      <c r="AH291" s="89">
        <f t="shared" si="49"/>
        <v>0</v>
      </c>
      <c r="AI291" s="89">
        <f t="shared" si="50"/>
        <v>0</v>
      </c>
      <c r="AJ291" s="89">
        <f t="shared" si="51"/>
        <v>0</v>
      </c>
      <c r="AK291" s="89">
        <f t="shared" si="52"/>
        <v>0</v>
      </c>
      <c r="AL291" s="89">
        <f t="shared" si="53"/>
        <v>0</v>
      </c>
      <c r="AM291" s="89">
        <f t="shared" si="54"/>
        <v>0</v>
      </c>
    </row>
    <row r="292" spans="1:39" s="88" customFormat="1" ht="80.099999999999994" customHeight="1">
      <c r="A292" s="84"/>
      <c r="B292" s="85">
        <f t="shared" si="250"/>
        <v>272</v>
      </c>
      <c r="C292" s="277"/>
      <c r="D292" s="277"/>
      <c r="E292" s="278"/>
      <c r="F292" s="278"/>
      <c r="G292" s="167" t="s">
        <v>456</v>
      </c>
      <c r="H292" s="167"/>
      <c r="I292" s="266" t="s">
        <v>449</v>
      </c>
      <c r="J292" s="267"/>
      <c r="K292" s="268"/>
      <c r="L292" s="86"/>
      <c r="M292" s="86"/>
      <c r="N292" s="86"/>
      <c r="O292" s="86"/>
      <c r="P292" s="86"/>
      <c r="Q292" s="86"/>
      <c r="R292" s="86"/>
      <c r="S292" s="86"/>
      <c r="T292" s="86"/>
      <c r="U292" s="279"/>
      <c r="V292" s="280"/>
      <c r="W292" s="280"/>
      <c r="X292" s="281"/>
      <c r="Y292" s="176" t="str">
        <f t="shared" si="266"/>
        <v>未実施</v>
      </c>
      <c r="Z292" s="177" t="str">
        <f t="shared" si="267"/>
        <v/>
      </c>
      <c r="AA292" s="178" t="str">
        <f t="shared" si="268"/>
        <v/>
      </c>
      <c r="AB292" s="87">
        <f t="shared" si="269"/>
        <v>0</v>
      </c>
      <c r="AC292" s="87">
        <f t="shared" si="270"/>
        <v>0</v>
      </c>
      <c r="AD292" s="88">
        <f t="shared" si="256"/>
        <v>0</v>
      </c>
      <c r="AE292" s="89">
        <f t="shared" si="257"/>
        <v>0</v>
      </c>
      <c r="AF292" s="89">
        <f t="shared" si="258"/>
        <v>0</v>
      </c>
      <c r="AG292" s="89">
        <f t="shared" si="259"/>
        <v>0</v>
      </c>
      <c r="AH292" s="89">
        <f t="shared" si="260"/>
        <v>0</v>
      </c>
      <c r="AI292" s="89">
        <f t="shared" si="261"/>
        <v>0</v>
      </c>
      <c r="AJ292" s="89">
        <f t="shared" si="262"/>
        <v>0</v>
      </c>
      <c r="AK292" s="89">
        <f t="shared" si="263"/>
        <v>0</v>
      </c>
      <c r="AL292" s="89">
        <f t="shared" si="264"/>
        <v>0</v>
      </c>
      <c r="AM292" s="89">
        <f t="shared" si="265"/>
        <v>0</v>
      </c>
    </row>
    <row r="293" spans="1:39" s="88" customFormat="1" ht="49.5" customHeight="1">
      <c r="A293" s="84"/>
      <c r="B293" s="85">
        <f t="shared" si="250"/>
        <v>273</v>
      </c>
      <c r="C293" s="277"/>
      <c r="D293" s="277"/>
      <c r="E293" s="278"/>
      <c r="F293" s="278"/>
      <c r="G293" s="167" t="s">
        <v>457</v>
      </c>
      <c r="H293" s="167"/>
      <c r="I293" s="266" t="s">
        <v>136</v>
      </c>
      <c r="J293" s="267"/>
      <c r="K293" s="268"/>
      <c r="L293" s="86"/>
      <c r="M293" s="86"/>
      <c r="N293" s="86"/>
      <c r="O293" s="86"/>
      <c r="P293" s="86"/>
      <c r="Q293" s="86"/>
      <c r="R293" s="86"/>
      <c r="S293" s="86"/>
      <c r="T293" s="86"/>
      <c r="U293" s="279"/>
      <c r="V293" s="280"/>
      <c r="W293" s="280"/>
      <c r="X293" s="281"/>
      <c r="Y293" s="176" t="str">
        <f t="shared" ref="Y293:Y294" si="271">IF(COUNTA(C293:K293)=0,"",IF(COUNTA(L293:T293)=0,"未実施",IF(COUNTIF(L293:T293,"Y")=1,"終了","試験中")))</f>
        <v>未実施</v>
      </c>
      <c r="Z293" s="177" t="str">
        <f t="shared" ref="Z293:Z294" si="272">IF(COUNTA(C293:K293)=0,"",IF(L293&lt;&gt;"",$L$10,IF(M293&lt;&gt;"",$M$10,IF(N293&lt;&gt;"",$N$10,IF(O293&lt;&gt;"",$O$10,IF(P293&lt;&gt;"",$P$10,IF(T293&lt;&gt;"",$T$10,"")))))))</f>
        <v/>
      </c>
      <c r="AA293" s="178" t="str">
        <f t="shared" ref="AA293:AA294" si="273">IF(COUNTA(C293:K293)=0,"",IF(L293="Y",$L$10,IF(M293="Y",$M$10,IF(N293="Y",$N$10,IF(O293="Y",$O$10,IF(P293="Y",$P$10,IF(T293="Y",$T$10,"")))))))</f>
        <v/>
      </c>
      <c r="AB293" s="87">
        <f t="shared" ref="AB293:AB294" si="274">IF(OR(L293 &lt;&gt; "",M293 &lt;&gt;"",N293 &lt;&gt; "",O293 &lt;&gt;"",P293 &lt;&gt; "",Q293 &lt;&gt;"",R293 &lt;&gt; "",S293 &lt;&gt;"",T293 &lt;&gt; ""),1,0)</f>
        <v>0</v>
      </c>
      <c r="AC293" s="87">
        <f t="shared" ref="AC293:AC294" si="275">IF(OR(L293 = "H",M293 = "H",N293 = "H",O293 = "H",P293 = "H",Q293 = "H",R293 = "H",S293 = "H",T293 = "H",L293 = "M",M293 = "M",N293 = "M",O293 = "M",P293 = "M",Q293 = "M",R293 = "M",S293 = "M",T293 = "M",L293 = "L",M293 = "L",N293 = "L",O293 = "L",P293 = "L",Q293 = "L",R293 = "L",S293 = "L",T293 = "L"),1,0)</f>
        <v>0</v>
      </c>
      <c r="AD293" s="88">
        <f t="shared" si="256"/>
        <v>0</v>
      </c>
      <c r="AE293" s="89">
        <f t="shared" si="257"/>
        <v>0</v>
      </c>
      <c r="AF293" s="89">
        <f t="shared" si="258"/>
        <v>0</v>
      </c>
      <c r="AG293" s="89">
        <f t="shared" si="259"/>
        <v>0</v>
      </c>
      <c r="AH293" s="89">
        <f t="shared" si="260"/>
        <v>0</v>
      </c>
      <c r="AI293" s="89">
        <f t="shared" si="261"/>
        <v>0</v>
      </c>
      <c r="AJ293" s="89">
        <f t="shared" si="262"/>
        <v>0</v>
      </c>
      <c r="AK293" s="89">
        <f t="shared" si="263"/>
        <v>0</v>
      </c>
      <c r="AL293" s="89">
        <f t="shared" si="264"/>
        <v>0</v>
      </c>
      <c r="AM293" s="89">
        <f t="shared" si="265"/>
        <v>0</v>
      </c>
    </row>
    <row r="294" spans="1:39" s="190" customFormat="1" ht="54" customHeight="1">
      <c r="B294" s="191">
        <f t="shared" si="250"/>
        <v>274</v>
      </c>
      <c r="C294" s="275"/>
      <c r="D294" s="275"/>
      <c r="E294" s="282" t="s">
        <v>142</v>
      </c>
      <c r="F294" s="283"/>
      <c r="G294" s="184"/>
      <c r="H294" s="184"/>
      <c r="I294" s="266" t="s">
        <v>436</v>
      </c>
      <c r="J294" s="267"/>
      <c r="K294" s="268"/>
      <c r="L294" s="192"/>
      <c r="M294" s="192"/>
      <c r="N294" s="192"/>
      <c r="O294" s="192"/>
      <c r="P294" s="192"/>
      <c r="Q294" s="192"/>
      <c r="R294" s="192"/>
      <c r="S294" s="192"/>
      <c r="T294" s="192"/>
      <c r="U294" s="269"/>
      <c r="V294" s="270"/>
      <c r="W294" s="270"/>
      <c r="X294" s="271"/>
      <c r="Y294" s="193" t="str">
        <f t="shared" si="271"/>
        <v>未実施</v>
      </c>
      <c r="Z294" s="194" t="str">
        <f t="shared" si="272"/>
        <v/>
      </c>
      <c r="AA294" s="195" t="str">
        <f t="shared" si="273"/>
        <v/>
      </c>
      <c r="AB294" s="196">
        <f t="shared" si="274"/>
        <v>0</v>
      </c>
      <c r="AC294" s="196">
        <f t="shared" si="275"/>
        <v>0</v>
      </c>
      <c r="AD294" s="190">
        <f t="shared" si="45"/>
        <v>0</v>
      </c>
      <c r="AE294" s="89">
        <f t="shared" si="46"/>
        <v>0</v>
      </c>
      <c r="AF294" s="89">
        <f t="shared" si="47"/>
        <v>0</v>
      </c>
      <c r="AG294" s="89">
        <f t="shared" si="48"/>
        <v>0</v>
      </c>
      <c r="AH294" s="89">
        <f t="shared" si="49"/>
        <v>0</v>
      </c>
      <c r="AI294" s="89">
        <f t="shared" si="50"/>
        <v>0</v>
      </c>
      <c r="AJ294" s="89">
        <f t="shared" si="51"/>
        <v>0</v>
      </c>
      <c r="AK294" s="89">
        <f t="shared" si="52"/>
        <v>0</v>
      </c>
      <c r="AL294" s="89">
        <f t="shared" si="53"/>
        <v>0</v>
      </c>
      <c r="AM294" s="89">
        <f t="shared" si="54"/>
        <v>0</v>
      </c>
    </row>
    <row r="295" spans="1:39" s="88" customFormat="1" ht="80.099999999999994" customHeight="1">
      <c r="A295" s="84"/>
      <c r="B295" s="85">
        <f t="shared" si="39"/>
        <v>275</v>
      </c>
      <c r="C295" s="297"/>
      <c r="D295" s="297"/>
      <c r="E295" s="298"/>
      <c r="F295" s="298"/>
      <c r="G295" s="167"/>
      <c r="H295" s="167"/>
      <c r="I295" s="266"/>
      <c r="J295" s="267"/>
      <c r="K295" s="268"/>
      <c r="L295" s="86"/>
      <c r="M295" s="86"/>
      <c r="N295" s="86"/>
      <c r="O295" s="86"/>
      <c r="P295" s="86"/>
      <c r="Q295" s="86"/>
      <c r="R295" s="86"/>
      <c r="S295" s="86"/>
      <c r="T295" s="86"/>
      <c r="U295" s="279"/>
      <c r="V295" s="280"/>
      <c r="W295" s="280"/>
      <c r="X295" s="281"/>
      <c r="Y295" s="176" t="str">
        <f t="shared" si="229"/>
        <v/>
      </c>
      <c r="Z295" s="177" t="str">
        <f t="shared" si="230"/>
        <v/>
      </c>
      <c r="AA295" s="178" t="str">
        <f t="shared" si="231"/>
        <v/>
      </c>
      <c r="AB295" s="87">
        <f t="shared" si="73"/>
        <v>0</v>
      </c>
      <c r="AC295" s="87">
        <f t="shared" si="74"/>
        <v>0</v>
      </c>
      <c r="AD295" s="88">
        <f t="shared" si="45"/>
        <v>0</v>
      </c>
      <c r="AE295" s="89">
        <f t="shared" si="46"/>
        <v>0</v>
      </c>
      <c r="AF295" s="89">
        <f t="shared" si="47"/>
        <v>0</v>
      </c>
      <c r="AG295" s="89">
        <f t="shared" si="48"/>
        <v>0</v>
      </c>
      <c r="AH295" s="89">
        <f t="shared" si="49"/>
        <v>0</v>
      </c>
      <c r="AI295" s="89">
        <f t="shared" si="50"/>
        <v>0</v>
      </c>
      <c r="AJ295" s="89">
        <f t="shared" si="51"/>
        <v>0</v>
      </c>
      <c r="AK295" s="89">
        <f t="shared" si="52"/>
        <v>0</v>
      </c>
      <c r="AL295" s="89">
        <f t="shared" si="53"/>
        <v>0</v>
      </c>
      <c r="AM295" s="89">
        <f t="shared" si="54"/>
        <v>0</v>
      </c>
    </row>
    <row r="296" spans="1:39" s="88" customFormat="1" ht="59.25" customHeight="1">
      <c r="A296" s="84"/>
      <c r="B296" s="85">
        <f t="shared" si="39"/>
        <v>276</v>
      </c>
      <c r="C296" s="297"/>
      <c r="D296" s="297"/>
      <c r="E296" s="298"/>
      <c r="F296" s="298"/>
      <c r="G296" s="167"/>
      <c r="H296" s="167"/>
      <c r="I296" s="266"/>
      <c r="J296" s="267"/>
      <c r="K296" s="268"/>
      <c r="L296" s="86"/>
      <c r="M296" s="86"/>
      <c r="N296" s="86"/>
      <c r="O296" s="86"/>
      <c r="P296" s="86"/>
      <c r="Q296" s="86"/>
      <c r="R296" s="86"/>
      <c r="S296" s="86"/>
      <c r="T296" s="86"/>
      <c r="U296" s="279"/>
      <c r="V296" s="280"/>
      <c r="W296" s="280"/>
      <c r="X296" s="281"/>
      <c r="Y296" s="176" t="str">
        <f t="shared" si="229"/>
        <v/>
      </c>
      <c r="Z296" s="177" t="str">
        <f t="shared" si="230"/>
        <v/>
      </c>
      <c r="AA296" s="178" t="str">
        <f t="shared" si="231"/>
        <v/>
      </c>
      <c r="AB296" s="87">
        <f t="shared" si="73"/>
        <v>0</v>
      </c>
      <c r="AC296" s="87">
        <f t="shared" si="74"/>
        <v>0</v>
      </c>
      <c r="AD296" s="88">
        <f t="shared" si="45"/>
        <v>0</v>
      </c>
      <c r="AE296" s="89">
        <f t="shared" si="46"/>
        <v>0</v>
      </c>
      <c r="AF296" s="89">
        <f t="shared" si="47"/>
        <v>0</v>
      </c>
      <c r="AG296" s="89">
        <f t="shared" si="48"/>
        <v>0</v>
      </c>
      <c r="AH296" s="89">
        <f t="shared" si="49"/>
        <v>0</v>
      </c>
      <c r="AI296" s="89">
        <f t="shared" si="50"/>
        <v>0</v>
      </c>
      <c r="AJ296" s="89">
        <f t="shared" si="51"/>
        <v>0</v>
      </c>
      <c r="AK296" s="89">
        <f t="shared" si="52"/>
        <v>0</v>
      </c>
      <c r="AL296" s="89">
        <f t="shared" si="53"/>
        <v>0</v>
      </c>
      <c r="AM296" s="89">
        <f t="shared" si="54"/>
        <v>0</v>
      </c>
    </row>
    <row r="297" spans="1:39" s="88" customFormat="1" ht="59.25" customHeight="1">
      <c r="A297" s="84"/>
      <c r="B297" s="85">
        <f t="shared" si="39"/>
        <v>277</v>
      </c>
      <c r="C297" s="277"/>
      <c r="D297" s="277"/>
      <c r="E297" s="264"/>
      <c r="F297" s="265"/>
      <c r="G297" s="167"/>
      <c r="H297" s="167"/>
      <c r="I297" s="266"/>
      <c r="J297" s="267"/>
      <c r="K297" s="268"/>
      <c r="L297" s="86"/>
      <c r="M297" s="86"/>
      <c r="N297" s="86"/>
      <c r="O297" s="86"/>
      <c r="P297" s="86"/>
      <c r="Q297" s="86"/>
      <c r="R297" s="86"/>
      <c r="S297" s="86"/>
      <c r="T297" s="86"/>
      <c r="U297" s="279"/>
      <c r="V297" s="280"/>
      <c r="W297" s="280"/>
      <c r="X297" s="281"/>
      <c r="Y297" s="176" t="str">
        <f t="shared" si="229"/>
        <v/>
      </c>
      <c r="Z297" s="177" t="str">
        <f t="shared" si="230"/>
        <v/>
      </c>
      <c r="AA297" s="178" t="str">
        <f t="shared" si="231"/>
        <v/>
      </c>
      <c r="AB297" s="87">
        <f t="shared" si="73"/>
        <v>0</v>
      </c>
      <c r="AC297" s="87">
        <f t="shared" si="74"/>
        <v>0</v>
      </c>
      <c r="AD297" s="88">
        <f t="shared" si="45"/>
        <v>0</v>
      </c>
      <c r="AE297" s="89">
        <f t="shared" si="46"/>
        <v>0</v>
      </c>
      <c r="AF297" s="89">
        <f t="shared" si="47"/>
        <v>0</v>
      </c>
      <c r="AG297" s="89">
        <f t="shared" si="48"/>
        <v>0</v>
      </c>
      <c r="AH297" s="89">
        <f t="shared" si="49"/>
        <v>0</v>
      </c>
      <c r="AI297" s="89">
        <f t="shared" si="50"/>
        <v>0</v>
      </c>
      <c r="AJ297" s="89">
        <f t="shared" si="51"/>
        <v>0</v>
      </c>
      <c r="AK297" s="89">
        <f t="shared" si="52"/>
        <v>0</v>
      </c>
      <c r="AL297" s="89">
        <f t="shared" si="53"/>
        <v>0</v>
      </c>
      <c r="AM297" s="89">
        <f t="shared" si="54"/>
        <v>0</v>
      </c>
    </row>
    <row r="298" spans="1:39" s="88" customFormat="1" ht="80.099999999999994" customHeight="1">
      <c r="A298" s="84"/>
      <c r="B298" s="85">
        <f t="shared" si="39"/>
        <v>278</v>
      </c>
      <c r="C298" s="297"/>
      <c r="D298" s="297"/>
      <c r="E298" s="298"/>
      <c r="F298" s="298"/>
      <c r="G298" s="167"/>
      <c r="H298" s="167"/>
      <c r="I298" s="266"/>
      <c r="J298" s="267"/>
      <c r="K298" s="268"/>
      <c r="L298" s="86"/>
      <c r="M298" s="86"/>
      <c r="N298" s="86"/>
      <c r="O298" s="86"/>
      <c r="P298" s="86"/>
      <c r="Q298" s="86"/>
      <c r="R298" s="86"/>
      <c r="S298" s="86"/>
      <c r="T298" s="86"/>
      <c r="U298" s="279"/>
      <c r="V298" s="280"/>
      <c r="W298" s="280"/>
      <c r="X298" s="281"/>
      <c r="Y298" s="176" t="str">
        <f t="shared" si="229"/>
        <v/>
      </c>
      <c r="Z298" s="177" t="str">
        <f t="shared" si="230"/>
        <v/>
      </c>
      <c r="AA298" s="178" t="str">
        <f t="shared" si="231"/>
        <v/>
      </c>
      <c r="AB298" s="87">
        <f t="shared" ref="AB298:AB299" si="276">IF(OR(L298 &lt;&gt; "",M298 &lt;&gt;"",N298 &lt;&gt; "",O298 &lt;&gt;"",P298 &lt;&gt; "",Q298 &lt;&gt;"",R298 &lt;&gt; "",S298 &lt;&gt;"",T298 &lt;&gt; ""),1,0)</f>
        <v>0</v>
      </c>
      <c r="AC298" s="87">
        <f t="shared" ref="AC298:AC299" si="277">IF(OR(L298 = "H",M298 = "H",N298 = "H",O298 = "H",P298 = "H",Q298 = "H",R298 = "H",S298 = "H",T298 = "H",L298 = "M",M298 = "M",N298 = "M",O298 = "M",P298 = "M",Q298 = "M",R298 = "M",S298 = "M",T298 = "M",L298 = "L",M298 = "L",N298 = "L",O298 = "L",P298 = "L",Q298 = "L",R298 = "L",S298 = "L",T298 = "L"),1,0)</f>
        <v>0</v>
      </c>
      <c r="AD298" s="88">
        <f t="shared" si="45"/>
        <v>0</v>
      </c>
      <c r="AE298" s="89">
        <f t="shared" si="46"/>
        <v>0</v>
      </c>
      <c r="AF298" s="89">
        <f t="shared" si="47"/>
        <v>0</v>
      </c>
      <c r="AG298" s="89">
        <f t="shared" si="48"/>
        <v>0</v>
      </c>
      <c r="AH298" s="89">
        <f t="shared" si="49"/>
        <v>0</v>
      </c>
      <c r="AI298" s="89">
        <f t="shared" si="50"/>
        <v>0</v>
      </c>
      <c r="AJ298" s="89">
        <f t="shared" si="51"/>
        <v>0</v>
      </c>
      <c r="AK298" s="89">
        <f t="shared" si="52"/>
        <v>0</v>
      </c>
      <c r="AL298" s="89">
        <f t="shared" si="53"/>
        <v>0</v>
      </c>
      <c r="AM298" s="89">
        <f t="shared" si="54"/>
        <v>0</v>
      </c>
    </row>
    <row r="299" spans="1:39" s="88" customFormat="1" ht="80.099999999999994" customHeight="1">
      <c r="A299" s="84"/>
      <c r="B299" s="85">
        <f t="shared" si="39"/>
        <v>279</v>
      </c>
      <c r="C299" s="297"/>
      <c r="D299" s="297"/>
      <c r="E299" s="298"/>
      <c r="F299" s="298"/>
      <c r="G299" s="167"/>
      <c r="H299" s="167"/>
      <c r="I299" s="266"/>
      <c r="J299" s="267"/>
      <c r="K299" s="268"/>
      <c r="L299" s="86"/>
      <c r="M299" s="86"/>
      <c r="N299" s="86"/>
      <c r="O299" s="86"/>
      <c r="P299" s="86"/>
      <c r="Q299" s="86"/>
      <c r="R299" s="86"/>
      <c r="S299" s="86"/>
      <c r="T299" s="86"/>
      <c r="U299" s="279"/>
      <c r="V299" s="280"/>
      <c r="W299" s="280"/>
      <c r="X299" s="281"/>
      <c r="Y299" s="176" t="str">
        <f t="shared" si="229"/>
        <v/>
      </c>
      <c r="Z299" s="177" t="str">
        <f t="shared" si="230"/>
        <v/>
      </c>
      <c r="AA299" s="178" t="str">
        <f t="shared" si="231"/>
        <v/>
      </c>
      <c r="AB299" s="87">
        <f t="shared" si="276"/>
        <v>0</v>
      </c>
      <c r="AC299" s="87">
        <f t="shared" si="277"/>
        <v>0</v>
      </c>
      <c r="AD299" s="88">
        <f t="shared" si="45"/>
        <v>0</v>
      </c>
      <c r="AE299" s="89">
        <f t="shared" si="46"/>
        <v>0</v>
      </c>
      <c r="AF299" s="89">
        <f t="shared" si="47"/>
        <v>0</v>
      </c>
      <c r="AG299" s="89">
        <f t="shared" si="48"/>
        <v>0</v>
      </c>
      <c r="AH299" s="89">
        <f t="shared" si="49"/>
        <v>0</v>
      </c>
      <c r="AI299" s="89">
        <f t="shared" si="50"/>
        <v>0</v>
      </c>
      <c r="AJ299" s="89">
        <f t="shared" si="51"/>
        <v>0</v>
      </c>
      <c r="AK299" s="89">
        <f t="shared" si="52"/>
        <v>0</v>
      </c>
      <c r="AL299" s="89">
        <f t="shared" si="53"/>
        <v>0</v>
      </c>
      <c r="AM299" s="89">
        <f t="shared" si="54"/>
        <v>0</v>
      </c>
    </row>
    <row r="300" spans="1:39" s="88" customFormat="1" ht="80.099999999999994" customHeight="1">
      <c r="A300" s="84"/>
      <c r="B300" s="85">
        <f t="shared" ref="B300" si="278">ROW()-20</f>
        <v>280</v>
      </c>
      <c r="C300" s="297"/>
      <c r="D300" s="297"/>
      <c r="E300" s="298"/>
      <c r="F300" s="298"/>
      <c r="G300" s="167"/>
      <c r="H300" s="167"/>
      <c r="I300" s="168"/>
      <c r="J300" s="168"/>
      <c r="K300" s="169"/>
      <c r="L300" s="86"/>
      <c r="M300" s="86"/>
      <c r="N300" s="86"/>
      <c r="O300" s="86"/>
      <c r="P300" s="86"/>
      <c r="Q300" s="86"/>
      <c r="R300" s="86"/>
      <c r="S300" s="86"/>
      <c r="T300" s="86"/>
      <c r="U300" s="279"/>
      <c r="V300" s="280"/>
      <c r="W300" s="280"/>
      <c r="X300" s="281"/>
      <c r="Y300" s="176" t="str">
        <f t="shared" ref="Y300" si="279">IF(COUNTA(C300:K300)=0,"",IF(COUNTA(L300:T300)=0,"未実施",IF(COUNTIF(L300:T300,"Y")=1,"終了","試験中")))</f>
        <v/>
      </c>
      <c r="Z300" s="177" t="str">
        <f t="shared" ref="Z300" si="280">IF(COUNTA(C300:K300)=0,"",IF(L300&lt;&gt;"",$L$10,IF(M300&lt;&gt;"",$M$10,IF(N300&lt;&gt;"",$N$10,IF(O300&lt;&gt;"",$O$10,IF(P300&lt;&gt;"",$P$10,IF(T300&lt;&gt;"",$T$10,"")))))))</f>
        <v/>
      </c>
      <c r="AA300" s="178" t="str">
        <f t="shared" ref="AA300" si="281">IF(COUNTA(C300:K300)=0,"",IF(L300="Y",$L$10,IF(M300="Y",$M$10,IF(N300="Y",$N$10,IF(O300="Y",$O$10,IF(P300="Y",$P$10,IF(T300="Y",$T$10,"")))))))</f>
        <v/>
      </c>
      <c r="AB300" s="87">
        <f t="shared" ref="AB300" si="282">IF(OR(L300 &lt;&gt; "",M300 &lt;&gt;"",N300 &lt;&gt; "",O300 &lt;&gt;"",P300 &lt;&gt; "",Q300 &lt;&gt;"",R300 &lt;&gt; "",S300 &lt;&gt;"",T300 &lt;&gt; ""),1,0)</f>
        <v>0</v>
      </c>
      <c r="AC300" s="87">
        <f t="shared" ref="AC300" si="283">IF(OR(L300 = "H",M300 = "H",N300 = "H",O300 = "H",P300 = "H",Q300 = "H",R300 = "H",S300 = "H",T300 = "H",L300 = "M",M300 = "M",N300 = "M",O300 = "M",P300 = "M",Q300 = "M",R300 = "M",S300 = "M",T300 = "M",L300 = "L",M300 = "L",N300 = "L",O300 = "L",P300 = "L",Q300 = "L",R300 = "L",S300 = "L",T300 = "L"),1,0)</f>
        <v>0</v>
      </c>
      <c r="AD300" s="88">
        <f t="shared" ref="AD300" si="284">IF(AND(ISNUMBER($B300)=TRUE,$B300  &lt;&gt; "",$C300 &lt;&gt; "",$G300 &lt;&gt;""),1,0)</f>
        <v>0</v>
      </c>
      <c r="AE300" s="89">
        <f t="shared" ref="AE300" si="285">IF($L300&lt;&gt;"",1,0)</f>
        <v>0</v>
      </c>
      <c r="AF300" s="89">
        <f t="shared" ref="AF300" si="286">IF(AND($L300="",$M300&lt;&gt;""),1,0)</f>
        <v>0</v>
      </c>
      <c r="AG300" s="89">
        <f t="shared" ref="AG300" si="287">IF(AND($L300="",$M300="",$N300&lt;&gt;""),1,0)</f>
        <v>0</v>
      </c>
      <c r="AH300" s="89">
        <f t="shared" ref="AH300" si="288">IF(AND($L300="",$M300="",$N300="",$O300&lt;&gt;""),1,0)</f>
        <v>0</v>
      </c>
      <c r="AI300" s="89">
        <f t="shared" ref="AI300" si="289">IF(AND($L300="",$M300="",$N300="",$O300="",$P300&lt;&gt;""),1,0)</f>
        <v>0</v>
      </c>
      <c r="AJ300" s="89">
        <f t="shared" ref="AJ300" si="290">IF(AND($L300="",$M300="",$N300="",$O300="",$P300="",$Q300&lt;&gt;""),1,0)</f>
        <v>0</v>
      </c>
      <c r="AK300" s="89">
        <f t="shared" ref="AK300" si="291">IF(AND($L300="",$M300="",$N300="",$O300="",$P300="",$Q300="",$R300&lt;&gt;""),1,0)</f>
        <v>0</v>
      </c>
      <c r="AL300" s="89">
        <f t="shared" ref="AL300" si="292">IF(AND($L300="",$M300="",$N300="",$O300="",$P300="",$Q300="",$R300="",$S300&lt;&gt;""),1,0)</f>
        <v>0</v>
      </c>
      <c r="AM300" s="89">
        <f t="shared" ref="AM300" si="293">IF(AND($L300="",$M300="",$N300="",$O300="",$P300="",$Q300="",$R300="",$S300="",$T300&lt;&gt;""),1,0)</f>
        <v>0</v>
      </c>
    </row>
    <row r="301" spans="1:39" ht="25.5">
      <c r="A301" s="68"/>
      <c r="B301" s="69" t="s">
        <v>105</v>
      </c>
      <c r="C301" s="70"/>
      <c r="D301" s="71"/>
      <c r="E301" s="71"/>
      <c r="F301" s="71"/>
      <c r="G301" s="70"/>
      <c r="H301" s="71"/>
      <c r="I301" s="71"/>
      <c r="J301" s="71"/>
      <c r="K301" s="71"/>
      <c r="L301" s="72"/>
      <c r="M301" s="72"/>
      <c r="N301" s="72"/>
      <c r="O301" s="72"/>
      <c r="P301" s="72"/>
      <c r="Q301" s="72"/>
      <c r="R301" s="72"/>
      <c r="S301" s="72"/>
      <c r="T301" s="73"/>
      <c r="U301" s="74"/>
      <c r="V301" s="75"/>
      <c r="W301" s="75"/>
      <c r="X301" s="75"/>
      <c r="Y301" s="75"/>
      <c r="Z301" s="75"/>
      <c r="AA301" s="75"/>
    </row>
    <row r="302" spans="1:39">
      <c r="A302" s="68"/>
      <c r="B302" s="76"/>
      <c r="C302" s="77"/>
      <c r="D302" s="77"/>
      <c r="E302" s="77"/>
      <c r="F302" s="77"/>
      <c r="G302" s="77"/>
      <c r="H302" s="77"/>
      <c r="I302" s="77"/>
      <c r="J302" s="77"/>
      <c r="K302" s="77"/>
      <c r="L302" s="77"/>
      <c r="M302" s="77"/>
      <c r="N302" s="77"/>
      <c r="O302" s="77"/>
      <c r="P302" s="77"/>
      <c r="Q302" s="77"/>
      <c r="R302" s="63"/>
      <c r="S302" s="63"/>
      <c r="T302" s="78"/>
    </row>
    <row r="303" spans="1:39">
      <c r="A303" s="68"/>
      <c r="B303" s="76" t="s">
        <v>106</v>
      </c>
      <c r="C303" s="79" t="s">
        <v>107</v>
      </c>
      <c r="D303" s="77"/>
      <c r="E303" s="77"/>
      <c r="F303" s="77"/>
      <c r="G303" s="77"/>
      <c r="H303" s="77"/>
      <c r="I303" s="77"/>
      <c r="J303" s="77"/>
      <c r="K303" s="77"/>
      <c r="L303" s="77"/>
      <c r="M303" s="77"/>
      <c r="N303" s="77"/>
      <c r="O303" s="77"/>
      <c r="P303" s="77"/>
      <c r="Q303" s="77"/>
      <c r="R303" s="63"/>
      <c r="S303" s="63"/>
      <c r="T303" s="78"/>
    </row>
    <row r="304" spans="1:39">
      <c r="A304" s="68"/>
      <c r="B304" s="76"/>
      <c r="C304" s="79" t="s">
        <v>108</v>
      </c>
      <c r="D304" s="77"/>
      <c r="E304" s="77"/>
      <c r="F304" s="77"/>
      <c r="G304" s="77"/>
      <c r="H304" s="77"/>
      <c r="I304" s="77"/>
      <c r="J304" s="77"/>
      <c r="K304" s="77"/>
      <c r="L304" s="77"/>
      <c r="M304" s="77"/>
      <c r="N304" s="77"/>
      <c r="O304" s="77"/>
      <c r="P304" s="77"/>
      <c r="Q304" s="77"/>
      <c r="R304" s="63"/>
      <c r="S304" s="63"/>
      <c r="T304" s="78"/>
    </row>
    <row r="305" spans="1:20">
      <c r="A305" s="68"/>
      <c r="B305" s="76"/>
      <c r="C305" s="79" t="s">
        <v>109</v>
      </c>
      <c r="D305" s="77"/>
      <c r="E305" s="77"/>
      <c r="F305" s="77"/>
      <c r="G305" s="77"/>
      <c r="H305" s="77"/>
      <c r="I305" s="77"/>
      <c r="J305" s="77"/>
      <c r="K305" s="77"/>
      <c r="L305" s="77"/>
      <c r="M305" s="77"/>
      <c r="N305" s="77"/>
      <c r="O305" s="77"/>
      <c r="P305" s="77"/>
      <c r="Q305" s="77"/>
      <c r="R305" s="63"/>
      <c r="S305" s="63"/>
      <c r="T305" s="78"/>
    </row>
    <row r="306" spans="1:20">
      <c r="A306" s="68"/>
      <c r="B306" s="76"/>
      <c r="C306" s="79" t="s">
        <v>110</v>
      </c>
      <c r="D306" s="77"/>
      <c r="E306" s="77"/>
      <c r="F306" s="77"/>
      <c r="G306" s="77"/>
      <c r="H306" s="77"/>
      <c r="I306" s="77"/>
      <c r="J306" s="77"/>
      <c r="K306" s="77"/>
      <c r="L306" s="77"/>
      <c r="M306" s="77"/>
      <c r="N306" s="77"/>
      <c r="O306" s="77"/>
      <c r="P306" s="77"/>
      <c r="Q306" s="77"/>
      <c r="R306" s="63"/>
      <c r="S306" s="63"/>
      <c r="T306" s="78"/>
    </row>
    <row r="307" spans="1:20" ht="73.5" customHeight="1">
      <c r="A307" s="68"/>
      <c r="B307" s="76"/>
      <c r="C307" s="79"/>
      <c r="D307" s="77"/>
      <c r="E307" s="77"/>
      <c r="F307" s="77"/>
      <c r="G307" s="77"/>
      <c r="H307" s="77"/>
      <c r="I307" s="77"/>
      <c r="J307" s="77"/>
      <c r="K307" s="77"/>
      <c r="L307" s="77"/>
      <c r="M307" s="77"/>
      <c r="N307" s="77"/>
      <c r="O307" s="77"/>
      <c r="P307" s="77"/>
      <c r="Q307" s="77"/>
      <c r="R307" s="63"/>
      <c r="S307" s="63"/>
      <c r="T307" s="78"/>
    </row>
    <row r="308" spans="1:20">
      <c r="A308" s="68"/>
      <c r="B308" s="76" t="s">
        <v>111</v>
      </c>
      <c r="C308" s="296" t="s">
        <v>112</v>
      </c>
      <c r="D308" s="296"/>
      <c r="E308" s="296"/>
      <c r="F308" s="296"/>
      <c r="G308" s="296"/>
      <c r="H308" s="296"/>
      <c r="I308" s="296"/>
      <c r="J308" s="296"/>
      <c r="K308" s="296"/>
      <c r="L308" s="296"/>
      <c r="M308" s="296"/>
      <c r="N308" s="296"/>
      <c r="O308" s="296"/>
      <c r="P308" s="296"/>
      <c r="Q308" s="296"/>
      <c r="R308" s="296"/>
      <c r="S308" s="296"/>
      <c r="T308" s="78"/>
    </row>
    <row r="309" spans="1:20">
      <c r="A309" s="68"/>
      <c r="B309" s="76"/>
      <c r="C309" s="295" t="s">
        <v>113</v>
      </c>
      <c r="D309" s="295"/>
      <c r="E309" s="295"/>
      <c r="F309" s="295"/>
      <c r="G309" s="295"/>
      <c r="H309" s="295"/>
      <c r="I309" s="295"/>
      <c r="J309" s="295"/>
      <c r="K309" s="295"/>
      <c r="L309" s="295"/>
      <c r="M309" s="295"/>
      <c r="N309" s="295"/>
      <c r="O309" s="295"/>
      <c r="P309" s="295"/>
      <c r="Q309" s="295"/>
      <c r="R309" s="295"/>
      <c r="S309" s="295"/>
      <c r="T309" s="78"/>
    </row>
    <row r="310" spans="1:20">
      <c r="B310" s="80"/>
      <c r="C310" s="81"/>
      <c r="D310" s="81"/>
      <c r="E310" s="81"/>
      <c r="F310" s="81"/>
      <c r="G310" s="81"/>
      <c r="H310" s="81"/>
      <c r="I310" s="81"/>
      <c r="J310" s="81"/>
      <c r="K310" s="81"/>
      <c r="L310" s="81"/>
      <c r="M310" s="81"/>
      <c r="N310" s="81"/>
      <c r="O310" s="81"/>
      <c r="P310" s="81"/>
      <c r="Q310" s="81"/>
      <c r="R310" s="82"/>
      <c r="S310" s="82"/>
      <c r="T310" s="83"/>
    </row>
    <row r="311" spans="1:20">
      <c r="Q311" s="63"/>
    </row>
    <row r="312" spans="1:20">
      <c r="Q312" s="63"/>
    </row>
    <row r="313" spans="1:20">
      <c r="Q313" s="63"/>
    </row>
    <row r="314" spans="1:20">
      <c r="Q314" s="63"/>
    </row>
    <row r="316" spans="1:20">
      <c r="C316" s="296"/>
      <c r="D316" s="296"/>
      <c r="E316" s="296"/>
      <c r="F316" s="296"/>
      <c r="G316" s="296"/>
      <c r="H316" s="296"/>
      <c r="I316" s="296"/>
      <c r="J316" s="296"/>
      <c r="K316" s="296"/>
      <c r="L316" s="296"/>
      <c r="M316" s="296"/>
      <c r="N316" s="296"/>
      <c r="O316" s="296"/>
      <c r="P316" s="296"/>
      <c r="Q316" s="296"/>
      <c r="R316" s="296"/>
      <c r="S316" s="296"/>
    </row>
    <row r="317" spans="1:20">
      <c r="C317" s="295"/>
      <c r="D317" s="295"/>
      <c r="E317" s="295"/>
      <c r="F317" s="295"/>
      <c r="G317" s="295"/>
      <c r="H317" s="295"/>
      <c r="I317" s="295"/>
      <c r="J317" s="295"/>
      <c r="K317" s="295"/>
      <c r="L317" s="295"/>
      <c r="M317" s="295"/>
      <c r="N317" s="295"/>
      <c r="O317" s="295"/>
      <c r="P317" s="295"/>
      <c r="Q317" s="295"/>
      <c r="R317" s="295"/>
      <c r="S317" s="295"/>
    </row>
  </sheetData>
  <autoFilter ref="A20:AM301">
    <filterColumn colId="2" showButton="0"/>
    <filterColumn colId="4" showButton="0"/>
    <filterColumn colId="6" showButton="0"/>
    <filterColumn colId="8" showButton="0"/>
    <filterColumn colId="9"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20" showButton="0"/>
    <filterColumn colId="21" showButton="0"/>
    <filterColumn colId="22" showButton="0"/>
  </autoFilter>
  <mergeCells count="1138">
    <mergeCell ref="C287:D287"/>
    <mergeCell ref="E287:F287"/>
    <mergeCell ref="I287:K287"/>
    <mergeCell ref="U287:X287"/>
    <mergeCell ref="C294:D294"/>
    <mergeCell ref="E294:F294"/>
    <mergeCell ref="I294:K294"/>
    <mergeCell ref="U294:X294"/>
    <mergeCell ref="C290:D290"/>
    <mergeCell ref="E290:F290"/>
    <mergeCell ref="I290:K290"/>
    <mergeCell ref="U290:X290"/>
    <mergeCell ref="C288:D288"/>
    <mergeCell ref="E288:F288"/>
    <mergeCell ref="I288:K288"/>
    <mergeCell ref="U288:X288"/>
    <mergeCell ref="C292:D292"/>
    <mergeCell ref="E292:F292"/>
    <mergeCell ref="I292:K292"/>
    <mergeCell ref="U292:X292"/>
    <mergeCell ref="C293:D293"/>
    <mergeCell ref="E293:F293"/>
    <mergeCell ref="I293:K293"/>
    <mergeCell ref="U293:X293"/>
    <mergeCell ref="C291:D291"/>
    <mergeCell ref="E291:F291"/>
    <mergeCell ref="I291:K291"/>
    <mergeCell ref="U291:X291"/>
    <mergeCell ref="C289:D289"/>
    <mergeCell ref="E289:F289"/>
    <mergeCell ref="I289:K289"/>
    <mergeCell ref="U289:X289"/>
    <mergeCell ref="C284:D284"/>
    <mergeCell ref="E284:F284"/>
    <mergeCell ref="I284:K284"/>
    <mergeCell ref="U284:X284"/>
    <mergeCell ref="C285:D285"/>
    <mergeCell ref="E285:F285"/>
    <mergeCell ref="I285:K285"/>
    <mergeCell ref="U285:X285"/>
    <mergeCell ref="C286:D286"/>
    <mergeCell ref="E286:F286"/>
    <mergeCell ref="I286:K286"/>
    <mergeCell ref="U286:X286"/>
    <mergeCell ref="C282:D282"/>
    <mergeCell ref="E282:F282"/>
    <mergeCell ref="I282:K282"/>
    <mergeCell ref="U282:X282"/>
    <mergeCell ref="C283:D283"/>
    <mergeCell ref="E283:F283"/>
    <mergeCell ref="I283:K283"/>
    <mergeCell ref="U283:X283"/>
    <mergeCell ref="C279:D279"/>
    <mergeCell ref="E279:F279"/>
    <mergeCell ref="I279:K279"/>
    <mergeCell ref="U279:X279"/>
    <mergeCell ref="C280:D280"/>
    <mergeCell ref="E280:F280"/>
    <mergeCell ref="I280:K280"/>
    <mergeCell ref="U280:X280"/>
    <mergeCell ref="C281:D281"/>
    <mergeCell ref="E281:F281"/>
    <mergeCell ref="I281:K281"/>
    <mergeCell ref="U281:X281"/>
    <mergeCell ref="C276:D276"/>
    <mergeCell ref="E276:F276"/>
    <mergeCell ref="I276:K276"/>
    <mergeCell ref="U276:X276"/>
    <mergeCell ref="C277:D277"/>
    <mergeCell ref="E277:F277"/>
    <mergeCell ref="I277:K277"/>
    <mergeCell ref="U277:X277"/>
    <mergeCell ref="C278:D278"/>
    <mergeCell ref="E278:F278"/>
    <mergeCell ref="I278:K278"/>
    <mergeCell ref="U278:X278"/>
    <mergeCell ref="C273:D273"/>
    <mergeCell ref="E273:F273"/>
    <mergeCell ref="I273:K273"/>
    <mergeCell ref="U273:X273"/>
    <mergeCell ref="C274:D274"/>
    <mergeCell ref="E274:F274"/>
    <mergeCell ref="I274:K274"/>
    <mergeCell ref="U274:X274"/>
    <mergeCell ref="C275:D275"/>
    <mergeCell ref="E275:F275"/>
    <mergeCell ref="I275:K275"/>
    <mergeCell ref="U275:X275"/>
    <mergeCell ref="C270:D270"/>
    <mergeCell ref="E270:F270"/>
    <mergeCell ref="I270:K270"/>
    <mergeCell ref="U270:X270"/>
    <mergeCell ref="C271:D271"/>
    <mergeCell ref="E271:F271"/>
    <mergeCell ref="I271:K271"/>
    <mergeCell ref="U271:X271"/>
    <mergeCell ref="C272:D272"/>
    <mergeCell ref="E272:F272"/>
    <mergeCell ref="I272:K272"/>
    <mergeCell ref="U272:X272"/>
    <mergeCell ref="C267:D267"/>
    <mergeCell ref="E267:F267"/>
    <mergeCell ref="I267:K267"/>
    <mergeCell ref="U267:X267"/>
    <mergeCell ref="C268:D268"/>
    <mergeCell ref="E268:F268"/>
    <mergeCell ref="I268:K268"/>
    <mergeCell ref="U268:X268"/>
    <mergeCell ref="C269:D269"/>
    <mergeCell ref="E269:F269"/>
    <mergeCell ref="I269:K269"/>
    <mergeCell ref="U269:X269"/>
    <mergeCell ref="C264:D264"/>
    <mergeCell ref="E264:F264"/>
    <mergeCell ref="I264:K264"/>
    <mergeCell ref="U264:X264"/>
    <mergeCell ref="C265:D265"/>
    <mergeCell ref="E265:F265"/>
    <mergeCell ref="I265:K265"/>
    <mergeCell ref="U265:X265"/>
    <mergeCell ref="C266:D266"/>
    <mergeCell ref="E266:F266"/>
    <mergeCell ref="I266:K266"/>
    <mergeCell ref="U266:X266"/>
    <mergeCell ref="C261:D261"/>
    <mergeCell ref="E261:F261"/>
    <mergeCell ref="I261:K261"/>
    <mergeCell ref="U261:X261"/>
    <mergeCell ref="C262:D262"/>
    <mergeCell ref="E262:F262"/>
    <mergeCell ref="I262:K262"/>
    <mergeCell ref="U262:X262"/>
    <mergeCell ref="C263:D263"/>
    <mergeCell ref="E263:F263"/>
    <mergeCell ref="I263:K263"/>
    <mergeCell ref="U263:X263"/>
    <mergeCell ref="C254:D254"/>
    <mergeCell ref="E254:F254"/>
    <mergeCell ref="I254:K254"/>
    <mergeCell ref="U254:X254"/>
    <mergeCell ref="C259:D259"/>
    <mergeCell ref="E259:F259"/>
    <mergeCell ref="I259:K259"/>
    <mergeCell ref="U259:X259"/>
    <mergeCell ref="C260:D260"/>
    <mergeCell ref="E260:F260"/>
    <mergeCell ref="I260:K260"/>
    <mergeCell ref="U260:X260"/>
    <mergeCell ref="C251:D251"/>
    <mergeCell ref="E251:F251"/>
    <mergeCell ref="I251:K251"/>
    <mergeCell ref="U251:X251"/>
    <mergeCell ref="C252:D252"/>
    <mergeCell ref="E252:F252"/>
    <mergeCell ref="I252:K252"/>
    <mergeCell ref="U252:X252"/>
    <mergeCell ref="C253:D253"/>
    <mergeCell ref="E253:F253"/>
    <mergeCell ref="I253:K253"/>
    <mergeCell ref="U253:X253"/>
    <mergeCell ref="C256:D256"/>
    <mergeCell ref="E256:F256"/>
    <mergeCell ref="I256:K256"/>
    <mergeCell ref="U256:X256"/>
    <mergeCell ref="C257:D257"/>
    <mergeCell ref="E257:F257"/>
    <mergeCell ref="I257:K257"/>
    <mergeCell ref="U257:X257"/>
    <mergeCell ref="C258:D258"/>
    <mergeCell ref="E258:F258"/>
    <mergeCell ref="I258:K258"/>
    <mergeCell ref="U258:X258"/>
    <mergeCell ref="C255:D255"/>
    <mergeCell ref="E255:F255"/>
    <mergeCell ref="I255:K255"/>
    <mergeCell ref="U255:X255"/>
    <mergeCell ref="C250:D250"/>
    <mergeCell ref="E250:F250"/>
    <mergeCell ref="I250:K250"/>
    <mergeCell ref="U250:X250"/>
    <mergeCell ref="C247:D247"/>
    <mergeCell ref="E247:F247"/>
    <mergeCell ref="I247:K247"/>
    <mergeCell ref="U247:X247"/>
    <mergeCell ref="C248:D248"/>
    <mergeCell ref="E248:F248"/>
    <mergeCell ref="I248:K248"/>
    <mergeCell ref="U248:X248"/>
    <mergeCell ref="C249:D249"/>
    <mergeCell ref="E249:F249"/>
    <mergeCell ref="I249:K249"/>
    <mergeCell ref="U249:X249"/>
    <mergeCell ref="C244:D244"/>
    <mergeCell ref="E244:F244"/>
    <mergeCell ref="I244:K244"/>
    <mergeCell ref="U244:X244"/>
    <mergeCell ref="C245:D245"/>
    <mergeCell ref="E245:F245"/>
    <mergeCell ref="I245:K245"/>
    <mergeCell ref="U245:X245"/>
    <mergeCell ref="C246:D246"/>
    <mergeCell ref="E246:F246"/>
    <mergeCell ref="I246:K246"/>
    <mergeCell ref="U246:X246"/>
    <mergeCell ref="C241:D241"/>
    <mergeCell ref="E241:F241"/>
    <mergeCell ref="I241:K241"/>
    <mergeCell ref="U241:X241"/>
    <mergeCell ref="C242:D242"/>
    <mergeCell ref="E242:F242"/>
    <mergeCell ref="I242:K242"/>
    <mergeCell ref="U242:X242"/>
    <mergeCell ref="C243:D243"/>
    <mergeCell ref="E243:F243"/>
    <mergeCell ref="I243:K243"/>
    <mergeCell ref="U243:X243"/>
    <mergeCell ref="C239:D239"/>
    <mergeCell ref="E239:F239"/>
    <mergeCell ref="I239:K239"/>
    <mergeCell ref="U239:X239"/>
    <mergeCell ref="C240:D240"/>
    <mergeCell ref="E240:F240"/>
    <mergeCell ref="I240:K240"/>
    <mergeCell ref="U240:X240"/>
    <mergeCell ref="C228:D228"/>
    <mergeCell ref="E228:F228"/>
    <mergeCell ref="I228:K228"/>
    <mergeCell ref="U228:X228"/>
    <mergeCell ref="C229:D229"/>
    <mergeCell ref="E229:F229"/>
    <mergeCell ref="I229:K229"/>
    <mergeCell ref="U229:X229"/>
    <mergeCell ref="C230:D230"/>
    <mergeCell ref="E230:F230"/>
    <mergeCell ref="I230:K230"/>
    <mergeCell ref="U230:X230"/>
    <mergeCell ref="C225:D225"/>
    <mergeCell ref="E225:F225"/>
    <mergeCell ref="I225:K225"/>
    <mergeCell ref="U225:X225"/>
    <mergeCell ref="C226:D226"/>
    <mergeCell ref="E226:F226"/>
    <mergeCell ref="I226:K226"/>
    <mergeCell ref="U226:X226"/>
    <mergeCell ref="C227:D227"/>
    <mergeCell ref="E227:F227"/>
    <mergeCell ref="I227:K227"/>
    <mergeCell ref="U227:X227"/>
    <mergeCell ref="C223:D223"/>
    <mergeCell ref="E223:F223"/>
    <mergeCell ref="I223:K223"/>
    <mergeCell ref="U223:X223"/>
    <mergeCell ref="C224:D224"/>
    <mergeCell ref="E224:F224"/>
    <mergeCell ref="I224:K224"/>
    <mergeCell ref="U224:X224"/>
    <mergeCell ref="C221:D221"/>
    <mergeCell ref="E221:F221"/>
    <mergeCell ref="I221:K221"/>
    <mergeCell ref="U221:X221"/>
    <mergeCell ref="C222:D222"/>
    <mergeCell ref="E222:F222"/>
    <mergeCell ref="I222:K222"/>
    <mergeCell ref="U222:X222"/>
    <mergeCell ref="C220:D220"/>
    <mergeCell ref="E220:F220"/>
    <mergeCell ref="I220:K220"/>
    <mergeCell ref="U220:X220"/>
    <mergeCell ref="I218:K218"/>
    <mergeCell ref="U218:X218"/>
    <mergeCell ref="C219:D219"/>
    <mergeCell ref="E219:F219"/>
    <mergeCell ref="I219:K219"/>
    <mergeCell ref="U219:X219"/>
    <mergeCell ref="I237:K237"/>
    <mergeCell ref="U237:X237"/>
    <mergeCell ref="C238:D238"/>
    <mergeCell ref="E238:F238"/>
    <mergeCell ref="I238:K238"/>
    <mergeCell ref="U238:X238"/>
    <mergeCell ref="I233:K233"/>
    <mergeCell ref="U233:X233"/>
    <mergeCell ref="C234:D234"/>
    <mergeCell ref="E234:F234"/>
    <mergeCell ref="I234:K234"/>
    <mergeCell ref="U234:X234"/>
    <mergeCell ref="C235:D235"/>
    <mergeCell ref="E235:F235"/>
    <mergeCell ref="I235:K235"/>
    <mergeCell ref="U235:X235"/>
    <mergeCell ref="I213:K213"/>
    <mergeCell ref="U213:X213"/>
    <mergeCell ref="I209:K209"/>
    <mergeCell ref="U209:X209"/>
    <mergeCell ref="C211:D211"/>
    <mergeCell ref="E211:F211"/>
    <mergeCell ref="I211:K211"/>
    <mergeCell ref="U211:X211"/>
    <mergeCell ref="C212:D212"/>
    <mergeCell ref="E212:F212"/>
    <mergeCell ref="I212:K212"/>
    <mergeCell ref="U212:X212"/>
    <mergeCell ref="C210:D210"/>
    <mergeCell ref="E210:F210"/>
    <mergeCell ref="I210:K210"/>
    <mergeCell ref="U210:X210"/>
    <mergeCell ref="C192:D192"/>
    <mergeCell ref="E192:F192"/>
    <mergeCell ref="I192:K192"/>
    <mergeCell ref="U192:X192"/>
    <mergeCell ref="C193:D193"/>
    <mergeCell ref="E193:F193"/>
    <mergeCell ref="I193:K193"/>
    <mergeCell ref="U193:X193"/>
    <mergeCell ref="C208:D208"/>
    <mergeCell ref="E208:F208"/>
    <mergeCell ref="I208:K208"/>
    <mergeCell ref="U208:X208"/>
    <mergeCell ref="C205:D205"/>
    <mergeCell ref="E205:F205"/>
    <mergeCell ref="I205:K205"/>
    <mergeCell ref="U205:X205"/>
    <mergeCell ref="C185:D185"/>
    <mergeCell ref="E185:F185"/>
    <mergeCell ref="I185:K185"/>
    <mergeCell ref="U185:X185"/>
    <mergeCell ref="C183:D183"/>
    <mergeCell ref="E183:F183"/>
    <mergeCell ref="I183:K183"/>
    <mergeCell ref="U183:X183"/>
    <mergeCell ref="C186:D186"/>
    <mergeCell ref="E186:F186"/>
    <mergeCell ref="I186:K186"/>
    <mergeCell ref="U186:X186"/>
    <mergeCell ref="C181:D181"/>
    <mergeCell ref="E181:F181"/>
    <mergeCell ref="I181:K181"/>
    <mergeCell ref="U181:X181"/>
    <mergeCell ref="C182:D182"/>
    <mergeCell ref="E182:F182"/>
    <mergeCell ref="I182:K182"/>
    <mergeCell ref="U182:X182"/>
    <mergeCell ref="C184:D184"/>
    <mergeCell ref="E184:F184"/>
    <mergeCell ref="I184:K184"/>
    <mergeCell ref="U184:X184"/>
    <mergeCell ref="C178:D178"/>
    <mergeCell ref="E178:F178"/>
    <mergeCell ref="I178:K178"/>
    <mergeCell ref="U178:X178"/>
    <mergeCell ref="C179:D179"/>
    <mergeCell ref="E179:F179"/>
    <mergeCell ref="I179:K179"/>
    <mergeCell ref="U179:X179"/>
    <mergeCell ref="C180:D180"/>
    <mergeCell ref="E180:F180"/>
    <mergeCell ref="I180:K180"/>
    <mergeCell ref="U180:X180"/>
    <mergeCell ref="C175:D175"/>
    <mergeCell ref="E175:F175"/>
    <mergeCell ref="I175:K175"/>
    <mergeCell ref="U175:X175"/>
    <mergeCell ref="C176:D176"/>
    <mergeCell ref="E176:F176"/>
    <mergeCell ref="I176:K176"/>
    <mergeCell ref="U176:X176"/>
    <mergeCell ref="C177:D177"/>
    <mergeCell ref="E177:F177"/>
    <mergeCell ref="I177:K177"/>
    <mergeCell ref="U177:X177"/>
    <mergeCell ref="C172:D172"/>
    <mergeCell ref="E172:F172"/>
    <mergeCell ref="I172:K172"/>
    <mergeCell ref="U172:X172"/>
    <mergeCell ref="C173:D173"/>
    <mergeCell ref="E173:F173"/>
    <mergeCell ref="I173:K173"/>
    <mergeCell ref="U173:X173"/>
    <mergeCell ref="C174:D174"/>
    <mergeCell ref="E174:F174"/>
    <mergeCell ref="I174:K174"/>
    <mergeCell ref="U174:X174"/>
    <mergeCell ref="C169:D169"/>
    <mergeCell ref="E169:F169"/>
    <mergeCell ref="I169:K169"/>
    <mergeCell ref="U169:X169"/>
    <mergeCell ref="C170:D170"/>
    <mergeCell ref="E170:F170"/>
    <mergeCell ref="I170:K170"/>
    <mergeCell ref="U170:X170"/>
    <mergeCell ref="C171:D171"/>
    <mergeCell ref="E171:F171"/>
    <mergeCell ref="I171:K171"/>
    <mergeCell ref="U171:X171"/>
    <mergeCell ref="C206:D206"/>
    <mergeCell ref="E206:F206"/>
    <mergeCell ref="I206:K206"/>
    <mergeCell ref="U206:X206"/>
    <mergeCell ref="C207:D207"/>
    <mergeCell ref="E207:F207"/>
    <mergeCell ref="I207:K207"/>
    <mergeCell ref="U207:X207"/>
    <mergeCell ref="C161:D161"/>
    <mergeCell ref="E161:F161"/>
    <mergeCell ref="I161:K161"/>
    <mergeCell ref="U161:X161"/>
    <mergeCell ref="C162:D162"/>
    <mergeCell ref="E162:F162"/>
    <mergeCell ref="I162:K162"/>
    <mergeCell ref="U162:X162"/>
    <mergeCell ref="C164:D164"/>
    <mergeCell ref="E164:F164"/>
    <mergeCell ref="I164:K164"/>
    <mergeCell ref="U164:X164"/>
    <mergeCell ref="C165:D165"/>
    <mergeCell ref="E165:F165"/>
    <mergeCell ref="I165:K165"/>
    <mergeCell ref="U165:X165"/>
    <mergeCell ref="C202:D202"/>
    <mergeCell ref="E202:F202"/>
    <mergeCell ref="I202:K202"/>
    <mergeCell ref="U202:X202"/>
    <mergeCell ref="C203:D203"/>
    <mergeCell ref="E203:F203"/>
    <mergeCell ref="I203:K203"/>
    <mergeCell ref="U203:X203"/>
    <mergeCell ref="C204:D204"/>
    <mergeCell ref="E204:F204"/>
    <mergeCell ref="I204:K204"/>
    <mergeCell ref="U204:X204"/>
    <mergeCell ref="C199:D199"/>
    <mergeCell ref="E199:F199"/>
    <mergeCell ref="I199:K199"/>
    <mergeCell ref="U199:X199"/>
    <mergeCell ref="C200:D200"/>
    <mergeCell ref="E200:F200"/>
    <mergeCell ref="I200:K200"/>
    <mergeCell ref="U200:X200"/>
    <mergeCell ref="C201:D201"/>
    <mergeCell ref="E201:F201"/>
    <mergeCell ref="I201:K201"/>
    <mergeCell ref="U201:X201"/>
    <mergeCell ref="C196:D196"/>
    <mergeCell ref="E196:F196"/>
    <mergeCell ref="I196:K196"/>
    <mergeCell ref="U196:X196"/>
    <mergeCell ref="C197:D197"/>
    <mergeCell ref="E197:F197"/>
    <mergeCell ref="I197:K197"/>
    <mergeCell ref="U197:X197"/>
    <mergeCell ref="C198:D198"/>
    <mergeCell ref="E198:F198"/>
    <mergeCell ref="I198:K198"/>
    <mergeCell ref="U198:X198"/>
    <mergeCell ref="C187:D187"/>
    <mergeCell ref="E187:F187"/>
    <mergeCell ref="I187:K187"/>
    <mergeCell ref="U187:X187"/>
    <mergeCell ref="C188:D188"/>
    <mergeCell ref="E188:F188"/>
    <mergeCell ref="I188:K188"/>
    <mergeCell ref="U188:X188"/>
    <mergeCell ref="C194:D194"/>
    <mergeCell ref="E194:F194"/>
    <mergeCell ref="I194:K194"/>
    <mergeCell ref="U194:X194"/>
    <mergeCell ref="C189:D189"/>
    <mergeCell ref="E189:F189"/>
    <mergeCell ref="I189:K189"/>
    <mergeCell ref="U189:X189"/>
    <mergeCell ref="C190:D190"/>
    <mergeCell ref="E190:F190"/>
    <mergeCell ref="I190:K190"/>
    <mergeCell ref="U190:X190"/>
    <mergeCell ref="C191:D191"/>
    <mergeCell ref="E191:F191"/>
    <mergeCell ref="I191:K191"/>
    <mergeCell ref="U191:X191"/>
    <mergeCell ref="C163:D163"/>
    <mergeCell ref="E163:F163"/>
    <mergeCell ref="I163:K163"/>
    <mergeCell ref="U163:X163"/>
    <mergeCell ref="C166:D166"/>
    <mergeCell ref="E166:F166"/>
    <mergeCell ref="I166:K166"/>
    <mergeCell ref="U166:X166"/>
    <mergeCell ref="C167:D167"/>
    <mergeCell ref="E167:F167"/>
    <mergeCell ref="I167:K167"/>
    <mergeCell ref="U167:X167"/>
    <mergeCell ref="C168:D168"/>
    <mergeCell ref="E168:F168"/>
    <mergeCell ref="I168:K168"/>
    <mergeCell ref="U168:X168"/>
    <mergeCell ref="C160:D160"/>
    <mergeCell ref="E160:F160"/>
    <mergeCell ref="I160:K160"/>
    <mergeCell ref="U160:X160"/>
    <mergeCell ref="C62:D62"/>
    <mergeCell ref="E62:F62"/>
    <mergeCell ref="I62:K62"/>
    <mergeCell ref="U62:X62"/>
    <mergeCell ref="C63:D63"/>
    <mergeCell ref="E63:F63"/>
    <mergeCell ref="I63:K63"/>
    <mergeCell ref="U63:X63"/>
    <mergeCell ref="C64:D64"/>
    <mergeCell ref="E64:F64"/>
    <mergeCell ref="I64:K64"/>
    <mergeCell ref="U64:X64"/>
    <mergeCell ref="C57:D57"/>
    <mergeCell ref="E57:F57"/>
    <mergeCell ref="I57:K57"/>
    <mergeCell ref="U57:X57"/>
    <mergeCell ref="C58:D58"/>
    <mergeCell ref="E58:F58"/>
    <mergeCell ref="I58:K58"/>
    <mergeCell ref="U58:X58"/>
    <mergeCell ref="C59:D59"/>
    <mergeCell ref="E59:F59"/>
    <mergeCell ref="I59:K59"/>
    <mergeCell ref="U59:X59"/>
    <mergeCell ref="C54:D54"/>
    <mergeCell ref="E54:F54"/>
    <mergeCell ref="I54:K54"/>
    <mergeCell ref="U54:X54"/>
    <mergeCell ref="C55:D55"/>
    <mergeCell ref="E55:F55"/>
    <mergeCell ref="I55:K55"/>
    <mergeCell ref="U55:X55"/>
    <mergeCell ref="C56:D56"/>
    <mergeCell ref="E56:F56"/>
    <mergeCell ref="I56:K56"/>
    <mergeCell ref="U56:X56"/>
    <mergeCell ref="C51:D51"/>
    <mergeCell ref="E51:F51"/>
    <mergeCell ref="I51:K51"/>
    <mergeCell ref="U51:X51"/>
    <mergeCell ref="C52:D52"/>
    <mergeCell ref="E52:F52"/>
    <mergeCell ref="I52:K52"/>
    <mergeCell ref="U52:X52"/>
    <mergeCell ref="C53:D53"/>
    <mergeCell ref="E53:F53"/>
    <mergeCell ref="I53:K53"/>
    <mergeCell ref="U53:X53"/>
    <mergeCell ref="C48:D48"/>
    <mergeCell ref="E48:F48"/>
    <mergeCell ref="I48:K48"/>
    <mergeCell ref="U48:X48"/>
    <mergeCell ref="C49:D49"/>
    <mergeCell ref="E49:F49"/>
    <mergeCell ref="I49:K49"/>
    <mergeCell ref="U49:X49"/>
    <mergeCell ref="C50:D50"/>
    <mergeCell ref="E50:F50"/>
    <mergeCell ref="I50:K50"/>
    <mergeCell ref="U50:X50"/>
    <mergeCell ref="C42:D42"/>
    <mergeCell ref="E42:F42"/>
    <mergeCell ref="I42:K42"/>
    <mergeCell ref="U42:X42"/>
    <mergeCell ref="C47:D47"/>
    <mergeCell ref="E47:F47"/>
    <mergeCell ref="I47:K47"/>
    <mergeCell ref="U47:X47"/>
    <mergeCell ref="C46:D46"/>
    <mergeCell ref="E46:F46"/>
    <mergeCell ref="I46:K46"/>
    <mergeCell ref="U46:X46"/>
    <mergeCell ref="C43:D43"/>
    <mergeCell ref="E43:F43"/>
    <mergeCell ref="I43:K43"/>
    <mergeCell ref="U43:X43"/>
    <mergeCell ref="C44:D44"/>
    <mergeCell ref="E44:F44"/>
    <mergeCell ref="I44:K44"/>
    <mergeCell ref="U44:X44"/>
    <mergeCell ref="C45:D45"/>
    <mergeCell ref="E45:F45"/>
    <mergeCell ref="I45:K45"/>
    <mergeCell ref="U45:X45"/>
    <mergeCell ref="C77:D77"/>
    <mergeCell ref="E77:F77"/>
    <mergeCell ref="I77:K77"/>
    <mergeCell ref="U77:X77"/>
    <mergeCell ref="C78:D78"/>
    <mergeCell ref="E78:F78"/>
    <mergeCell ref="I78:K78"/>
    <mergeCell ref="U78:X78"/>
    <mergeCell ref="C79:D79"/>
    <mergeCell ref="E79:F79"/>
    <mergeCell ref="I79:K79"/>
    <mergeCell ref="U79:X79"/>
    <mergeCell ref="C74:D74"/>
    <mergeCell ref="E74:F74"/>
    <mergeCell ref="I74:K74"/>
    <mergeCell ref="U74:X74"/>
    <mergeCell ref="C75:D75"/>
    <mergeCell ref="E75:F75"/>
    <mergeCell ref="I75:K75"/>
    <mergeCell ref="U75:X75"/>
    <mergeCell ref="C76:D76"/>
    <mergeCell ref="E76:F76"/>
    <mergeCell ref="I76:K76"/>
    <mergeCell ref="U76:X76"/>
    <mergeCell ref="C71:D71"/>
    <mergeCell ref="E71:F71"/>
    <mergeCell ref="I71:K71"/>
    <mergeCell ref="U71:X71"/>
    <mergeCell ref="C72:D72"/>
    <mergeCell ref="E72:F72"/>
    <mergeCell ref="I72:K72"/>
    <mergeCell ref="U72:X72"/>
    <mergeCell ref="C73:D73"/>
    <mergeCell ref="E73:F73"/>
    <mergeCell ref="I73:K73"/>
    <mergeCell ref="U73:X73"/>
    <mergeCell ref="C68:D68"/>
    <mergeCell ref="E68:F68"/>
    <mergeCell ref="I68:K68"/>
    <mergeCell ref="U68:X68"/>
    <mergeCell ref="C69:D69"/>
    <mergeCell ref="E69:F69"/>
    <mergeCell ref="I69:K69"/>
    <mergeCell ref="U69:X69"/>
    <mergeCell ref="C70:D70"/>
    <mergeCell ref="E70:F70"/>
    <mergeCell ref="I70:K70"/>
    <mergeCell ref="U70:X70"/>
    <mergeCell ref="C65:D65"/>
    <mergeCell ref="E65:F65"/>
    <mergeCell ref="I65:K65"/>
    <mergeCell ref="U65:X65"/>
    <mergeCell ref="C66:D66"/>
    <mergeCell ref="E66:F66"/>
    <mergeCell ref="I66:K66"/>
    <mergeCell ref="U66:X66"/>
    <mergeCell ref="C67:D67"/>
    <mergeCell ref="E67:F67"/>
    <mergeCell ref="I67:K67"/>
    <mergeCell ref="U67:X67"/>
    <mergeCell ref="C60:D60"/>
    <mergeCell ref="E60:F60"/>
    <mergeCell ref="I60:K60"/>
    <mergeCell ref="U60:X60"/>
    <mergeCell ref="C61:D61"/>
    <mergeCell ref="E61:F61"/>
    <mergeCell ref="I61:K61"/>
    <mergeCell ref="U61:X61"/>
    <mergeCell ref="C38:D38"/>
    <mergeCell ref="E38:F38"/>
    <mergeCell ref="I38:K38"/>
    <mergeCell ref="U38:X38"/>
    <mergeCell ref="C39:D39"/>
    <mergeCell ref="E39:F39"/>
    <mergeCell ref="I39:K39"/>
    <mergeCell ref="U39:X39"/>
    <mergeCell ref="C40:D40"/>
    <mergeCell ref="E40:F40"/>
    <mergeCell ref="I40:K40"/>
    <mergeCell ref="U40:X40"/>
    <mergeCell ref="C41:D41"/>
    <mergeCell ref="E41:F41"/>
    <mergeCell ref="I41:K41"/>
    <mergeCell ref="U41:X41"/>
    <mergeCell ref="C34:D34"/>
    <mergeCell ref="E34:F34"/>
    <mergeCell ref="I34:K34"/>
    <mergeCell ref="U34:X34"/>
    <mergeCell ref="C36:D36"/>
    <mergeCell ref="E36:F36"/>
    <mergeCell ref="I36:K36"/>
    <mergeCell ref="U36:X36"/>
    <mergeCell ref="C37:D37"/>
    <mergeCell ref="E37:F37"/>
    <mergeCell ref="I37:K37"/>
    <mergeCell ref="U37:X37"/>
    <mergeCell ref="C35:D35"/>
    <mergeCell ref="E35:F35"/>
    <mergeCell ref="I35:K35"/>
    <mergeCell ref="U35:X35"/>
    <mergeCell ref="E116:F116"/>
    <mergeCell ref="C106:D106"/>
    <mergeCell ref="C96:D96"/>
    <mergeCell ref="E96:F96"/>
    <mergeCell ref="C98:D98"/>
    <mergeCell ref="E98:F98"/>
    <mergeCell ref="C97:D97"/>
    <mergeCell ref="E97:F97"/>
    <mergeCell ref="E106:F106"/>
    <mergeCell ref="C102:D102"/>
    <mergeCell ref="E102:F102"/>
    <mergeCell ref="C100:D100"/>
    <mergeCell ref="E100:F100"/>
    <mergeCell ref="C107:D107"/>
    <mergeCell ref="E107:F107"/>
    <mergeCell ref="E101:F101"/>
    <mergeCell ref="E296:F296"/>
    <mergeCell ref="E297:F297"/>
    <mergeCell ref="C295:D295"/>
    <mergeCell ref="C296:D296"/>
    <mergeCell ref="C297:D297"/>
    <mergeCell ref="E295:F295"/>
    <mergeCell ref="C195:D195"/>
    <mergeCell ref="E195:F195"/>
    <mergeCell ref="C209:D209"/>
    <mergeCell ref="E209:F209"/>
    <mergeCell ref="C213:D213"/>
    <mergeCell ref="E213:F213"/>
    <mergeCell ref="C233:D233"/>
    <mergeCell ref="E233:F233"/>
    <mergeCell ref="C237:D237"/>
    <mergeCell ref="E237:F237"/>
    <mergeCell ref="C218:D218"/>
    <mergeCell ref="E218:F218"/>
    <mergeCell ref="B5:C5"/>
    <mergeCell ref="B6:C6"/>
    <mergeCell ref="D6:F6"/>
    <mergeCell ref="U23:X23"/>
    <mergeCell ref="U24:X24"/>
    <mergeCell ref="J16:J19"/>
    <mergeCell ref="B17:C18"/>
    <mergeCell ref="L20:T20"/>
    <mergeCell ref="U21:X21"/>
    <mergeCell ref="J9:J10"/>
    <mergeCell ref="U20:X20"/>
    <mergeCell ref="J12:K12"/>
    <mergeCell ref="L12:T12"/>
    <mergeCell ref="J13:K13"/>
    <mergeCell ref="J14:K14"/>
    <mergeCell ref="C20:D20"/>
    <mergeCell ref="E20:F20"/>
    <mergeCell ref="I20:K20"/>
    <mergeCell ref="I21:K21"/>
    <mergeCell ref="I22:K22"/>
    <mergeCell ref="U22:X22"/>
    <mergeCell ref="E21:F21"/>
    <mergeCell ref="E22:F22"/>
    <mergeCell ref="C21:D21"/>
    <mergeCell ref="E32:F32"/>
    <mergeCell ref="I32:K32"/>
    <mergeCell ref="E33:F33"/>
    <mergeCell ref="I33:K33"/>
    <mergeCell ref="U33:X33"/>
    <mergeCell ref="I25:K25"/>
    <mergeCell ref="U25:X25"/>
    <mergeCell ref="I23:K23"/>
    <mergeCell ref="I24:K24"/>
    <mergeCell ref="I26:K26"/>
    <mergeCell ref="U26:X26"/>
    <mergeCell ref="I27:K27"/>
    <mergeCell ref="U27:X27"/>
    <mergeCell ref="E23:F23"/>
    <mergeCell ref="E24:F24"/>
    <mergeCell ref="E25:F25"/>
    <mergeCell ref="E26:F26"/>
    <mergeCell ref="E27:F27"/>
    <mergeCell ref="E31:F31"/>
    <mergeCell ref="I31:K31"/>
    <mergeCell ref="U31:X31"/>
    <mergeCell ref="E28:F28"/>
    <mergeCell ref="I28:K28"/>
    <mergeCell ref="I107:K107"/>
    <mergeCell ref="U107:X107"/>
    <mergeCell ref="I104:K104"/>
    <mergeCell ref="U104:X104"/>
    <mergeCell ref="I101:K101"/>
    <mergeCell ref="I100:K100"/>
    <mergeCell ref="U100:X100"/>
    <mergeCell ref="I106:K106"/>
    <mergeCell ref="U32:X32"/>
    <mergeCell ref="U297:X297"/>
    <mergeCell ref="U295:X295"/>
    <mergeCell ref="U296:X296"/>
    <mergeCell ref="I297:K297"/>
    <mergeCell ref="U195:X195"/>
    <mergeCell ref="U95:X95"/>
    <mergeCell ref="I295:K295"/>
    <mergeCell ref="I296:K296"/>
    <mergeCell ref="I195:K195"/>
    <mergeCell ref="I95:K95"/>
    <mergeCell ref="I96:K96"/>
    <mergeCell ref="U101:X101"/>
    <mergeCell ref="U118:X118"/>
    <mergeCell ref="U113:X113"/>
    <mergeCell ref="I97:K97"/>
    <mergeCell ref="U97:X97"/>
    <mergeCell ref="I102:K102"/>
    <mergeCell ref="U102:X102"/>
    <mergeCell ref="I98:K98"/>
    <mergeCell ref="U98:X98"/>
    <mergeCell ref="E82:F82"/>
    <mergeCell ref="E84:F84"/>
    <mergeCell ref="C84:D84"/>
    <mergeCell ref="U80:X80"/>
    <mergeCell ref="I82:K82"/>
    <mergeCell ref="I80:K80"/>
    <mergeCell ref="U94:X94"/>
    <mergeCell ref="U93:X93"/>
    <mergeCell ref="I83:K83"/>
    <mergeCell ref="I86:K86"/>
    <mergeCell ref="U84:X84"/>
    <mergeCell ref="U82:X82"/>
    <mergeCell ref="U83:X83"/>
    <mergeCell ref="I93:K93"/>
    <mergeCell ref="I94:K94"/>
    <mergeCell ref="U85:X85"/>
    <mergeCell ref="I84:K84"/>
    <mergeCell ref="I87:K87"/>
    <mergeCell ref="I92:K92"/>
    <mergeCell ref="C94:D94"/>
    <mergeCell ref="E94:F94"/>
    <mergeCell ref="C93:D93"/>
    <mergeCell ref="E93:F93"/>
    <mergeCell ref="C317:S317"/>
    <mergeCell ref="U300:X300"/>
    <mergeCell ref="C308:S308"/>
    <mergeCell ref="C309:S309"/>
    <mergeCell ref="C316:S316"/>
    <mergeCell ref="C300:D300"/>
    <mergeCell ref="E300:F300"/>
    <mergeCell ref="U299:X299"/>
    <mergeCell ref="U298:X298"/>
    <mergeCell ref="C298:D298"/>
    <mergeCell ref="E298:F298"/>
    <mergeCell ref="C299:D299"/>
    <mergeCell ref="E299:F299"/>
    <mergeCell ref="I298:K298"/>
    <mergeCell ref="I299:K299"/>
    <mergeCell ref="C118:D118"/>
    <mergeCell ref="E118:F118"/>
    <mergeCell ref="I118:K118"/>
    <mergeCell ref="C81:D81"/>
    <mergeCell ref="E81:F81"/>
    <mergeCell ref="I81:K81"/>
    <mergeCell ref="U81:X81"/>
    <mergeCell ref="U96:X96"/>
    <mergeCell ref="C95:D95"/>
    <mergeCell ref="E95:F95"/>
    <mergeCell ref="U87:X87"/>
    <mergeCell ref="C90:D90"/>
    <mergeCell ref="E90:F90"/>
    <mergeCell ref="I90:K90"/>
    <mergeCell ref="U90:X90"/>
    <mergeCell ref="C91:D91"/>
    <mergeCell ref="E91:F91"/>
    <mergeCell ref="I91:K91"/>
    <mergeCell ref="C85:D85"/>
    <mergeCell ref="E85:F85"/>
    <mergeCell ref="C86:D86"/>
    <mergeCell ref="E86:F86"/>
    <mergeCell ref="E99:F99"/>
    <mergeCell ref="C101:D101"/>
    <mergeCell ref="E113:F113"/>
    <mergeCell ref="I113:K113"/>
    <mergeCell ref="C116:D116"/>
    <mergeCell ref="C108:D108"/>
    <mergeCell ref="E108:F108"/>
    <mergeCell ref="I116:K116"/>
    <mergeCell ref="U116:X116"/>
    <mergeCell ref="C22:D22"/>
    <mergeCell ref="C23:D23"/>
    <mergeCell ref="C24:D24"/>
    <mergeCell ref="C25:D25"/>
    <mergeCell ref="C26:D26"/>
    <mergeCell ref="C27:D27"/>
    <mergeCell ref="C32:D32"/>
    <mergeCell ref="C33:D33"/>
    <mergeCell ref="C99:D99"/>
    <mergeCell ref="C80:D80"/>
    <mergeCell ref="C31:D31"/>
    <mergeCell ref="C28:D28"/>
    <mergeCell ref="E80:F80"/>
    <mergeCell ref="C82:D82"/>
    <mergeCell ref="C83:D83"/>
    <mergeCell ref="E83:F83"/>
    <mergeCell ref="I85:K85"/>
    <mergeCell ref="I99:K99"/>
    <mergeCell ref="U99:X99"/>
    <mergeCell ref="C105:D105"/>
    <mergeCell ref="E105:F105"/>
    <mergeCell ref="I105:K105"/>
    <mergeCell ref="U105:X105"/>
    <mergeCell ref="C103:D103"/>
    <mergeCell ref="E103:F103"/>
    <mergeCell ref="I103:K103"/>
    <mergeCell ref="U103:X103"/>
    <mergeCell ref="C104:D104"/>
    <mergeCell ref="E104:F104"/>
    <mergeCell ref="C132:D132"/>
    <mergeCell ref="E132:F132"/>
    <mergeCell ref="I132:K132"/>
    <mergeCell ref="U132:X132"/>
    <mergeCell ref="C147:D147"/>
    <mergeCell ref="E147:F147"/>
    <mergeCell ref="I147:K147"/>
    <mergeCell ref="U147:X147"/>
    <mergeCell ref="U106:X106"/>
    <mergeCell ref="C117:D117"/>
    <mergeCell ref="E117:F117"/>
    <mergeCell ref="I117:K117"/>
    <mergeCell ref="U117:X117"/>
    <mergeCell ref="I108:K108"/>
    <mergeCell ref="U108:X108"/>
    <mergeCell ref="C110:D110"/>
    <mergeCell ref="E110:F110"/>
    <mergeCell ref="I110:K110"/>
    <mergeCell ref="U110:X110"/>
    <mergeCell ref="C111:D111"/>
    <mergeCell ref="E111:F111"/>
    <mergeCell ref="I111:K111"/>
    <mergeCell ref="U111:X111"/>
    <mergeCell ref="C113:D113"/>
    <mergeCell ref="C119:D119"/>
    <mergeCell ref="E119:F119"/>
    <mergeCell ref="I119:K119"/>
    <mergeCell ref="U119:X119"/>
    <mergeCell ref="C120:D120"/>
    <mergeCell ref="E120:F120"/>
    <mergeCell ref="I120:K120"/>
    <mergeCell ref="U120:X120"/>
    <mergeCell ref="C121:D121"/>
    <mergeCell ref="E121:F121"/>
    <mergeCell ref="I121:K121"/>
    <mergeCell ref="U121:X121"/>
    <mergeCell ref="C123:D123"/>
    <mergeCell ref="E123:F123"/>
    <mergeCell ref="I123:K123"/>
    <mergeCell ref="U123:X123"/>
    <mergeCell ref="C109:D109"/>
    <mergeCell ref="E109:F109"/>
    <mergeCell ref="I109:K109"/>
    <mergeCell ref="U109:X109"/>
    <mergeCell ref="C112:D112"/>
    <mergeCell ref="E112:F112"/>
    <mergeCell ref="I112:K112"/>
    <mergeCell ref="U112:X112"/>
    <mergeCell ref="C114:D114"/>
    <mergeCell ref="E114:F114"/>
    <mergeCell ref="I114:K114"/>
    <mergeCell ref="U114:X114"/>
    <mergeCell ref="C115:D115"/>
    <mergeCell ref="E115:F115"/>
    <mergeCell ref="I115:K115"/>
    <mergeCell ref="U115:X115"/>
    <mergeCell ref="C122:D122"/>
    <mergeCell ref="E122:F122"/>
    <mergeCell ref="I122:K122"/>
    <mergeCell ref="U122:X122"/>
    <mergeCell ref="U28:X28"/>
    <mergeCell ref="C30:D30"/>
    <mergeCell ref="E30:F30"/>
    <mergeCell ref="I30:K30"/>
    <mergeCell ref="U30:X30"/>
    <mergeCell ref="C29:D29"/>
    <mergeCell ref="E29:F29"/>
    <mergeCell ref="I29:K29"/>
    <mergeCell ref="U29:X29"/>
    <mergeCell ref="I124:K124"/>
    <mergeCell ref="U124:X124"/>
    <mergeCell ref="C130:D130"/>
    <mergeCell ref="E130:F130"/>
    <mergeCell ref="I130:K130"/>
    <mergeCell ref="U130:X130"/>
    <mergeCell ref="C131:D131"/>
    <mergeCell ref="E131:F131"/>
    <mergeCell ref="I131:K131"/>
    <mergeCell ref="U131:X131"/>
    <mergeCell ref="C127:D127"/>
    <mergeCell ref="E127:F127"/>
    <mergeCell ref="I127:K127"/>
    <mergeCell ref="U127:X127"/>
    <mergeCell ref="C128:D128"/>
    <mergeCell ref="E128:F128"/>
    <mergeCell ref="I128:K128"/>
    <mergeCell ref="U128:X128"/>
    <mergeCell ref="C126:D126"/>
    <mergeCell ref="E126:F126"/>
    <mergeCell ref="I126:K126"/>
    <mergeCell ref="U126:X126"/>
    <mergeCell ref="C125:D125"/>
    <mergeCell ref="E125:F125"/>
    <mergeCell ref="U86:X86"/>
    <mergeCell ref="C87:D87"/>
    <mergeCell ref="E87:F87"/>
    <mergeCell ref="C92:D92"/>
    <mergeCell ref="E92:F92"/>
    <mergeCell ref="U92:X92"/>
    <mergeCell ref="C88:D88"/>
    <mergeCell ref="E88:F88"/>
    <mergeCell ref="I88:K88"/>
    <mergeCell ref="U88:X88"/>
    <mergeCell ref="C89:D89"/>
    <mergeCell ref="E89:F89"/>
    <mergeCell ref="I89:K89"/>
    <mergeCell ref="U89:X89"/>
    <mergeCell ref="U91:X91"/>
    <mergeCell ref="I125:K125"/>
    <mergeCell ref="U125:X125"/>
    <mergeCell ref="C124:D124"/>
    <mergeCell ref="E124:F124"/>
    <mergeCell ref="C150:D150"/>
    <mergeCell ref="E150:F150"/>
    <mergeCell ref="I150:K150"/>
    <mergeCell ref="C141:D141"/>
    <mergeCell ref="E141:F141"/>
    <mergeCell ref="I141:K141"/>
    <mergeCell ref="U141:X141"/>
    <mergeCell ref="C142:D142"/>
    <mergeCell ref="E142:F142"/>
    <mergeCell ref="I142:K142"/>
    <mergeCell ref="U142:X142"/>
    <mergeCell ref="C143:D143"/>
    <mergeCell ref="C214:D214"/>
    <mergeCell ref="E214:F214"/>
    <mergeCell ref="I214:K214"/>
    <mergeCell ref="U214:X214"/>
    <mergeCell ref="C216:D216"/>
    <mergeCell ref="E216:F216"/>
    <mergeCell ref="I216:K216"/>
    <mergeCell ref="U216:X216"/>
    <mergeCell ref="C217:D217"/>
    <mergeCell ref="E217:F217"/>
    <mergeCell ref="I217:K217"/>
    <mergeCell ref="U217:X217"/>
    <mergeCell ref="C215:D215"/>
    <mergeCell ref="E215:F215"/>
    <mergeCell ref="I215:K215"/>
    <mergeCell ref="U215:X215"/>
    <mergeCell ref="U231:X231"/>
    <mergeCell ref="C231:D231"/>
    <mergeCell ref="E231:F231"/>
    <mergeCell ref="I231:K231"/>
    <mergeCell ref="C236:D236"/>
    <mergeCell ref="E236:F236"/>
    <mergeCell ref="I236:K236"/>
    <mergeCell ref="U236:X236"/>
    <mergeCell ref="C145:D145"/>
    <mergeCell ref="E145:F145"/>
    <mergeCell ref="I145:K145"/>
    <mergeCell ref="U145:X145"/>
    <mergeCell ref="C146:D146"/>
    <mergeCell ref="E146:F146"/>
    <mergeCell ref="I146:K146"/>
    <mergeCell ref="U146:X146"/>
    <mergeCell ref="C148:D148"/>
    <mergeCell ref="E148:F148"/>
    <mergeCell ref="I148:K148"/>
    <mergeCell ref="U148:X148"/>
    <mergeCell ref="C149:D149"/>
    <mergeCell ref="E149:F149"/>
    <mergeCell ref="I149:K149"/>
    <mergeCell ref="U149:X149"/>
    <mergeCell ref="C232:D232"/>
    <mergeCell ref="E232:F232"/>
    <mergeCell ref="I232:K232"/>
    <mergeCell ref="U232:X232"/>
    <mergeCell ref="C136:D136"/>
    <mergeCell ref="E136:F136"/>
    <mergeCell ref="I136:K136"/>
    <mergeCell ref="U136:X136"/>
    <mergeCell ref="C137:D137"/>
    <mergeCell ref="C133:D133"/>
    <mergeCell ref="E133:F133"/>
    <mergeCell ref="I133:K133"/>
    <mergeCell ref="U133:X133"/>
    <mergeCell ref="C134:D134"/>
    <mergeCell ref="E134:F134"/>
    <mergeCell ref="I134:K134"/>
    <mergeCell ref="U134:X134"/>
    <mergeCell ref="C135:D135"/>
    <mergeCell ref="E135:F135"/>
    <mergeCell ref="I135:K135"/>
    <mergeCell ref="U135:X135"/>
    <mergeCell ref="E137:F137"/>
    <mergeCell ref="I137:K137"/>
    <mergeCell ref="U137:X137"/>
    <mergeCell ref="C138:D138"/>
    <mergeCell ref="E138:F138"/>
    <mergeCell ref="I138:K138"/>
    <mergeCell ref="U138:X138"/>
    <mergeCell ref="C139:D139"/>
    <mergeCell ref="E139:F139"/>
    <mergeCell ref="I139:K139"/>
    <mergeCell ref="U139:X139"/>
    <mergeCell ref="C140:D140"/>
    <mergeCell ref="E140:F140"/>
    <mergeCell ref="I140:K140"/>
    <mergeCell ref="U140:X140"/>
    <mergeCell ref="U150:X150"/>
    <mergeCell ref="C151:D151"/>
    <mergeCell ref="E151:F151"/>
    <mergeCell ref="I151:K151"/>
    <mergeCell ref="U151:X151"/>
    <mergeCell ref="E143:F143"/>
    <mergeCell ref="I143:K143"/>
    <mergeCell ref="U143:X143"/>
    <mergeCell ref="C144:D144"/>
    <mergeCell ref="E144:F144"/>
    <mergeCell ref="I144:K144"/>
    <mergeCell ref="U144:X144"/>
    <mergeCell ref="C152:D152"/>
    <mergeCell ref="E152:F152"/>
    <mergeCell ref="I152:K152"/>
    <mergeCell ref="U152:X152"/>
    <mergeCell ref="C153:D153"/>
    <mergeCell ref="E153:F153"/>
    <mergeCell ref="I153:K153"/>
    <mergeCell ref="U153:X153"/>
    <mergeCell ref="C154:D154"/>
    <mergeCell ref="E154:F154"/>
    <mergeCell ref="I154:K154"/>
    <mergeCell ref="U154:X154"/>
    <mergeCell ref="C155:D155"/>
    <mergeCell ref="E155:F155"/>
    <mergeCell ref="I155:K155"/>
    <mergeCell ref="U155:X155"/>
    <mergeCell ref="C156:D156"/>
    <mergeCell ref="E156:F156"/>
    <mergeCell ref="I156:K156"/>
    <mergeCell ref="U156:X156"/>
    <mergeCell ref="C157:D157"/>
    <mergeCell ref="E157:F157"/>
    <mergeCell ref="I157:K157"/>
    <mergeCell ref="U157:X157"/>
    <mergeCell ref="C129:D129"/>
    <mergeCell ref="E129:F129"/>
    <mergeCell ref="I129:K129"/>
    <mergeCell ref="U129:X129"/>
    <mergeCell ref="C158:D158"/>
    <mergeCell ref="E158:F158"/>
    <mergeCell ref="I158:K158"/>
    <mergeCell ref="U158:X158"/>
    <mergeCell ref="C159:D159"/>
    <mergeCell ref="E159:F159"/>
    <mergeCell ref="I159:K159"/>
    <mergeCell ref="U159:X159"/>
  </mergeCells>
  <phoneticPr fontId="3"/>
  <conditionalFormatting sqref="L21:T21 M24:T24 L23:T23 L298:T301 L80:T80 L82:T84 L101:T101 L103:T104 L106:T106 L113:T113 L110:T111 L108:T108 L32:T32 L93:T94 L251:T251">
    <cfRule type="cellIs" dxfId="899" priority="1771" stopIfTrue="1" operator="equal">
      <formula>"H"</formula>
    </cfRule>
    <cfRule type="cellIs" dxfId="898" priority="1772" stopIfTrue="1" operator="equal">
      <formula>"M"</formula>
    </cfRule>
    <cfRule type="cellIs" dxfId="897" priority="1773" stopIfTrue="1" operator="equal">
      <formula>"L"</formula>
    </cfRule>
  </conditionalFormatting>
  <conditionalFormatting sqref="L24">
    <cfRule type="cellIs" dxfId="896" priority="1768" stopIfTrue="1" operator="equal">
      <formula>"H"</formula>
    </cfRule>
    <cfRule type="cellIs" dxfId="895" priority="1769" stopIfTrue="1" operator="equal">
      <formula>"M"</formula>
    </cfRule>
    <cfRule type="cellIs" dxfId="894" priority="1770" stopIfTrue="1" operator="equal">
      <formula>"L"</formula>
    </cfRule>
  </conditionalFormatting>
  <conditionalFormatting sqref="L22:T22">
    <cfRule type="cellIs" dxfId="893" priority="1705" stopIfTrue="1" operator="equal">
      <formula>"H"</formula>
    </cfRule>
    <cfRule type="cellIs" dxfId="892" priority="1706" stopIfTrue="1" operator="equal">
      <formula>"M"</formula>
    </cfRule>
    <cfRule type="cellIs" dxfId="891" priority="1707" stopIfTrue="1" operator="equal">
      <formula>"L"</formula>
    </cfRule>
  </conditionalFormatting>
  <conditionalFormatting sqref="L33:T33">
    <cfRule type="cellIs" dxfId="890" priority="1699" stopIfTrue="1" operator="equal">
      <formula>"H"</formula>
    </cfRule>
    <cfRule type="cellIs" dxfId="889" priority="1700" stopIfTrue="1" operator="equal">
      <formula>"M"</formula>
    </cfRule>
    <cfRule type="cellIs" dxfId="888" priority="1701" stopIfTrue="1" operator="equal">
      <formula>"L"</formula>
    </cfRule>
  </conditionalFormatting>
  <conditionalFormatting sqref="M295:T296">
    <cfRule type="cellIs" dxfId="887" priority="1684" stopIfTrue="1" operator="equal">
      <formula>"H"</formula>
    </cfRule>
    <cfRule type="cellIs" dxfId="886" priority="1685" stopIfTrue="1" operator="equal">
      <formula>"M"</formula>
    </cfRule>
    <cfRule type="cellIs" dxfId="885" priority="1686" stopIfTrue="1" operator="equal">
      <formula>"L"</formula>
    </cfRule>
  </conditionalFormatting>
  <conditionalFormatting sqref="M297:T297">
    <cfRule type="cellIs" dxfId="884" priority="1663" stopIfTrue="1" operator="equal">
      <formula>"H"</formula>
    </cfRule>
    <cfRule type="cellIs" dxfId="883" priority="1664" stopIfTrue="1" operator="equal">
      <formula>"M"</formula>
    </cfRule>
    <cfRule type="cellIs" dxfId="882" priority="1665" stopIfTrue="1" operator="equal">
      <formula>"L"</formula>
    </cfRule>
  </conditionalFormatting>
  <conditionalFormatting sqref="L297">
    <cfRule type="cellIs" dxfId="881" priority="1639" stopIfTrue="1" operator="equal">
      <formula>"H"</formula>
    </cfRule>
    <cfRule type="cellIs" dxfId="880" priority="1640" stopIfTrue="1" operator="equal">
      <formula>"M"</formula>
    </cfRule>
    <cfRule type="cellIs" dxfId="879" priority="1641" stopIfTrue="1" operator="equal">
      <formula>"L"</formula>
    </cfRule>
  </conditionalFormatting>
  <conditionalFormatting sqref="L295:L296">
    <cfRule type="cellIs" dxfId="878" priority="1645" stopIfTrue="1" operator="equal">
      <formula>"H"</formula>
    </cfRule>
    <cfRule type="cellIs" dxfId="877" priority="1646" stopIfTrue="1" operator="equal">
      <formula>"M"</formula>
    </cfRule>
    <cfRule type="cellIs" dxfId="876" priority="1647" stopIfTrue="1" operator="equal">
      <formula>"L"</formula>
    </cfRule>
  </conditionalFormatting>
  <conditionalFormatting sqref="L195">
    <cfRule type="cellIs" dxfId="875" priority="1621" stopIfTrue="1" operator="equal">
      <formula>"H"</formula>
    </cfRule>
    <cfRule type="cellIs" dxfId="874" priority="1622" stopIfTrue="1" operator="equal">
      <formula>"M"</formula>
    </cfRule>
    <cfRule type="cellIs" dxfId="873" priority="1623" stopIfTrue="1" operator="equal">
      <formula>"L"</formula>
    </cfRule>
  </conditionalFormatting>
  <conditionalFormatting sqref="M195:T195">
    <cfRule type="cellIs" dxfId="872" priority="1630" stopIfTrue="1" operator="equal">
      <formula>"H"</formula>
    </cfRule>
    <cfRule type="cellIs" dxfId="871" priority="1631" stopIfTrue="1" operator="equal">
      <formula>"M"</formula>
    </cfRule>
    <cfRule type="cellIs" dxfId="870" priority="1632" stopIfTrue="1" operator="equal">
      <formula>"L"</formula>
    </cfRule>
  </conditionalFormatting>
  <conditionalFormatting sqref="L96:T96">
    <cfRule type="cellIs" dxfId="869" priority="1480" stopIfTrue="1" operator="equal">
      <formula>"H"</formula>
    </cfRule>
    <cfRule type="cellIs" dxfId="868" priority="1481" stopIfTrue="1" operator="equal">
      <formula>"M"</formula>
    </cfRule>
    <cfRule type="cellIs" dxfId="867" priority="1482" stopIfTrue="1" operator="equal">
      <formula>"L"</formula>
    </cfRule>
  </conditionalFormatting>
  <conditionalFormatting sqref="L95:T95">
    <cfRule type="cellIs" dxfId="866" priority="1489" stopIfTrue="1" operator="equal">
      <formula>"H"</formula>
    </cfRule>
    <cfRule type="cellIs" dxfId="865" priority="1490" stopIfTrue="1" operator="equal">
      <formula>"M"</formula>
    </cfRule>
    <cfRule type="cellIs" dxfId="864" priority="1491" stopIfTrue="1" operator="equal">
      <formula>"L"</formula>
    </cfRule>
  </conditionalFormatting>
  <conditionalFormatting sqref="L81:T81">
    <cfRule type="cellIs" dxfId="863" priority="1363" stopIfTrue="1" operator="equal">
      <formula>"H"</formula>
    </cfRule>
    <cfRule type="cellIs" dxfId="862" priority="1364" stopIfTrue="1" operator="equal">
      <formula>"M"</formula>
    </cfRule>
    <cfRule type="cellIs" dxfId="861" priority="1365" stopIfTrue="1" operator="equal">
      <formula>"L"</formula>
    </cfRule>
  </conditionalFormatting>
  <conditionalFormatting sqref="L105:T105">
    <cfRule type="cellIs" dxfId="860" priority="1243" stopIfTrue="1" operator="equal">
      <formula>"H"</formula>
    </cfRule>
    <cfRule type="cellIs" dxfId="859" priority="1244" stopIfTrue="1" operator="equal">
      <formula>"M"</formula>
    </cfRule>
    <cfRule type="cellIs" dxfId="858" priority="1245" stopIfTrue="1" operator="equal">
      <formula>"L"</formula>
    </cfRule>
  </conditionalFormatting>
  <conditionalFormatting sqref="L99:T99">
    <cfRule type="cellIs" dxfId="857" priority="1252" stopIfTrue="1" operator="equal">
      <formula>"H"</formula>
    </cfRule>
    <cfRule type="cellIs" dxfId="856" priority="1253" stopIfTrue="1" operator="equal">
      <formula>"M"</formula>
    </cfRule>
    <cfRule type="cellIs" dxfId="855" priority="1254" stopIfTrue="1" operator="equal">
      <formula>"L"</formula>
    </cfRule>
  </conditionalFormatting>
  <conditionalFormatting sqref="L100:T100">
    <cfRule type="cellIs" dxfId="854" priority="1249" stopIfTrue="1" operator="equal">
      <formula>"H"</formula>
    </cfRule>
    <cfRule type="cellIs" dxfId="853" priority="1250" stopIfTrue="1" operator="equal">
      <formula>"M"</formula>
    </cfRule>
    <cfRule type="cellIs" dxfId="852" priority="1251" stopIfTrue="1" operator="equal">
      <formula>"L"</formula>
    </cfRule>
  </conditionalFormatting>
  <conditionalFormatting sqref="L112:T112">
    <cfRule type="cellIs" dxfId="851" priority="1240" stopIfTrue="1" operator="equal">
      <formula>"H"</formula>
    </cfRule>
    <cfRule type="cellIs" dxfId="850" priority="1241" stopIfTrue="1" operator="equal">
      <formula>"M"</formula>
    </cfRule>
    <cfRule type="cellIs" dxfId="849" priority="1242" stopIfTrue="1" operator="equal">
      <formula>"L"</formula>
    </cfRule>
  </conditionalFormatting>
  <conditionalFormatting sqref="L102:T102">
    <cfRule type="cellIs" dxfId="848" priority="1246" stopIfTrue="1" operator="equal">
      <formula>"H"</formula>
    </cfRule>
    <cfRule type="cellIs" dxfId="847" priority="1247" stopIfTrue="1" operator="equal">
      <formula>"M"</formula>
    </cfRule>
    <cfRule type="cellIs" dxfId="846" priority="1248" stopIfTrue="1" operator="equal">
      <formula>"L"</formula>
    </cfRule>
  </conditionalFormatting>
  <conditionalFormatting sqref="L114:T114">
    <cfRule type="cellIs" dxfId="845" priority="1237" stopIfTrue="1" operator="equal">
      <formula>"H"</formula>
    </cfRule>
    <cfRule type="cellIs" dxfId="844" priority="1238" stopIfTrue="1" operator="equal">
      <formula>"M"</formula>
    </cfRule>
    <cfRule type="cellIs" dxfId="843" priority="1239" stopIfTrue="1" operator="equal">
      <formula>"L"</formula>
    </cfRule>
  </conditionalFormatting>
  <conditionalFormatting sqref="L120:T120">
    <cfRule type="cellIs" dxfId="842" priority="1219" stopIfTrue="1" operator="equal">
      <formula>"H"</formula>
    </cfRule>
    <cfRule type="cellIs" dxfId="841" priority="1220" stopIfTrue="1" operator="equal">
      <formula>"M"</formula>
    </cfRule>
    <cfRule type="cellIs" dxfId="840" priority="1221" stopIfTrue="1" operator="equal">
      <formula>"L"</formula>
    </cfRule>
  </conditionalFormatting>
  <conditionalFormatting sqref="L116:T116">
    <cfRule type="cellIs" dxfId="839" priority="1231" stopIfTrue="1" operator="equal">
      <formula>"H"</formula>
    </cfRule>
    <cfRule type="cellIs" dxfId="838" priority="1232" stopIfTrue="1" operator="equal">
      <formula>"M"</formula>
    </cfRule>
    <cfRule type="cellIs" dxfId="837" priority="1233" stopIfTrue="1" operator="equal">
      <formula>"L"</formula>
    </cfRule>
  </conditionalFormatting>
  <conditionalFormatting sqref="L122:T122">
    <cfRule type="cellIs" dxfId="836" priority="1213" stopIfTrue="1" operator="equal">
      <formula>"H"</formula>
    </cfRule>
    <cfRule type="cellIs" dxfId="835" priority="1214" stopIfTrue="1" operator="equal">
      <formula>"M"</formula>
    </cfRule>
    <cfRule type="cellIs" dxfId="834" priority="1215" stopIfTrue="1" operator="equal">
      <formula>"L"</formula>
    </cfRule>
  </conditionalFormatting>
  <conditionalFormatting sqref="L115:T115">
    <cfRule type="cellIs" dxfId="833" priority="1234" stopIfTrue="1" operator="equal">
      <formula>"H"</formula>
    </cfRule>
    <cfRule type="cellIs" dxfId="832" priority="1235" stopIfTrue="1" operator="equal">
      <formula>"M"</formula>
    </cfRule>
    <cfRule type="cellIs" dxfId="831" priority="1236" stopIfTrue="1" operator="equal">
      <formula>"L"</formula>
    </cfRule>
  </conditionalFormatting>
  <conditionalFormatting sqref="M128:T128">
    <cfRule type="cellIs" dxfId="830" priority="1276" stopIfTrue="1" operator="equal">
      <formula>"H"</formula>
    </cfRule>
    <cfRule type="cellIs" dxfId="829" priority="1277" stopIfTrue="1" operator="equal">
      <formula>"M"</formula>
    </cfRule>
    <cfRule type="cellIs" dxfId="828" priority="1278" stopIfTrue="1" operator="equal">
      <formula>"L"</formula>
    </cfRule>
  </conditionalFormatting>
  <conditionalFormatting sqref="L98:T98">
    <cfRule type="cellIs" dxfId="827" priority="1282" stopIfTrue="1" operator="equal">
      <formula>"H"</formula>
    </cfRule>
    <cfRule type="cellIs" dxfId="826" priority="1283" stopIfTrue="1" operator="equal">
      <formula>"M"</formula>
    </cfRule>
    <cfRule type="cellIs" dxfId="825" priority="1284" stopIfTrue="1" operator="equal">
      <formula>"L"</formula>
    </cfRule>
  </conditionalFormatting>
  <conditionalFormatting sqref="L109:T109">
    <cfRule type="cellIs" dxfId="824" priority="1201" stopIfTrue="1" operator="equal">
      <formula>"H"</formula>
    </cfRule>
    <cfRule type="cellIs" dxfId="823" priority="1202" stopIfTrue="1" operator="equal">
      <formula>"M"</formula>
    </cfRule>
    <cfRule type="cellIs" dxfId="822" priority="1203" stopIfTrue="1" operator="equal">
      <formula>"L"</formula>
    </cfRule>
  </conditionalFormatting>
  <conditionalFormatting sqref="L123:T123">
    <cfRule type="cellIs" dxfId="821" priority="1204" stopIfTrue="1" operator="equal">
      <formula>"H"</formula>
    </cfRule>
    <cfRule type="cellIs" dxfId="820" priority="1205" stopIfTrue="1" operator="equal">
      <formula>"M"</formula>
    </cfRule>
    <cfRule type="cellIs" dxfId="819" priority="1206" stopIfTrue="1" operator="equal">
      <formula>"L"</formula>
    </cfRule>
  </conditionalFormatting>
  <conditionalFormatting sqref="L26">
    <cfRule type="cellIs" dxfId="818" priority="1189" stopIfTrue="1" operator="equal">
      <formula>"H"</formula>
    </cfRule>
    <cfRule type="cellIs" dxfId="817" priority="1190" stopIfTrue="1" operator="equal">
      <formula>"M"</formula>
    </cfRule>
    <cfRule type="cellIs" dxfId="816" priority="1191" stopIfTrue="1" operator="equal">
      <formula>"L"</formula>
    </cfRule>
  </conditionalFormatting>
  <conditionalFormatting sqref="L128">
    <cfRule type="cellIs" dxfId="815" priority="1267" stopIfTrue="1" operator="equal">
      <formula>"H"</formula>
    </cfRule>
    <cfRule type="cellIs" dxfId="814" priority="1268" stopIfTrue="1" operator="equal">
      <formula>"M"</formula>
    </cfRule>
    <cfRule type="cellIs" dxfId="813" priority="1269" stopIfTrue="1" operator="equal">
      <formula>"L"</formula>
    </cfRule>
  </conditionalFormatting>
  <conditionalFormatting sqref="L107:T107">
    <cfRule type="cellIs" dxfId="812" priority="1198" stopIfTrue="1" operator="equal">
      <formula>"H"</formula>
    </cfRule>
    <cfRule type="cellIs" dxfId="811" priority="1199" stopIfTrue="1" operator="equal">
      <formula>"M"</formula>
    </cfRule>
    <cfRule type="cellIs" dxfId="810" priority="1200" stopIfTrue="1" operator="equal">
      <formula>"L"</formula>
    </cfRule>
  </conditionalFormatting>
  <conditionalFormatting sqref="M26:T26 L25:T25">
    <cfRule type="cellIs" dxfId="809" priority="1192" stopIfTrue="1" operator="equal">
      <formula>"H"</formula>
    </cfRule>
    <cfRule type="cellIs" dxfId="808" priority="1193" stopIfTrue="1" operator="equal">
      <formula>"M"</formula>
    </cfRule>
    <cfRule type="cellIs" dxfId="807" priority="1194" stopIfTrue="1" operator="equal">
      <formula>"L"</formula>
    </cfRule>
  </conditionalFormatting>
  <conditionalFormatting sqref="L127:T127">
    <cfRule type="cellIs" dxfId="806" priority="1195" stopIfTrue="1" operator="equal">
      <formula>"H"</formula>
    </cfRule>
    <cfRule type="cellIs" dxfId="805" priority="1196" stopIfTrue="1" operator="equal">
      <formula>"M"</formula>
    </cfRule>
    <cfRule type="cellIs" dxfId="804" priority="1197" stopIfTrue="1" operator="equal">
      <formula>"L"</formula>
    </cfRule>
  </conditionalFormatting>
  <conditionalFormatting sqref="M28:T28 L27:T27">
    <cfRule type="cellIs" dxfId="803" priority="1186" stopIfTrue="1" operator="equal">
      <formula>"H"</formula>
    </cfRule>
    <cfRule type="cellIs" dxfId="802" priority="1187" stopIfTrue="1" operator="equal">
      <formula>"M"</formula>
    </cfRule>
    <cfRule type="cellIs" dxfId="801" priority="1188" stopIfTrue="1" operator="equal">
      <formula>"L"</formula>
    </cfRule>
  </conditionalFormatting>
  <conditionalFormatting sqref="L31">
    <cfRule type="cellIs" dxfId="800" priority="1165" stopIfTrue="1" operator="equal">
      <formula>"H"</formula>
    </cfRule>
    <cfRule type="cellIs" dxfId="799" priority="1166" stopIfTrue="1" operator="equal">
      <formula>"M"</formula>
    </cfRule>
    <cfRule type="cellIs" dxfId="798" priority="1167" stopIfTrue="1" operator="equal">
      <formula>"L"</formula>
    </cfRule>
  </conditionalFormatting>
  <conditionalFormatting sqref="L121:T121">
    <cfRule type="cellIs" dxfId="797" priority="1216" stopIfTrue="1" operator="equal">
      <formula>"H"</formula>
    </cfRule>
    <cfRule type="cellIs" dxfId="796" priority="1217" stopIfTrue="1" operator="equal">
      <formula>"M"</formula>
    </cfRule>
    <cfRule type="cellIs" dxfId="795" priority="1218" stopIfTrue="1" operator="equal">
      <formula>"L"</formula>
    </cfRule>
  </conditionalFormatting>
  <conditionalFormatting sqref="L118:T118">
    <cfRule type="cellIs" dxfId="794" priority="1225" stopIfTrue="1" operator="equal">
      <formula>"H"</formula>
    </cfRule>
    <cfRule type="cellIs" dxfId="793" priority="1226" stopIfTrue="1" operator="equal">
      <formula>"M"</formula>
    </cfRule>
    <cfRule type="cellIs" dxfId="792" priority="1227" stopIfTrue="1" operator="equal">
      <formula>"L"</formula>
    </cfRule>
  </conditionalFormatting>
  <conditionalFormatting sqref="L117:T117">
    <cfRule type="cellIs" dxfId="791" priority="1228" stopIfTrue="1" operator="equal">
      <formula>"H"</formula>
    </cfRule>
    <cfRule type="cellIs" dxfId="790" priority="1229" stopIfTrue="1" operator="equal">
      <formula>"M"</formula>
    </cfRule>
    <cfRule type="cellIs" dxfId="789" priority="1230" stopIfTrue="1" operator="equal">
      <formula>"L"</formula>
    </cfRule>
  </conditionalFormatting>
  <conditionalFormatting sqref="L119:T119">
    <cfRule type="cellIs" dxfId="788" priority="1222" stopIfTrue="1" operator="equal">
      <formula>"H"</formula>
    </cfRule>
    <cfRule type="cellIs" dxfId="787" priority="1223" stopIfTrue="1" operator="equal">
      <formula>"M"</formula>
    </cfRule>
    <cfRule type="cellIs" dxfId="786" priority="1224" stopIfTrue="1" operator="equal">
      <formula>"L"</formula>
    </cfRule>
  </conditionalFormatting>
  <conditionalFormatting sqref="L34:T34">
    <cfRule type="cellIs" dxfId="785" priority="1162" stopIfTrue="1" operator="equal">
      <formula>"H"</formula>
    </cfRule>
    <cfRule type="cellIs" dxfId="784" priority="1163" stopIfTrue="1" operator="equal">
      <formula>"M"</formula>
    </cfRule>
    <cfRule type="cellIs" dxfId="783" priority="1164" stopIfTrue="1" operator="equal">
      <formula>"L"</formula>
    </cfRule>
  </conditionalFormatting>
  <conditionalFormatting sqref="L28">
    <cfRule type="cellIs" dxfId="782" priority="1183" stopIfTrue="1" operator="equal">
      <formula>"H"</formula>
    </cfRule>
    <cfRule type="cellIs" dxfId="781" priority="1184" stopIfTrue="1" operator="equal">
      <formula>"M"</formula>
    </cfRule>
    <cfRule type="cellIs" dxfId="780" priority="1185" stopIfTrue="1" operator="equal">
      <formula>"L"</formula>
    </cfRule>
  </conditionalFormatting>
  <conditionalFormatting sqref="L37:T37">
    <cfRule type="cellIs" dxfId="779" priority="1159" stopIfTrue="1" operator="equal">
      <formula>"H"</formula>
    </cfRule>
    <cfRule type="cellIs" dxfId="778" priority="1160" stopIfTrue="1" operator="equal">
      <formula>"M"</formula>
    </cfRule>
    <cfRule type="cellIs" dxfId="777" priority="1161" stopIfTrue="1" operator="equal">
      <formula>"L"</formula>
    </cfRule>
  </conditionalFormatting>
  <conditionalFormatting sqref="M30:T30">
    <cfRule type="cellIs" dxfId="776" priority="1180" stopIfTrue="1" operator="equal">
      <formula>"H"</formula>
    </cfRule>
    <cfRule type="cellIs" dxfId="775" priority="1181" stopIfTrue="1" operator="equal">
      <formula>"M"</formula>
    </cfRule>
    <cfRule type="cellIs" dxfId="774" priority="1182" stopIfTrue="1" operator="equal">
      <formula>"L"</formula>
    </cfRule>
  </conditionalFormatting>
  <conditionalFormatting sqref="L30">
    <cfRule type="cellIs" dxfId="773" priority="1177" stopIfTrue="1" operator="equal">
      <formula>"H"</formula>
    </cfRule>
    <cfRule type="cellIs" dxfId="772" priority="1178" stopIfTrue="1" operator="equal">
      <formula>"M"</formula>
    </cfRule>
    <cfRule type="cellIs" dxfId="771" priority="1179" stopIfTrue="1" operator="equal">
      <formula>"L"</formula>
    </cfRule>
  </conditionalFormatting>
  <conditionalFormatting sqref="M29:T29">
    <cfRule type="cellIs" dxfId="770" priority="1174" stopIfTrue="1" operator="equal">
      <formula>"H"</formula>
    </cfRule>
    <cfRule type="cellIs" dxfId="769" priority="1175" stopIfTrue="1" operator="equal">
      <formula>"M"</formula>
    </cfRule>
    <cfRule type="cellIs" dxfId="768" priority="1176" stopIfTrue="1" operator="equal">
      <formula>"L"</formula>
    </cfRule>
  </conditionalFormatting>
  <conditionalFormatting sqref="L36:T36">
    <cfRule type="cellIs" dxfId="767" priority="1156" stopIfTrue="1" operator="equal">
      <formula>"H"</formula>
    </cfRule>
    <cfRule type="cellIs" dxfId="766" priority="1157" stopIfTrue="1" operator="equal">
      <formula>"M"</formula>
    </cfRule>
    <cfRule type="cellIs" dxfId="765" priority="1158" stopIfTrue="1" operator="equal">
      <formula>"L"</formula>
    </cfRule>
  </conditionalFormatting>
  <conditionalFormatting sqref="L29">
    <cfRule type="cellIs" dxfId="764" priority="1171" stopIfTrue="1" operator="equal">
      <formula>"H"</formula>
    </cfRule>
    <cfRule type="cellIs" dxfId="763" priority="1172" stopIfTrue="1" operator="equal">
      <formula>"M"</formula>
    </cfRule>
    <cfRule type="cellIs" dxfId="762" priority="1173" stopIfTrue="1" operator="equal">
      <formula>"L"</formula>
    </cfRule>
  </conditionalFormatting>
  <conditionalFormatting sqref="M31:T31">
    <cfRule type="cellIs" dxfId="761" priority="1168" stopIfTrue="1" operator="equal">
      <formula>"H"</formula>
    </cfRule>
    <cfRule type="cellIs" dxfId="760" priority="1169" stopIfTrue="1" operator="equal">
      <formula>"M"</formula>
    </cfRule>
    <cfRule type="cellIs" dxfId="759" priority="1170" stopIfTrue="1" operator="equal">
      <formula>"L"</formula>
    </cfRule>
  </conditionalFormatting>
  <conditionalFormatting sqref="L38:T38">
    <cfRule type="cellIs" dxfId="758" priority="1153" stopIfTrue="1" operator="equal">
      <formula>"H"</formula>
    </cfRule>
    <cfRule type="cellIs" dxfId="757" priority="1154" stopIfTrue="1" operator="equal">
      <formula>"M"</formula>
    </cfRule>
    <cfRule type="cellIs" dxfId="756" priority="1155" stopIfTrue="1" operator="equal">
      <formula>"L"</formula>
    </cfRule>
  </conditionalFormatting>
  <conditionalFormatting sqref="L42:T42">
    <cfRule type="cellIs" dxfId="755" priority="1060" stopIfTrue="1" operator="equal">
      <formula>"H"</formula>
    </cfRule>
    <cfRule type="cellIs" dxfId="754" priority="1061" stopIfTrue="1" operator="equal">
      <formula>"M"</formula>
    </cfRule>
    <cfRule type="cellIs" dxfId="753" priority="1062" stopIfTrue="1" operator="equal">
      <formula>"L"</formula>
    </cfRule>
  </conditionalFormatting>
  <conditionalFormatting sqref="L39:T39">
    <cfRule type="cellIs" dxfId="752" priority="1150" stopIfTrue="1" operator="equal">
      <formula>"H"</formula>
    </cfRule>
    <cfRule type="cellIs" dxfId="751" priority="1151" stopIfTrue="1" operator="equal">
      <formula>"M"</formula>
    </cfRule>
    <cfRule type="cellIs" dxfId="750" priority="1152" stopIfTrue="1" operator="equal">
      <formula>"L"</formula>
    </cfRule>
  </conditionalFormatting>
  <conditionalFormatting sqref="L43:T43">
    <cfRule type="cellIs" dxfId="749" priority="1045" stopIfTrue="1" operator="equal">
      <formula>"H"</formula>
    </cfRule>
    <cfRule type="cellIs" dxfId="748" priority="1046" stopIfTrue="1" operator="equal">
      <formula>"M"</formula>
    </cfRule>
    <cfRule type="cellIs" dxfId="747" priority="1047" stopIfTrue="1" operator="equal">
      <formula>"L"</formula>
    </cfRule>
  </conditionalFormatting>
  <conditionalFormatting sqref="L49:T49">
    <cfRule type="cellIs" dxfId="746" priority="1027" stopIfTrue="1" operator="equal">
      <formula>"H"</formula>
    </cfRule>
    <cfRule type="cellIs" dxfId="745" priority="1028" stopIfTrue="1" operator="equal">
      <formula>"M"</formula>
    </cfRule>
    <cfRule type="cellIs" dxfId="744" priority="1029" stopIfTrue="1" operator="equal">
      <formula>"L"</formula>
    </cfRule>
  </conditionalFormatting>
  <conditionalFormatting sqref="L40:T40">
    <cfRule type="cellIs" dxfId="743" priority="1078" stopIfTrue="1" operator="equal">
      <formula>"H"</formula>
    </cfRule>
    <cfRule type="cellIs" dxfId="742" priority="1079" stopIfTrue="1" operator="equal">
      <formula>"M"</formula>
    </cfRule>
    <cfRule type="cellIs" dxfId="741" priority="1080" stopIfTrue="1" operator="equal">
      <formula>"L"</formula>
    </cfRule>
  </conditionalFormatting>
  <conditionalFormatting sqref="L53:T53">
    <cfRule type="cellIs" dxfId="740" priority="1009" stopIfTrue="1" operator="equal">
      <formula>"H"</formula>
    </cfRule>
    <cfRule type="cellIs" dxfId="739" priority="1010" stopIfTrue="1" operator="equal">
      <formula>"M"</formula>
    </cfRule>
    <cfRule type="cellIs" dxfId="738" priority="1011" stopIfTrue="1" operator="equal">
      <formula>"L"</formula>
    </cfRule>
  </conditionalFormatting>
  <conditionalFormatting sqref="L51:T51">
    <cfRule type="cellIs" dxfId="737" priority="1066" stopIfTrue="1" operator="equal">
      <formula>"H"</formula>
    </cfRule>
    <cfRule type="cellIs" dxfId="736" priority="1067" stopIfTrue="1" operator="equal">
      <formula>"M"</formula>
    </cfRule>
    <cfRule type="cellIs" dxfId="735" priority="1068" stopIfTrue="1" operator="equal">
      <formula>"L"</formula>
    </cfRule>
  </conditionalFormatting>
  <conditionalFormatting sqref="L41:T41">
    <cfRule type="cellIs" dxfId="734" priority="1063" stopIfTrue="1" operator="equal">
      <formula>"H"</formula>
    </cfRule>
    <cfRule type="cellIs" dxfId="733" priority="1064" stopIfTrue="1" operator="equal">
      <formula>"M"</formula>
    </cfRule>
    <cfRule type="cellIs" dxfId="732" priority="1065" stopIfTrue="1" operator="equal">
      <formula>"L"</formula>
    </cfRule>
  </conditionalFormatting>
  <conditionalFormatting sqref="L48:T48">
    <cfRule type="cellIs" dxfId="731" priority="1024" stopIfTrue="1" operator="equal">
      <formula>"H"</formula>
    </cfRule>
    <cfRule type="cellIs" dxfId="730" priority="1025" stopIfTrue="1" operator="equal">
      <formula>"M"</formula>
    </cfRule>
    <cfRule type="cellIs" dxfId="729" priority="1026" stopIfTrue="1" operator="equal">
      <formula>"L"</formula>
    </cfRule>
  </conditionalFormatting>
  <conditionalFormatting sqref="L50:T50">
    <cfRule type="cellIs" dxfId="728" priority="1021" stopIfTrue="1" operator="equal">
      <formula>"H"</formula>
    </cfRule>
    <cfRule type="cellIs" dxfId="727" priority="1022" stopIfTrue="1" operator="equal">
      <formula>"M"</formula>
    </cfRule>
    <cfRule type="cellIs" dxfId="726" priority="1023" stopIfTrue="1" operator="equal">
      <formula>"L"</formula>
    </cfRule>
  </conditionalFormatting>
  <conditionalFormatting sqref="L52:T52">
    <cfRule type="cellIs" dxfId="725" priority="1018" stopIfTrue="1" operator="equal">
      <formula>"H"</formula>
    </cfRule>
    <cfRule type="cellIs" dxfId="724" priority="1019" stopIfTrue="1" operator="equal">
      <formula>"M"</formula>
    </cfRule>
    <cfRule type="cellIs" dxfId="723" priority="1020" stopIfTrue="1" operator="equal">
      <formula>"L"</formula>
    </cfRule>
  </conditionalFormatting>
  <conditionalFormatting sqref="L54:T54">
    <cfRule type="cellIs" dxfId="722" priority="1015" stopIfTrue="1" operator="equal">
      <formula>"H"</formula>
    </cfRule>
    <cfRule type="cellIs" dxfId="721" priority="1016" stopIfTrue="1" operator="equal">
      <formula>"M"</formula>
    </cfRule>
    <cfRule type="cellIs" dxfId="720" priority="1017" stopIfTrue="1" operator="equal">
      <formula>"L"</formula>
    </cfRule>
  </conditionalFormatting>
  <conditionalFormatting sqref="L56:T56">
    <cfRule type="cellIs" dxfId="719" priority="1012" stopIfTrue="1" operator="equal">
      <formula>"H"</formula>
    </cfRule>
    <cfRule type="cellIs" dxfId="718" priority="1013" stopIfTrue="1" operator="equal">
      <formula>"M"</formula>
    </cfRule>
    <cfRule type="cellIs" dxfId="717" priority="1014" stopIfTrue="1" operator="equal">
      <formula>"L"</formula>
    </cfRule>
  </conditionalFormatting>
  <conditionalFormatting sqref="L55:T55">
    <cfRule type="cellIs" dxfId="716" priority="1006" stopIfTrue="1" operator="equal">
      <formula>"H"</formula>
    </cfRule>
    <cfRule type="cellIs" dxfId="715" priority="1007" stopIfTrue="1" operator="equal">
      <formula>"M"</formula>
    </cfRule>
    <cfRule type="cellIs" dxfId="714" priority="1008" stopIfTrue="1" operator="equal">
      <formula>"L"</formula>
    </cfRule>
  </conditionalFormatting>
  <conditionalFormatting sqref="L35:T35">
    <cfRule type="cellIs" dxfId="713" priority="1069" stopIfTrue="1" operator="equal">
      <formula>"H"</formula>
    </cfRule>
    <cfRule type="cellIs" dxfId="712" priority="1070" stopIfTrue="1" operator="equal">
      <formula>"M"</formula>
    </cfRule>
    <cfRule type="cellIs" dxfId="711" priority="1071" stopIfTrue="1" operator="equal">
      <formula>"L"</formula>
    </cfRule>
  </conditionalFormatting>
  <conditionalFormatting sqref="L63:T63">
    <cfRule type="cellIs" dxfId="710" priority="967" stopIfTrue="1" operator="equal">
      <formula>"H"</formula>
    </cfRule>
    <cfRule type="cellIs" dxfId="709" priority="968" stopIfTrue="1" operator="equal">
      <formula>"M"</formula>
    </cfRule>
    <cfRule type="cellIs" dxfId="708" priority="969" stopIfTrue="1" operator="equal">
      <formula>"L"</formula>
    </cfRule>
  </conditionalFormatting>
  <conditionalFormatting sqref="L45:T45">
    <cfRule type="cellIs" dxfId="707" priority="994" stopIfTrue="1" operator="equal">
      <formula>"H"</formula>
    </cfRule>
    <cfRule type="cellIs" dxfId="706" priority="995" stopIfTrue="1" operator="equal">
      <formula>"M"</formula>
    </cfRule>
    <cfRule type="cellIs" dxfId="705" priority="996" stopIfTrue="1" operator="equal">
      <formula>"L"</formula>
    </cfRule>
  </conditionalFormatting>
  <conditionalFormatting sqref="L59:T59">
    <cfRule type="cellIs" dxfId="704" priority="976" stopIfTrue="1" operator="equal">
      <formula>"H"</formula>
    </cfRule>
    <cfRule type="cellIs" dxfId="703" priority="977" stopIfTrue="1" operator="equal">
      <formula>"M"</formula>
    </cfRule>
    <cfRule type="cellIs" dxfId="702" priority="978" stopIfTrue="1" operator="equal">
      <formula>"L"</formula>
    </cfRule>
  </conditionalFormatting>
  <conditionalFormatting sqref="L61:T61">
    <cfRule type="cellIs" dxfId="701" priority="973" stopIfTrue="1" operator="equal">
      <formula>"H"</formula>
    </cfRule>
    <cfRule type="cellIs" dxfId="700" priority="974" stopIfTrue="1" operator="equal">
      <formula>"M"</formula>
    </cfRule>
    <cfRule type="cellIs" dxfId="699" priority="975" stopIfTrue="1" operator="equal">
      <formula>"L"</formula>
    </cfRule>
  </conditionalFormatting>
  <conditionalFormatting sqref="L62:T62">
    <cfRule type="cellIs" dxfId="698" priority="970" stopIfTrue="1" operator="equal">
      <formula>"H"</formula>
    </cfRule>
    <cfRule type="cellIs" dxfId="697" priority="971" stopIfTrue="1" operator="equal">
      <formula>"M"</formula>
    </cfRule>
    <cfRule type="cellIs" dxfId="696" priority="972" stopIfTrue="1" operator="equal">
      <formula>"L"</formula>
    </cfRule>
  </conditionalFormatting>
  <conditionalFormatting sqref="L58:T58">
    <cfRule type="cellIs" dxfId="695" priority="964" stopIfTrue="1" operator="equal">
      <formula>"H"</formula>
    </cfRule>
    <cfRule type="cellIs" dxfId="694" priority="965" stopIfTrue="1" operator="equal">
      <formula>"M"</formula>
    </cfRule>
    <cfRule type="cellIs" dxfId="693" priority="966" stopIfTrue="1" operator="equal">
      <formula>"L"</formula>
    </cfRule>
  </conditionalFormatting>
  <conditionalFormatting sqref="L74:T74">
    <cfRule type="cellIs" dxfId="692" priority="961" stopIfTrue="1" operator="equal">
      <formula>"H"</formula>
    </cfRule>
    <cfRule type="cellIs" dxfId="691" priority="962" stopIfTrue="1" operator="equal">
      <formula>"M"</formula>
    </cfRule>
    <cfRule type="cellIs" dxfId="690" priority="963" stopIfTrue="1" operator="equal">
      <formula>"L"</formula>
    </cfRule>
  </conditionalFormatting>
  <conditionalFormatting sqref="L64:T64">
    <cfRule type="cellIs" dxfId="689" priority="958" stopIfTrue="1" operator="equal">
      <formula>"H"</formula>
    </cfRule>
    <cfRule type="cellIs" dxfId="688" priority="959" stopIfTrue="1" operator="equal">
      <formula>"M"</formula>
    </cfRule>
    <cfRule type="cellIs" dxfId="687" priority="960" stopIfTrue="1" operator="equal">
      <formula>"L"</formula>
    </cfRule>
  </conditionalFormatting>
  <conditionalFormatting sqref="L79:T79">
    <cfRule type="cellIs" dxfId="686" priority="934" stopIfTrue="1" operator="equal">
      <formula>"H"</formula>
    </cfRule>
    <cfRule type="cellIs" dxfId="685" priority="935" stopIfTrue="1" operator="equal">
      <formula>"M"</formula>
    </cfRule>
    <cfRule type="cellIs" dxfId="684" priority="936" stopIfTrue="1" operator="equal">
      <formula>"L"</formula>
    </cfRule>
  </conditionalFormatting>
  <conditionalFormatting sqref="L78:T78">
    <cfRule type="cellIs" dxfId="683" priority="928" stopIfTrue="1" operator="equal">
      <formula>"H"</formula>
    </cfRule>
    <cfRule type="cellIs" dxfId="682" priority="929" stopIfTrue="1" operator="equal">
      <formula>"M"</formula>
    </cfRule>
    <cfRule type="cellIs" dxfId="681" priority="930" stopIfTrue="1" operator="equal">
      <formula>"L"</formula>
    </cfRule>
  </conditionalFormatting>
  <conditionalFormatting sqref="L76:T76">
    <cfRule type="cellIs" dxfId="680" priority="931" stopIfTrue="1" operator="equal">
      <formula>"H"</formula>
    </cfRule>
    <cfRule type="cellIs" dxfId="679" priority="932" stopIfTrue="1" operator="equal">
      <formula>"M"</formula>
    </cfRule>
    <cfRule type="cellIs" dxfId="678" priority="933" stopIfTrue="1" operator="equal">
      <formula>"L"</formula>
    </cfRule>
  </conditionalFormatting>
  <conditionalFormatting sqref="L44:T44">
    <cfRule type="cellIs" dxfId="677" priority="991" stopIfTrue="1" operator="equal">
      <formula>"H"</formula>
    </cfRule>
    <cfRule type="cellIs" dxfId="676" priority="992" stopIfTrue="1" operator="equal">
      <formula>"M"</formula>
    </cfRule>
    <cfRule type="cellIs" dxfId="675" priority="993" stopIfTrue="1" operator="equal">
      <formula>"L"</formula>
    </cfRule>
  </conditionalFormatting>
  <conditionalFormatting sqref="L46:T46">
    <cfRule type="cellIs" dxfId="674" priority="988" stopIfTrue="1" operator="equal">
      <formula>"H"</formula>
    </cfRule>
    <cfRule type="cellIs" dxfId="673" priority="989" stopIfTrue="1" operator="equal">
      <formula>"M"</formula>
    </cfRule>
    <cfRule type="cellIs" dxfId="672" priority="990" stopIfTrue="1" operator="equal">
      <formula>"L"</formula>
    </cfRule>
  </conditionalFormatting>
  <conditionalFormatting sqref="L47:T47">
    <cfRule type="cellIs" dxfId="671" priority="985" stopIfTrue="1" operator="equal">
      <formula>"H"</formula>
    </cfRule>
    <cfRule type="cellIs" dxfId="670" priority="986" stopIfTrue="1" operator="equal">
      <formula>"M"</formula>
    </cfRule>
    <cfRule type="cellIs" dxfId="669" priority="987" stopIfTrue="1" operator="equal">
      <formula>"L"</formula>
    </cfRule>
  </conditionalFormatting>
  <conditionalFormatting sqref="L57:T57">
    <cfRule type="cellIs" dxfId="668" priority="982" stopIfTrue="1" operator="equal">
      <formula>"H"</formula>
    </cfRule>
    <cfRule type="cellIs" dxfId="667" priority="983" stopIfTrue="1" operator="equal">
      <formula>"M"</formula>
    </cfRule>
    <cfRule type="cellIs" dxfId="666" priority="984" stopIfTrue="1" operator="equal">
      <formula>"L"</formula>
    </cfRule>
  </conditionalFormatting>
  <conditionalFormatting sqref="L60:T60">
    <cfRule type="cellIs" dxfId="665" priority="979" stopIfTrue="1" operator="equal">
      <formula>"H"</formula>
    </cfRule>
    <cfRule type="cellIs" dxfId="664" priority="980" stopIfTrue="1" operator="equal">
      <formula>"M"</formula>
    </cfRule>
    <cfRule type="cellIs" dxfId="663" priority="981" stopIfTrue="1" operator="equal">
      <formula>"L"</formula>
    </cfRule>
  </conditionalFormatting>
  <conditionalFormatting sqref="L72:T72">
    <cfRule type="cellIs" dxfId="662" priority="949" stopIfTrue="1" operator="equal">
      <formula>"H"</formula>
    </cfRule>
    <cfRule type="cellIs" dxfId="661" priority="950" stopIfTrue="1" operator="equal">
      <formula>"M"</formula>
    </cfRule>
    <cfRule type="cellIs" dxfId="660" priority="951" stopIfTrue="1" operator="equal">
      <formula>"L"</formula>
    </cfRule>
  </conditionalFormatting>
  <conditionalFormatting sqref="L65:T65">
    <cfRule type="cellIs" dxfId="659" priority="955" stopIfTrue="1" operator="equal">
      <formula>"H"</formula>
    </cfRule>
    <cfRule type="cellIs" dxfId="658" priority="956" stopIfTrue="1" operator="equal">
      <formula>"M"</formula>
    </cfRule>
    <cfRule type="cellIs" dxfId="657" priority="957" stopIfTrue="1" operator="equal">
      <formula>"L"</formula>
    </cfRule>
  </conditionalFormatting>
  <conditionalFormatting sqref="L66:T66">
    <cfRule type="cellIs" dxfId="656" priority="952" stopIfTrue="1" operator="equal">
      <formula>"H"</formula>
    </cfRule>
    <cfRule type="cellIs" dxfId="655" priority="953" stopIfTrue="1" operator="equal">
      <formula>"M"</formula>
    </cfRule>
    <cfRule type="cellIs" dxfId="654" priority="954" stopIfTrue="1" operator="equal">
      <formula>"L"</formula>
    </cfRule>
  </conditionalFormatting>
  <conditionalFormatting sqref="L71:T71">
    <cfRule type="cellIs" dxfId="653" priority="946" stopIfTrue="1" operator="equal">
      <formula>"H"</formula>
    </cfRule>
    <cfRule type="cellIs" dxfId="652" priority="947" stopIfTrue="1" operator="equal">
      <formula>"M"</formula>
    </cfRule>
    <cfRule type="cellIs" dxfId="651" priority="948" stopIfTrue="1" operator="equal">
      <formula>"L"</formula>
    </cfRule>
  </conditionalFormatting>
  <conditionalFormatting sqref="L73:T73">
    <cfRule type="cellIs" dxfId="650" priority="943" stopIfTrue="1" operator="equal">
      <formula>"H"</formula>
    </cfRule>
    <cfRule type="cellIs" dxfId="649" priority="944" stopIfTrue="1" operator="equal">
      <formula>"M"</formula>
    </cfRule>
    <cfRule type="cellIs" dxfId="648" priority="945" stopIfTrue="1" operator="equal">
      <formula>"L"</formula>
    </cfRule>
  </conditionalFormatting>
  <conditionalFormatting sqref="L75:T75">
    <cfRule type="cellIs" dxfId="647" priority="940" stopIfTrue="1" operator="equal">
      <formula>"H"</formula>
    </cfRule>
    <cfRule type="cellIs" dxfId="646" priority="941" stopIfTrue="1" operator="equal">
      <formula>"M"</formula>
    </cfRule>
    <cfRule type="cellIs" dxfId="645" priority="942" stopIfTrue="1" operator="equal">
      <formula>"L"</formula>
    </cfRule>
  </conditionalFormatting>
  <conditionalFormatting sqref="L77:T77">
    <cfRule type="cellIs" dxfId="644" priority="937" stopIfTrue="1" operator="equal">
      <formula>"H"</formula>
    </cfRule>
    <cfRule type="cellIs" dxfId="643" priority="938" stopIfTrue="1" operator="equal">
      <formula>"M"</formula>
    </cfRule>
    <cfRule type="cellIs" dxfId="642" priority="939" stopIfTrue="1" operator="equal">
      <formula>"L"</formula>
    </cfRule>
  </conditionalFormatting>
  <conditionalFormatting sqref="L68:T68">
    <cfRule type="cellIs" dxfId="641" priority="925" stopIfTrue="1" operator="equal">
      <formula>"H"</formula>
    </cfRule>
    <cfRule type="cellIs" dxfId="640" priority="926" stopIfTrue="1" operator="equal">
      <formula>"M"</formula>
    </cfRule>
    <cfRule type="cellIs" dxfId="639" priority="927" stopIfTrue="1" operator="equal">
      <formula>"L"</formula>
    </cfRule>
  </conditionalFormatting>
  <conditionalFormatting sqref="L67:T67">
    <cfRule type="cellIs" dxfId="638" priority="922" stopIfTrue="1" operator="equal">
      <formula>"H"</formula>
    </cfRule>
    <cfRule type="cellIs" dxfId="637" priority="923" stopIfTrue="1" operator="equal">
      <formula>"M"</formula>
    </cfRule>
    <cfRule type="cellIs" dxfId="636" priority="924" stopIfTrue="1" operator="equal">
      <formula>"L"</formula>
    </cfRule>
  </conditionalFormatting>
  <conditionalFormatting sqref="L69:T69">
    <cfRule type="cellIs" dxfId="635" priority="919" stopIfTrue="1" operator="equal">
      <formula>"H"</formula>
    </cfRule>
    <cfRule type="cellIs" dxfId="634" priority="920" stopIfTrue="1" operator="equal">
      <formula>"M"</formula>
    </cfRule>
    <cfRule type="cellIs" dxfId="633" priority="921" stopIfTrue="1" operator="equal">
      <formula>"L"</formula>
    </cfRule>
  </conditionalFormatting>
  <conditionalFormatting sqref="L70:T70">
    <cfRule type="cellIs" dxfId="632" priority="916" stopIfTrue="1" operator="equal">
      <formula>"H"</formula>
    </cfRule>
    <cfRule type="cellIs" dxfId="631" priority="917" stopIfTrue="1" operator="equal">
      <formula>"M"</formula>
    </cfRule>
    <cfRule type="cellIs" dxfId="630" priority="918" stopIfTrue="1" operator="equal">
      <formula>"L"</formula>
    </cfRule>
  </conditionalFormatting>
  <conditionalFormatting sqref="L90:T92">
    <cfRule type="cellIs" dxfId="629" priority="901" stopIfTrue="1" operator="equal">
      <formula>"H"</formula>
    </cfRule>
    <cfRule type="cellIs" dxfId="628" priority="902" stopIfTrue="1" operator="equal">
      <formula>"M"</formula>
    </cfRule>
    <cfRule type="cellIs" dxfId="627" priority="903" stopIfTrue="1" operator="equal">
      <formula>"L"</formula>
    </cfRule>
  </conditionalFormatting>
  <conditionalFormatting sqref="L125:T125">
    <cfRule type="cellIs" dxfId="626" priority="910" stopIfTrue="1" operator="equal">
      <formula>"H"</formula>
    </cfRule>
    <cfRule type="cellIs" dxfId="625" priority="911" stopIfTrue="1" operator="equal">
      <formula>"M"</formula>
    </cfRule>
    <cfRule type="cellIs" dxfId="624" priority="912" stopIfTrue="1" operator="equal">
      <formula>"L"</formula>
    </cfRule>
  </conditionalFormatting>
  <conditionalFormatting sqref="L124:T124">
    <cfRule type="cellIs" dxfId="623" priority="907" stopIfTrue="1" operator="equal">
      <formula>"H"</formula>
    </cfRule>
    <cfRule type="cellIs" dxfId="622" priority="908" stopIfTrue="1" operator="equal">
      <formula>"M"</formula>
    </cfRule>
    <cfRule type="cellIs" dxfId="621" priority="909" stopIfTrue="1" operator="equal">
      <formula>"L"</formula>
    </cfRule>
  </conditionalFormatting>
  <conditionalFormatting sqref="L126:T126">
    <cfRule type="cellIs" dxfId="620" priority="904" stopIfTrue="1" operator="equal">
      <formula>"H"</formula>
    </cfRule>
    <cfRule type="cellIs" dxfId="619" priority="905" stopIfTrue="1" operator="equal">
      <formula>"M"</formula>
    </cfRule>
    <cfRule type="cellIs" dxfId="618" priority="906" stopIfTrue="1" operator="equal">
      <formula>"L"</formula>
    </cfRule>
  </conditionalFormatting>
  <conditionalFormatting sqref="L85:T85">
    <cfRule type="cellIs" dxfId="617" priority="898" stopIfTrue="1" operator="equal">
      <formula>"H"</formula>
    </cfRule>
    <cfRule type="cellIs" dxfId="616" priority="899" stopIfTrue="1" operator="equal">
      <formula>"M"</formula>
    </cfRule>
    <cfRule type="cellIs" dxfId="615" priority="900" stopIfTrue="1" operator="equal">
      <formula>"L"</formula>
    </cfRule>
  </conditionalFormatting>
  <conditionalFormatting sqref="L87:T87">
    <cfRule type="cellIs" dxfId="614" priority="895" stopIfTrue="1" operator="equal">
      <formula>"H"</formula>
    </cfRule>
    <cfRule type="cellIs" dxfId="613" priority="896" stopIfTrue="1" operator="equal">
      <formula>"M"</formula>
    </cfRule>
    <cfRule type="cellIs" dxfId="612" priority="897" stopIfTrue="1" operator="equal">
      <formula>"L"</formula>
    </cfRule>
  </conditionalFormatting>
  <conditionalFormatting sqref="L86:T86">
    <cfRule type="cellIs" dxfId="611" priority="892" stopIfTrue="1" operator="equal">
      <formula>"H"</formula>
    </cfRule>
    <cfRule type="cellIs" dxfId="610" priority="893" stopIfTrue="1" operator="equal">
      <formula>"M"</formula>
    </cfRule>
    <cfRule type="cellIs" dxfId="609" priority="894" stopIfTrue="1" operator="equal">
      <formula>"L"</formula>
    </cfRule>
  </conditionalFormatting>
  <conditionalFormatting sqref="L88:T88">
    <cfRule type="cellIs" dxfId="608" priority="889" stopIfTrue="1" operator="equal">
      <formula>"H"</formula>
    </cfRule>
    <cfRule type="cellIs" dxfId="607" priority="890" stopIfTrue="1" operator="equal">
      <formula>"M"</formula>
    </cfRule>
    <cfRule type="cellIs" dxfId="606" priority="891" stopIfTrue="1" operator="equal">
      <formula>"L"</formula>
    </cfRule>
  </conditionalFormatting>
  <conditionalFormatting sqref="L145:T145">
    <cfRule type="cellIs" dxfId="605" priority="799" stopIfTrue="1" operator="equal">
      <formula>"H"</formula>
    </cfRule>
    <cfRule type="cellIs" dxfId="604" priority="800" stopIfTrue="1" operator="equal">
      <formula>"M"</formula>
    </cfRule>
    <cfRule type="cellIs" dxfId="603" priority="801" stopIfTrue="1" operator="equal">
      <formula>"L"</formula>
    </cfRule>
  </conditionalFormatting>
  <conditionalFormatting sqref="L89:T89">
    <cfRule type="cellIs" dxfId="602" priority="883" stopIfTrue="1" operator="equal">
      <formula>"H"</formula>
    </cfRule>
    <cfRule type="cellIs" dxfId="601" priority="884" stopIfTrue="1" operator="equal">
      <formula>"M"</formula>
    </cfRule>
    <cfRule type="cellIs" dxfId="600" priority="885" stopIfTrue="1" operator="equal">
      <formula>"L"</formula>
    </cfRule>
  </conditionalFormatting>
  <conditionalFormatting sqref="L143:T143">
    <cfRule type="cellIs" dxfId="599" priority="793" stopIfTrue="1" operator="equal">
      <formula>"H"</formula>
    </cfRule>
    <cfRule type="cellIs" dxfId="598" priority="794" stopIfTrue="1" operator="equal">
      <formula>"M"</formula>
    </cfRule>
    <cfRule type="cellIs" dxfId="597" priority="795" stopIfTrue="1" operator="equal">
      <formula>"L"</formula>
    </cfRule>
  </conditionalFormatting>
  <conditionalFormatting sqref="L97:T97">
    <cfRule type="cellIs" dxfId="596" priority="880" stopIfTrue="1" operator="equal">
      <formula>"H"</formula>
    </cfRule>
    <cfRule type="cellIs" dxfId="595" priority="881" stopIfTrue="1" operator="equal">
      <formula>"M"</formula>
    </cfRule>
    <cfRule type="cellIs" dxfId="594" priority="882" stopIfTrue="1" operator="equal">
      <formula>"L"</formula>
    </cfRule>
  </conditionalFormatting>
  <conditionalFormatting sqref="L132:T132">
    <cfRule type="cellIs" dxfId="593" priority="877" stopIfTrue="1" operator="equal">
      <formula>"H"</formula>
    </cfRule>
    <cfRule type="cellIs" dxfId="592" priority="878" stopIfTrue="1" operator="equal">
      <formula>"M"</formula>
    </cfRule>
    <cfRule type="cellIs" dxfId="591" priority="879" stopIfTrue="1" operator="equal">
      <formula>"L"</formula>
    </cfRule>
  </conditionalFormatting>
  <conditionalFormatting sqref="L185:T185">
    <cfRule type="cellIs" dxfId="590" priority="562" stopIfTrue="1" operator="equal">
      <formula>"H"</formula>
    </cfRule>
    <cfRule type="cellIs" dxfId="589" priority="563" stopIfTrue="1" operator="equal">
      <formula>"M"</formula>
    </cfRule>
    <cfRule type="cellIs" dxfId="588" priority="564" stopIfTrue="1" operator="equal">
      <formula>"L"</formula>
    </cfRule>
  </conditionalFormatting>
  <conditionalFormatting sqref="L130:T130">
    <cfRule type="cellIs" dxfId="587" priority="874" stopIfTrue="1" operator="equal">
      <formula>"H"</formula>
    </cfRule>
    <cfRule type="cellIs" dxfId="586" priority="875" stopIfTrue="1" operator="equal">
      <formula>"M"</formula>
    </cfRule>
    <cfRule type="cellIs" dxfId="585" priority="876" stopIfTrue="1" operator="equal">
      <formula>"L"</formula>
    </cfRule>
  </conditionalFormatting>
  <conditionalFormatting sqref="L182:T182">
    <cfRule type="cellIs" dxfId="584" priority="559" stopIfTrue="1" operator="equal">
      <formula>"H"</formula>
    </cfRule>
    <cfRule type="cellIs" dxfId="583" priority="560" stopIfTrue="1" operator="equal">
      <formula>"M"</formula>
    </cfRule>
    <cfRule type="cellIs" dxfId="582" priority="561" stopIfTrue="1" operator="equal">
      <formula>"L"</formula>
    </cfRule>
  </conditionalFormatting>
  <conditionalFormatting sqref="L147:T147">
    <cfRule type="cellIs" dxfId="581" priority="859" stopIfTrue="1" operator="equal">
      <formula>"H"</formula>
    </cfRule>
    <cfRule type="cellIs" dxfId="580" priority="860" stopIfTrue="1" operator="equal">
      <formula>"M"</formula>
    </cfRule>
    <cfRule type="cellIs" dxfId="579" priority="861" stopIfTrue="1" operator="equal">
      <formula>"L"</formula>
    </cfRule>
  </conditionalFormatting>
  <conditionalFormatting sqref="L131:T131">
    <cfRule type="cellIs" dxfId="578" priority="862" stopIfTrue="1" operator="equal">
      <formula>"H"</formula>
    </cfRule>
    <cfRule type="cellIs" dxfId="577" priority="863" stopIfTrue="1" operator="equal">
      <formula>"M"</formula>
    </cfRule>
    <cfRule type="cellIs" dxfId="576" priority="864" stopIfTrue="1" operator="equal">
      <formula>"L"</formula>
    </cfRule>
  </conditionalFormatting>
  <conditionalFormatting sqref="L188:T188">
    <cfRule type="cellIs" dxfId="575" priority="538" stopIfTrue="1" operator="equal">
      <formula>"H"</formula>
    </cfRule>
    <cfRule type="cellIs" dxfId="574" priority="539" stopIfTrue="1" operator="equal">
      <formula>"M"</formula>
    </cfRule>
    <cfRule type="cellIs" dxfId="573" priority="540" stopIfTrue="1" operator="equal">
      <formula>"L"</formula>
    </cfRule>
  </conditionalFormatting>
  <conditionalFormatting sqref="L158">
    <cfRule type="cellIs" dxfId="572" priority="547" stopIfTrue="1" operator="equal">
      <formula>"H"</formula>
    </cfRule>
    <cfRule type="cellIs" dxfId="571" priority="548" stopIfTrue="1" operator="equal">
      <formula>"M"</formula>
    </cfRule>
    <cfRule type="cellIs" dxfId="570" priority="549" stopIfTrue="1" operator="equal">
      <formula>"L"</formula>
    </cfRule>
  </conditionalFormatting>
  <conditionalFormatting sqref="L186:T186">
    <cfRule type="cellIs" dxfId="569" priority="544" stopIfTrue="1" operator="equal">
      <formula>"H"</formula>
    </cfRule>
    <cfRule type="cellIs" dxfId="568" priority="545" stopIfTrue="1" operator="equal">
      <formula>"M"</formula>
    </cfRule>
    <cfRule type="cellIs" dxfId="567" priority="546" stopIfTrue="1" operator="equal">
      <formula>"L"</formula>
    </cfRule>
  </conditionalFormatting>
  <conditionalFormatting sqref="L140:T140">
    <cfRule type="cellIs" dxfId="566" priority="784" stopIfTrue="1" operator="equal">
      <formula>"H"</formula>
    </cfRule>
    <cfRule type="cellIs" dxfId="565" priority="785" stopIfTrue="1" operator="equal">
      <formula>"M"</formula>
    </cfRule>
    <cfRule type="cellIs" dxfId="564" priority="786" stopIfTrue="1" operator="equal">
      <formula>"L"</formula>
    </cfRule>
  </conditionalFormatting>
  <conditionalFormatting sqref="L194:T194">
    <cfRule type="cellIs" dxfId="563" priority="535" stopIfTrue="1" operator="equal">
      <formula>"H"</formula>
    </cfRule>
    <cfRule type="cellIs" dxfId="562" priority="536" stopIfTrue="1" operator="equal">
      <formula>"M"</formula>
    </cfRule>
    <cfRule type="cellIs" dxfId="561" priority="537" stopIfTrue="1" operator="equal">
      <formula>"L"</formula>
    </cfRule>
  </conditionalFormatting>
  <conditionalFormatting sqref="L146:T146">
    <cfRule type="cellIs" dxfId="560" priority="802" stopIfTrue="1" operator="equal">
      <formula>"H"</formula>
    </cfRule>
    <cfRule type="cellIs" dxfId="559" priority="803" stopIfTrue="1" operator="equal">
      <formula>"M"</formula>
    </cfRule>
    <cfRule type="cellIs" dxfId="558" priority="804" stopIfTrue="1" operator="equal">
      <formula>"L"</formula>
    </cfRule>
  </conditionalFormatting>
  <conditionalFormatting sqref="M190:T190 L189:T189">
    <cfRule type="cellIs" dxfId="557" priority="529" stopIfTrue="1" operator="equal">
      <formula>"H"</formula>
    </cfRule>
    <cfRule type="cellIs" dxfId="556" priority="530" stopIfTrue="1" operator="equal">
      <formula>"M"</formula>
    </cfRule>
    <cfRule type="cellIs" dxfId="555" priority="531" stopIfTrue="1" operator="equal">
      <formula>"L"</formula>
    </cfRule>
  </conditionalFormatting>
  <conditionalFormatting sqref="L144:T144">
    <cfRule type="cellIs" dxfId="554" priority="796" stopIfTrue="1" operator="equal">
      <formula>"H"</formula>
    </cfRule>
    <cfRule type="cellIs" dxfId="553" priority="797" stopIfTrue="1" operator="equal">
      <formula>"M"</formula>
    </cfRule>
    <cfRule type="cellIs" dxfId="552" priority="798" stopIfTrue="1" operator="equal">
      <formula>"L"</formula>
    </cfRule>
  </conditionalFormatting>
  <conditionalFormatting sqref="L160:T160">
    <cfRule type="cellIs" dxfId="551" priority="619" stopIfTrue="1" operator="equal">
      <formula>"H"</formula>
    </cfRule>
    <cfRule type="cellIs" dxfId="550" priority="620" stopIfTrue="1" operator="equal">
      <formula>"M"</formula>
    </cfRule>
    <cfRule type="cellIs" dxfId="549" priority="621" stopIfTrue="1" operator="equal">
      <formula>"L"</formula>
    </cfRule>
  </conditionalFormatting>
  <conditionalFormatting sqref="L142:T142">
    <cfRule type="cellIs" dxfId="548" priority="790" stopIfTrue="1" operator="equal">
      <formula>"H"</formula>
    </cfRule>
    <cfRule type="cellIs" dxfId="547" priority="791" stopIfTrue="1" operator="equal">
      <formula>"M"</formula>
    </cfRule>
    <cfRule type="cellIs" dxfId="546" priority="792" stopIfTrue="1" operator="equal">
      <formula>"L"</formula>
    </cfRule>
  </conditionalFormatting>
  <conditionalFormatting sqref="L141:T141">
    <cfRule type="cellIs" dxfId="545" priority="787" stopIfTrue="1" operator="equal">
      <formula>"H"</formula>
    </cfRule>
    <cfRule type="cellIs" dxfId="544" priority="788" stopIfTrue="1" operator="equal">
      <formula>"M"</formula>
    </cfRule>
    <cfRule type="cellIs" dxfId="543" priority="789" stopIfTrue="1" operator="equal">
      <formula>"L"</formula>
    </cfRule>
  </conditionalFormatting>
  <conditionalFormatting sqref="L139:T139">
    <cfRule type="cellIs" dxfId="542" priority="781" stopIfTrue="1" operator="equal">
      <formula>"H"</formula>
    </cfRule>
    <cfRule type="cellIs" dxfId="541" priority="782" stopIfTrue="1" operator="equal">
      <formula>"M"</formula>
    </cfRule>
    <cfRule type="cellIs" dxfId="540" priority="783" stopIfTrue="1" operator="equal">
      <formula>"L"</formula>
    </cfRule>
  </conditionalFormatting>
  <conditionalFormatting sqref="L187:T187">
    <cfRule type="cellIs" dxfId="539" priority="532" stopIfTrue="1" operator="equal">
      <formula>"H"</formula>
    </cfRule>
    <cfRule type="cellIs" dxfId="538" priority="533" stopIfTrue="1" operator="equal">
      <formula>"M"</formula>
    </cfRule>
    <cfRule type="cellIs" dxfId="537" priority="534" stopIfTrue="1" operator="equal">
      <formula>"L"</formula>
    </cfRule>
  </conditionalFormatting>
  <conditionalFormatting sqref="L190">
    <cfRule type="cellIs" dxfId="536" priority="526" stopIfTrue="1" operator="equal">
      <formula>"H"</formula>
    </cfRule>
    <cfRule type="cellIs" dxfId="535" priority="527" stopIfTrue="1" operator="equal">
      <formula>"M"</formula>
    </cfRule>
    <cfRule type="cellIs" dxfId="534" priority="528" stopIfTrue="1" operator="equal">
      <formula>"L"</formula>
    </cfRule>
  </conditionalFormatting>
  <conditionalFormatting sqref="L136:T136">
    <cfRule type="cellIs" dxfId="533" priority="772" stopIfTrue="1" operator="equal">
      <formula>"H"</formula>
    </cfRule>
    <cfRule type="cellIs" dxfId="532" priority="773" stopIfTrue="1" operator="equal">
      <formula>"M"</formula>
    </cfRule>
    <cfRule type="cellIs" dxfId="531" priority="774" stopIfTrue="1" operator="equal">
      <formula>"L"</formula>
    </cfRule>
  </conditionalFormatting>
  <conditionalFormatting sqref="L138:T138">
    <cfRule type="cellIs" dxfId="530" priority="778" stopIfTrue="1" operator="equal">
      <formula>"H"</formula>
    </cfRule>
    <cfRule type="cellIs" dxfId="529" priority="779" stopIfTrue="1" operator="equal">
      <formula>"M"</formula>
    </cfRule>
    <cfRule type="cellIs" dxfId="528" priority="780" stopIfTrue="1" operator="equal">
      <formula>"L"</formula>
    </cfRule>
  </conditionalFormatting>
  <conditionalFormatting sqref="L167:T167 L164:T165 L162:T162">
    <cfRule type="cellIs" dxfId="527" priority="616" stopIfTrue="1" operator="equal">
      <formula>"H"</formula>
    </cfRule>
    <cfRule type="cellIs" dxfId="526" priority="617" stopIfTrue="1" operator="equal">
      <formula>"M"</formula>
    </cfRule>
    <cfRule type="cellIs" dxfId="525" priority="618" stopIfTrue="1" operator="equal">
      <formula>"L"</formula>
    </cfRule>
  </conditionalFormatting>
  <conditionalFormatting sqref="L134:T134">
    <cfRule type="cellIs" dxfId="524" priority="766" stopIfTrue="1" operator="equal">
      <formula>"H"</formula>
    </cfRule>
    <cfRule type="cellIs" dxfId="523" priority="767" stopIfTrue="1" operator="equal">
      <formula>"M"</formula>
    </cfRule>
    <cfRule type="cellIs" dxfId="522" priority="768" stopIfTrue="1" operator="equal">
      <formula>"L"</formula>
    </cfRule>
  </conditionalFormatting>
  <conditionalFormatting sqref="L137:T137">
    <cfRule type="cellIs" dxfId="521" priority="775" stopIfTrue="1" operator="equal">
      <formula>"H"</formula>
    </cfRule>
    <cfRule type="cellIs" dxfId="520" priority="776" stopIfTrue="1" operator="equal">
      <formula>"M"</formula>
    </cfRule>
    <cfRule type="cellIs" dxfId="519" priority="777" stopIfTrue="1" operator="equal">
      <formula>"L"</formula>
    </cfRule>
  </conditionalFormatting>
  <conditionalFormatting sqref="L171:T171">
    <cfRule type="cellIs" dxfId="518" priority="601" stopIfTrue="1" operator="equal">
      <formula>"H"</formula>
    </cfRule>
    <cfRule type="cellIs" dxfId="517" priority="602" stopIfTrue="1" operator="equal">
      <formula>"M"</formula>
    </cfRule>
    <cfRule type="cellIs" dxfId="516" priority="603" stopIfTrue="1" operator="equal">
      <formula>"L"</formula>
    </cfRule>
  </conditionalFormatting>
  <conditionalFormatting sqref="L135:T135">
    <cfRule type="cellIs" dxfId="515" priority="769" stopIfTrue="1" operator="equal">
      <formula>"H"</formula>
    </cfRule>
    <cfRule type="cellIs" dxfId="514" priority="770" stopIfTrue="1" operator="equal">
      <formula>"M"</formula>
    </cfRule>
    <cfRule type="cellIs" dxfId="513" priority="771" stopIfTrue="1" operator="equal">
      <formula>"L"</formula>
    </cfRule>
  </conditionalFormatting>
  <conditionalFormatting sqref="L173:T173">
    <cfRule type="cellIs" dxfId="512" priority="595" stopIfTrue="1" operator="equal">
      <formula>"H"</formula>
    </cfRule>
    <cfRule type="cellIs" dxfId="511" priority="596" stopIfTrue="1" operator="equal">
      <formula>"M"</formula>
    </cfRule>
    <cfRule type="cellIs" dxfId="510" priority="597" stopIfTrue="1" operator="equal">
      <formula>"L"</formula>
    </cfRule>
  </conditionalFormatting>
  <conditionalFormatting sqref="M192:T192">
    <cfRule type="cellIs" dxfId="509" priority="523" stopIfTrue="1" operator="equal">
      <formula>"H"</formula>
    </cfRule>
    <cfRule type="cellIs" dxfId="508" priority="524" stopIfTrue="1" operator="equal">
      <formula>"M"</formula>
    </cfRule>
    <cfRule type="cellIs" dxfId="507" priority="525" stopIfTrue="1" operator="equal">
      <formula>"L"</formula>
    </cfRule>
  </conditionalFormatting>
  <conditionalFormatting sqref="L166:T166">
    <cfRule type="cellIs" dxfId="506" priority="613" stopIfTrue="1" operator="equal">
      <formula>"H"</formula>
    </cfRule>
    <cfRule type="cellIs" dxfId="505" priority="614" stopIfTrue="1" operator="equal">
      <formula>"M"</formula>
    </cfRule>
    <cfRule type="cellIs" dxfId="504" priority="615" stopIfTrue="1" operator="equal">
      <formula>"L"</formula>
    </cfRule>
  </conditionalFormatting>
  <conditionalFormatting sqref="L168:T168">
    <cfRule type="cellIs" dxfId="503" priority="610" stopIfTrue="1" operator="equal">
      <formula>"H"</formula>
    </cfRule>
    <cfRule type="cellIs" dxfId="502" priority="611" stopIfTrue="1" operator="equal">
      <formula>"M"</formula>
    </cfRule>
    <cfRule type="cellIs" dxfId="501" priority="612" stopIfTrue="1" operator="equal">
      <formula>"L"</formula>
    </cfRule>
  </conditionalFormatting>
  <conditionalFormatting sqref="L169:T169">
    <cfRule type="cellIs" dxfId="500" priority="607" stopIfTrue="1" operator="equal">
      <formula>"H"</formula>
    </cfRule>
    <cfRule type="cellIs" dxfId="499" priority="608" stopIfTrue="1" operator="equal">
      <formula>"M"</formula>
    </cfRule>
    <cfRule type="cellIs" dxfId="498" priority="609" stopIfTrue="1" operator="equal">
      <formula>"L"</formula>
    </cfRule>
  </conditionalFormatting>
  <conditionalFormatting sqref="L170:T170">
    <cfRule type="cellIs" dxfId="497" priority="604" stopIfTrue="1" operator="equal">
      <formula>"H"</formula>
    </cfRule>
    <cfRule type="cellIs" dxfId="496" priority="605" stopIfTrue="1" operator="equal">
      <formula>"M"</formula>
    </cfRule>
    <cfRule type="cellIs" dxfId="495" priority="606" stopIfTrue="1" operator="equal">
      <formula>"L"</formula>
    </cfRule>
  </conditionalFormatting>
  <conditionalFormatting sqref="L172:T172">
    <cfRule type="cellIs" dxfId="494" priority="598" stopIfTrue="1" operator="equal">
      <formula>"H"</formula>
    </cfRule>
    <cfRule type="cellIs" dxfId="493" priority="599" stopIfTrue="1" operator="equal">
      <formula>"M"</formula>
    </cfRule>
    <cfRule type="cellIs" dxfId="492" priority="600" stopIfTrue="1" operator="equal">
      <formula>"L"</formula>
    </cfRule>
  </conditionalFormatting>
  <conditionalFormatting sqref="L133:T133">
    <cfRule type="cellIs" dxfId="491" priority="763" stopIfTrue="1" operator="equal">
      <formula>"H"</formula>
    </cfRule>
    <cfRule type="cellIs" dxfId="490" priority="764" stopIfTrue="1" operator="equal">
      <formula>"M"</formula>
    </cfRule>
    <cfRule type="cellIs" dxfId="489" priority="765" stopIfTrue="1" operator="equal">
      <formula>"L"</formula>
    </cfRule>
  </conditionalFormatting>
  <conditionalFormatting sqref="L157:T157">
    <cfRule type="cellIs" dxfId="488" priority="745" stopIfTrue="1" operator="equal">
      <formula>"H"</formula>
    </cfRule>
    <cfRule type="cellIs" dxfId="487" priority="746" stopIfTrue="1" operator="equal">
      <formula>"M"</formula>
    </cfRule>
    <cfRule type="cellIs" dxfId="486" priority="747" stopIfTrue="1" operator="equal">
      <formula>"L"</formula>
    </cfRule>
  </conditionalFormatting>
  <conditionalFormatting sqref="L159:T159">
    <cfRule type="cellIs" dxfId="485" priority="751" stopIfTrue="1" operator="equal">
      <formula>"H"</formula>
    </cfRule>
    <cfRule type="cellIs" dxfId="484" priority="752" stopIfTrue="1" operator="equal">
      <formula>"M"</formula>
    </cfRule>
    <cfRule type="cellIs" dxfId="483" priority="753" stopIfTrue="1" operator="equal">
      <formula>"L"</formula>
    </cfRule>
  </conditionalFormatting>
  <conditionalFormatting sqref="L156:T156">
    <cfRule type="cellIs" dxfId="482" priority="742" stopIfTrue="1" operator="equal">
      <formula>"H"</formula>
    </cfRule>
    <cfRule type="cellIs" dxfId="481" priority="743" stopIfTrue="1" operator="equal">
      <formula>"M"</formula>
    </cfRule>
    <cfRule type="cellIs" dxfId="480" priority="744" stopIfTrue="1" operator="equal">
      <formula>"L"</formula>
    </cfRule>
  </conditionalFormatting>
  <conditionalFormatting sqref="L149:T149">
    <cfRule type="cellIs" dxfId="479" priority="721" stopIfTrue="1" operator="equal">
      <formula>"H"</formula>
    </cfRule>
    <cfRule type="cellIs" dxfId="478" priority="722" stopIfTrue="1" operator="equal">
      <formula>"M"</formula>
    </cfRule>
    <cfRule type="cellIs" dxfId="477" priority="723" stopIfTrue="1" operator="equal">
      <formula>"L"</formula>
    </cfRule>
  </conditionalFormatting>
  <conditionalFormatting sqref="L155:T155">
    <cfRule type="cellIs" dxfId="476" priority="739" stopIfTrue="1" operator="equal">
      <formula>"H"</formula>
    </cfRule>
    <cfRule type="cellIs" dxfId="475" priority="740" stopIfTrue="1" operator="equal">
      <formula>"M"</formula>
    </cfRule>
    <cfRule type="cellIs" dxfId="474" priority="741" stopIfTrue="1" operator="equal">
      <formula>"L"</formula>
    </cfRule>
  </conditionalFormatting>
  <conditionalFormatting sqref="L151:T151">
    <cfRule type="cellIs" dxfId="473" priority="727" stopIfTrue="1" operator="equal">
      <formula>"H"</formula>
    </cfRule>
    <cfRule type="cellIs" dxfId="472" priority="728" stopIfTrue="1" operator="equal">
      <formula>"M"</formula>
    </cfRule>
    <cfRule type="cellIs" dxfId="471" priority="729" stopIfTrue="1" operator="equal">
      <formula>"L"</formula>
    </cfRule>
  </conditionalFormatting>
  <conditionalFormatting sqref="L148:T148">
    <cfRule type="cellIs" dxfId="470" priority="718" stopIfTrue="1" operator="equal">
      <formula>"H"</formula>
    </cfRule>
    <cfRule type="cellIs" dxfId="469" priority="719" stopIfTrue="1" operator="equal">
      <formula>"M"</formula>
    </cfRule>
    <cfRule type="cellIs" dxfId="468" priority="720" stopIfTrue="1" operator="equal">
      <formula>"L"</formula>
    </cfRule>
  </conditionalFormatting>
  <conditionalFormatting sqref="M158:T158">
    <cfRule type="cellIs" dxfId="467" priority="550" stopIfTrue="1" operator="equal">
      <formula>"H"</formula>
    </cfRule>
    <cfRule type="cellIs" dxfId="466" priority="551" stopIfTrue="1" operator="equal">
      <formula>"M"</formula>
    </cfRule>
    <cfRule type="cellIs" dxfId="465" priority="552" stopIfTrue="1" operator="equal">
      <formula>"L"</formula>
    </cfRule>
  </conditionalFormatting>
  <conditionalFormatting sqref="L154:T154">
    <cfRule type="cellIs" dxfId="464" priority="736" stopIfTrue="1" operator="equal">
      <formula>"H"</formula>
    </cfRule>
    <cfRule type="cellIs" dxfId="463" priority="737" stopIfTrue="1" operator="equal">
      <formula>"M"</formula>
    </cfRule>
    <cfRule type="cellIs" dxfId="462" priority="738" stopIfTrue="1" operator="equal">
      <formula>"L"</formula>
    </cfRule>
  </conditionalFormatting>
  <conditionalFormatting sqref="L153:T153">
    <cfRule type="cellIs" dxfId="461" priority="733" stopIfTrue="1" operator="equal">
      <formula>"H"</formula>
    </cfRule>
    <cfRule type="cellIs" dxfId="460" priority="734" stopIfTrue="1" operator="equal">
      <formula>"M"</formula>
    </cfRule>
    <cfRule type="cellIs" dxfId="459" priority="735" stopIfTrue="1" operator="equal">
      <formula>"L"</formula>
    </cfRule>
  </conditionalFormatting>
  <conditionalFormatting sqref="L152:T152">
    <cfRule type="cellIs" dxfId="458" priority="730" stopIfTrue="1" operator="equal">
      <formula>"H"</formula>
    </cfRule>
    <cfRule type="cellIs" dxfId="457" priority="731" stopIfTrue="1" operator="equal">
      <formula>"M"</formula>
    </cfRule>
    <cfRule type="cellIs" dxfId="456" priority="732" stopIfTrue="1" operator="equal">
      <formula>"L"</formula>
    </cfRule>
  </conditionalFormatting>
  <conditionalFormatting sqref="L150:T150">
    <cfRule type="cellIs" dxfId="455" priority="724" stopIfTrue="1" operator="equal">
      <formula>"H"</formula>
    </cfRule>
    <cfRule type="cellIs" dxfId="454" priority="725" stopIfTrue="1" operator="equal">
      <formula>"M"</formula>
    </cfRule>
    <cfRule type="cellIs" dxfId="453" priority="726" stopIfTrue="1" operator="equal">
      <formula>"L"</formula>
    </cfRule>
  </conditionalFormatting>
  <conditionalFormatting sqref="L129:T129">
    <cfRule type="cellIs" dxfId="452" priority="709" stopIfTrue="1" operator="equal">
      <formula>"H"</formula>
    </cfRule>
    <cfRule type="cellIs" dxfId="451" priority="710" stopIfTrue="1" operator="equal">
      <formula>"M"</formula>
    </cfRule>
    <cfRule type="cellIs" dxfId="450" priority="711" stopIfTrue="1" operator="equal">
      <formula>"L"</formula>
    </cfRule>
  </conditionalFormatting>
  <conditionalFormatting sqref="L219:T219">
    <cfRule type="cellIs" dxfId="449" priority="496" stopIfTrue="1" operator="equal">
      <formula>"H"</formula>
    </cfRule>
    <cfRule type="cellIs" dxfId="448" priority="497" stopIfTrue="1" operator="equal">
      <formula>"M"</formula>
    </cfRule>
    <cfRule type="cellIs" dxfId="447" priority="498" stopIfTrue="1" operator="equal">
      <formula>"L"</formula>
    </cfRule>
  </conditionalFormatting>
  <conditionalFormatting sqref="L229:T229">
    <cfRule type="cellIs" dxfId="446" priority="499" stopIfTrue="1" operator="equal">
      <formula>"H"</formula>
    </cfRule>
    <cfRule type="cellIs" dxfId="445" priority="500" stopIfTrue="1" operator="equal">
      <formula>"M"</formula>
    </cfRule>
    <cfRule type="cellIs" dxfId="444" priority="501" stopIfTrue="1" operator="equal">
      <formula>"L"</formula>
    </cfRule>
  </conditionalFormatting>
  <conditionalFormatting sqref="L213:T213">
    <cfRule type="cellIs" dxfId="443" priority="451" stopIfTrue="1" operator="equal">
      <formula>"H"</formula>
    </cfRule>
    <cfRule type="cellIs" dxfId="442" priority="452" stopIfTrue="1" operator="equal">
      <formula>"M"</formula>
    </cfRule>
    <cfRule type="cellIs" dxfId="441" priority="453" stopIfTrue="1" operator="equal">
      <formula>"L"</formula>
    </cfRule>
  </conditionalFormatting>
  <conditionalFormatting sqref="L192">
    <cfRule type="cellIs" dxfId="440" priority="520" stopIfTrue="1" operator="equal">
      <formula>"H"</formula>
    </cfRule>
    <cfRule type="cellIs" dxfId="439" priority="521" stopIfTrue="1" operator="equal">
      <formula>"M"</formula>
    </cfRule>
    <cfRule type="cellIs" dxfId="438" priority="522" stopIfTrue="1" operator="equal">
      <formula>"L"</formula>
    </cfRule>
  </conditionalFormatting>
  <conditionalFormatting sqref="L198:T198">
    <cfRule type="cellIs" dxfId="437" priority="487" stopIfTrue="1" operator="equal">
      <formula>"H"</formula>
    </cfRule>
    <cfRule type="cellIs" dxfId="436" priority="488" stopIfTrue="1" operator="equal">
      <formula>"M"</formula>
    </cfRule>
    <cfRule type="cellIs" dxfId="435" priority="489" stopIfTrue="1" operator="equal">
      <formula>"L"</formula>
    </cfRule>
  </conditionalFormatting>
  <conditionalFormatting sqref="M191:T191">
    <cfRule type="cellIs" dxfId="434" priority="517" stopIfTrue="1" operator="equal">
      <formula>"H"</formula>
    </cfRule>
    <cfRule type="cellIs" dxfId="433" priority="518" stopIfTrue="1" operator="equal">
      <formula>"M"</formula>
    </cfRule>
    <cfRule type="cellIs" dxfId="432" priority="519" stopIfTrue="1" operator="equal">
      <formula>"L"</formula>
    </cfRule>
  </conditionalFormatting>
  <conditionalFormatting sqref="L199:T199">
    <cfRule type="cellIs" dxfId="431" priority="478" stopIfTrue="1" operator="equal">
      <formula>"H"</formula>
    </cfRule>
    <cfRule type="cellIs" dxfId="430" priority="479" stopIfTrue="1" operator="equal">
      <formula>"M"</formula>
    </cfRule>
    <cfRule type="cellIs" dxfId="429" priority="480" stopIfTrue="1" operator="equal">
      <formula>"L"</formula>
    </cfRule>
  </conditionalFormatting>
  <conditionalFormatting sqref="L212:T212">
    <cfRule type="cellIs" dxfId="428" priority="472" stopIfTrue="1" operator="equal">
      <formula>"H"</formula>
    </cfRule>
    <cfRule type="cellIs" dxfId="427" priority="473" stopIfTrue="1" operator="equal">
      <formula>"M"</formula>
    </cfRule>
    <cfRule type="cellIs" dxfId="426" priority="474" stopIfTrue="1" operator="equal">
      <formula>"L"</formula>
    </cfRule>
  </conditionalFormatting>
  <conditionalFormatting sqref="L197:T197">
    <cfRule type="cellIs" dxfId="425" priority="475" stopIfTrue="1" operator="equal">
      <formula>"H"</formula>
    </cfRule>
    <cfRule type="cellIs" dxfId="424" priority="476" stopIfTrue="1" operator="equal">
      <formula>"M"</formula>
    </cfRule>
    <cfRule type="cellIs" dxfId="423" priority="477" stopIfTrue="1" operator="equal">
      <formula>"L"</formula>
    </cfRule>
  </conditionalFormatting>
  <conditionalFormatting sqref="L211:T211">
    <cfRule type="cellIs" dxfId="422" priority="454" stopIfTrue="1" operator="equal">
      <formula>"H"</formula>
    </cfRule>
    <cfRule type="cellIs" dxfId="421" priority="455" stopIfTrue="1" operator="equal">
      <formula>"M"</formula>
    </cfRule>
    <cfRule type="cellIs" dxfId="420" priority="456" stopIfTrue="1" operator="equal">
      <formula>"L"</formula>
    </cfRule>
  </conditionalFormatting>
  <conditionalFormatting sqref="M193:T193">
    <cfRule type="cellIs" dxfId="419" priority="511" stopIfTrue="1" operator="equal">
      <formula>"H"</formula>
    </cfRule>
    <cfRule type="cellIs" dxfId="418" priority="512" stopIfTrue="1" operator="equal">
      <formula>"M"</formula>
    </cfRule>
    <cfRule type="cellIs" dxfId="417" priority="513" stopIfTrue="1" operator="equal">
      <formula>"L"</formula>
    </cfRule>
  </conditionalFormatting>
  <conditionalFormatting sqref="L200:T200">
    <cfRule type="cellIs" dxfId="416" priority="469" stopIfTrue="1" operator="equal">
      <formula>"H"</formula>
    </cfRule>
    <cfRule type="cellIs" dxfId="415" priority="470" stopIfTrue="1" operator="equal">
      <formula>"M"</formula>
    </cfRule>
    <cfRule type="cellIs" dxfId="414" priority="471" stopIfTrue="1" operator="equal">
      <formula>"L"</formula>
    </cfRule>
  </conditionalFormatting>
  <conditionalFormatting sqref="L201:T201">
    <cfRule type="cellIs" dxfId="413" priority="466" stopIfTrue="1" operator="equal">
      <formula>"H"</formula>
    </cfRule>
    <cfRule type="cellIs" dxfId="412" priority="467" stopIfTrue="1" operator="equal">
      <formula>"M"</formula>
    </cfRule>
    <cfRule type="cellIs" dxfId="411" priority="468" stopIfTrue="1" operator="equal">
      <formula>"L"</formula>
    </cfRule>
  </conditionalFormatting>
  <conditionalFormatting sqref="L202:T202">
    <cfRule type="cellIs" dxfId="410" priority="463" stopIfTrue="1" operator="equal">
      <formula>"H"</formula>
    </cfRule>
    <cfRule type="cellIs" dxfId="409" priority="464" stopIfTrue="1" operator="equal">
      <formula>"M"</formula>
    </cfRule>
    <cfRule type="cellIs" dxfId="408" priority="465" stopIfTrue="1" operator="equal">
      <formula>"L"</formula>
    </cfRule>
  </conditionalFormatting>
  <conditionalFormatting sqref="L209:T209">
    <cfRule type="cellIs" dxfId="407" priority="460" stopIfTrue="1" operator="equal">
      <formula>"H"</formula>
    </cfRule>
    <cfRule type="cellIs" dxfId="406" priority="461" stopIfTrue="1" operator="equal">
      <formula>"M"</formula>
    </cfRule>
    <cfRule type="cellIs" dxfId="405" priority="462" stopIfTrue="1" operator="equal">
      <formula>"L"</formula>
    </cfRule>
  </conditionalFormatting>
  <conditionalFormatting sqref="L208:T208">
    <cfRule type="cellIs" dxfId="404" priority="457" stopIfTrue="1" operator="equal">
      <formula>"H"</formula>
    </cfRule>
    <cfRule type="cellIs" dxfId="403" priority="458" stopIfTrue="1" operator="equal">
      <formula>"M"</formula>
    </cfRule>
    <cfRule type="cellIs" dxfId="402" priority="459" stopIfTrue="1" operator="equal">
      <formula>"L"</formula>
    </cfRule>
  </conditionalFormatting>
  <conditionalFormatting sqref="L191">
    <cfRule type="cellIs" dxfId="401" priority="514" stopIfTrue="1" operator="equal">
      <formula>"H"</formula>
    </cfRule>
    <cfRule type="cellIs" dxfId="400" priority="515" stopIfTrue="1" operator="equal">
      <formula>"M"</formula>
    </cfRule>
    <cfRule type="cellIs" dxfId="399" priority="516" stopIfTrue="1" operator="equal">
      <formula>"L"</formula>
    </cfRule>
  </conditionalFormatting>
  <conditionalFormatting sqref="L193">
    <cfRule type="cellIs" dxfId="398" priority="508" stopIfTrue="1" operator="equal">
      <formula>"H"</formula>
    </cfRule>
    <cfRule type="cellIs" dxfId="397" priority="509" stopIfTrue="1" operator="equal">
      <formula>"M"</formula>
    </cfRule>
    <cfRule type="cellIs" dxfId="396" priority="510" stopIfTrue="1" operator="equal">
      <formula>"L"</formula>
    </cfRule>
  </conditionalFormatting>
  <conditionalFormatting sqref="L228:T228">
    <cfRule type="cellIs" dxfId="395" priority="502" stopIfTrue="1" operator="equal">
      <formula>"H"</formula>
    </cfRule>
    <cfRule type="cellIs" dxfId="394" priority="503" stopIfTrue="1" operator="equal">
      <formula>"M"</formula>
    </cfRule>
    <cfRule type="cellIs" dxfId="393" priority="504" stopIfTrue="1" operator="equal">
      <formula>"L"</formula>
    </cfRule>
  </conditionalFormatting>
  <conditionalFormatting sqref="L215:T215">
    <cfRule type="cellIs" dxfId="392" priority="448" stopIfTrue="1" operator="equal">
      <formula>"H"</formula>
    </cfRule>
    <cfRule type="cellIs" dxfId="391" priority="449" stopIfTrue="1" operator="equal">
      <formula>"M"</formula>
    </cfRule>
    <cfRule type="cellIs" dxfId="390" priority="450" stopIfTrue="1" operator="equal">
      <formula>"L"</formula>
    </cfRule>
  </conditionalFormatting>
  <conditionalFormatting sqref="L174:T174">
    <cfRule type="cellIs" dxfId="389" priority="592" stopIfTrue="1" operator="equal">
      <formula>"H"</formula>
    </cfRule>
    <cfRule type="cellIs" dxfId="388" priority="593" stopIfTrue="1" operator="equal">
      <formula>"M"</formula>
    </cfRule>
    <cfRule type="cellIs" dxfId="387" priority="594" stopIfTrue="1" operator="equal">
      <formula>"L"</formula>
    </cfRule>
  </conditionalFormatting>
  <conditionalFormatting sqref="L214:T214">
    <cfRule type="cellIs" dxfId="386" priority="442" stopIfTrue="1" operator="equal">
      <formula>"H"</formula>
    </cfRule>
    <cfRule type="cellIs" dxfId="385" priority="443" stopIfTrue="1" operator="equal">
      <formula>"M"</formula>
    </cfRule>
    <cfRule type="cellIs" dxfId="384" priority="444" stopIfTrue="1" operator="equal">
      <formula>"L"</formula>
    </cfRule>
  </conditionalFormatting>
  <conditionalFormatting sqref="L216:T216">
    <cfRule type="cellIs" dxfId="383" priority="439" stopIfTrue="1" operator="equal">
      <formula>"H"</formula>
    </cfRule>
    <cfRule type="cellIs" dxfId="382" priority="440" stopIfTrue="1" operator="equal">
      <formula>"M"</formula>
    </cfRule>
    <cfRule type="cellIs" dxfId="381" priority="441" stopIfTrue="1" operator="equal">
      <formula>"L"</formula>
    </cfRule>
  </conditionalFormatting>
  <conditionalFormatting sqref="L218:T218 L226:T227">
    <cfRule type="cellIs" dxfId="380" priority="505" stopIfTrue="1" operator="equal">
      <formula>"H"</formula>
    </cfRule>
    <cfRule type="cellIs" dxfId="379" priority="506" stopIfTrue="1" operator="equal">
      <formula>"M"</formula>
    </cfRule>
    <cfRule type="cellIs" dxfId="378" priority="507" stopIfTrue="1" operator="equal">
      <formula>"L"</formula>
    </cfRule>
  </conditionalFormatting>
  <conditionalFormatting sqref="L217:T217">
    <cfRule type="cellIs" dxfId="377" priority="445" stopIfTrue="1" operator="equal">
      <formula>"H"</formula>
    </cfRule>
    <cfRule type="cellIs" dxfId="376" priority="446" stopIfTrue="1" operator="equal">
      <formula>"M"</formula>
    </cfRule>
    <cfRule type="cellIs" dxfId="375" priority="447" stopIfTrue="1" operator="equal">
      <formula>"L"</formula>
    </cfRule>
  </conditionalFormatting>
  <conditionalFormatting sqref="L175:T175">
    <cfRule type="cellIs" dxfId="374" priority="589" stopIfTrue="1" operator="equal">
      <formula>"H"</formula>
    </cfRule>
    <cfRule type="cellIs" dxfId="373" priority="590" stopIfTrue="1" operator="equal">
      <formula>"M"</formula>
    </cfRule>
    <cfRule type="cellIs" dxfId="372" priority="591" stopIfTrue="1" operator="equal">
      <formula>"L"</formula>
    </cfRule>
  </conditionalFormatting>
  <conditionalFormatting sqref="L176:T176">
    <cfRule type="cellIs" dxfId="371" priority="586" stopIfTrue="1" operator="equal">
      <formula>"H"</formula>
    </cfRule>
    <cfRule type="cellIs" dxfId="370" priority="587" stopIfTrue="1" operator="equal">
      <formula>"M"</formula>
    </cfRule>
    <cfRule type="cellIs" dxfId="369" priority="588" stopIfTrue="1" operator="equal">
      <formula>"L"</formula>
    </cfRule>
  </conditionalFormatting>
  <conditionalFormatting sqref="L161:T161">
    <cfRule type="cellIs" dxfId="368" priority="577" stopIfTrue="1" operator="equal">
      <formula>"H"</formula>
    </cfRule>
    <cfRule type="cellIs" dxfId="367" priority="578" stopIfTrue="1" operator="equal">
      <formula>"M"</formula>
    </cfRule>
    <cfRule type="cellIs" dxfId="366" priority="579" stopIfTrue="1" operator="equal">
      <formula>"L"</formula>
    </cfRule>
  </conditionalFormatting>
  <conditionalFormatting sqref="L250:T250">
    <cfRule type="cellIs" dxfId="365" priority="328" stopIfTrue="1" operator="equal">
      <formula>"H"</formula>
    </cfRule>
    <cfRule type="cellIs" dxfId="364" priority="329" stopIfTrue="1" operator="equal">
      <formula>"M"</formula>
    </cfRule>
    <cfRule type="cellIs" dxfId="363" priority="330" stopIfTrue="1" operator="equal">
      <formula>"L"</formula>
    </cfRule>
  </conditionalFormatting>
  <conditionalFormatting sqref="L252:T252">
    <cfRule type="cellIs" dxfId="362" priority="325" stopIfTrue="1" operator="equal">
      <formula>"H"</formula>
    </cfRule>
    <cfRule type="cellIs" dxfId="361" priority="326" stopIfTrue="1" operator="equal">
      <formula>"M"</formula>
    </cfRule>
    <cfRule type="cellIs" dxfId="360" priority="327" stopIfTrue="1" operator="equal">
      <formula>"L"</formula>
    </cfRule>
  </conditionalFormatting>
  <conditionalFormatting sqref="L253:T253">
    <cfRule type="cellIs" dxfId="359" priority="322" stopIfTrue="1" operator="equal">
      <formula>"H"</formula>
    </cfRule>
    <cfRule type="cellIs" dxfId="358" priority="323" stopIfTrue="1" operator="equal">
      <formula>"M"</formula>
    </cfRule>
    <cfRule type="cellIs" dxfId="357" priority="324" stopIfTrue="1" operator="equal">
      <formula>"L"</formula>
    </cfRule>
  </conditionalFormatting>
  <conditionalFormatting sqref="L203:T203">
    <cfRule type="cellIs" dxfId="356" priority="433" stopIfTrue="1" operator="equal">
      <formula>"H"</formula>
    </cfRule>
    <cfRule type="cellIs" dxfId="355" priority="434" stopIfTrue="1" operator="equal">
      <formula>"M"</formula>
    </cfRule>
    <cfRule type="cellIs" dxfId="354" priority="435" stopIfTrue="1" operator="equal">
      <formula>"L"</formula>
    </cfRule>
  </conditionalFormatting>
  <conditionalFormatting sqref="L204:T204">
    <cfRule type="cellIs" dxfId="353" priority="436" stopIfTrue="1" operator="equal">
      <formula>"H"</formula>
    </cfRule>
    <cfRule type="cellIs" dxfId="352" priority="437" stopIfTrue="1" operator="equal">
      <formula>"M"</formula>
    </cfRule>
    <cfRule type="cellIs" dxfId="351" priority="438" stopIfTrue="1" operator="equal">
      <formula>"L"</formula>
    </cfRule>
  </conditionalFormatting>
  <conditionalFormatting sqref="L163:T163">
    <cfRule type="cellIs" dxfId="350" priority="580" stopIfTrue="1" operator="equal">
      <formula>"H"</formula>
    </cfRule>
    <cfRule type="cellIs" dxfId="349" priority="581" stopIfTrue="1" operator="equal">
      <formula>"M"</formula>
    </cfRule>
    <cfRule type="cellIs" dxfId="348" priority="582" stopIfTrue="1" operator="equal">
      <formula>"L"</formula>
    </cfRule>
  </conditionalFormatting>
  <conditionalFormatting sqref="L177:T177">
    <cfRule type="cellIs" dxfId="347" priority="583" stopIfTrue="1" operator="equal">
      <formula>"H"</formula>
    </cfRule>
    <cfRule type="cellIs" dxfId="346" priority="584" stopIfTrue="1" operator="equal">
      <formula>"M"</formula>
    </cfRule>
    <cfRule type="cellIs" dxfId="345" priority="585" stopIfTrue="1" operator="equal">
      <formula>"L"</formula>
    </cfRule>
  </conditionalFormatting>
  <conditionalFormatting sqref="L179:T179">
    <cfRule type="cellIs" dxfId="344" priority="568" stopIfTrue="1" operator="equal">
      <formula>"H"</formula>
    </cfRule>
    <cfRule type="cellIs" dxfId="343" priority="569" stopIfTrue="1" operator="equal">
      <formula>"M"</formula>
    </cfRule>
    <cfRule type="cellIs" dxfId="342" priority="570" stopIfTrue="1" operator="equal">
      <formula>"L"</formula>
    </cfRule>
  </conditionalFormatting>
  <conditionalFormatting sqref="L207:T207">
    <cfRule type="cellIs" dxfId="341" priority="427" stopIfTrue="1" operator="equal">
      <formula>"H"</formula>
    </cfRule>
    <cfRule type="cellIs" dxfId="340" priority="428" stopIfTrue="1" operator="equal">
      <formula>"M"</formula>
    </cfRule>
    <cfRule type="cellIs" dxfId="339" priority="429" stopIfTrue="1" operator="equal">
      <formula>"L"</formula>
    </cfRule>
  </conditionalFormatting>
  <conditionalFormatting sqref="L206:T206">
    <cfRule type="cellIs" dxfId="338" priority="430" stopIfTrue="1" operator="equal">
      <formula>"H"</formula>
    </cfRule>
    <cfRule type="cellIs" dxfId="337" priority="431" stopIfTrue="1" operator="equal">
      <formula>"M"</formula>
    </cfRule>
    <cfRule type="cellIs" dxfId="336" priority="432" stopIfTrue="1" operator="equal">
      <formula>"L"</formula>
    </cfRule>
  </conditionalFormatting>
  <conditionalFormatting sqref="L210:T210">
    <cfRule type="cellIs" dxfId="335" priority="331" stopIfTrue="1" operator="equal">
      <formula>"H"</formula>
    </cfRule>
    <cfRule type="cellIs" dxfId="334" priority="332" stopIfTrue="1" operator="equal">
      <formula>"M"</formula>
    </cfRule>
    <cfRule type="cellIs" dxfId="333" priority="333" stopIfTrue="1" operator="equal">
      <formula>"L"</formula>
    </cfRule>
  </conditionalFormatting>
  <conditionalFormatting sqref="L180:T180">
    <cfRule type="cellIs" dxfId="332" priority="574" stopIfTrue="1" operator="equal">
      <formula>"H"</formula>
    </cfRule>
    <cfRule type="cellIs" dxfId="331" priority="575" stopIfTrue="1" operator="equal">
      <formula>"M"</formula>
    </cfRule>
    <cfRule type="cellIs" dxfId="330" priority="576" stopIfTrue="1" operator="equal">
      <formula>"L"</formula>
    </cfRule>
  </conditionalFormatting>
  <conditionalFormatting sqref="L178:T178">
    <cfRule type="cellIs" dxfId="329" priority="571" stopIfTrue="1" operator="equal">
      <formula>"H"</formula>
    </cfRule>
    <cfRule type="cellIs" dxfId="328" priority="572" stopIfTrue="1" operator="equal">
      <formula>"M"</formula>
    </cfRule>
    <cfRule type="cellIs" dxfId="327" priority="573" stopIfTrue="1" operator="equal">
      <formula>"L"</formula>
    </cfRule>
  </conditionalFormatting>
  <conditionalFormatting sqref="L184:T184">
    <cfRule type="cellIs" dxfId="326" priority="556" stopIfTrue="1" operator="equal">
      <formula>"H"</formula>
    </cfRule>
    <cfRule type="cellIs" dxfId="325" priority="557" stopIfTrue="1" operator="equal">
      <formula>"M"</formula>
    </cfRule>
    <cfRule type="cellIs" dxfId="324" priority="558" stopIfTrue="1" operator="equal">
      <formula>"L"</formula>
    </cfRule>
  </conditionalFormatting>
  <conditionalFormatting sqref="L181:T181">
    <cfRule type="cellIs" dxfId="323" priority="565" stopIfTrue="1" operator="equal">
      <formula>"H"</formula>
    </cfRule>
    <cfRule type="cellIs" dxfId="322" priority="566" stopIfTrue="1" operator="equal">
      <formula>"M"</formula>
    </cfRule>
    <cfRule type="cellIs" dxfId="321" priority="567" stopIfTrue="1" operator="equal">
      <formula>"L"</formula>
    </cfRule>
  </conditionalFormatting>
  <conditionalFormatting sqref="L183:T183">
    <cfRule type="cellIs" dxfId="320" priority="553" stopIfTrue="1" operator="equal">
      <formula>"H"</formula>
    </cfRule>
    <cfRule type="cellIs" dxfId="319" priority="554" stopIfTrue="1" operator="equal">
      <formula>"M"</formula>
    </cfRule>
    <cfRule type="cellIs" dxfId="318" priority="555" stopIfTrue="1" operator="equal">
      <formula>"L"</formula>
    </cfRule>
  </conditionalFormatting>
  <conditionalFormatting sqref="L249:T249">
    <cfRule type="cellIs" dxfId="317" priority="277" stopIfTrue="1" operator="equal">
      <formula>"H"</formula>
    </cfRule>
    <cfRule type="cellIs" dxfId="316" priority="278" stopIfTrue="1" operator="equal">
      <formula>"M"</formula>
    </cfRule>
    <cfRule type="cellIs" dxfId="315" priority="279" stopIfTrue="1" operator="equal">
      <formula>"L"</formula>
    </cfRule>
  </conditionalFormatting>
  <conditionalFormatting sqref="L230:T230">
    <cfRule type="cellIs" dxfId="314" priority="337" stopIfTrue="1" operator="equal">
      <formula>"H"</formula>
    </cfRule>
    <cfRule type="cellIs" dxfId="313" priority="338" stopIfTrue="1" operator="equal">
      <formula>"M"</formula>
    </cfRule>
    <cfRule type="cellIs" dxfId="312" priority="339" stopIfTrue="1" operator="equal">
      <formula>"L"</formula>
    </cfRule>
  </conditionalFormatting>
  <conditionalFormatting sqref="L196:T196">
    <cfRule type="cellIs" dxfId="311" priority="493" stopIfTrue="1" operator="equal">
      <formula>"H"</formula>
    </cfRule>
    <cfRule type="cellIs" dxfId="310" priority="494" stopIfTrue="1" operator="equal">
      <formula>"M"</formula>
    </cfRule>
    <cfRule type="cellIs" dxfId="309" priority="495" stopIfTrue="1" operator="equal">
      <formula>"L"</formula>
    </cfRule>
  </conditionalFormatting>
  <conditionalFormatting sqref="L223:T225">
    <cfRule type="cellIs" dxfId="308" priority="355" stopIfTrue="1" operator="equal">
      <formula>"H"</formula>
    </cfRule>
    <cfRule type="cellIs" dxfId="307" priority="356" stopIfTrue="1" operator="equal">
      <formula>"M"</formula>
    </cfRule>
    <cfRule type="cellIs" dxfId="306" priority="357" stopIfTrue="1" operator="equal">
      <formula>"L"</formula>
    </cfRule>
  </conditionalFormatting>
  <conditionalFormatting sqref="L220:T220">
    <cfRule type="cellIs" dxfId="305" priority="352" stopIfTrue="1" operator="equal">
      <formula>"H"</formula>
    </cfRule>
    <cfRule type="cellIs" dxfId="304" priority="353" stopIfTrue="1" operator="equal">
      <formula>"M"</formula>
    </cfRule>
    <cfRule type="cellIs" dxfId="303" priority="354" stopIfTrue="1" operator="equal">
      <formula>"L"</formula>
    </cfRule>
  </conditionalFormatting>
  <conditionalFormatting sqref="L222:T222">
    <cfRule type="cellIs" dxfId="302" priority="349" stopIfTrue="1" operator="equal">
      <formula>"H"</formula>
    </cfRule>
    <cfRule type="cellIs" dxfId="301" priority="350" stopIfTrue="1" operator="equal">
      <formula>"M"</formula>
    </cfRule>
    <cfRule type="cellIs" dxfId="300" priority="351" stopIfTrue="1" operator="equal">
      <formula>"L"</formula>
    </cfRule>
  </conditionalFormatting>
  <conditionalFormatting sqref="L221:T221">
    <cfRule type="cellIs" dxfId="299" priority="346" stopIfTrue="1" operator="equal">
      <formula>"H"</formula>
    </cfRule>
    <cfRule type="cellIs" dxfId="298" priority="347" stopIfTrue="1" operator="equal">
      <formula>"M"</formula>
    </cfRule>
    <cfRule type="cellIs" dxfId="297" priority="348" stopIfTrue="1" operator="equal">
      <formula>"L"</formula>
    </cfRule>
  </conditionalFormatting>
  <conditionalFormatting sqref="L231:T231">
    <cfRule type="cellIs" dxfId="296" priority="316" stopIfTrue="1" operator="equal">
      <formula>"H"</formula>
    </cfRule>
    <cfRule type="cellIs" dxfId="295" priority="317" stopIfTrue="1" operator="equal">
      <formula>"M"</formula>
    </cfRule>
    <cfRule type="cellIs" dxfId="294" priority="318" stopIfTrue="1" operator="equal">
      <formula>"L"</formula>
    </cfRule>
  </conditionalFormatting>
  <conditionalFormatting sqref="L232:T232">
    <cfRule type="cellIs" dxfId="293" priority="313" stopIfTrue="1" operator="equal">
      <formula>"H"</formula>
    </cfRule>
    <cfRule type="cellIs" dxfId="292" priority="314" stopIfTrue="1" operator="equal">
      <formula>"M"</formula>
    </cfRule>
    <cfRule type="cellIs" dxfId="291" priority="315" stopIfTrue="1" operator="equal">
      <formula>"L"</formula>
    </cfRule>
  </conditionalFormatting>
  <conditionalFormatting sqref="L233:T233">
    <cfRule type="cellIs" dxfId="290" priority="310" stopIfTrue="1" operator="equal">
      <formula>"H"</formula>
    </cfRule>
    <cfRule type="cellIs" dxfId="289" priority="311" stopIfTrue="1" operator="equal">
      <formula>"M"</formula>
    </cfRule>
    <cfRule type="cellIs" dxfId="288" priority="312" stopIfTrue="1" operator="equal">
      <formula>"L"</formula>
    </cfRule>
  </conditionalFormatting>
  <conditionalFormatting sqref="L245:T245">
    <cfRule type="cellIs" dxfId="287" priority="283" stopIfTrue="1" operator="equal">
      <formula>"H"</formula>
    </cfRule>
    <cfRule type="cellIs" dxfId="286" priority="284" stopIfTrue="1" operator="equal">
      <formula>"M"</formula>
    </cfRule>
    <cfRule type="cellIs" dxfId="285" priority="285" stopIfTrue="1" operator="equal">
      <formula>"L"</formula>
    </cfRule>
  </conditionalFormatting>
  <conditionalFormatting sqref="L246:T246">
    <cfRule type="cellIs" dxfId="284" priority="274" stopIfTrue="1" operator="equal">
      <formula>"H"</formula>
    </cfRule>
    <cfRule type="cellIs" dxfId="283" priority="275" stopIfTrue="1" operator="equal">
      <formula>"M"</formula>
    </cfRule>
    <cfRule type="cellIs" dxfId="282" priority="276" stopIfTrue="1" operator="equal">
      <formula>"L"</formula>
    </cfRule>
  </conditionalFormatting>
  <conditionalFormatting sqref="L247:T247">
    <cfRule type="cellIs" dxfId="281" priority="280" stopIfTrue="1" operator="equal">
      <formula>"H"</formula>
    </cfRule>
    <cfRule type="cellIs" dxfId="280" priority="281" stopIfTrue="1" operator="equal">
      <formula>"M"</formula>
    </cfRule>
    <cfRule type="cellIs" dxfId="279" priority="282" stopIfTrue="1" operator="equal">
      <formula>"L"</formula>
    </cfRule>
  </conditionalFormatting>
  <conditionalFormatting sqref="L205:T205">
    <cfRule type="cellIs" dxfId="278" priority="334" stopIfTrue="1" operator="equal">
      <formula>"H"</formula>
    </cfRule>
    <cfRule type="cellIs" dxfId="277" priority="335" stopIfTrue="1" operator="equal">
      <formula>"M"</formula>
    </cfRule>
    <cfRule type="cellIs" dxfId="276" priority="336" stopIfTrue="1" operator="equal">
      <formula>"L"</formula>
    </cfRule>
  </conditionalFormatting>
  <conditionalFormatting sqref="L235:T235">
    <cfRule type="cellIs" dxfId="275" priority="298" stopIfTrue="1" operator="equal">
      <formula>"H"</formula>
    </cfRule>
    <cfRule type="cellIs" dxfId="274" priority="299" stopIfTrue="1" operator="equal">
      <formula>"M"</formula>
    </cfRule>
    <cfRule type="cellIs" dxfId="273" priority="300" stopIfTrue="1" operator="equal">
      <formula>"L"</formula>
    </cfRule>
  </conditionalFormatting>
  <conditionalFormatting sqref="L244:T244">
    <cfRule type="cellIs" dxfId="272" priority="304" stopIfTrue="1" operator="equal">
      <formula>"H"</formula>
    </cfRule>
    <cfRule type="cellIs" dxfId="271" priority="305" stopIfTrue="1" operator="equal">
      <formula>"M"</formula>
    </cfRule>
    <cfRule type="cellIs" dxfId="270" priority="306" stopIfTrue="1" operator="equal">
      <formula>"L"</formula>
    </cfRule>
  </conditionalFormatting>
  <conditionalFormatting sqref="L234:T234">
    <cfRule type="cellIs" dxfId="269" priority="301" stopIfTrue="1" operator="equal">
      <formula>"H"</formula>
    </cfRule>
    <cfRule type="cellIs" dxfId="268" priority="302" stopIfTrue="1" operator="equal">
      <formula>"M"</formula>
    </cfRule>
    <cfRule type="cellIs" dxfId="267" priority="303" stopIfTrue="1" operator="equal">
      <formula>"L"</formula>
    </cfRule>
  </conditionalFormatting>
  <conditionalFormatting sqref="L236:T236">
    <cfRule type="cellIs" dxfId="266" priority="295" stopIfTrue="1" operator="equal">
      <formula>"H"</formula>
    </cfRule>
    <cfRule type="cellIs" dxfId="265" priority="296" stopIfTrue="1" operator="equal">
      <formula>"M"</formula>
    </cfRule>
    <cfRule type="cellIs" dxfId="264" priority="297" stopIfTrue="1" operator="equal">
      <formula>"L"</formula>
    </cfRule>
  </conditionalFormatting>
  <conditionalFormatting sqref="L241:T241">
    <cfRule type="cellIs" dxfId="263" priority="292" stopIfTrue="1" operator="equal">
      <formula>"H"</formula>
    </cfRule>
    <cfRule type="cellIs" dxfId="262" priority="293" stopIfTrue="1" operator="equal">
      <formula>"M"</formula>
    </cfRule>
    <cfRule type="cellIs" dxfId="261" priority="294" stopIfTrue="1" operator="equal">
      <formula>"L"</formula>
    </cfRule>
  </conditionalFormatting>
  <conditionalFormatting sqref="L240:T240">
    <cfRule type="cellIs" dxfId="260" priority="289" stopIfTrue="1" operator="equal">
      <formula>"H"</formula>
    </cfRule>
    <cfRule type="cellIs" dxfId="259" priority="290" stopIfTrue="1" operator="equal">
      <formula>"M"</formula>
    </cfRule>
    <cfRule type="cellIs" dxfId="258" priority="291" stopIfTrue="1" operator="equal">
      <formula>"L"</formula>
    </cfRule>
  </conditionalFormatting>
  <conditionalFormatting sqref="L243:T243">
    <cfRule type="cellIs" dxfId="257" priority="286" stopIfTrue="1" operator="equal">
      <formula>"H"</formula>
    </cfRule>
    <cfRule type="cellIs" dxfId="256" priority="287" stopIfTrue="1" operator="equal">
      <formula>"M"</formula>
    </cfRule>
    <cfRule type="cellIs" dxfId="255" priority="288" stopIfTrue="1" operator="equal">
      <formula>"L"</formula>
    </cfRule>
  </conditionalFormatting>
  <conditionalFormatting sqref="L248:T248">
    <cfRule type="cellIs" dxfId="254" priority="271" stopIfTrue="1" operator="equal">
      <formula>"H"</formula>
    </cfRule>
    <cfRule type="cellIs" dxfId="253" priority="272" stopIfTrue="1" operator="equal">
      <formula>"M"</formula>
    </cfRule>
    <cfRule type="cellIs" dxfId="252" priority="273" stopIfTrue="1" operator="equal">
      <formula>"L"</formula>
    </cfRule>
  </conditionalFormatting>
  <conditionalFormatting sqref="L238:T238">
    <cfRule type="cellIs" dxfId="251" priority="268" stopIfTrue="1" operator="equal">
      <formula>"H"</formula>
    </cfRule>
    <cfRule type="cellIs" dxfId="250" priority="269" stopIfTrue="1" operator="equal">
      <formula>"M"</formula>
    </cfRule>
    <cfRule type="cellIs" dxfId="249" priority="270" stopIfTrue="1" operator="equal">
      <formula>"L"</formula>
    </cfRule>
  </conditionalFormatting>
  <conditionalFormatting sqref="L237:T237">
    <cfRule type="cellIs" dxfId="248" priority="265" stopIfTrue="1" operator="equal">
      <formula>"H"</formula>
    </cfRule>
    <cfRule type="cellIs" dxfId="247" priority="266" stopIfTrue="1" operator="equal">
      <formula>"M"</formula>
    </cfRule>
    <cfRule type="cellIs" dxfId="246" priority="267" stopIfTrue="1" operator="equal">
      <formula>"L"</formula>
    </cfRule>
  </conditionalFormatting>
  <conditionalFormatting sqref="L242:T242">
    <cfRule type="cellIs" dxfId="245" priority="238" stopIfTrue="1" operator="equal">
      <formula>"H"</formula>
    </cfRule>
    <cfRule type="cellIs" dxfId="244" priority="239" stopIfTrue="1" operator="equal">
      <formula>"M"</formula>
    </cfRule>
    <cfRule type="cellIs" dxfId="243" priority="240" stopIfTrue="1" operator="equal">
      <formula>"L"</formula>
    </cfRule>
  </conditionalFormatting>
  <conditionalFormatting sqref="L239:T239">
    <cfRule type="cellIs" dxfId="242" priority="262" stopIfTrue="1" operator="equal">
      <formula>"H"</formula>
    </cfRule>
    <cfRule type="cellIs" dxfId="241" priority="263" stopIfTrue="1" operator="equal">
      <formula>"M"</formula>
    </cfRule>
    <cfRule type="cellIs" dxfId="240" priority="264" stopIfTrue="1" operator="equal">
      <formula>"L"</formula>
    </cfRule>
  </conditionalFormatting>
  <conditionalFormatting sqref="L254:T254">
    <cfRule type="cellIs" dxfId="239" priority="244" stopIfTrue="1" operator="equal">
      <formula>"H"</formula>
    </cfRule>
    <cfRule type="cellIs" dxfId="238" priority="245" stopIfTrue="1" operator="equal">
      <formula>"M"</formula>
    </cfRule>
    <cfRule type="cellIs" dxfId="237" priority="246" stopIfTrue="1" operator="equal">
      <formula>"L"</formula>
    </cfRule>
  </conditionalFormatting>
  <conditionalFormatting sqref="L256:T256">
    <cfRule type="cellIs" dxfId="236" priority="226" stopIfTrue="1" operator="equal">
      <formula>"H"</formula>
    </cfRule>
    <cfRule type="cellIs" dxfId="235" priority="227" stopIfTrue="1" operator="equal">
      <formula>"M"</formula>
    </cfRule>
    <cfRule type="cellIs" dxfId="234" priority="228" stopIfTrue="1" operator="equal">
      <formula>"L"</formula>
    </cfRule>
  </conditionalFormatting>
  <conditionalFormatting sqref="L258:T258">
    <cfRule type="cellIs" dxfId="233" priority="229" stopIfTrue="1" operator="equal">
      <formula>"H"</formula>
    </cfRule>
    <cfRule type="cellIs" dxfId="232" priority="230" stopIfTrue="1" operator="equal">
      <formula>"M"</formula>
    </cfRule>
    <cfRule type="cellIs" dxfId="231" priority="231" stopIfTrue="1" operator="equal">
      <formula>"L"</formula>
    </cfRule>
  </conditionalFormatting>
  <conditionalFormatting sqref="L271:T271">
    <cfRule type="cellIs" dxfId="230" priority="214" stopIfTrue="1" operator="equal">
      <formula>"H"</formula>
    </cfRule>
    <cfRule type="cellIs" dxfId="229" priority="215" stopIfTrue="1" operator="equal">
      <formula>"M"</formula>
    </cfRule>
    <cfRule type="cellIs" dxfId="228" priority="216" stopIfTrue="1" operator="equal">
      <formula>"L"</formula>
    </cfRule>
  </conditionalFormatting>
  <conditionalFormatting sqref="L269:T269">
    <cfRule type="cellIs" dxfId="227" priority="208" stopIfTrue="1" operator="equal">
      <formula>"H"</formula>
    </cfRule>
    <cfRule type="cellIs" dxfId="226" priority="209" stopIfTrue="1" operator="equal">
      <formula>"M"</formula>
    </cfRule>
    <cfRule type="cellIs" dxfId="225" priority="210" stopIfTrue="1" operator="equal">
      <formula>"L"</formula>
    </cfRule>
  </conditionalFormatting>
  <conditionalFormatting sqref="L288:T288">
    <cfRule type="cellIs" dxfId="221" priority="82" stopIfTrue="1" operator="equal">
      <formula>"H"</formula>
    </cfRule>
    <cfRule type="cellIs" dxfId="220" priority="83" stopIfTrue="1" operator="equal">
      <formula>"M"</formula>
    </cfRule>
    <cfRule type="cellIs" dxfId="219" priority="84" stopIfTrue="1" operator="equal">
      <formula>"L"</formula>
    </cfRule>
  </conditionalFormatting>
  <conditionalFormatting sqref="L273:T273">
    <cfRule type="cellIs" dxfId="212" priority="220" stopIfTrue="1" operator="equal">
      <formula>"H"</formula>
    </cfRule>
    <cfRule type="cellIs" dxfId="211" priority="221" stopIfTrue="1" operator="equal">
      <formula>"M"</formula>
    </cfRule>
    <cfRule type="cellIs" dxfId="210" priority="222" stopIfTrue="1" operator="equal">
      <formula>"L"</formula>
    </cfRule>
  </conditionalFormatting>
  <conditionalFormatting sqref="L257:T257">
    <cfRule type="cellIs" dxfId="209" priority="223" stopIfTrue="1" operator="equal">
      <formula>"H"</formula>
    </cfRule>
    <cfRule type="cellIs" dxfId="208" priority="224" stopIfTrue="1" operator="equal">
      <formula>"M"</formula>
    </cfRule>
    <cfRule type="cellIs" dxfId="207" priority="225" stopIfTrue="1" operator="equal">
      <formula>"L"</formula>
    </cfRule>
  </conditionalFormatting>
  <conditionalFormatting sqref="L266:T266">
    <cfRule type="cellIs" dxfId="197" priority="199" stopIfTrue="1" operator="equal">
      <formula>"H"</formula>
    </cfRule>
    <cfRule type="cellIs" dxfId="196" priority="200" stopIfTrue="1" operator="equal">
      <formula>"M"</formula>
    </cfRule>
    <cfRule type="cellIs" dxfId="195" priority="201" stopIfTrue="1" operator="equal">
      <formula>"L"</formula>
    </cfRule>
  </conditionalFormatting>
  <conditionalFormatting sqref="L272:T272">
    <cfRule type="cellIs" dxfId="191" priority="217" stopIfTrue="1" operator="equal">
      <formula>"H"</formula>
    </cfRule>
    <cfRule type="cellIs" dxfId="190" priority="218" stopIfTrue="1" operator="equal">
      <formula>"M"</formula>
    </cfRule>
    <cfRule type="cellIs" dxfId="189" priority="219" stopIfTrue="1" operator="equal">
      <formula>"L"</formula>
    </cfRule>
  </conditionalFormatting>
  <conditionalFormatting sqref="L270:T270">
    <cfRule type="cellIs" dxfId="185" priority="211" stopIfTrue="1" operator="equal">
      <formula>"H"</formula>
    </cfRule>
    <cfRule type="cellIs" dxfId="184" priority="212" stopIfTrue="1" operator="equal">
      <formula>"M"</formula>
    </cfRule>
    <cfRule type="cellIs" dxfId="183" priority="213" stopIfTrue="1" operator="equal">
      <formula>"L"</formula>
    </cfRule>
  </conditionalFormatting>
  <conditionalFormatting sqref="L285:T285">
    <cfRule type="cellIs" dxfId="182" priority="139" stopIfTrue="1" operator="equal">
      <formula>"H"</formula>
    </cfRule>
    <cfRule type="cellIs" dxfId="181" priority="140" stopIfTrue="1" operator="equal">
      <formula>"M"</formula>
    </cfRule>
    <cfRule type="cellIs" dxfId="180" priority="141" stopIfTrue="1" operator="equal">
      <formula>"L"</formula>
    </cfRule>
  </conditionalFormatting>
  <conditionalFormatting sqref="L268:T268">
    <cfRule type="cellIs" dxfId="179" priority="205" stopIfTrue="1" operator="equal">
      <formula>"H"</formula>
    </cfRule>
    <cfRule type="cellIs" dxfId="178" priority="206" stopIfTrue="1" operator="equal">
      <formula>"M"</formula>
    </cfRule>
    <cfRule type="cellIs" dxfId="177" priority="207" stopIfTrue="1" operator="equal">
      <formula>"L"</formula>
    </cfRule>
  </conditionalFormatting>
  <conditionalFormatting sqref="L267:T267">
    <cfRule type="cellIs" dxfId="176" priority="202" stopIfTrue="1" operator="equal">
      <formula>"H"</formula>
    </cfRule>
    <cfRule type="cellIs" dxfId="175" priority="203" stopIfTrue="1" operator="equal">
      <formula>"M"</formula>
    </cfRule>
    <cfRule type="cellIs" dxfId="174" priority="204" stopIfTrue="1" operator="equal">
      <formula>"L"</formula>
    </cfRule>
  </conditionalFormatting>
  <conditionalFormatting sqref="L265:T265">
    <cfRule type="cellIs" dxfId="173" priority="196" stopIfTrue="1" operator="equal">
      <formula>"H"</formula>
    </cfRule>
    <cfRule type="cellIs" dxfId="172" priority="197" stopIfTrue="1" operator="equal">
      <formula>"M"</formula>
    </cfRule>
    <cfRule type="cellIs" dxfId="171" priority="198" stopIfTrue="1" operator="equal">
      <formula>"L"</formula>
    </cfRule>
  </conditionalFormatting>
  <conditionalFormatting sqref="L262:T262">
    <cfRule type="cellIs" dxfId="164" priority="187" stopIfTrue="1" operator="equal">
      <formula>"H"</formula>
    </cfRule>
    <cfRule type="cellIs" dxfId="163" priority="188" stopIfTrue="1" operator="equal">
      <formula>"M"</formula>
    </cfRule>
    <cfRule type="cellIs" dxfId="162" priority="189" stopIfTrue="1" operator="equal">
      <formula>"L"</formula>
    </cfRule>
  </conditionalFormatting>
  <conditionalFormatting sqref="L264:T264">
    <cfRule type="cellIs" dxfId="161" priority="193" stopIfTrue="1" operator="equal">
      <formula>"H"</formula>
    </cfRule>
    <cfRule type="cellIs" dxfId="160" priority="194" stopIfTrue="1" operator="equal">
      <formula>"M"</formula>
    </cfRule>
    <cfRule type="cellIs" dxfId="159" priority="195" stopIfTrue="1" operator="equal">
      <formula>"L"</formula>
    </cfRule>
  </conditionalFormatting>
  <conditionalFormatting sqref="L260:T260">
    <cfRule type="cellIs" dxfId="155" priority="181" stopIfTrue="1" operator="equal">
      <formula>"H"</formula>
    </cfRule>
    <cfRule type="cellIs" dxfId="154" priority="182" stopIfTrue="1" operator="equal">
      <formula>"M"</formula>
    </cfRule>
    <cfRule type="cellIs" dxfId="153" priority="183" stopIfTrue="1" operator="equal">
      <formula>"L"</formula>
    </cfRule>
  </conditionalFormatting>
  <conditionalFormatting sqref="L263:T263">
    <cfRule type="cellIs" dxfId="152" priority="190" stopIfTrue="1" operator="equal">
      <formula>"H"</formula>
    </cfRule>
    <cfRule type="cellIs" dxfId="151" priority="191" stopIfTrue="1" operator="equal">
      <formula>"M"</formula>
    </cfRule>
    <cfRule type="cellIs" dxfId="150" priority="192" stopIfTrue="1" operator="equal">
      <formula>"L"</formula>
    </cfRule>
  </conditionalFormatting>
  <conditionalFormatting sqref="L261:T261">
    <cfRule type="cellIs" dxfId="146" priority="184" stopIfTrue="1" operator="equal">
      <formula>"H"</formula>
    </cfRule>
    <cfRule type="cellIs" dxfId="145" priority="185" stopIfTrue="1" operator="equal">
      <formula>"M"</formula>
    </cfRule>
    <cfRule type="cellIs" dxfId="144" priority="186" stopIfTrue="1" operator="equal">
      <formula>"L"</formula>
    </cfRule>
  </conditionalFormatting>
  <conditionalFormatting sqref="L286:T286">
    <cfRule type="cellIs" dxfId="128" priority="97" stopIfTrue="1" operator="equal">
      <formula>"H"</formula>
    </cfRule>
    <cfRule type="cellIs" dxfId="127" priority="98" stopIfTrue="1" operator="equal">
      <formula>"M"</formula>
    </cfRule>
    <cfRule type="cellIs" dxfId="126" priority="99" stopIfTrue="1" operator="equal">
      <formula>"L"</formula>
    </cfRule>
  </conditionalFormatting>
  <conditionalFormatting sqref="L259:T259">
    <cfRule type="cellIs" dxfId="122" priority="178" stopIfTrue="1" operator="equal">
      <formula>"H"</formula>
    </cfRule>
    <cfRule type="cellIs" dxfId="121" priority="179" stopIfTrue="1" operator="equal">
      <formula>"M"</formula>
    </cfRule>
    <cfRule type="cellIs" dxfId="120" priority="180" stopIfTrue="1" operator="equal">
      <formula>"L"</formula>
    </cfRule>
  </conditionalFormatting>
  <conditionalFormatting sqref="L283:T283">
    <cfRule type="cellIs" dxfId="119" priority="172" stopIfTrue="1" operator="equal">
      <formula>"H"</formula>
    </cfRule>
    <cfRule type="cellIs" dxfId="118" priority="173" stopIfTrue="1" operator="equal">
      <formula>"M"</formula>
    </cfRule>
    <cfRule type="cellIs" dxfId="117" priority="174" stopIfTrue="1" operator="equal">
      <formula>"L"</formula>
    </cfRule>
  </conditionalFormatting>
  <conditionalFormatting sqref="L284:T284">
    <cfRule type="cellIs" dxfId="116" priority="175" stopIfTrue="1" operator="equal">
      <formula>"H"</formula>
    </cfRule>
    <cfRule type="cellIs" dxfId="115" priority="176" stopIfTrue="1" operator="equal">
      <formula>"M"</formula>
    </cfRule>
    <cfRule type="cellIs" dxfId="114" priority="177" stopIfTrue="1" operator="equal">
      <formula>"L"</formula>
    </cfRule>
  </conditionalFormatting>
  <conditionalFormatting sqref="L282:T282">
    <cfRule type="cellIs" dxfId="113" priority="169" stopIfTrue="1" operator="equal">
      <formula>"H"</formula>
    </cfRule>
    <cfRule type="cellIs" dxfId="112" priority="170" stopIfTrue="1" operator="equal">
      <formula>"M"</formula>
    </cfRule>
    <cfRule type="cellIs" dxfId="111" priority="171" stopIfTrue="1" operator="equal">
      <formula>"L"</formula>
    </cfRule>
  </conditionalFormatting>
  <conditionalFormatting sqref="L275:T275">
    <cfRule type="cellIs" dxfId="110" priority="148" stopIfTrue="1" operator="equal">
      <formula>"H"</formula>
    </cfRule>
    <cfRule type="cellIs" dxfId="109" priority="149" stopIfTrue="1" operator="equal">
      <formula>"M"</formula>
    </cfRule>
    <cfRule type="cellIs" dxfId="108" priority="150" stopIfTrue="1" operator="equal">
      <formula>"L"</formula>
    </cfRule>
  </conditionalFormatting>
  <conditionalFormatting sqref="L281:T281">
    <cfRule type="cellIs" dxfId="107" priority="166" stopIfTrue="1" operator="equal">
      <formula>"H"</formula>
    </cfRule>
    <cfRule type="cellIs" dxfId="106" priority="167" stopIfTrue="1" operator="equal">
      <formula>"M"</formula>
    </cfRule>
    <cfRule type="cellIs" dxfId="105" priority="168" stopIfTrue="1" operator="equal">
      <formula>"L"</formula>
    </cfRule>
  </conditionalFormatting>
  <conditionalFormatting sqref="L277:T277">
    <cfRule type="cellIs" dxfId="104" priority="154" stopIfTrue="1" operator="equal">
      <formula>"H"</formula>
    </cfRule>
    <cfRule type="cellIs" dxfId="103" priority="155" stopIfTrue="1" operator="equal">
      <formula>"M"</formula>
    </cfRule>
    <cfRule type="cellIs" dxfId="102" priority="156" stopIfTrue="1" operator="equal">
      <formula>"L"</formula>
    </cfRule>
  </conditionalFormatting>
  <conditionalFormatting sqref="L274:T274">
    <cfRule type="cellIs" dxfId="101" priority="145" stopIfTrue="1" operator="equal">
      <formula>"H"</formula>
    </cfRule>
    <cfRule type="cellIs" dxfId="100" priority="146" stopIfTrue="1" operator="equal">
      <formula>"M"</formula>
    </cfRule>
    <cfRule type="cellIs" dxfId="99" priority="147" stopIfTrue="1" operator="equal">
      <formula>"L"</formula>
    </cfRule>
  </conditionalFormatting>
  <conditionalFormatting sqref="L280:T280">
    <cfRule type="cellIs" dxfId="95" priority="163" stopIfTrue="1" operator="equal">
      <formula>"H"</formula>
    </cfRule>
    <cfRule type="cellIs" dxfId="94" priority="164" stopIfTrue="1" operator="equal">
      <formula>"M"</formula>
    </cfRule>
    <cfRule type="cellIs" dxfId="93" priority="165" stopIfTrue="1" operator="equal">
      <formula>"L"</formula>
    </cfRule>
  </conditionalFormatting>
  <conditionalFormatting sqref="L279:T279">
    <cfRule type="cellIs" dxfId="92" priority="160" stopIfTrue="1" operator="equal">
      <formula>"H"</formula>
    </cfRule>
    <cfRule type="cellIs" dxfId="91" priority="161" stopIfTrue="1" operator="equal">
      <formula>"M"</formula>
    </cfRule>
    <cfRule type="cellIs" dxfId="90" priority="162" stopIfTrue="1" operator="equal">
      <formula>"L"</formula>
    </cfRule>
  </conditionalFormatting>
  <conditionalFormatting sqref="L278:T278">
    <cfRule type="cellIs" dxfId="89" priority="157" stopIfTrue="1" operator="equal">
      <formula>"H"</formula>
    </cfRule>
    <cfRule type="cellIs" dxfId="88" priority="158" stopIfTrue="1" operator="equal">
      <formula>"M"</formula>
    </cfRule>
    <cfRule type="cellIs" dxfId="87" priority="159" stopIfTrue="1" operator="equal">
      <formula>"L"</formula>
    </cfRule>
  </conditionalFormatting>
  <conditionalFormatting sqref="L276:T276">
    <cfRule type="cellIs" dxfId="86" priority="151" stopIfTrue="1" operator="equal">
      <formula>"H"</formula>
    </cfRule>
    <cfRule type="cellIs" dxfId="85" priority="152" stopIfTrue="1" operator="equal">
      <formula>"M"</formula>
    </cfRule>
    <cfRule type="cellIs" dxfId="84" priority="153" stopIfTrue="1" operator="equal">
      <formula>"L"</formula>
    </cfRule>
  </conditionalFormatting>
  <conditionalFormatting sqref="L255:T255">
    <cfRule type="cellIs" dxfId="83" priority="142" stopIfTrue="1" operator="equal">
      <formula>"H"</formula>
    </cfRule>
    <cfRule type="cellIs" dxfId="82" priority="143" stopIfTrue="1" operator="equal">
      <formula>"M"</formula>
    </cfRule>
    <cfRule type="cellIs" dxfId="81" priority="144" stopIfTrue="1" operator="equal">
      <formula>"L"</formula>
    </cfRule>
  </conditionalFormatting>
  <conditionalFormatting sqref="L287:T287">
    <cfRule type="cellIs" dxfId="74" priority="28" stopIfTrue="1" operator="equal">
      <formula>"H"</formula>
    </cfRule>
    <cfRule type="cellIs" dxfId="73" priority="29" stopIfTrue="1" operator="equal">
      <formula>"M"</formula>
    </cfRule>
    <cfRule type="cellIs" dxfId="72" priority="30" stopIfTrue="1" operator="equal">
      <formula>"L"</formula>
    </cfRule>
  </conditionalFormatting>
  <conditionalFormatting sqref="L289:T289">
    <cfRule type="cellIs" dxfId="68" priority="25" stopIfTrue="1" operator="equal">
      <formula>"H"</formula>
    </cfRule>
    <cfRule type="cellIs" dxfId="67" priority="26" stopIfTrue="1" operator="equal">
      <formula>"M"</formula>
    </cfRule>
    <cfRule type="cellIs" dxfId="66" priority="27" stopIfTrue="1" operator="equal">
      <formula>"L"</formula>
    </cfRule>
  </conditionalFormatting>
  <conditionalFormatting sqref="L292:T292">
    <cfRule type="cellIs" dxfId="23" priority="13" stopIfTrue="1" operator="equal">
      <formula>"H"</formula>
    </cfRule>
    <cfRule type="cellIs" dxfId="22" priority="14" stopIfTrue="1" operator="equal">
      <formula>"M"</formula>
    </cfRule>
    <cfRule type="cellIs" dxfId="21" priority="15" stopIfTrue="1" operator="equal">
      <formula>"L"</formula>
    </cfRule>
  </conditionalFormatting>
  <conditionalFormatting sqref="L291:T291">
    <cfRule type="cellIs" dxfId="20" priority="19" stopIfTrue="1" operator="equal">
      <formula>"H"</formula>
    </cfRule>
    <cfRule type="cellIs" dxfId="19" priority="20" stopIfTrue="1" operator="equal">
      <formula>"M"</formula>
    </cfRule>
    <cfRule type="cellIs" dxfId="18" priority="21" stopIfTrue="1" operator="equal">
      <formula>"L"</formula>
    </cfRule>
  </conditionalFormatting>
  <conditionalFormatting sqref="L290:T290">
    <cfRule type="cellIs" dxfId="17" priority="22" stopIfTrue="1" operator="equal">
      <formula>"H"</formula>
    </cfRule>
    <cfRule type="cellIs" dxfId="16" priority="23" stopIfTrue="1" operator="equal">
      <formula>"M"</formula>
    </cfRule>
    <cfRule type="cellIs" dxfId="15" priority="24" stopIfTrue="1" operator="equal">
      <formula>"L"</formula>
    </cfRule>
  </conditionalFormatting>
  <conditionalFormatting sqref="M294:T294">
    <cfRule type="cellIs" dxfId="11" priority="4" stopIfTrue="1" operator="equal">
      <formula>"H"</formula>
    </cfRule>
    <cfRule type="cellIs" dxfId="10" priority="5" stopIfTrue="1" operator="equal">
      <formula>"M"</formula>
    </cfRule>
    <cfRule type="cellIs" dxfId="9" priority="6" stopIfTrue="1" operator="equal">
      <formula>"L"</formula>
    </cfRule>
  </conditionalFormatting>
  <conditionalFormatting sqref="L293:T293">
    <cfRule type="cellIs" dxfId="8" priority="7" stopIfTrue="1" operator="equal">
      <formula>"H"</formula>
    </cfRule>
    <cfRule type="cellIs" dxfId="7" priority="8" stopIfTrue="1" operator="equal">
      <formula>"M"</formula>
    </cfRule>
    <cfRule type="cellIs" dxfId="6" priority="9" stopIfTrue="1" operator="equal">
      <formula>"L"</formula>
    </cfRule>
  </conditionalFormatting>
  <conditionalFormatting sqref="L294">
    <cfRule type="cellIs" dxfId="5" priority="1" stopIfTrue="1" operator="equal">
      <formula>"H"</formula>
    </cfRule>
    <cfRule type="cellIs" dxfId="4" priority="2" stopIfTrue="1" operator="equal">
      <formula>"M"</formula>
    </cfRule>
    <cfRule type="cellIs" dxfId="3" priority="3" stopIfTrue="1" operator="equal">
      <formula>"L"</formula>
    </cfRule>
  </conditionalFormatting>
  <dataValidations count="2">
    <dataValidation imeMode="off" allowBlank="1" showInputMessage="1" showErrorMessage="1" sqref="E18:I18 B15:T15 B12:I14 L12:T14 L10:T10 B8:I10"/>
    <dataValidation type="list" imeMode="off" allowBlank="1" showInputMessage="1" showErrorMessage="1" sqref="L21:T301">
      <formula1>"Y,H,M,L"</formula1>
    </dataValidation>
  </dataValidations>
  <printOptions horizontalCentered="1"/>
  <pageMargins left="0.35433070866141736" right="0.19685039370078741" top="0.39370078740157483" bottom="0.6692913385826772" header="0.27559055118110237" footer="0.51181102362204722"/>
  <pageSetup paperSize="9" scale="24" fitToHeight="0" orientation="portrait" r:id="rId1"/>
  <headerFooter alignWithMargins="0">
    <oddHeader>&amp;LQMSI_TEST_F_PLAN_CASE_V1.05&amp;R&amp;F</oddHeader>
    <oddFooter xml:space="preserve">&amp;L&amp;"ＭＳ Ｐゴシック,標準"ＴＯＳＨＩＢＡ(ISC/TSIS) &amp;C&amp;"ＭＳ Ｐゴシック,標準"テスト仕様書/テスト結果報告書(&amp;A)&amp;R&amp;"ＭＳ Ｐゴシック,標準"Ｐａｇｅ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テスト計画書</vt:lpstr>
      <vt:lpstr>テスト仕様書</vt:lpstr>
      <vt:lpstr>テスト仕様書!Print_Area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hd-matsu</dc:creator>
  <cp:lastModifiedBy>tsushima</cp:lastModifiedBy>
  <cp:lastPrinted>2015-11-27T07:35:06Z</cp:lastPrinted>
  <dcterms:created xsi:type="dcterms:W3CDTF">2015-11-27T02:49:34Z</dcterms:created>
  <dcterms:modified xsi:type="dcterms:W3CDTF">2016-01-13T12:08:28Z</dcterms:modified>
</cp:coreProperties>
</file>