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바탕화면\"/>
    </mc:Choice>
  </mc:AlternateContent>
  <bookViews>
    <workbookView xWindow="0" yWindow="0" windowWidth="17910" windowHeight="9840"/>
  </bookViews>
  <sheets>
    <sheet name="개요" sheetId="5" r:id="rId1"/>
    <sheet name="레벨요소" sheetId="2" r:id="rId2"/>
    <sheet name="레벨 요소 가이드 문서" sheetId="4" r:id="rId3"/>
    <sheet name="퍼즐 난이도" sheetId="1" r:id="rId4"/>
    <sheet name="퍼즐 난이도 가이드문서" sheetId="3" r:id="rId5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B17" i="2"/>
  <c r="F19" i="1" s="1"/>
  <c r="F7" i="1" l="1"/>
  <c r="D25" i="1"/>
  <c r="D14" i="1"/>
  <c r="D5" i="1"/>
  <c r="F14" i="1"/>
  <c r="F10" i="1"/>
  <c r="F5" i="1"/>
  <c r="D19" i="1"/>
  <c r="D7" i="1"/>
  <c r="F25" i="1"/>
  <c r="F3" i="1"/>
  <c r="D3" i="1"/>
</calcChain>
</file>

<file path=xl/sharedStrings.xml><?xml version="1.0" encoding="utf-8"?>
<sst xmlns="http://schemas.openxmlformats.org/spreadsheetml/2006/main" count="166" uniqueCount="115">
  <si>
    <t>소유한 색상 오브의 수</t>
    <phoneticPr fontId="1" type="noConversion"/>
  </si>
  <si>
    <t>색 변경 상호작용</t>
    <phoneticPr fontId="1" type="noConversion"/>
  </si>
  <si>
    <t>난이도 분류</t>
    <phoneticPr fontId="1" type="noConversion"/>
  </si>
  <si>
    <t>무거움</t>
    <phoneticPr fontId="1" type="noConversion"/>
  </si>
  <si>
    <t>흰</t>
    <phoneticPr fontId="1" type="noConversion"/>
  </si>
  <si>
    <t>가벼움</t>
    <phoneticPr fontId="1" type="noConversion"/>
  </si>
  <si>
    <t>노</t>
    <phoneticPr fontId="1" type="noConversion"/>
  </si>
  <si>
    <t>초</t>
    <phoneticPr fontId="1" type="noConversion"/>
  </si>
  <si>
    <t>탄성이 큼</t>
    <phoneticPr fontId="1" type="noConversion"/>
  </si>
  <si>
    <t>빨</t>
    <phoneticPr fontId="1" type="noConversion"/>
  </si>
  <si>
    <t>파</t>
    <phoneticPr fontId="1" type="noConversion"/>
  </si>
  <si>
    <t>색상</t>
    <phoneticPr fontId="1" type="noConversion"/>
  </si>
  <si>
    <t>색상 특성</t>
    <phoneticPr fontId="1" type="noConversion"/>
  </si>
  <si>
    <t>난이도는 최대 필요 오브 개수와 필요 색상 수의 수치 값 평균, 필요한 상호작용 수로 결정됨</t>
    <phoneticPr fontId="1" type="noConversion"/>
  </si>
  <si>
    <t>필요 색상 오브 수</t>
    <phoneticPr fontId="1" type="noConversion"/>
  </si>
  <si>
    <t>0 ~ 6</t>
    <phoneticPr fontId="1" type="noConversion"/>
  </si>
  <si>
    <t>최소</t>
    <phoneticPr fontId="1" type="noConversion"/>
  </si>
  <si>
    <t>최대</t>
    <phoneticPr fontId="1" type="noConversion"/>
  </si>
  <si>
    <t>퍼즐 난이도 계산 공식</t>
    <phoneticPr fontId="1" type="noConversion"/>
  </si>
  <si>
    <t>가중치</t>
    <phoneticPr fontId="1" type="noConversion"/>
  </si>
  <si>
    <t>3) 오브젝트는 한 번에 하나의 색 변경 상호작용 가능</t>
    <phoneticPr fontId="1" type="noConversion"/>
  </si>
  <si>
    <t>퍼즐 예시</t>
    <phoneticPr fontId="1" type="noConversion"/>
  </si>
  <si>
    <t>튜토리얼</t>
    <phoneticPr fontId="1" type="noConversion"/>
  </si>
  <si>
    <t>간단한 퍼즐이 적용된 난이도</t>
    <phoneticPr fontId="1" type="noConversion"/>
  </si>
  <si>
    <t>약간 복잡한 퍼즐이 적용된 난이도</t>
    <phoneticPr fontId="1" type="noConversion"/>
  </si>
  <si>
    <t>색 변경과 그 특성을 이용해서 푸는 퍼즐 등장</t>
    <phoneticPr fontId="1" type="noConversion"/>
  </si>
  <si>
    <t>직전 난이도에 비해 색 변경의 횟수가 많아짐, 지형 및 기믹 이용 필요</t>
    <phoneticPr fontId="1" type="noConversion"/>
  </si>
  <si>
    <t xml:space="preserve">     각각을 검정으로 바꾸어서 스위치를 작동시켜 문을 열고 아이템 획득 가능 </t>
    <phoneticPr fontId="1" type="noConversion"/>
  </si>
  <si>
    <t>복잡한 퍼즐이 적용된 난이도</t>
    <phoneticPr fontId="1" type="noConversion"/>
  </si>
  <si>
    <t>ex) 초록색 오브젝트를 이용해 높은 곳으로 이동, 오브젝트를 가지고 내려온 후</t>
    <phoneticPr fontId="1" type="noConversion"/>
  </si>
  <si>
    <t xml:space="preserve">     쉽게 밀어낸 후 아이템 획득 가능</t>
    <phoneticPr fontId="1" type="noConversion"/>
  </si>
  <si>
    <t>튜토리얼을 진행하면서 수집 아이템 획득 가능, 진행 방향에 떨어져 있음</t>
    <phoneticPr fontId="1" type="noConversion"/>
  </si>
  <si>
    <t xml:space="preserve">ex) 빨간색 오브젝트를 이용해 숨어있는 파랑색 오브젝트를 가져온 후, </t>
    <phoneticPr fontId="1" type="noConversion"/>
  </si>
  <si>
    <t xml:space="preserve">     오브젝트들의 색상을 변경해 스위치를 작동 시킨 후 숨겨진 오브젝트 획득</t>
    <phoneticPr fontId="1" type="noConversion"/>
  </si>
  <si>
    <t xml:space="preserve">     오브젝트를 녹색으로 만든 후 높은곳으로 이동, 아이템 획득 가능</t>
    <phoneticPr fontId="1" type="noConversion"/>
  </si>
  <si>
    <t>색상 오브를 획득하는 순서가 정해져 있지 않기 때문에</t>
    <phoneticPr fontId="1" type="noConversion"/>
  </si>
  <si>
    <t>유의사항</t>
    <phoneticPr fontId="1" type="noConversion"/>
  </si>
  <si>
    <t>Lv.</t>
    <phoneticPr fontId="1" type="noConversion"/>
  </si>
  <si>
    <t>Lv. 0</t>
    <phoneticPr fontId="1" type="noConversion"/>
  </si>
  <si>
    <t>Lv. 1 ~ 2</t>
    <phoneticPr fontId="1" type="noConversion"/>
  </si>
  <si>
    <t>Lv. 3 ~ 4</t>
    <phoneticPr fontId="1" type="noConversion"/>
  </si>
  <si>
    <t>Lv. 5 ~ 6</t>
    <phoneticPr fontId="1" type="noConversion"/>
  </si>
  <si>
    <t>모든 색상을 골고루 사용한 퀘스트 디자인이 필요함</t>
    <phoneticPr fontId="1" type="noConversion"/>
  </si>
  <si>
    <t xml:space="preserve">ex) 검은색 오브젝트를 흰색으로 바꾸어서 </t>
    <phoneticPr fontId="1" type="noConversion"/>
  </si>
  <si>
    <t>마찰력이 작음</t>
    <phoneticPr fontId="1" type="noConversion"/>
  </si>
  <si>
    <t>자성(N극)</t>
    <phoneticPr fontId="1" type="noConversion"/>
  </si>
  <si>
    <t>자성(S극)</t>
    <phoneticPr fontId="1" type="noConversion"/>
  </si>
  <si>
    <t>퍼즐 난이도</t>
    <phoneticPr fontId="1" type="noConversion"/>
  </si>
  <si>
    <t>존재하지 않음</t>
    <phoneticPr fontId="1" type="noConversion"/>
  </si>
  <si>
    <t>흰색</t>
    <phoneticPr fontId="1" type="noConversion"/>
  </si>
  <si>
    <t>검정색</t>
  </si>
  <si>
    <t>검</t>
    <phoneticPr fontId="1" type="noConversion"/>
  </si>
  <si>
    <t>흰색</t>
    <phoneticPr fontId="1" type="noConversion"/>
  </si>
  <si>
    <t>검정색</t>
    <phoneticPr fontId="1" type="noConversion"/>
  </si>
  <si>
    <t>노랑색</t>
    <phoneticPr fontId="1" type="noConversion"/>
  </si>
  <si>
    <t>초록색</t>
    <phoneticPr fontId="1" type="noConversion"/>
  </si>
  <si>
    <t>빨강색</t>
    <phoneticPr fontId="1" type="noConversion"/>
  </si>
  <si>
    <t>파랑색</t>
    <phoneticPr fontId="1" type="noConversion"/>
  </si>
  <si>
    <t>최소 난이도 오브 색상</t>
    <phoneticPr fontId="1" type="noConversion"/>
  </si>
  <si>
    <t>최대 난이도 오브 색상</t>
    <phoneticPr fontId="1" type="noConversion"/>
  </si>
  <si>
    <t>개요</t>
    <phoneticPr fontId="1" type="noConversion"/>
  </si>
  <si>
    <t>4) 자성 성질의 색상(빨, 파)은 같이 사용되어야 함</t>
    <phoneticPr fontId="1" type="noConversion"/>
  </si>
  <si>
    <t>레벨 요소</t>
    <phoneticPr fontId="1" type="noConversion"/>
  </si>
  <si>
    <t>현재 플레이어가 소지하고 있는 색상 오브의 수</t>
    <phoneticPr fontId="1" type="noConversion"/>
  </si>
  <si>
    <t>색 변경 상호작용</t>
    <phoneticPr fontId="1" type="noConversion"/>
  </si>
  <si>
    <t>색 변경 상호작용 가중치</t>
    <phoneticPr fontId="1" type="noConversion"/>
  </si>
  <si>
    <t>상세</t>
    <phoneticPr fontId="1" type="noConversion"/>
  </si>
  <si>
    <t>상호작용</t>
    <phoneticPr fontId="1" type="noConversion"/>
  </si>
  <si>
    <t>이동</t>
    <phoneticPr fontId="1" type="noConversion"/>
  </si>
  <si>
    <t>밀기</t>
    <phoneticPr fontId="1" type="noConversion"/>
  </si>
  <si>
    <t>당기기</t>
    <phoneticPr fontId="1" type="noConversion"/>
  </si>
  <si>
    <t>점프</t>
    <phoneticPr fontId="1" type="noConversion"/>
  </si>
  <si>
    <t>총 개수</t>
    <phoneticPr fontId="1" type="noConversion"/>
  </si>
  <si>
    <t>상호작용</t>
    <phoneticPr fontId="1" type="noConversion"/>
  </si>
  <si>
    <t>흰색 / 검정색</t>
    <phoneticPr fontId="1" type="noConversion"/>
  </si>
  <si>
    <t>레벨 요소 분석 및 퍼즐 난이도 설정 관련 문서</t>
    <phoneticPr fontId="1" type="noConversion"/>
  </si>
  <si>
    <t>Colorful Travel의 퍼즐 디자인에 관련된</t>
    <phoneticPr fontId="1" type="noConversion"/>
  </si>
  <si>
    <t>색상 오브 수 * 0.4 + 색상 가중치 평균 * 0.4 + 상호작용 수 * 0.2</t>
    <phoneticPr fontId="1" type="noConversion"/>
  </si>
  <si>
    <t>2) 오브젝트의 색상 상태에 따라 특성이 적용, 상호작용의 결과가 바뀜</t>
    <phoneticPr fontId="1" type="noConversion"/>
  </si>
  <si>
    <t>기믹</t>
    <phoneticPr fontId="1" type="noConversion"/>
  </si>
  <si>
    <t>기믹</t>
    <phoneticPr fontId="1" type="noConversion"/>
  </si>
  <si>
    <t>회전하는 판자</t>
    <phoneticPr fontId="1" type="noConversion"/>
  </si>
  <si>
    <t>이동하는 큐브</t>
    <phoneticPr fontId="1" type="noConversion"/>
  </si>
  <si>
    <t>컬러 레이저</t>
    <phoneticPr fontId="1" type="noConversion"/>
  </si>
  <si>
    <t>문</t>
    <phoneticPr fontId="1" type="noConversion"/>
  </si>
  <si>
    <t>스위치</t>
    <phoneticPr fontId="1" type="noConversion"/>
  </si>
  <si>
    <t>이름</t>
    <phoneticPr fontId="1" type="noConversion"/>
  </si>
  <si>
    <t>가중치</t>
    <phoneticPr fontId="1" type="noConversion"/>
  </si>
  <si>
    <t>부서지는 벽</t>
    <phoneticPr fontId="1" type="noConversion"/>
  </si>
  <si>
    <t>색 변경 상호작용</t>
    <phoneticPr fontId="1" type="noConversion"/>
  </si>
  <si>
    <t>기믹</t>
    <phoneticPr fontId="1" type="noConversion"/>
  </si>
  <si>
    <t>1) 기믹들은 물리현상이 발생하지 않고, 충돌에 의한 반작용만 발생함</t>
    <phoneticPr fontId="1" type="noConversion"/>
  </si>
  <si>
    <t>2) 스위치는 단독으로 쓰이지 않고, 다른 기믹과 함께 사용되어야 함(ex : 문)</t>
    <phoneticPr fontId="1" type="noConversion"/>
  </si>
  <si>
    <t>퍼즐에 기믹이 추가될 수 있음</t>
    <phoneticPr fontId="1" type="noConversion"/>
  </si>
  <si>
    <t>퍼즐에 기믹이 추가된 경우 : 계산 공식 + 추가된 기믹 가중치 * 0.1</t>
    <phoneticPr fontId="1" type="noConversion"/>
  </si>
  <si>
    <t>특성</t>
    <phoneticPr fontId="1" type="noConversion"/>
  </si>
  <si>
    <t>일정 힘을 받으면 부서지는 벽</t>
    <phoneticPr fontId="1" type="noConversion"/>
  </si>
  <si>
    <t>일정 조건에 따라 On/Off 상태가 바뀜</t>
    <phoneticPr fontId="1" type="noConversion"/>
  </si>
  <si>
    <t>일정 조건에 따라 On/Off 상태가 바뀜</t>
    <phoneticPr fontId="1" type="noConversion"/>
  </si>
  <si>
    <t>조건 : 특정 오브젝트 획득, 스위치 상태 변경</t>
    <phoneticPr fontId="1" type="noConversion"/>
  </si>
  <si>
    <t>조건 : 특정 색상 / 특정 힘 오브젝트 감지</t>
    <phoneticPr fontId="1" type="noConversion"/>
  </si>
  <si>
    <t>특정 축을 기준으로 회전하는 판자</t>
    <phoneticPr fontId="1" type="noConversion"/>
  </si>
  <si>
    <t>시작점과 끝점을 기준으로 이동하는 큐브</t>
    <phoneticPr fontId="1" type="noConversion"/>
  </si>
  <si>
    <t>오브젝트의 색상을 변경하는 레이저</t>
    <phoneticPr fontId="1" type="noConversion"/>
  </si>
  <si>
    <t>플레이어의 색 변화 상호작용을 무시함</t>
    <phoneticPr fontId="1" type="noConversion"/>
  </si>
  <si>
    <t>참고 사항</t>
    <phoneticPr fontId="1" type="noConversion"/>
  </si>
  <si>
    <t>1) 플레이어가 현재 소유한 색상 오브의 색만 색 변경 상호작용에 사용 가능</t>
    <phoneticPr fontId="1" type="noConversion"/>
  </si>
  <si>
    <t>빨</t>
    <phoneticPr fontId="1" type="noConversion"/>
  </si>
  <si>
    <t>검정색</t>
    <phoneticPr fontId="1" type="noConversion"/>
  </si>
  <si>
    <t>ERD Diagram</t>
    <phoneticPr fontId="1" type="noConversion"/>
  </si>
  <si>
    <t>비고</t>
    <phoneticPr fontId="1" type="noConversion"/>
  </si>
  <si>
    <t>포함되지 않음</t>
    <phoneticPr fontId="1" type="noConversion"/>
  </si>
  <si>
    <t>계산에</t>
    <phoneticPr fontId="1" type="noConversion"/>
  </si>
  <si>
    <t xml:space="preserve">모든 난이도 </t>
    <phoneticPr fontId="1" type="noConversion"/>
  </si>
  <si>
    <t xml:space="preserve">기믹이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</si>
</sst>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35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9524</xdr:colOff>
      <xdr:row>7</xdr:row>
      <xdr:rowOff>19051</xdr:rowOff>
    </xdr:from>
    <xdr:to>
      <xdr:col>10</xdr:col>
      <xdr:colOff>684524</xdr:colOff>
      <xdr:row>16</xdr:row>
      <xdr:rowOff>6684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2700"/>
        <a:stretch/>
      </xdr:blipFill>
      <xdr:spPr>
        <a:xfrm>
          <a:off x="4295774" y="1485901"/>
          <a:ext cx="5475600" cy="187358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F1" sqref="F1"/>
    </sheetView>
  </sheetViews>
  <sheetFormatPr defaultRowHeight="16.5"/>
  <sheetData>
    <row r="1" spans="1:5">
      <c r="A1" s="21" t="s">
        <v>60</v>
      </c>
      <c r="B1" s="21"/>
      <c r="C1" s="21"/>
      <c r="D1" s="21"/>
      <c r="E1" s="21"/>
    </row>
    <row r="2" spans="1:5">
      <c r="A2" s="22" t="s">
        <v>76</v>
      </c>
      <c r="B2" s="23"/>
      <c r="C2" s="23"/>
      <c r="D2" s="23"/>
      <c r="E2" s="24"/>
    </row>
    <row r="3" spans="1:5">
      <c r="A3" s="25" t="s">
        <v>75</v>
      </c>
      <c r="B3" s="26"/>
      <c r="C3" s="26"/>
      <c r="D3" s="26"/>
      <c r="E3" s="27"/>
    </row>
  </sheetData>
  <mergeCells count="3">
    <mergeCell ref="A1:E1"/>
    <mergeCell ref="A2:E2"/>
    <mergeCell ref="A3:E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G24" sqref="G24"/>
    </sheetView>
  </sheetViews>
  <sheetFormatPr defaultRowHeight="16.5"/>
  <cols>
    <col min="1" max="1" width="13.625" customWidth="1"/>
    <col min="2" max="2" width="33.25" customWidth="1"/>
    <col min="3" max="3" width="9.375" customWidth="1"/>
  </cols>
  <sheetData>
    <row r="1" spans="1:4">
      <c r="A1" s="29" t="s">
        <v>62</v>
      </c>
      <c r="B1" s="29"/>
    </row>
    <row r="2" spans="1:4">
      <c r="A2" s="74" t="s">
        <v>63</v>
      </c>
      <c r="B2" s="75"/>
    </row>
    <row r="3" spans="1:4">
      <c r="A3" s="74" t="s">
        <v>73</v>
      </c>
      <c r="B3" s="75"/>
      <c r="D3" s="1"/>
    </row>
    <row r="4" spans="1:4">
      <c r="A4" s="74" t="s">
        <v>64</v>
      </c>
      <c r="B4" s="75"/>
      <c r="D4" s="1"/>
    </row>
    <row r="5" spans="1:4">
      <c r="A5" s="36" t="s">
        <v>79</v>
      </c>
      <c r="B5" s="37"/>
    </row>
    <row r="7" spans="1:4">
      <c r="A7" s="29" t="s">
        <v>66</v>
      </c>
      <c r="B7" s="29"/>
    </row>
    <row r="8" spans="1:4">
      <c r="A8" s="34"/>
      <c r="B8" s="35"/>
    </row>
    <row r="9" spans="1:4">
      <c r="A9" s="29" t="s">
        <v>0</v>
      </c>
      <c r="B9" s="29"/>
    </row>
    <row r="10" spans="1:4">
      <c r="A10" s="28" t="s">
        <v>15</v>
      </c>
      <c r="B10" s="28"/>
    </row>
    <row r="11" spans="1:4">
      <c r="A11" s="32"/>
      <c r="B11" s="33"/>
    </row>
    <row r="12" spans="1:4">
      <c r="A12" s="29" t="s">
        <v>67</v>
      </c>
      <c r="B12" s="29"/>
    </row>
    <row r="13" spans="1:4">
      <c r="A13" s="30" t="s">
        <v>68</v>
      </c>
      <c r="B13" s="31"/>
    </row>
    <row r="14" spans="1:4">
      <c r="A14" s="30" t="s">
        <v>69</v>
      </c>
      <c r="B14" s="31"/>
    </row>
    <row r="15" spans="1:4">
      <c r="A15" s="30" t="s">
        <v>70</v>
      </c>
      <c r="B15" s="31"/>
    </row>
    <row r="16" spans="1:4">
      <c r="A16" s="32" t="s">
        <v>71</v>
      </c>
      <c r="B16" s="33"/>
    </row>
    <row r="17" spans="1:11">
      <c r="A17" s="6" t="s">
        <v>72</v>
      </c>
      <c r="B17" s="7">
        <f>COUNTA(A13:A16)</f>
        <v>4</v>
      </c>
      <c r="D17" s="38" t="s">
        <v>109</v>
      </c>
      <c r="E17" s="72"/>
      <c r="F17" s="72"/>
      <c r="G17" s="72"/>
      <c r="H17" s="72"/>
      <c r="I17" s="72"/>
      <c r="J17" s="72"/>
      <c r="K17" s="39"/>
    </row>
    <row r="18" spans="1:11">
      <c r="A18" s="34"/>
      <c r="B18" s="35"/>
    </row>
    <row r="19" spans="1:11">
      <c r="A19" s="29" t="s">
        <v>65</v>
      </c>
      <c r="B19" s="29"/>
    </row>
    <row r="20" spans="1:11">
      <c r="A20" s="6" t="s">
        <v>11</v>
      </c>
      <c r="B20" s="6" t="s">
        <v>19</v>
      </c>
    </row>
    <row r="21" spans="1:11">
      <c r="A21" s="13" t="s">
        <v>51</v>
      </c>
      <c r="B21" s="7">
        <v>1</v>
      </c>
    </row>
    <row r="22" spans="1:11">
      <c r="A22" s="7" t="s">
        <v>4</v>
      </c>
      <c r="B22" s="7">
        <v>1</v>
      </c>
    </row>
    <row r="23" spans="1:11">
      <c r="A23" s="79" t="s">
        <v>6</v>
      </c>
      <c r="B23" s="7">
        <v>2</v>
      </c>
    </row>
    <row r="24" spans="1:11">
      <c r="A24" s="18" t="s">
        <v>7</v>
      </c>
      <c r="B24" s="7">
        <v>2</v>
      </c>
    </row>
    <row r="25" spans="1:11">
      <c r="A25" s="19" t="s">
        <v>107</v>
      </c>
      <c r="B25" s="7">
        <v>3</v>
      </c>
    </row>
    <row r="26" spans="1:11">
      <c r="A26" s="17" t="s">
        <v>10</v>
      </c>
      <c r="B26" s="7">
        <v>3</v>
      </c>
    </row>
    <row r="27" spans="1:11">
      <c r="A27" s="73"/>
      <c r="B27" s="33"/>
    </row>
    <row r="28" spans="1:11">
      <c r="A28" s="29" t="s">
        <v>80</v>
      </c>
      <c r="B28" s="29"/>
    </row>
    <row r="29" spans="1:11">
      <c r="A29" s="8" t="s">
        <v>86</v>
      </c>
      <c r="B29" s="8" t="s">
        <v>87</v>
      </c>
    </row>
    <row r="30" spans="1:11">
      <c r="A30" s="20" t="s">
        <v>81</v>
      </c>
      <c r="B30" s="9">
        <v>1</v>
      </c>
    </row>
    <row r="31" spans="1:11">
      <c r="A31" s="20" t="s">
        <v>82</v>
      </c>
      <c r="B31" s="9">
        <v>1</v>
      </c>
    </row>
    <row r="32" spans="1:11">
      <c r="A32" s="20" t="s">
        <v>83</v>
      </c>
      <c r="B32" s="9">
        <v>2</v>
      </c>
    </row>
    <row r="33" spans="1:2">
      <c r="A33" s="20" t="s">
        <v>84</v>
      </c>
      <c r="B33" s="9">
        <v>3</v>
      </c>
    </row>
    <row r="34" spans="1:2">
      <c r="A34" s="20" t="s">
        <v>85</v>
      </c>
      <c r="B34" s="9">
        <v>3</v>
      </c>
    </row>
    <row r="35" spans="1:2">
      <c r="A35" s="20" t="s">
        <v>88</v>
      </c>
      <c r="B35" s="9">
        <v>4</v>
      </c>
    </row>
  </sheetData>
  <mergeCells count="20">
    <mergeCell ref="A1:B1"/>
    <mergeCell ref="A2:B2"/>
    <mergeCell ref="A27:B27"/>
    <mergeCell ref="D17:K17"/>
    <mergeCell ref="A8:B8"/>
    <mergeCell ref="A18:B18"/>
    <mergeCell ref="A11:B11"/>
    <mergeCell ref="A3:B3"/>
    <mergeCell ref="A5:B5"/>
    <mergeCell ref="A7:B7"/>
    <mergeCell ref="A4:B4"/>
    <mergeCell ref="A28:B28"/>
    <mergeCell ref="A10:B10"/>
    <mergeCell ref="A9:B9"/>
    <mergeCell ref="A12:B12"/>
    <mergeCell ref="A13:B13"/>
    <mergeCell ref="A14:B14"/>
    <mergeCell ref="A16:B16"/>
    <mergeCell ref="A15:B15"/>
    <mergeCell ref="A19:B19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10" workbookViewId="0">
      <selection activeCell="C22" sqref="C22"/>
    </sheetView>
  </sheetViews>
  <sheetFormatPr defaultRowHeight="16.5"/>
  <cols>
    <col min="1" max="1" width="15.125" customWidth="1"/>
    <col min="2" max="2" width="39.75" customWidth="1"/>
    <col min="3" max="3" width="48.625" customWidth="1"/>
    <col min="4" max="4" width="20.5" customWidth="1"/>
  </cols>
  <sheetData>
    <row r="1" spans="1:3">
      <c r="A1" s="29" t="s">
        <v>105</v>
      </c>
      <c r="B1" s="29"/>
      <c r="C1" s="29"/>
    </row>
    <row r="2" spans="1:3">
      <c r="A2" s="38" t="s">
        <v>89</v>
      </c>
      <c r="B2" s="72"/>
      <c r="C2" s="39"/>
    </row>
    <row r="3" spans="1:3">
      <c r="A3" s="40" t="s">
        <v>106</v>
      </c>
      <c r="B3" s="40"/>
      <c r="C3" s="40"/>
    </row>
    <row r="4" spans="1:3">
      <c r="A4" s="40" t="s">
        <v>78</v>
      </c>
      <c r="B4" s="40"/>
      <c r="C4" s="40"/>
    </row>
    <row r="5" spans="1:3">
      <c r="A5" s="42" t="s">
        <v>20</v>
      </c>
      <c r="B5" s="42"/>
      <c r="C5" s="43"/>
    </row>
    <row r="6" spans="1:3">
      <c r="A6" s="41" t="s">
        <v>61</v>
      </c>
      <c r="B6" s="41"/>
      <c r="C6" s="41"/>
    </row>
    <row r="7" spans="1:3">
      <c r="A7" s="29" t="s">
        <v>90</v>
      </c>
      <c r="B7" s="29"/>
      <c r="C7" s="29"/>
    </row>
    <row r="8" spans="1:3">
      <c r="A8" s="58" t="s">
        <v>91</v>
      </c>
      <c r="B8" s="58"/>
      <c r="C8" s="59"/>
    </row>
    <row r="9" spans="1:3">
      <c r="A9" s="58" t="s">
        <v>92</v>
      </c>
      <c r="B9" s="58"/>
      <c r="C9" s="59"/>
    </row>
    <row r="11" spans="1:3">
      <c r="A11" s="38" t="s">
        <v>1</v>
      </c>
      <c r="B11" s="39"/>
    </row>
    <row r="12" spans="1:3">
      <c r="A12" s="6" t="s">
        <v>11</v>
      </c>
      <c r="B12" s="6" t="s">
        <v>12</v>
      </c>
    </row>
    <row r="13" spans="1:3">
      <c r="A13" s="7" t="s">
        <v>51</v>
      </c>
      <c r="B13" s="7" t="s">
        <v>3</v>
      </c>
    </row>
    <row r="14" spans="1:3">
      <c r="A14" s="7" t="s">
        <v>4</v>
      </c>
      <c r="B14" s="7" t="s">
        <v>5</v>
      </c>
    </row>
    <row r="15" spans="1:3">
      <c r="A15" s="7" t="s">
        <v>6</v>
      </c>
      <c r="B15" s="7" t="s">
        <v>44</v>
      </c>
    </row>
    <row r="16" spans="1:3">
      <c r="A16" s="7" t="s">
        <v>7</v>
      </c>
      <c r="B16" s="7" t="s">
        <v>8</v>
      </c>
    </row>
    <row r="17" spans="1:2">
      <c r="A17" s="7" t="s">
        <v>9</v>
      </c>
      <c r="B17" s="7" t="s">
        <v>45</v>
      </c>
    </row>
    <row r="18" spans="1:2">
      <c r="A18" s="7" t="s">
        <v>10</v>
      </c>
      <c r="B18" s="7" t="s">
        <v>46</v>
      </c>
    </row>
    <row r="20" spans="1:2">
      <c r="A20" s="29" t="s">
        <v>79</v>
      </c>
      <c r="B20" s="29"/>
    </row>
    <row r="21" spans="1:2">
      <c r="A21" s="8" t="s">
        <v>86</v>
      </c>
      <c r="B21" s="8" t="s">
        <v>95</v>
      </c>
    </row>
    <row r="22" spans="1:2">
      <c r="A22" s="20" t="s">
        <v>81</v>
      </c>
      <c r="B22" s="9" t="s">
        <v>101</v>
      </c>
    </row>
    <row r="23" spans="1:2">
      <c r="A23" s="20" t="s">
        <v>82</v>
      </c>
      <c r="B23" s="10" t="s">
        <v>102</v>
      </c>
    </row>
    <row r="24" spans="1:2">
      <c r="A24" s="76" t="s">
        <v>83</v>
      </c>
      <c r="B24" s="10" t="s">
        <v>103</v>
      </c>
    </row>
    <row r="25" spans="1:2">
      <c r="A25" s="77"/>
      <c r="B25" s="14" t="s">
        <v>104</v>
      </c>
    </row>
    <row r="26" spans="1:2">
      <c r="A26" s="77"/>
      <c r="B26" s="14" t="s">
        <v>97</v>
      </c>
    </row>
    <row r="27" spans="1:2">
      <c r="A27" s="78"/>
      <c r="B27" s="14" t="s">
        <v>99</v>
      </c>
    </row>
    <row r="28" spans="1:2">
      <c r="A28" s="76" t="s">
        <v>84</v>
      </c>
      <c r="B28" s="10" t="s">
        <v>97</v>
      </c>
    </row>
    <row r="29" spans="1:2">
      <c r="A29" s="78"/>
      <c r="B29" s="14" t="s">
        <v>99</v>
      </c>
    </row>
    <row r="30" spans="1:2">
      <c r="A30" s="76" t="s">
        <v>85</v>
      </c>
      <c r="B30" s="10" t="s">
        <v>98</v>
      </c>
    </row>
    <row r="31" spans="1:2">
      <c r="A31" s="78"/>
      <c r="B31" s="11" t="s">
        <v>100</v>
      </c>
    </row>
    <row r="32" spans="1:2">
      <c r="A32" s="20" t="s">
        <v>88</v>
      </c>
      <c r="B32" s="11" t="s">
        <v>96</v>
      </c>
    </row>
  </sheetData>
  <mergeCells count="14">
    <mergeCell ref="A20:B20"/>
    <mergeCell ref="A28:A29"/>
    <mergeCell ref="A30:A31"/>
    <mergeCell ref="A24:A27"/>
    <mergeCell ref="A11:B11"/>
    <mergeCell ref="A3:C3"/>
    <mergeCell ref="A4:C4"/>
    <mergeCell ref="A6:C6"/>
    <mergeCell ref="A1:C1"/>
    <mergeCell ref="A5:C5"/>
    <mergeCell ref="A2:C2"/>
    <mergeCell ref="A7:C7"/>
    <mergeCell ref="A9:C9"/>
    <mergeCell ref="A8:C8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I18" sqref="I18"/>
    </sheetView>
  </sheetViews>
  <sheetFormatPr defaultRowHeight="16.5"/>
  <cols>
    <col min="1" max="1" width="15.375" customWidth="1"/>
    <col min="2" max="2" width="17.5" customWidth="1"/>
    <col min="3" max="3" width="21" customWidth="1"/>
    <col min="4" max="4" width="18.875" customWidth="1"/>
    <col min="5" max="5" width="21.875" customWidth="1"/>
    <col min="7" max="7" width="13.625" customWidth="1"/>
  </cols>
  <sheetData>
    <row r="1" spans="1:7">
      <c r="A1" s="38" t="s">
        <v>47</v>
      </c>
      <c r="B1" s="72"/>
      <c r="C1" s="72"/>
      <c r="D1" s="72"/>
      <c r="E1" s="72"/>
      <c r="F1" s="72"/>
      <c r="G1" s="39"/>
    </row>
    <row r="2" spans="1:7">
      <c r="A2" s="3" t="s">
        <v>37</v>
      </c>
      <c r="B2" s="3" t="s">
        <v>14</v>
      </c>
      <c r="C2" s="6" t="s">
        <v>58</v>
      </c>
      <c r="D2" s="3" t="s">
        <v>16</v>
      </c>
      <c r="E2" s="6" t="s">
        <v>59</v>
      </c>
      <c r="F2" s="3" t="s">
        <v>17</v>
      </c>
      <c r="G2" s="8" t="s">
        <v>110</v>
      </c>
    </row>
    <row r="3" spans="1:7">
      <c r="A3" s="2">
        <v>0</v>
      </c>
      <c r="B3" s="2">
        <v>0</v>
      </c>
      <c r="C3" s="7" t="s">
        <v>48</v>
      </c>
      <c r="D3" s="2">
        <f xml:space="preserve"> $B$3 * 0.4 + $B$3 * 0.4 + 1 * 0.2</f>
        <v>0.2</v>
      </c>
      <c r="E3" s="7" t="s">
        <v>48</v>
      </c>
      <c r="F3" s="2">
        <f xml:space="preserve"> $B$3 * 0.4 + $B$3 * 0.4 + 1 * 0.2</f>
        <v>0.2</v>
      </c>
      <c r="G3" s="44"/>
    </row>
    <row r="4" spans="1:7" ht="4.5" customHeight="1">
      <c r="A4" s="47"/>
      <c r="B4" s="48"/>
      <c r="C4" s="48"/>
      <c r="D4" s="48"/>
      <c r="E4" s="48"/>
      <c r="F4" s="49"/>
      <c r="G4" s="45"/>
    </row>
    <row r="5" spans="1:7">
      <c r="A5" s="2">
        <v>1</v>
      </c>
      <c r="B5" s="2">
        <v>1</v>
      </c>
      <c r="C5" s="12" t="s">
        <v>49</v>
      </c>
      <c r="D5" s="2">
        <f xml:space="preserve"> $B$5 * 0.4 + VLOOKUP("흰",레벨요소!$A:$B,2,FALSE) * 0.5 * 0.4 + VLOOKUP("총 개수",레벨요소!$A:$B,2,FALSE) * 0.2</f>
        <v>1.4000000000000001</v>
      </c>
      <c r="E5" s="18" t="s">
        <v>55</v>
      </c>
      <c r="F5" s="2">
        <f xml:space="preserve"> $B$5 * 0.4 + VLOOKUP("초",레벨요소!$A:$B,2,FALSE) * 0.5 * 0.4 + VLOOKUP("총 개수",레벨요소!$A:$B,2,FALSE) * 0.2</f>
        <v>1.6</v>
      </c>
      <c r="G5" s="45"/>
    </row>
    <row r="6" spans="1:7" ht="4.5" customHeight="1">
      <c r="A6" s="47"/>
      <c r="B6" s="48"/>
      <c r="C6" s="48"/>
      <c r="D6" s="48"/>
      <c r="E6" s="48"/>
      <c r="F6" s="49"/>
      <c r="G6" s="45"/>
    </row>
    <row r="7" spans="1:7">
      <c r="A7" s="44">
        <v>2</v>
      </c>
      <c r="B7" s="44">
        <v>2</v>
      </c>
      <c r="C7" s="15" t="s">
        <v>49</v>
      </c>
      <c r="D7" s="44">
        <f xml:space="preserve">  $B$7 * 0.4 + (VLOOKUP("검",레벨요소!$A:$B,2,FALSE)+VLOOKUP("흰",레벨요소!$A:$B,2,FALSE)) / 2 *0.4 + VLOOKUP("총 개수",레벨요소!$A:$B,2,FALSE) * 0.2</f>
        <v>2</v>
      </c>
      <c r="E7" s="19" t="s">
        <v>56</v>
      </c>
      <c r="F7" s="44">
        <f xml:space="preserve">  $B$7 * 0.4 + (VLOOKUP("빨",레벨요소!$A:$B,2,FALSE)+VLOOKUP("파",레벨요소!$A:$B,2,FALSE)) / 2 *0.4 + VLOOKUP("총 개수",레벨요소!$A:$B,2,FALSE) * 0.2</f>
        <v>2.8</v>
      </c>
      <c r="G7" s="45"/>
    </row>
    <row r="8" spans="1:7">
      <c r="A8" s="46"/>
      <c r="B8" s="46"/>
      <c r="C8" s="13" t="s">
        <v>50</v>
      </c>
      <c r="D8" s="46"/>
      <c r="E8" s="17" t="s">
        <v>57</v>
      </c>
      <c r="F8" s="46"/>
      <c r="G8" s="45"/>
    </row>
    <row r="9" spans="1:7" ht="4.5" customHeight="1">
      <c r="A9" s="47"/>
      <c r="B9" s="48"/>
      <c r="C9" s="48"/>
      <c r="D9" s="48"/>
      <c r="E9" s="48"/>
      <c r="F9" s="49"/>
      <c r="G9" s="45"/>
    </row>
    <row r="10" spans="1:7">
      <c r="A10" s="44">
        <v>3</v>
      </c>
      <c r="B10" s="44">
        <v>3</v>
      </c>
      <c r="C10" s="7" t="s">
        <v>52</v>
      </c>
      <c r="D10" s="50">
        <f xml:space="preserve"> $B$10 * 0.4 + (VLOOKUP("검",레벨요소!$A:$B,2,FALSE)+VLOOKUP("흰",레벨요소!$A:$B,2,FALSE)+VLOOKUP("노",레벨요소!$A:$B,2,FALSE)) / 3 * 0.4 + VLOOKUP("총 개수",레벨요소!$A:$B,2,FALSE) * 0.2</f>
        <v>2.5333333333333332</v>
      </c>
      <c r="E10" s="18" t="s">
        <v>55</v>
      </c>
      <c r="F10" s="50">
        <f xml:space="preserve"> $B$10 * 0.4 + (VLOOKUP("초",레벨요소!$A:$B,2,FALSE)+VLOOKUP("빨",레벨요소!$A:$B,2,FALSE)+VLOOKUP("파",레벨요소!$A:$B,2,FALSE))/3 * 0.4 + VLOOKUP("총 개수",레벨요소!$A:$B,2,FALSE) * 0.2</f>
        <v>3.0666666666666664</v>
      </c>
      <c r="G10" s="45"/>
    </row>
    <row r="11" spans="1:7">
      <c r="A11" s="45"/>
      <c r="B11" s="45"/>
      <c r="C11" s="13" t="s">
        <v>108</v>
      </c>
      <c r="D11" s="51"/>
      <c r="E11" s="19" t="s">
        <v>56</v>
      </c>
      <c r="F11" s="51"/>
      <c r="G11" s="45"/>
    </row>
    <row r="12" spans="1:7">
      <c r="A12" s="46"/>
      <c r="B12" s="46"/>
      <c r="C12" s="16" t="s">
        <v>54</v>
      </c>
      <c r="D12" s="52"/>
      <c r="E12" s="17" t="s">
        <v>57</v>
      </c>
      <c r="F12" s="52"/>
      <c r="G12" s="45"/>
    </row>
    <row r="13" spans="1:7" ht="4.5" customHeight="1">
      <c r="A13" s="47"/>
      <c r="B13" s="48"/>
      <c r="C13" s="48"/>
      <c r="D13" s="48"/>
      <c r="E13" s="48"/>
      <c r="F13" s="49"/>
      <c r="G13" s="45"/>
    </row>
    <row r="14" spans="1:7">
      <c r="A14" s="44">
        <v>4</v>
      </c>
      <c r="B14" s="44">
        <v>4</v>
      </c>
      <c r="C14" s="7" t="s">
        <v>52</v>
      </c>
      <c r="D14" s="44">
        <f xml:space="preserve"> $B$14 * 0.4 + (VLOOKUP("검",레벨요소!$A:$C,3,FALSE)+VLOOKUP("흰",레벨요소!$A:$C,3,FALSE)+VLOOKUP("노",레벨요소!$A:$C,3,FALSE)+VLOOKUP("초",레벨요소!$A:$C,3,FALSE)) / 4 * 0.4 + VLOOKUP("총 개수",레벨요소!$A:$B,2,FALSE) * 0.2</f>
        <v>2.4000000000000004</v>
      </c>
      <c r="E14" s="16" t="s">
        <v>54</v>
      </c>
      <c r="F14" s="44">
        <f xml:space="preserve"> $B$14 * 0.4 + (VLOOKUP("노",레벨요소!$A:$B,2,FALSE)+VLOOKUP("초",레벨요소!$A:$B,2,FALSE)+VLOOKUP("빨",레벨요소!$A:$B,2,FALSE)+VLOOKUP("파",레벨요소!$A:$B,2,FALSE)) / 4 * 0.4 + VLOOKUP("총 개수",레벨요소!$A:$B,2,FALSE) * 0.2</f>
        <v>3.4000000000000004</v>
      </c>
      <c r="G14" s="14" t="s">
        <v>113</v>
      </c>
    </row>
    <row r="15" spans="1:7">
      <c r="A15" s="45"/>
      <c r="B15" s="45"/>
      <c r="C15" s="13" t="s">
        <v>53</v>
      </c>
      <c r="D15" s="45"/>
      <c r="E15" s="18" t="s">
        <v>55</v>
      </c>
      <c r="F15" s="45"/>
      <c r="G15" s="14" t="s">
        <v>112</v>
      </c>
    </row>
    <row r="16" spans="1:7">
      <c r="A16" s="45"/>
      <c r="B16" s="45"/>
      <c r="C16" s="16" t="s">
        <v>54</v>
      </c>
      <c r="D16" s="45"/>
      <c r="E16" s="19" t="s">
        <v>56</v>
      </c>
      <c r="F16" s="45"/>
      <c r="G16" s="14" t="s">
        <v>114</v>
      </c>
    </row>
    <row r="17" spans="1:7">
      <c r="A17" s="46"/>
      <c r="B17" s="46"/>
      <c r="C17" s="18" t="s">
        <v>55</v>
      </c>
      <c r="D17" s="46"/>
      <c r="E17" s="17" t="s">
        <v>57</v>
      </c>
      <c r="F17" s="46"/>
      <c r="G17" s="14" t="s">
        <v>111</v>
      </c>
    </row>
    <row r="18" spans="1:7" ht="4.5" customHeight="1">
      <c r="A18" s="47"/>
      <c r="B18" s="48"/>
      <c r="C18" s="48"/>
      <c r="D18" s="48"/>
      <c r="E18" s="48"/>
      <c r="F18" s="49"/>
      <c r="G18" s="45"/>
    </row>
    <row r="19" spans="1:7">
      <c r="A19" s="44">
        <v>5</v>
      </c>
      <c r="B19" s="44">
        <v>5</v>
      </c>
      <c r="C19" s="7" t="s">
        <v>52</v>
      </c>
      <c r="D19" s="44">
        <f>$B$19 * 0.4 + (VLOOKUP("흰",레벨요소!$A:$B,2,FALSE)+VLOOKUP("검",레벨요소!$A:$B,2,FALSE)+VLOOKUP("노",레벨요소!$A:$B,2,FALSE)+VLOOKUP("초",레벨요소!$A:$B,2,FALSE)) / 5 * 0.4 +  VLOOKUP("총 개수",레벨요소!$A:$B,2,FALSE) * 0.2</f>
        <v>3.2800000000000002</v>
      </c>
      <c r="E19" s="9" t="s">
        <v>74</v>
      </c>
      <c r="F19" s="44">
        <f>$B$19 * 0.4 + (VLOOKUP("검",레벨요소!$A:$B,2,FALSE)+VLOOKUP("노",레벨요소!$A:$B,2,FALSE)+VLOOKUP("초",레벨요소!$A:$B,2,FALSE) + VLOOKUP("빨",레벨요소!$A:$B,2,FALSE) +VLOOKUP("파",레벨요소!$A:$B,2,FALSE)) / 5 * 0.4 +  VLOOKUP("총 개수",레벨요소!$A:$B,2,FALSE) * 0.2</f>
        <v>3.6799999999999997</v>
      </c>
      <c r="G19" s="45"/>
    </row>
    <row r="20" spans="1:7">
      <c r="A20" s="45"/>
      <c r="B20" s="45"/>
      <c r="C20" s="13" t="s">
        <v>53</v>
      </c>
      <c r="D20" s="45"/>
      <c r="E20" s="16" t="s">
        <v>54</v>
      </c>
      <c r="F20" s="45"/>
      <c r="G20" s="45"/>
    </row>
    <row r="21" spans="1:7">
      <c r="A21" s="45"/>
      <c r="B21" s="45"/>
      <c r="C21" s="16" t="s">
        <v>54</v>
      </c>
      <c r="D21" s="45"/>
      <c r="E21" s="18" t="s">
        <v>55</v>
      </c>
      <c r="F21" s="45"/>
      <c r="G21" s="45"/>
    </row>
    <row r="22" spans="1:7">
      <c r="A22" s="45"/>
      <c r="B22" s="45"/>
      <c r="C22" s="18" t="s">
        <v>55</v>
      </c>
      <c r="D22" s="45"/>
      <c r="E22" s="19" t="s">
        <v>56</v>
      </c>
      <c r="F22" s="45"/>
      <c r="G22" s="45"/>
    </row>
    <row r="23" spans="1:7">
      <c r="A23" s="46"/>
      <c r="B23" s="46"/>
      <c r="C23" s="7" t="s">
        <v>74</v>
      </c>
      <c r="D23" s="46"/>
      <c r="E23" s="17" t="s">
        <v>57</v>
      </c>
      <c r="F23" s="46"/>
      <c r="G23" s="45"/>
    </row>
    <row r="24" spans="1:7" ht="4.5" customHeight="1">
      <c r="A24" s="47"/>
      <c r="B24" s="48"/>
      <c r="C24" s="48"/>
      <c r="D24" s="48"/>
      <c r="E24" s="48"/>
      <c r="F24" s="49"/>
      <c r="G24" s="45"/>
    </row>
    <row r="25" spans="1:7">
      <c r="A25" s="44">
        <v>6</v>
      </c>
      <c r="B25" s="44">
        <v>6</v>
      </c>
      <c r="C25" s="7" t="s">
        <v>52</v>
      </c>
      <c r="D25" s="44">
        <f xml:space="preserve"> $B$25 * 0.4 + (VLOOKUP("흰",레벨요소!$A:$B,2,FALSE)+VLOOKUP("검",레벨요소!$A:$B,2,FALSE)+VLOOKUP("노",레벨요소!$A:$B,2,FALSE)+VLOOKUP("초",레벨요소!$A:$B,2,FALSE)+VLOOKUP("빨",레벨요소!$A:$B,2,FALSE)+VLOOKUP("파",레벨요소!$A:$B,2,FALSE)) / 6 * 0.4 +  VLOOKUP("총 개수",레벨요소!$A:$B,2,FALSE) * 0.2</f>
        <v>4</v>
      </c>
      <c r="E25" s="7" t="s">
        <v>52</v>
      </c>
      <c r="F25" s="44">
        <f xml:space="preserve"> $B$25 * 0.4 + (VLOOKUP("흰",레벨요소!$A:$B,2,FALSE)+VLOOKUP("검",레벨요소!$A:$B,2,FALSE)+VLOOKUP("노",레벨요소!$A:$B,2,FALSE)+VLOOKUP("초",레벨요소!$A:$B,2,FALSE)+VLOOKUP("빨",레벨요소!$A:$B,2,FALSE)+VLOOKUP("파",레벨요소!$A:$B,2,FALSE)) / 6 * 0.4 +  VLOOKUP("총 개수",레벨요소!$A:$B,2,FALSE) * 0.2</f>
        <v>4</v>
      </c>
      <c r="G25" s="45"/>
    </row>
    <row r="26" spans="1:7">
      <c r="A26" s="45"/>
      <c r="B26" s="45"/>
      <c r="C26" s="13" t="s">
        <v>53</v>
      </c>
      <c r="D26" s="45"/>
      <c r="E26" s="13" t="s">
        <v>53</v>
      </c>
      <c r="F26" s="45"/>
      <c r="G26" s="45"/>
    </row>
    <row r="27" spans="1:7">
      <c r="A27" s="45"/>
      <c r="B27" s="45"/>
      <c r="C27" s="16" t="s">
        <v>54</v>
      </c>
      <c r="D27" s="45"/>
      <c r="E27" s="16" t="s">
        <v>54</v>
      </c>
      <c r="F27" s="45"/>
      <c r="G27" s="45"/>
    </row>
    <row r="28" spans="1:7">
      <c r="A28" s="45"/>
      <c r="B28" s="45"/>
      <c r="C28" s="18" t="s">
        <v>55</v>
      </c>
      <c r="D28" s="45"/>
      <c r="E28" s="18" t="s">
        <v>55</v>
      </c>
      <c r="F28" s="45"/>
      <c r="G28" s="45"/>
    </row>
    <row r="29" spans="1:7">
      <c r="A29" s="45"/>
      <c r="B29" s="45"/>
      <c r="C29" s="19" t="s">
        <v>56</v>
      </c>
      <c r="D29" s="45"/>
      <c r="E29" s="19" t="s">
        <v>56</v>
      </c>
      <c r="F29" s="45"/>
      <c r="G29" s="45"/>
    </row>
    <row r="30" spans="1:7">
      <c r="A30" s="46"/>
      <c r="B30" s="46"/>
      <c r="C30" s="17" t="s">
        <v>57</v>
      </c>
      <c r="D30" s="46"/>
      <c r="E30" s="17" t="s">
        <v>57</v>
      </c>
      <c r="F30" s="46"/>
      <c r="G30" s="46"/>
    </row>
    <row r="31" spans="1:7">
      <c r="A31" s="4"/>
      <c r="B31" s="5"/>
      <c r="C31" s="5"/>
    </row>
  </sheetData>
  <mergeCells count="29">
    <mergeCell ref="A1:G1"/>
    <mergeCell ref="G3:G13"/>
    <mergeCell ref="G18:G30"/>
    <mergeCell ref="D19:D23"/>
    <mergeCell ref="F19:F23"/>
    <mergeCell ref="F7:F8"/>
    <mergeCell ref="A10:A12"/>
    <mergeCell ref="B10:B12"/>
    <mergeCell ref="D10:D12"/>
    <mergeCell ref="F10:F12"/>
    <mergeCell ref="A7:A8"/>
    <mergeCell ref="B7:B8"/>
    <mergeCell ref="D7:D8"/>
    <mergeCell ref="A25:A30"/>
    <mergeCell ref="B25:B30"/>
    <mergeCell ref="D25:D30"/>
    <mergeCell ref="F25:F30"/>
    <mergeCell ref="A4:F4"/>
    <mergeCell ref="A6:F6"/>
    <mergeCell ref="A9:F9"/>
    <mergeCell ref="A13:F13"/>
    <mergeCell ref="A18:F18"/>
    <mergeCell ref="A24:F24"/>
    <mergeCell ref="A14:A17"/>
    <mergeCell ref="B14:B17"/>
    <mergeCell ref="D14:D17"/>
    <mergeCell ref="F14:F17"/>
    <mergeCell ref="A19:A23"/>
    <mergeCell ref="B19:B2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6" workbookViewId="0">
      <selection activeCell="D17" sqref="D17"/>
    </sheetView>
  </sheetViews>
  <sheetFormatPr defaultRowHeight="16.5"/>
  <cols>
    <col min="3" max="3" width="48.625" customWidth="1"/>
    <col min="4" max="4" width="20.5" customWidth="1"/>
  </cols>
  <sheetData>
    <row r="1" spans="1:4">
      <c r="A1" s="29" t="s">
        <v>2</v>
      </c>
      <c r="B1" s="29"/>
      <c r="C1" s="29"/>
      <c r="D1" s="29"/>
    </row>
    <row r="2" spans="1:4">
      <c r="A2" s="44" t="s">
        <v>13</v>
      </c>
      <c r="B2" s="44"/>
      <c r="C2" s="44"/>
      <c r="D2" s="44"/>
    </row>
    <row r="3" spans="1:4">
      <c r="A3" s="26" t="s">
        <v>93</v>
      </c>
      <c r="B3" s="26"/>
      <c r="C3" s="26"/>
      <c r="D3" s="27"/>
    </row>
    <row r="5" spans="1:4">
      <c r="A5" s="29" t="s">
        <v>18</v>
      </c>
      <c r="B5" s="29"/>
      <c r="C5" s="29"/>
      <c r="D5" s="29"/>
    </row>
    <row r="6" spans="1:4">
      <c r="A6" s="44" t="s">
        <v>77</v>
      </c>
      <c r="B6" s="44"/>
      <c r="C6" s="44"/>
      <c r="D6" s="44"/>
    </row>
    <row r="7" spans="1:4">
      <c r="A7" s="26" t="s">
        <v>94</v>
      </c>
      <c r="B7" s="26"/>
      <c r="C7" s="26"/>
      <c r="D7" s="27"/>
    </row>
    <row r="9" spans="1:4">
      <c r="A9" s="29" t="s">
        <v>21</v>
      </c>
      <c r="B9" s="29"/>
      <c r="C9" s="29"/>
    </row>
    <row r="10" spans="1:4">
      <c r="A10" s="66" t="s">
        <v>38</v>
      </c>
      <c r="B10" s="67"/>
      <c r="C10" s="68"/>
    </row>
    <row r="11" spans="1:4">
      <c r="A11" s="60" t="s">
        <v>22</v>
      </c>
      <c r="B11" s="61"/>
      <c r="C11" s="62"/>
    </row>
    <row r="12" spans="1:4">
      <c r="A12" s="57" t="s">
        <v>31</v>
      </c>
      <c r="B12" s="58"/>
      <c r="C12" s="59"/>
    </row>
    <row r="13" spans="1:4">
      <c r="A13" s="69" t="s">
        <v>39</v>
      </c>
      <c r="B13" s="70"/>
      <c r="C13" s="71"/>
    </row>
    <row r="14" spans="1:4">
      <c r="A14" s="60" t="s">
        <v>23</v>
      </c>
      <c r="B14" s="61"/>
      <c r="C14" s="62"/>
    </row>
    <row r="15" spans="1:4">
      <c r="A15" s="56" t="s">
        <v>25</v>
      </c>
      <c r="B15" s="42"/>
      <c r="C15" s="43"/>
    </row>
    <row r="16" spans="1:4">
      <c r="A16" s="56" t="s">
        <v>43</v>
      </c>
      <c r="B16" s="42"/>
      <c r="C16" s="43"/>
    </row>
    <row r="17" spans="1:3">
      <c r="A17" s="58" t="s">
        <v>30</v>
      </c>
      <c r="B17" s="58"/>
      <c r="C17" s="59"/>
    </row>
    <row r="18" spans="1:3">
      <c r="A18" s="63" t="s">
        <v>40</v>
      </c>
      <c r="B18" s="64"/>
      <c r="C18" s="65"/>
    </row>
    <row r="19" spans="1:3">
      <c r="A19" s="60" t="s">
        <v>24</v>
      </c>
      <c r="B19" s="61"/>
      <c r="C19" s="62"/>
    </row>
    <row r="20" spans="1:3">
      <c r="A20" s="56" t="s">
        <v>26</v>
      </c>
      <c r="B20" s="42"/>
      <c r="C20" s="43"/>
    </row>
    <row r="21" spans="1:3">
      <c r="A21" s="56" t="s">
        <v>29</v>
      </c>
      <c r="B21" s="42"/>
      <c r="C21" s="43"/>
    </row>
    <row r="22" spans="1:3">
      <c r="A22" s="57" t="s">
        <v>27</v>
      </c>
      <c r="B22" s="58"/>
      <c r="C22" s="59"/>
    </row>
    <row r="23" spans="1:3">
      <c r="A23" s="53" t="s">
        <v>41</v>
      </c>
      <c r="B23" s="54"/>
      <c r="C23" s="55"/>
    </row>
    <row r="24" spans="1:3">
      <c r="A24" s="56" t="s">
        <v>28</v>
      </c>
      <c r="B24" s="42"/>
      <c r="C24" s="43"/>
    </row>
    <row r="25" spans="1:3">
      <c r="A25" s="56" t="s">
        <v>26</v>
      </c>
      <c r="B25" s="42"/>
      <c r="C25" s="43"/>
    </row>
    <row r="26" spans="1:3">
      <c r="A26" s="56" t="s">
        <v>32</v>
      </c>
      <c r="B26" s="42"/>
      <c r="C26" s="43"/>
    </row>
    <row r="27" spans="1:3">
      <c r="A27" s="56" t="s">
        <v>33</v>
      </c>
      <c r="B27" s="42"/>
      <c r="C27" s="43"/>
    </row>
    <row r="28" spans="1:3">
      <c r="A28" s="57" t="s">
        <v>34</v>
      </c>
      <c r="B28" s="58"/>
      <c r="C28" s="59"/>
    </row>
    <row r="29" spans="1:3">
      <c r="A29" s="53" t="s">
        <v>36</v>
      </c>
      <c r="B29" s="54"/>
      <c r="C29" s="55"/>
    </row>
    <row r="30" spans="1:3">
      <c r="A30" s="56" t="s">
        <v>35</v>
      </c>
      <c r="B30" s="42"/>
      <c r="C30" s="43"/>
    </row>
    <row r="31" spans="1:3">
      <c r="A31" s="56" t="s">
        <v>42</v>
      </c>
      <c r="B31" s="42"/>
      <c r="C31" s="43"/>
    </row>
    <row r="32" spans="1:3">
      <c r="A32" s="58" t="s">
        <v>93</v>
      </c>
      <c r="B32" s="58"/>
      <c r="C32" s="59"/>
    </row>
  </sheetData>
  <mergeCells count="30">
    <mergeCell ref="A13:C13"/>
    <mergeCell ref="A2:D2"/>
    <mergeCell ref="A6:D6"/>
    <mergeCell ref="A32:C32"/>
    <mergeCell ref="A30:C30"/>
    <mergeCell ref="A31:C31"/>
    <mergeCell ref="A21:C21"/>
    <mergeCell ref="A22:C22"/>
    <mergeCell ref="A28:C28"/>
    <mergeCell ref="A27:C27"/>
    <mergeCell ref="A26:C26"/>
    <mergeCell ref="A25:C25"/>
    <mergeCell ref="A24:C24"/>
    <mergeCell ref="A23:C23"/>
    <mergeCell ref="A1:D1"/>
    <mergeCell ref="A3:D3"/>
    <mergeCell ref="A5:D5"/>
    <mergeCell ref="A7:D7"/>
    <mergeCell ref="A29:C29"/>
    <mergeCell ref="A14:C14"/>
    <mergeCell ref="A15:C15"/>
    <mergeCell ref="A18:C18"/>
    <mergeCell ref="A19:C19"/>
    <mergeCell ref="A20:C20"/>
    <mergeCell ref="A16:C16"/>
    <mergeCell ref="A17:C17"/>
    <mergeCell ref="A9:C9"/>
    <mergeCell ref="A10:C10"/>
    <mergeCell ref="A11:C11"/>
    <mergeCell ref="A12:C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개요</vt:lpstr>
      <vt:lpstr>레벨요소</vt:lpstr>
      <vt:lpstr>레벨 요소 가이드 문서</vt:lpstr>
      <vt:lpstr>퍼즐 난이도</vt:lpstr>
      <vt:lpstr>퍼즐 난이도 가이드문서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2020-12-05T01:46:14Z</dcterms:created>
  <dcterms:modified xsi:type="dcterms:W3CDTF">2020-12-12T07:50:34Z</dcterms:modified>
</cp:coreProperties>
</file>