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tiruv\Desktop\"/>
    </mc:Choice>
  </mc:AlternateContent>
  <xr:revisionPtr revIDLastSave="0" documentId="8_{0AD5A734-5DF4-407E-A914-A05CF00EE08C}" xr6:coauthVersionLast="47" xr6:coauthVersionMax="47" xr10:uidLastSave="{00000000-0000-0000-0000-000000000000}"/>
  <bookViews>
    <workbookView xWindow="-108" yWindow="-108" windowWidth="23256" windowHeight="12456" activeTab="2" xr2:uid="{AA3C1E50-38F1-6644-B051-514CE6CAA6A2}"/>
  </bookViews>
  <sheets>
    <sheet name="Analyze" sheetId="8" r:id="rId1"/>
    <sheet name="Data" sheetId="1" r:id="rId2"/>
    <sheet name="Dashboard" sheetId="6" r:id="rId3"/>
  </sheets>
  <definedNames>
    <definedName name="Slicer_Region">#N/A</definedName>
    <definedName name="Slicer_Years__Invoice_Dat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8" l="1"/>
  <c r="F39" i="8"/>
  <c r="G39" i="8"/>
  <c r="H39" i="8"/>
  <c r="F40" i="8"/>
  <c r="G40" i="8"/>
  <c r="H40" i="8"/>
  <c r="F41" i="8"/>
  <c r="G41" i="8"/>
  <c r="H41" i="8"/>
  <c r="E42" i="8"/>
  <c r="F42" i="8"/>
  <c r="G42" i="8"/>
  <c r="H42" i="8"/>
  <c r="F43" i="8"/>
  <c r="G43" i="8"/>
  <c r="H43" i="8"/>
  <c r="F44" i="8"/>
  <c r="G44" i="8"/>
  <c r="H44" i="8"/>
  <c r="F45" i="8"/>
  <c r="G45" i="8"/>
  <c r="H45" i="8"/>
  <c r="F38" i="8"/>
  <c r="G38" i="8"/>
  <c r="H38" i="8"/>
  <c r="F12" i="6"/>
  <c r="E18" i="6"/>
  <c r="F18" i="6"/>
  <c r="D18" i="6"/>
  <c r="F13" i="6"/>
  <c r="F14" i="6"/>
  <c r="F15" i="6"/>
  <c r="F16" i="6"/>
  <c r="F17" i="6"/>
</calcChain>
</file>

<file path=xl/sharedStrings.xml><?xml version="1.0" encoding="utf-8"?>
<sst xmlns="http://schemas.openxmlformats.org/spreadsheetml/2006/main" count="48323" uniqueCount="159">
  <si>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</si>
  <si>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</si>
  <si>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</si>
  <si>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</si>
  <si>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</si>
  <si>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</si>
  <si>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</si>
  <si>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</si>
  <si>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</si>
  <si>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</si>
  <si>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</si>
  <si>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</si>
  <si>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</si>
  <si>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</si>
  <si>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</si>
  <si>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</si>
  <si>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</si>
  <si>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</si>
  <si>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</si>
  <si>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</si>
  <si>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</si>
  <si>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</si>
  <si>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</si>
  <si>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</si>
  <si>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</si>
  <si>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</si>
  <si>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</si>
  <si>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</si>
  <si>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</si>
  <si>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</si>
  <si>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</si>
  <si>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</si>
  <si>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</si>
  <si>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</si>
  <si>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</si>
  <si>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</si>
  <si>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</si>
  <si>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</si>
  <si>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</si>
  <si>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</si>
  <si>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</si>
  <si>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</si>
  <si>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</si>
  <si>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</si>
  <si>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</si>
  <si>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</si>
  <si>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</si>
  <si>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</si>
  <si>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</si>
  <si>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</si>
  <si>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</si>
  <si>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</si>
  <si>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</si>
  <si>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</si>
  <si>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</si>
  <si>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</si>
  <si>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</si>
  <si>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</si>
  <si>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</si>
  <si>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</si>
  <si>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</si>
  <si>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</si>
  <si>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</si>
  <si>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</si>
  <si>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</si>
  <si>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</si>
  <si>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</si>
  <si>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</si>
  <si>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</si>
  <si>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</si>
  <si>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</si>
  <si>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</si>
  <si>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</si>
  <si>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</si>
  <si>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</si>
  <si>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</si>
  <si>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</si>
  <si>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</si>
  <si>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</si>
  <si>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</si>
  <si>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</si>
  <si>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</si>
  <si>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</si>
  <si>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</si>
  <si>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</si>
  <si>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</si>
  <si>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</si>
  <si>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</si>
  <si>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</si>
  <si>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</si>
  <si>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</si>
  <si>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</si>
  <si>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</si>
  <si>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</si>
  <si>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</si>
  <si>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</si>
  <si>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</si>
  <si>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</si>
  <si>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</si>
  <si>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</si>
  <si>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</si>
  <si>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</si>
  <si>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</si>
  <si>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</si>
  <si>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</si>
  <si>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</si>
  <si>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</si>
  <si>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</si>
  <si>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</si>
  <si>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</si>
  <si>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</si>
  <si>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</si>
  <si>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</si>
  <si>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</si>
  <si>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</si>
  <si>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</si>
  <si>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</si>
  <si>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</si>
  <si>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</si>
  <si>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</si>
  <si>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</si>
  <si>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</si>
  <si>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</si>
  <si>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</si>
  <si>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</si>
  <si>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</si>
  <si>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</si>
  <si>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</si>
  <si>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</si>
  <si>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</si>
  <si>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</si>
  <si>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</si>
  <si>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BRAND</t>
  </si>
  <si>
    <t>SALES 202</t>
  </si>
  <si>
    <t>SALES 2023</t>
  </si>
  <si>
    <t>VARIANCE</t>
  </si>
  <si>
    <t>SALES by Retailer</t>
  </si>
  <si>
    <t>Sales 2020</t>
  </si>
  <si>
    <t>Sales 2024</t>
  </si>
  <si>
    <t>Variance</t>
  </si>
  <si>
    <t>Sales and Operating Profit Margin by Quarter</t>
  </si>
  <si>
    <t>Sum of Total Sales</t>
  </si>
  <si>
    <t>Sum of Units Sold</t>
  </si>
  <si>
    <t>Sum of price per unit</t>
  </si>
  <si>
    <t>Sum of Operating Profit</t>
  </si>
  <si>
    <t>Row Labels</t>
  </si>
  <si>
    <t>Grand Total</t>
  </si>
  <si>
    <t>Column Labels</t>
  </si>
  <si>
    <t>2022</t>
  </si>
  <si>
    <t>2023</t>
  </si>
  <si>
    <t>Average of Operating Margin</t>
  </si>
  <si>
    <t>Qtr1</t>
  </si>
  <si>
    <t>Qtr2</t>
  </si>
  <si>
    <t>Qtr3</t>
  </si>
  <si>
    <t>Qtr4</t>
  </si>
  <si>
    <t>Years (Invoice Date)</t>
  </si>
  <si>
    <t>Quarters (Invoice Date)</t>
  </si>
  <si>
    <t>Total</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</si>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</sst>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quot;$&quot;#,##0_);[Red]\(&quot;$&quot;#,##0\)"/>
    <numFmt numFmtId="165" formatCode="&quot;$&quot;#,##0.00_);[Red]\(&quot;$&quot;#,##0.00\)"/>
    <numFmt numFmtId="170" formatCode="_ [$₹-4009]\ * #,##0.00_ ;_ [$₹-4009]\ * \-#,##0.00_ ;_ [$₹-4009]\ * &quot;-&quot;??_ ;_ @_ "/>
    <numFmt numFmtId="171" formatCode="_ &quot;₹&quot;\ * #,##0.0000_ ;_ &quot;₹&quot;\ * \-#,##0.0000_ ;_ &quot;₹&quot;\ * &quot;-&quot;????_ ;_ @_ "/>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
      <b/>
      <sz val="12"/>
      <color theme="0" tint="-4.9989318521683403E-2"/>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39997558519241921"/>
        <bgColor theme="4" tint="0.79998168889431442"/>
      </patternFill>
    </fill>
  </fills>
  <borders count="3">
    <border>
      <left/>
      <right/>
      <top/>
      <bottom/>
      <diagonal/>
    </border>
    <border>
      <left/>
      <right/>
      <top/>
      <bottom style="thin">
        <color indexed="64"/>
      </bottom>
      <diagonal/>
    </border>
    <border>
      <left/>
      <right/>
      <top style="thin">
        <color theme="4" tint="0.39997558519241921"/>
      </top>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0" fillId="4" borderId="0" xfId="0" applyFill="1"/>
    <xf numFmtId="0" fontId="6" fillId="3" borderId="0" xfId="0" applyFont="1" applyFill="1" applyAlignment="1">
      <alignment horizontal="center"/>
    </xf>
    <xf numFmtId="0" fontId="2" fillId="3" borderId="0" xfId="0" applyFont="1" applyFill="1" applyAlignment="1">
      <alignment horizontal="center"/>
    </xf>
    <xf numFmtId="0" fontId="2" fillId="3" borderId="0" xfId="0" applyFont="1" applyFill="1" applyAlignment="1">
      <alignment horizontal="center"/>
    </xf>
    <xf numFmtId="0" fontId="5" fillId="5" borderId="0" xfId="0" applyFont="1" applyFill="1" applyAlignment="1">
      <alignment horizontal="center"/>
    </xf>
    <xf numFmtId="164" fontId="0" fillId="0" borderId="0" xfId="0" applyNumberFormat="1"/>
    <xf numFmtId="170" fontId="0" fillId="0" borderId="0" xfId="0" applyNumberFormat="1"/>
    <xf numFmtId="171"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4" fontId="0" fillId="0" borderId="0" xfId="0" applyNumberFormat="1"/>
    <xf numFmtId="0" fontId="5" fillId="6" borderId="2" xfId="0" applyFont="1" applyFill="1" applyBorder="1" applyAlignment="1">
      <alignment horizontal="left"/>
    </xf>
    <xf numFmtId="4" fontId="5" fillId="6" borderId="2" xfId="0" applyNumberFormat="1" applyFont="1" applyFill="1" applyBorder="1"/>
    <xf numFmtId="2" fontId="5" fillId="6" borderId="2" xfId="0" applyNumberFormat="1" applyFont="1" applyFill="1" applyBorder="1"/>
    <xf numFmtId="44" fontId="0" fillId="0" borderId="0" xfId="0" applyNumberFormat="1"/>
  </cellXfs>
  <cellStyles count="2">
    <cellStyle name="Hyperlink 2" xfId="1" xr:uid="{229837FD-7C70-47AC-B854-CBC5538B0B97}"/>
    <cellStyle name="Normal" xfId="0" builtinId="0"/>
  </cellStyles>
  <dxfs count="143">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numFmt numFmtId="34" formatCode="_ &quot;₹&quot;\ * #,##0.00_ ;_ &quot;₹&quot;\ * \-#,##0.00_ ;_ &quot;₹&quot;\ * &quot;-&quot;??_ ;_ @_ "/>
    </dxf>
    <dxf>
      <numFmt numFmtId="34" formatCode="_ &quot;₹&quot;\ * #,##0.00_ ;_ &quot;₹&quot;\ * \-#,##0.00_ ;_ &quot;₹&quot;\ * &quot;-&quot;??_ ;_ @_ "/>
    </dxf>
    <dxf>
      <numFmt numFmtId="171" formatCode="_ &quot;₹&quot;\ * #,##0.0000_ ;_ &quot;₹&quot;\ * \-#,##0.0000_ ;_ &quot;₹&quot;\ * &quot;-&quot;????_ ;_ @_ "/>
    </dxf>
    <dxf>
      <numFmt numFmtId="171" formatCode="_ &quot;₹&quot;\ * #,##0.0000_ ;_ &quot;₹&quot;\ * \-#,##0.0000_ ;_ &quot;₹&quot;\ * &quot;-&quot;????_ ;_ @_ "/>
    </dxf>
    <dxf>
      <numFmt numFmtId="170" formatCode="_ [$₹-4009]\ * #,##0.00_ ;_ [$₹-4009]\ * \-#,##0.00_ ;_ [$₹-4009]\ * &quot;-&quot;??_ ;_ @_ "/>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a:solidFill>
                  <a:schemeClr val="accent1">
                    <a:lumMod val="50000"/>
                  </a:schemeClr>
                </a:solidFill>
              </a:rPr>
              <a:t>Sales</a:t>
            </a:r>
            <a:r>
              <a:rPr lang="en-IN" baseline="0">
                <a:solidFill>
                  <a:schemeClr val="accent1">
                    <a:lumMod val="50000"/>
                  </a:schemeClr>
                </a:solidFill>
              </a:rPr>
              <a:t> dashboard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v>SALES</c:v>
          </c:tx>
          <c:spPr>
            <a:solidFill>
              <a:schemeClr val="accent1"/>
            </a:solidFill>
            <a:ln>
              <a:noFill/>
            </a:ln>
            <a:effectLst/>
          </c:spPr>
          <c:invertIfNegative val="0"/>
          <c:cat>
            <c:multiLvlStrRef>
              <c:f>Analyze!$E$38:$F$45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Analyze!$G$38:$G$45</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AF00-42FF-B78E-F37BEC597BE5}"/>
            </c:ext>
          </c:extLst>
        </c:ser>
        <c:dLbls>
          <c:showLegendKey val="0"/>
          <c:showVal val="0"/>
          <c:showCatName val="0"/>
          <c:showSerName val="0"/>
          <c:showPercent val="0"/>
          <c:showBubbleSize val="0"/>
        </c:dLbls>
        <c:gapWidth val="219"/>
        <c:axId val="1456253231"/>
        <c:axId val="1456250831"/>
      </c:barChart>
      <c:lineChart>
        <c:grouping val="standard"/>
        <c:varyColors val="0"/>
        <c:ser>
          <c:idx val="1"/>
          <c:order val="1"/>
          <c:tx>
            <c:v>Operating Profit Margin</c:v>
          </c:tx>
          <c:spPr>
            <a:ln w="28575" cap="rnd">
              <a:solidFill>
                <a:schemeClr val="accent2"/>
              </a:solidFill>
              <a:round/>
            </a:ln>
            <a:effectLst/>
          </c:spPr>
          <c:marker>
            <c:symbol val="none"/>
          </c:marker>
          <c:cat>
            <c:multiLvlStrRef>
              <c:f>Analyze!$E$38:$F$45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Analyze!$H$38:$H$45</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AF00-42FF-B78E-F37BEC597BE5}"/>
            </c:ext>
          </c:extLst>
        </c:ser>
        <c:dLbls>
          <c:showLegendKey val="0"/>
          <c:showVal val="0"/>
          <c:showCatName val="0"/>
          <c:showSerName val="0"/>
          <c:showPercent val="0"/>
          <c:showBubbleSize val="0"/>
        </c:dLbls>
        <c:marker val="1"/>
        <c:smooth val="0"/>
        <c:axId val="1465921727"/>
        <c:axId val="1861582895"/>
      </c:lineChart>
      <c:catAx>
        <c:axId val="14562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56250831"/>
        <c:crosses val="autoZero"/>
        <c:auto val="1"/>
        <c:lblAlgn val="ctr"/>
        <c:lblOffset val="100"/>
        <c:noMultiLvlLbl val="0"/>
      </c:catAx>
      <c:valAx>
        <c:axId val="1456250831"/>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solidFill>
              <a:schemeClr val="tx2">
                <a:lumMod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6253231"/>
        <c:crosses val="autoZero"/>
        <c:crossBetween val="between"/>
      </c:valAx>
      <c:valAx>
        <c:axId val="1861582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921727"/>
        <c:crosses val="max"/>
        <c:crossBetween val="between"/>
      </c:valAx>
      <c:catAx>
        <c:axId val="1465921727"/>
        <c:scaling>
          <c:orientation val="minMax"/>
        </c:scaling>
        <c:delete val="1"/>
        <c:axPos val="b"/>
        <c:numFmt formatCode="General" sourceLinked="1"/>
        <c:majorTickMark val="out"/>
        <c:minorTickMark val="none"/>
        <c:tickLblPos val="nextTo"/>
        <c:crossAx val="1861582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1038114</xdr:colOff>
      <xdr:row>7</xdr:row>
      <xdr:rowOff>71718</xdr:rowOff>
    </xdr:from>
    <xdr:to>
      <xdr:col>5</xdr:col>
      <xdr:colOff>831926</xdr:colOff>
      <xdr:row>21</xdr:row>
      <xdr:rowOff>6164</xdr:rowOff>
    </xdr:to>
    <mc:AlternateContent xmlns:mc="http://schemas.openxmlformats.org/markup-compatibility/2006">
      <mc:Choice xmlns:a14="http://schemas.microsoft.com/office/drawing/2010/main" Requires="a14">
        <xdr:graphicFrame macro="">
          <xdr:nvGraphicFramePr>
            <xdr:cNvPr id="6" name="Years (Invoice Date)">
              <a:extLst>
                <a:ext uri="{FF2B5EF4-FFF2-40B4-BE49-F238E27FC236}">
                  <a16:creationId xmlns:a16="http://schemas.microsoft.com/office/drawing/2014/main" id="{20988B58-D3E9-41CE-423A-E37126836C53}"/>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5726655" y="145228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841591</xdr:colOff>
      <xdr:row>0</xdr:row>
      <xdr:rowOff>198120</xdr:rowOff>
    </xdr:from>
    <xdr:to>
      <xdr:col>11</xdr:col>
      <xdr:colOff>20053</xdr:colOff>
      <xdr:row>4</xdr:row>
      <xdr:rowOff>5214</xdr:rowOff>
    </xdr:to>
    <xdr:sp macro="" textlink="">
      <xdr:nvSpPr>
        <xdr:cNvPr id="3" name="Rectangle 2">
          <a:extLst>
            <a:ext uri="{FF2B5EF4-FFF2-40B4-BE49-F238E27FC236}">
              <a16:creationId xmlns:a16="http://schemas.microsoft.com/office/drawing/2014/main" id="{37F0C0A2-44DC-024E-DD79-24FBD5B2660B}"/>
            </a:ext>
          </a:extLst>
        </xdr:cNvPr>
        <xdr:cNvSpPr/>
      </xdr:nvSpPr>
      <xdr:spPr>
        <a:xfrm>
          <a:off x="2806749" y="198120"/>
          <a:ext cx="8041725" cy="609199"/>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Coca-Cola</a:t>
          </a:r>
          <a:r>
            <a:rPr lang="en-IN" sz="1800" b="1" baseline="0"/>
            <a:t> Retailer Dashboard</a:t>
          </a:r>
          <a:endParaRPr lang="en-IN" sz="1800" b="1"/>
        </a:p>
      </xdr:txBody>
    </xdr:sp>
    <xdr:clientData/>
  </xdr:twoCellAnchor>
  <xdr:twoCellAnchor>
    <xdr:from>
      <xdr:col>2</xdr:col>
      <xdr:colOff>7620</xdr:colOff>
      <xdr:row>5</xdr:row>
      <xdr:rowOff>15240</xdr:rowOff>
    </xdr:from>
    <xdr:to>
      <xdr:col>3</xdr:col>
      <xdr:colOff>1062789</xdr:colOff>
      <xdr:row>8</xdr:row>
      <xdr:rowOff>0</xdr:rowOff>
    </xdr:to>
    <xdr:sp macro="" textlink="">
      <xdr:nvSpPr>
        <xdr:cNvPr id="5" name="Rectangle 4">
          <a:extLst>
            <a:ext uri="{FF2B5EF4-FFF2-40B4-BE49-F238E27FC236}">
              <a16:creationId xmlns:a16="http://schemas.microsoft.com/office/drawing/2014/main" id="{83A8F155-3D2C-F380-869F-0ED21B0F3F19}"/>
            </a:ext>
          </a:extLst>
        </xdr:cNvPr>
        <xdr:cNvSpPr/>
      </xdr:nvSpPr>
      <xdr:spPr>
        <a:xfrm>
          <a:off x="2825015" y="1017872"/>
          <a:ext cx="1907406" cy="586339"/>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260685</xdr:colOff>
      <xdr:row>5</xdr:row>
      <xdr:rowOff>7619</xdr:rowOff>
    </xdr:from>
    <xdr:to>
      <xdr:col>6</xdr:col>
      <xdr:colOff>1</xdr:colOff>
      <xdr:row>7</xdr:row>
      <xdr:rowOff>190499</xdr:rowOff>
    </xdr:to>
    <xdr:sp macro="" textlink="">
      <xdr:nvSpPr>
        <xdr:cNvPr id="7" name="Rectangle 6">
          <a:extLst>
            <a:ext uri="{FF2B5EF4-FFF2-40B4-BE49-F238E27FC236}">
              <a16:creationId xmlns:a16="http://schemas.microsoft.com/office/drawing/2014/main" id="{55B51216-BCAF-B655-451B-C930A3AA512D}"/>
            </a:ext>
          </a:extLst>
        </xdr:cNvPr>
        <xdr:cNvSpPr/>
      </xdr:nvSpPr>
      <xdr:spPr>
        <a:xfrm>
          <a:off x="5003132" y="1010251"/>
          <a:ext cx="2015290" cy="583932"/>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11629</xdr:colOff>
      <xdr:row>5</xdr:row>
      <xdr:rowOff>7620</xdr:rowOff>
    </xdr:from>
    <xdr:to>
      <xdr:col>9</xdr:col>
      <xdr:colOff>10026</xdr:colOff>
      <xdr:row>8</xdr:row>
      <xdr:rowOff>7620</xdr:rowOff>
    </xdr:to>
    <xdr:sp macro="" textlink="">
      <xdr:nvSpPr>
        <xdr:cNvPr id="8" name="Rectangle 7">
          <a:extLst>
            <a:ext uri="{FF2B5EF4-FFF2-40B4-BE49-F238E27FC236}">
              <a16:creationId xmlns:a16="http://schemas.microsoft.com/office/drawing/2014/main" id="{ECA5158A-0C4D-95F0-2EEA-3162B6BC3077}"/>
            </a:ext>
          </a:extLst>
        </xdr:cNvPr>
        <xdr:cNvSpPr/>
      </xdr:nvSpPr>
      <xdr:spPr>
        <a:xfrm>
          <a:off x="7431103" y="1010252"/>
          <a:ext cx="1823186" cy="601579"/>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230605</xdr:colOff>
      <xdr:row>5</xdr:row>
      <xdr:rowOff>7621</xdr:rowOff>
    </xdr:from>
    <xdr:to>
      <xdr:col>11</xdr:col>
      <xdr:colOff>1</xdr:colOff>
      <xdr:row>8</xdr:row>
      <xdr:rowOff>1</xdr:rowOff>
    </xdr:to>
    <xdr:sp macro="" textlink="">
      <xdr:nvSpPr>
        <xdr:cNvPr id="9" name="Rectangle 8">
          <a:extLst>
            <a:ext uri="{FF2B5EF4-FFF2-40B4-BE49-F238E27FC236}">
              <a16:creationId xmlns:a16="http://schemas.microsoft.com/office/drawing/2014/main" id="{D7DD8AAB-A287-7A16-61C3-FDD290D5A51D}"/>
            </a:ext>
          </a:extLst>
        </xdr:cNvPr>
        <xdr:cNvSpPr/>
      </xdr:nvSpPr>
      <xdr:spPr>
        <a:xfrm>
          <a:off x="9474868" y="1010253"/>
          <a:ext cx="1975186" cy="593959"/>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190501</xdr:rowOff>
    </xdr:from>
    <xdr:to>
      <xdr:col>1</xdr:col>
      <xdr:colOff>230909</xdr:colOff>
      <xdr:row>4</xdr:row>
      <xdr:rowOff>167770</xdr:rowOff>
    </xdr:to>
    <xdr:pic>
      <xdr:nvPicPr>
        <xdr:cNvPr id="12" name="Picture 11">
          <a:extLst>
            <a:ext uri="{FF2B5EF4-FFF2-40B4-BE49-F238E27FC236}">
              <a16:creationId xmlns:a16="http://schemas.microsoft.com/office/drawing/2014/main" id="{48574594-4493-41D8-CD2D-2A83585E99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1"/>
          <a:ext cx="2193636" cy="762360"/>
        </a:xfrm>
        <a:prstGeom prst="rect">
          <a:avLst/>
        </a:prstGeom>
      </xdr:spPr>
    </xdr:pic>
    <xdr:clientData/>
  </xdr:twoCellAnchor>
  <xdr:twoCellAnchor>
    <xdr:from>
      <xdr:col>2</xdr:col>
      <xdr:colOff>203175</xdr:colOff>
      <xdr:row>5</xdr:row>
      <xdr:rowOff>150936</xdr:rowOff>
    </xdr:from>
    <xdr:to>
      <xdr:col>3</xdr:col>
      <xdr:colOff>805951</xdr:colOff>
      <xdr:row>7</xdr:row>
      <xdr:rowOff>82697</xdr:rowOff>
    </xdr:to>
    <xdr:sp macro="" textlink="Analyze!A4">
      <xdr:nvSpPr>
        <xdr:cNvPr id="14" name="TextBox 13">
          <a:extLst>
            <a:ext uri="{FF2B5EF4-FFF2-40B4-BE49-F238E27FC236}">
              <a16:creationId xmlns:a16="http://schemas.microsoft.com/office/drawing/2014/main" id="{4FAC47B1-EA31-AE99-CD1A-BBFA3FFC3ED9}"/>
            </a:ext>
          </a:extLst>
        </xdr:cNvPr>
        <xdr:cNvSpPr txBox="1"/>
      </xdr:nvSpPr>
      <xdr:spPr>
        <a:xfrm>
          <a:off x="3018700" y="1119580"/>
          <a:ext cx="1455183" cy="3192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6623A0-E352-4F7F-ABBC-8C7182E93E54}" type="TxLink">
            <a:rPr lang="en-US" sz="1400" b="1" i="0" u="none" strike="noStrike">
              <a:solidFill>
                <a:schemeClr val="accent1">
                  <a:lumMod val="50000"/>
                </a:schemeClr>
              </a:solidFill>
              <a:latin typeface="Calibri"/>
              <a:ea typeface="Calibri"/>
              <a:cs typeface="Calibri"/>
            </a:rPr>
            <a:t> ₹ 1,03,49,221.60 </a:t>
          </a:fld>
          <a:endParaRPr lang="en-IN" sz="1400" b="1">
            <a:solidFill>
              <a:schemeClr val="accent1">
                <a:lumMod val="50000"/>
              </a:schemeClr>
            </a:solidFill>
          </a:endParaRPr>
        </a:p>
      </xdr:txBody>
    </xdr:sp>
    <xdr:clientData/>
  </xdr:twoCellAnchor>
  <xdr:twoCellAnchor>
    <xdr:from>
      <xdr:col>4</xdr:col>
      <xdr:colOff>534454</xdr:colOff>
      <xdr:row>5</xdr:row>
      <xdr:rowOff>167899</xdr:rowOff>
    </xdr:from>
    <xdr:to>
      <xdr:col>5</xdr:col>
      <xdr:colOff>1085569</xdr:colOff>
      <xdr:row>7</xdr:row>
      <xdr:rowOff>77491</xdr:rowOff>
    </xdr:to>
    <xdr:sp macro="" textlink="Analyze!B4">
      <xdr:nvSpPr>
        <xdr:cNvPr id="15" name="TextBox 14">
          <a:extLst>
            <a:ext uri="{FF2B5EF4-FFF2-40B4-BE49-F238E27FC236}">
              <a16:creationId xmlns:a16="http://schemas.microsoft.com/office/drawing/2014/main" id="{2D105416-BC0D-47A9-B695-28E0A0F0DC87}"/>
            </a:ext>
          </a:extLst>
        </xdr:cNvPr>
        <xdr:cNvSpPr txBox="1"/>
      </xdr:nvSpPr>
      <xdr:spPr>
        <a:xfrm>
          <a:off x="5274352" y="1136543"/>
          <a:ext cx="1455183" cy="2970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39E85D-E51C-4D75-B79D-FDA155836FDE}" type="TxLink">
            <a:rPr lang="en-US" sz="1400" b="1" i="0" u="none" strike="noStrike">
              <a:solidFill>
                <a:schemeClr val="accent1">
                  <a:lumMod val="50000"/>
                </a:schemeClr>
              </a:solidFill>
              <a:latin typeface="Calibri"/>
              <a:ea typeface="Calibri"/>
              <a:cs typeface="Calibri"/>
            </a:rPr>
            <a:pPr algn="ctr"/>
            <a:t> ₹ 2,08,75,240.00 </a:t>
          </a:fld>
          <a:endParaRPr lang="en-IN" sz="1400" b="1">
            <a:solidFill>
              <a:schemeClr val="accent1">
                <a:lumMod val="50000"/>
              </a:schemeClr>
            </a:solidFill>
          </a:endParaRPr>
        </a:p>
      </xdr:txBody>
    </xdr:sp>
    <xdr:clientData/>
  </xdr:twoCellAnchor>
  <xdr:twoCellAnchor>
    <xdr:from>
      <xdr:col>7</xdr:col>
      <xdr:colOff>198561</xdr:colOff>
      <xdr:row>5</xdr:row>
      <xdr:rowOff>157845</xdr:rowOff>
    </xdr:from>
    <xdr:to>
      <xdr:col>8</xdr:col>
      <xdr:colOff>801337</xdr:colOff>
      <xdr:row>7</xdr:row>
      <xdr:rowOff>89606</xdr:rowOff>
    </xdr:to>
    <xdr:sp macro="" textlink="Analyze!C4">
      <xdr:nvSpPr>
        <xdr:cNvPr id="16" name="TextBox 15">
          <a:extLst>
            <a:ext uri="{FF2B5EF4-FFF2-40B4-BE49-F238E27FC236}">
              <a16:creationId xmlns:a16="http://schemas.microsoft.com/office/drawing/2014/main" id="{D54D5AA0-8A28-494F-BCDD-2BF276DB9E66}"/>
            </a:ext>
          </a:extLst>
        </xdr:cNvPr>
        <xdr:cNvSpPr txBox="1"/>
      </xdr:nvSpPr>
      <xdr:spPr>
        <a:xfrm>
          <a:off x="7663578" y="1126489"/>
          <a:ext cx="1455183" cy="3192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C61869-F750-474C-B536-B9D560ABEB33}" type="TxLink">
            <a:rPr lang="en-US" sz="1200" b="1" i="0" u="none" strike="noStrike">
              <a:solidFill>
                <a:schemeClr val="tx1">
                  <a:lumMod val="95000"/>
                  <a:lumOff val="5000"/>
                </a:schemeClr>
              </a:solidFill>
              <a:latin typeface="Calibri"/>
              <a:ea typeface="Calibri"/>
              <a:cs typeface="Calibri"/>
            </a:rPr>
            <a:t> ₹ 40,36,502.2470 </a:t>
          </a:fld>
          <a:endParaRPr lang="en-IN" sz="1200" b="1">
            <a:solidFill>
              <a:schemeClr val="tx1">
                <a:lumMod val="95000"/>
                <a:lumOff val="5000"/>
              </a:schemeClr>
            </a:solidFill>
          </a:endParaRPr>
        </a:p>
      </xdr:txBody>
    </xdr:sp>
    <xdr:clientData/>
  </xdr:twoCellAnchor>
  <xdr:twoCellAnchor>
    <xdr:from>
      <xdr:col>9</xdr:col>
      <xdr:colOff>524597</xdr:colOff>
      <xdr:row>5</xdr:row>
      <xdr:rowOff>144931</xdr:rowOff>
    </xdr:from>
    <xdr:to>
      <xdr:col>10</xdr:col>
      <xdr:colOff>1127373</xdr:colOff>
      <xdr:row>7</xdr:row>
      <xdr:rowOff>76692</xdr:rowOff>
    </xdr:to>
    <xdr:sp macro="" textlink="Analyze!D4">
      <xdr:nvSpPr>
        <xdr:cNvPr id="17" name="TextBox 16">
          <a:extLst>
            <a:ext uri="{FF2B5EF4-FFF2-40B4-BE49-F238E27FC236}">
              <a16:creationId xmlns:a16="http://schemas.microsoft.com/office/drawing/2014/main" id="{0C015B1F-330C-439A-BB7E-980EA839246C}"/>
            </a:ext>
          </a:extLst>
        </xdr:cNvPr>
        <xdr:cNvSpPr txBox="1"/>
      </xdr:nvSpPr>
      <xdr:spPr>
        <a:xfrm>
          <a:off x="9823580" y="1113575"/>
          <a:ext cx="1455183" cy="3192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F26966A-C49C-4E5E-B32E-8143A9DC8FA6}" type="TxLink">
            <a:rPr lang="en-US" sz="1400" b="1" i="0" u="none" strike="noStrike">
              <a:solidFill>
                <a:schemeClr val="tx1">
                  <a:lumMod val="95000"/>
                  <a:lumOff val="5000"/>
                </a:schemeClr>
              </a:solidFill>
              <a:latin typeface="Calibri"/>
              <a:ea typeface="Calibri"/>
              <a:cs typeface="Calibri"/>
            </a:rPr>
            <a:pPr algn="ctr"/>
            <a:t> ₹ 0.4639 </a:t>
          </a:fld>
          <a:endParaRPr lang="en-IN" sz="1400" b="1">
            <a:solidFill>
              <a:schemeClr val="tx1">
                <a:lumMod val="95000"/>
                <a:lumOff val="5000"/>
              </a:schemeClr>
            </a:solidFill>
          </a:endParaRPr>
        </a:p>
      </xdr:txBody>
    </xdr:sp>
    <xdr:clientData/>
  </xdr:twoCellAnchor>
  <xdr:twoCellAnchor editAs="oneCell">
    <xdr:from>
      <xdr:col>0</xdr:col>
      <xdr:colOff>0</xdr:colOff>
      <xdr:row>4</xdr:row>
      <xdr:rowOff>167368</xdr:rowOff>
    </xdr:from>
    <xdr:to>
      <xdr:col>1</xdr:col>
      <xdr:colOff>219363</xdr:colOff>
      <xdr:row>31</xdr:row>
      <xdr:rowOff>66674</xdr:rowOff>
    </xdr:to>
    <xdr:pic>
      <xdr:nvPicPr>
        <xdr:cNvPr id="18" name="Picture 17">
          <a:extLst>
            <a:ext uri="{FF2B5EF4-FFF2-40B4-BE49-F238E27FC236}">
              <a16:creationId xmlns:a16="http://schemas.microsoft.com/office/drawing/2014/main" id="{345F8B24-96E2-528F-4EBB-77461556AD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52459"/>
          <a:ext cx="2182090" cy="538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6991</xdr:colOff>
      <xdr:row>20</xdr:row>
      <xdr:rowOff>1</xdr:rowOff>
    </xdr:from>
    <xdr:to>
      <xdr:col>10</xdr:col>
      <xdr:colOff>1321266</xdr:colOff>
      <xdr:row>31</xdr:row>
      <xdr:rowOff>48935</xdr:rowOff>
    </xdr:to>
    <xdr:graphicFrame macro="">
      <xdr:nvGraphicFramePr>
        <xdr:cNvPr id="19" name="Chart 18">
          <a:extLst>
            <a:ext uri="{FF2B5EF4-FFF2-40B4-BE49-F238E27FC236}">
              <a16:creationId xmlns:a16="http://schemas.microsoft.com/office/drawing/2014/main" id="{EBA6C857-48B5-4469-A42F-A95F1225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87086</xdr:colOff>
      <xdr:row>4</xdr:row>
      <xdr:rowOff>43542</xdr:rowOff>
    </xdr:from>
    <xdr:to>
      <xdr:col>12</xdr:col>
      <xdr:colOff>1910764</xdr:colOff>
      <xdr:row>18</xdr:row>
      <xdr:rowOff>87086</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4DDE018B-4DDD-4B4E-9A9B-2D5C3F2ED5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88849" y="845647"/>
              <a:ext cx="1823678" cy="2850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89065</xdr:colOff>
      <xdr:row>19</xdr:row>
      <xdr:rowOff>14595</xdr:rowOff>
    </xdr:from>
    <xdr:to>
      <xdr:col>12</xdr:col>
      <xdr:colOff>1893373</xdr:colOff>
      <xdr:row>28</xdr:row>
      <xdr:rowOff>10885</xdr:rowOff>
    </xdr:to>
    <mc:AlternateContent xmlns:mc="http://schemas.openxmlformats.org/markup-compatibility/2006">
      <mc:Choice xmlns:a14="http://schemas.microsoft.com/office/drawing/2010/main" Requires="a14">
        <xdr:graphicFrame macro="">
          <xdr:nvGraphicFramePr>
            <xdr:cNvPr id="22" name="Years (Invoice Date) 1">
              <a:extLst>
                <a:ext uri="{FF2B5EF4-FFF2-40B4-BE49-F238E27FC236}">
                  <a16:creationId xmlns:a16="http://schemas.microsoft.com/office/drawing/2014/main" id="{BEA585FA-D3A2-4F58-B777-E410BB52F765}"/>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dr:sp macro="" textlink="">
          <xdr:nvSpPr>
            <xdr:cNvPr id="0" name=""/>
            <xdr:cNvSpPr>
              <a:spLocks noTextEdit="1"/>
            </xdr:cNvSpPr>
          </xdr:nvSpPr>
          <xdr:spPr>
            <a:xfrm>
              <a:off x="12190828" y="3924858"/>
              <a:ext cx="1804308" cy="1871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kumar tiruveedi" refreshedDate="45963.731932407405" createdVersion="8" refreshedVersion="8" minRefreshableVersion="3" recordCount="9648" xr:uid="{15D6B9C3-71A9-4394-A5E9-34D7ABF6F6B8}">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248983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E08A8-7AE2-401C-B5D5-F298B4D843BB}" name="PivotTable7"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7:D46"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94768-CE53-445F-A471-B65CFEFC26E0}"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57A5DB-43F5-41A0-9AE9-6B5D7633CAD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6"/>
  </rowFields>
  <rowItems count="7">
    <i>
      <x/>
    </i>
    <i>
      <x v="1"/>
    </i>
    <i>
      <x v="2"/>
    </i>
    <i>
      <x v="3"/>
    </i>
    <i>
      <x v="4"/>
    </i>
    <i>
      <x v="5"/>
    </i>
    <i t="grand">
      <x/>
    </i>
  </rowItems>
  <colFields count="1">
    <field x="14"/>
  </colFields>
  <colItems count="2">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18E7F-AF39-482B-AC8E-A1122343960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70"/>
    <dataField name="Sum of Units Sold" fld="8" baseField="0" baseItem="0" numFmtId="44"/>
    <dataField name="Sum of Operating Profit" fld="10" baseField="0" baseItem="0" numFmtId="171"/>
    <dataField name="Sum of price per unit" fld="7" subtotal="average" baseField="0" baseItem="1" numFmtId="171"/>
  </dataFields>
  <formats count="4">
    <format dxfId="125">
      <pivotArea outline="0" collapsedLevelsAreSubtotals="1" fieldPosition="0">
        <references count="1">
          <reference field="4294967294" count="1" selected="0">
            <x v="3"/>
          </reference>
        </references>
      </pivotArea>
    </format>
    <format dxfId="126">
      <pivotArea outline="0" collapsedLevelsAreSubtotals="1" fieldPosition="0">
        <references count="1">
          <reference field="4294967294" count="1" selected="0">
            <x v="2"/>
          </reference>
        </references>
      </pivotArea>
    </format>
    <format dxfId="127">
      <pivotArea outline="0" collapsedLevelsAreSubtotals="1" fieldPosition="0">
        <references count="1">
          <reference field="4294967294" count="1" selected="0">
            <x v="0"/>
          </reference>
        </references>
      </pivotArea>
    </format>
    <format dxfId="12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5FD80F-F47A-4F1C-9842-E3C552F81DD1}" sourceName="Region">
  <pivotTables>
    <pivotTable tabId="8" name="PivotTable1"/>
    <pivotTable tabId="8" name="PivotTable2"/>
  </pivotTables>
  <data>
    <tabular pivotCacheId="248983804">
      <items count="5">
        <i x="3"/>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BFDC0404-161C-4937-A74D-8C6475EC4272}" sourceName="Years (Invoice Date)">
  <pivotTables>
    <pivotTable tabId="8" name="PivotTable2"/>
  </pivotTables>
  <data>
    <tabular pivotCacheId="248983804">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BAC131EF-A3D9-4EFA-BDCE-A162308F166C}" cache="Slicer_Years__Invoice_Date" caption="Years (Invoice Dat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D8493A-3D61-4B76-A04A-4426C354CB12}" cache="Slicer_Region" caption="Region" rowHeight="260350"/>
  <slicer name="Years (Invoice Date) 1" xr10:uid="{F6F019C7-3170-42F6-ABDF-0F493768D95B}"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2" dataDxfId="141" tableBorderDxfId="140">
  <autoFilter ref="B4:M9652" xr:uid="{241C6583-A395-494F-B34A-BA98EEB4132C}"/>
  <tableColumns count="12">
    <tableColumn id="1" xr3:uid="{72C602C4-76C4-4A75-933A-FDC9591C1526}" name="Retailer" dataDxfId="139"/>
    <tableColumn id="2" xr3:uid="{725FD838-82AA-427A-9CE2-6C04110A316D}" name="Retailer ID" dataDxfId="138"/>
    <tableColumn id="3" xr3:uid="{9C123582-20EA-467F-A5ED-8224D6001C00}" name="Invoice Date" dataDxfId="137"/>
    <tableColumn id="4" xr3:uid="{134DBAE7-3279-40E6-98D9-CBECFFFB85D5}" name="Region" dataDxfId="136"/>
    <tableColumn id="5" xr3:uid="{C2E2A540-5264-40E1-8C95-F5F8159FEF6D}" name="State" dataDxfId="135"/>
    <tableColumn id="6" xr3:uid="{6DD89386-635C-40C8-9606-F930BAB18D98}" name="City" dataDxfId="134"/>
    <tableColumn id="7" xr3:uid="{79044A14-8C29-4B84-AA06-8282B70BA02E}" name="Beverage Brand" dataDxfId="133"/>
    <tableColumn id="8" xr3:uid="{A75130C6-6732-4DA3-A42A-8ECCD7E66F61}" name="Price per Unit" dataDxfId="132"/>
    <tableColumn id="9" xr3:uid="{3E7FDD09-C8F4-41A0-8B3E-09F0A7E4D8AD}" name="Units Sold" dataDxfId="131"/>
    <tableColumn id="10" xr3:uid="{521D1DF4-DD00-4778-9BB1-91E31DADFF87}" name="Total Sales" dataDxfId="130"/>
    <tableColumn id="11" xr3:uid="{94400550-7002-4F21-A27B-497430EA373F}" name="Operating Profit" dataDxfId="129"/>
    <tableColumn id="12" xr3:uid="{2526BB74-C8C1-4549-9ED9-43B205AA3AC6}" name="Operating Margin" dataDxfId="1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435C-DBD6-40DA-ADEB-5569422AFBF6}">
  <dimension ref="A3:H46"/>
  <sheetViews>
    <sheetView zoomScale="85" workbookViewId="0">
      <selection activeCell="C11" sqref="C11"/>
    </sheetView>
  </sheetViews>
  <sheetFormatPr defaultRowHeight="15.6" x14ac:dyDescent="0.3"/>
  <cols>
    <col min="1" max="1" width="16.296875" bestFit="1" customWidth="1"/>
    <col min="2" max="2" width="15.3984375" bestFit="1" customWidth="1"/>
    <col min="3" max="3" width="11" bestFit="1" customWidth="1"/>
    <col min="4" max="4" width="18.69921875" bestFit="1" customWidth="1"/>
    <col min="5" max="5" width="26.69921875" bestFit="1" customWidth="1"/>
    <col min="6" max="6" width="22.296875" bestFit="1" customWidth="1"/>
    <col min="7" max="7" width="31.69921875" bestFit="1" customWidth="1"/>
    <col min="8" max="725" width="10.796875" bestFit="1" customWidth="1"/>
    <col min="726" max="726" width="12.69921875" bestFit="1" customWidth="1"/>
  </cols>
  <sheetData>
    <row r="3" spans="1:4" x14ac:dyDescent="0.3">
      <c r="A3" t="s">
        <v>141</v>
      </c>
      <c r="B3" t="s">
        <v>142</v>
      </c>
      <c r="C3" t="s">
        <v>144</v>
      </c>
      <c r="D3" t="s">
        <v>143</v>
      </c>
    </row>
    <row r="4" spans="1:4" x14ac:dyDescent="0.3">
      <c r="A4" s="17">
        <v>10349221.599999944</v>
      </c>
      <c r="B4" s="27">
        <v>20875240</v>
      </c>
      <c r="C4" s="18">
        <v>4036502.246999999</v>
      </c>
      <c r="D4" s="18">
        <v>0.46385288065843472</v>
      </c>
    </row>
    <row r="6" spans="1:4" x14ac:dyDescent="0.3">
      <c r="A6" s="19" t="s">
        <v>141</v>
      </c>
      <c r="B6" s="19" t="s">
        <v>147</v>
      </c>
    </row>
    <row r="7" spans="1:4" x14ac:dyDescent="0.3">
      <c r="A7" s="19" t="s">
        <v>145</v>
      </c>
      <c r="B7" t="s">
        <v>149</v>
      </c>
      <c r="C7" t="s">
        <v>146</v>
      </c>
    </row>
    <row r="8" spans="1:4" x14ac:dyDescent="0.3">
      <c r="A8" s="20" t="s">
        <v>14</v>
      </c>
      <c r="B8" s="16">
        <v>1828693.5000000019</v>
      </c>
      <c r="C8" s="16">
        <v>1828693.5000000019</v>
      </c>
    </row>
    <row r="9" spans="1:4" x14ac:dyDescent="0.3">
      <c r="A9" s="20" t="s">
        <v>19</v>
      </c>
      <c r="B9" s="16">
        <v>1590644.4999999981</v>
      </c>
      <c r="C9" s="16">
        <v>1590644.4999999981</v>
      </c>
    </row>
    <row r="10" spans="1:4" x14ac:dyDescent="0.3">
      <c r="A10" s="20" t="s">
        <v>15</v>
      </c>
      <c r="B10" s="16">
        <v>1386381.6000000006</v>
      </c>
      <c r="C10" s="16">
        <v>1386381.6000000006</v>
      </c>
    </row>
    <row r="11" spans="1:4" x14ac:dyDescent="0.3">
      <c r="A11" s="20" t="s">
        <v>17</v>
      </c>
      <c r="B11" s="16">
        <v>956168.99999999942</v>
      </c>
      <c r="C11" s="16">
        <v>956168.99999999942</v>
      </c>
    </row>
    <row r="12" spans="1:4" x14ac:dyDescent="0.3">
      <c r="A12" s="20" t="s">
        <v>18</v>
      </c>
      <c r="B12" s="16">
        <v>1089273.6000000001</v>
      </c>
      <c r="C12" s="16">
        <v>1089273.6000000001</v>
      </c>
    </row>
    <row r="13" spans="1:4" x14ac:dyDescent="0.3">
      <c r="A13" s="20" t="s">
        <v>16</v>
      </c>
      <c r="B13" s="16">
        <v>1164718.7000000002</v>
      </c>
      <c r="C13" s="16">
        <v>1164718.7000000002</v>
      </c>
    </row>
    <row r="14" spans="1:4" x14ac:dyDescent="0.3">
      <c r="A14" s="20" t="s">
        <v>146</v>
      </c>
      <c r="B14" s="16">
        <v>8015880.8999999994</v>
      </c>
      <c r="C14" s="16">
        <v>8015880.8999999994</v>
      </c>
    </row>
    <row r="16" spans="1:4" x14ac:dyDescent="0.3">
      <c r="A16" s="19" t="s">
        <v>141</v>
      </c>
      <c r="B16" s="19" t="s">
        <v>147</v>
      </c>
    </row>
    <row r="17" spans="1:4" x14ac:dyDescent="0.3">
      <c r="A17" s="19" t="s">
        <v>145</v>
      </c>
      <c r="B17" t="s">
        <v>148</v>
      </c>
      <c r="C17" t="s">
        <v>149</v>
      </c>
      <c r="D17" t="s">
        <v>146</v>
      </c>
    </row>
    <row r="18" spans="1:4" x14ac:dyDescent="0.3">
      <c r="A18" s="20" t="s">
        <v>130</v>
      </c>
      <c r="B18" s="16">
        <v>276210</v>
      </c>
      <c r="C18" s="16">
        <v>1009698.7</v>
      </c>
      <c r="D18" s="16">
        <v>1285908.7</v>
      </c>
    </row>
    <row r="19" spans="1:4" x14ac:dyDescent="0.3">
      <c r="A19" s="20" t="s">
        <v>20</v>
      </c>
      <c r="B19" s="16">
        <v>466787.99999999994</v>
      </c>
      <c r="C19" s="16">
        <v>2327606.5000000019</v>
      </c>
      <c r="D19" s="16">
        <v>2794394.5000000019</v>
      </c>
    </row>
    <row r="20" spans="1:4" x14ac:dyDescent="0.3">
      <c r="A20" s="20" t="s">
        <v>127</v>
      </c>
      <c r="B20" s="16">
        <v>161210.1</v>
      </c>
      <c r="C20" s="16">
        <v>2262827.0999999978</v>
      </c>
      <c r="D20" s="16">
        <v>2424037.1999999979</v>
      </c>
    </row>
    <row r="21" spans="1:4" x14ac:dyDescent="0.3">
      <c r="A21" s="20" t="s">
        <v>129</v>
      </c>
      <c r="B21" s="16">
        <v>9250.3000000000011</v>
      </c>
      <c r="C21" s="16">
        <v>1341994.9999999998</v>
      </c>
      <c r="D21" s="16">
        <v>1351245.2999999998</v>
      </c>
    </row>
    <row r="22" spans="1:4" x14ac:dyDescent="0.3">
      <c r="A22" s="20" t="s">
        <v>126</v>
      </c>
      <c r="B22" s="16">
        <v>339912.5</v>
      </c>
      <c r="C22" s="16">
        <v>580211.00000000023</v>
      </c>
      <c r="D22" s="16">
        <v>920123.50000000023</v>
      </c>
    </row>
    <row r="23" spans="1:4" x14ac:dyDescent="0.3">
      <c r="A23" s="20" t="s">
        <v>128</v>
      </c>
      <c r="B23" s="16">
        <v>1170361.5999999996</v>
      </c>
      <c r="C23" s="16">
        <v>2070594.1999999993</v>
      </c>
      <c r="D23" s="16">
        <v>3240955.7999999989</v>
      </c>
    </row>
    <row r="24" spans="1:4" x14ac:dyDescent="0.3">
      <c r="A24" s="20" t="s">
        <v>146</v>
      </c>
      <c r="B24" s="16">
        <v>2423732.4999999995</v>
      </c>
      <c r="C24" s="16">
        <v>9592932.5</v>
      </c>
      <c r="D24" s="16">
        <v>12016665</v>
      </c>
    </row>
    <row r="37" spans="1:8" x14ac:dyDescent="0.3">
      <c r="A37" s="19" t="s">
        <v>155</v>
      </c>
      <c r="B37" s="19" t="s">
        <v>156</v>
      </c>
      <c r="C37" s="19" t="s">
        <v>141</v>
      </c>
      <c r="D37" t="s">
        <v>150</v>
      </c>
    </row>
    <row r="38" spans="1:8" x14ac:dyDescent="0.3">
      <c r="A38" t="s">
        <v>148</v>
      </c>
      <c r="B38" t="s">
        <v>151</v>
      </c>
      <c r="C38" s="16">
        <v>692776.09999999986</v>
      </c>
      <c r="D38" s="21">
        <v>0.40174683544303763</v>
      </c>
      <c r="E38" t="str">
        <f>A38</f>
        <v>2022</v>
      </c>
      <c r="F38" t="str">
        <f t="shared" ref="F38:H38" si="0">B38</f>
        <v>Qtr1</v>
      </c>
      <c r="G38">
        <f t="shared" si="0"/>
        <v>692776.09999999986</v>
      </c>
      <c r="H38">
        <f t="shared" si="0"/>
        <v>0.40174683544303763</v>
      </c>
    </row>
    <row r="39" spans="1:8" x14ac:dyDescent="0.3">
      <c r="B39" t="s">
        <v>152</v>
      </c>
      <c r="C39" s="16">
        <v>644203.89999999932</v>
      </c>
      <c r="D39" s="21">
        <v>0.40000000000000013</v>
      </c>
      <c r="F39" t="str">
        <f t="shared" ref="F39:F45" si="1">B39</f>
        <v>Qtr2</v>
      </c>
      <c r="G39">
        <f t="shared" ref="G39:G45" si="2">C39</f>
        <v>644203.89999999932</v>
      </c>
      <c r="H39">
        <f t="shared" ref="H39:H45" si="3">D39</f>
        <v>0.40000000000000013</v>
      </c>
    </row>
    <row r="40" spans="1:8" x14ac:dyDescent="0.3">
      <c r="B40" t="s">
        <v>153</v>
      </c>
      <c r="C40" s="16">
        <v>719170.39999999979</v>
      </c>
      <c r="D40" s="21">
        <v>0.41026548672566376</v>
      </c>
      <c r="F40" t="str">
        <f t="shared" si="1"/>
        <v>Qtr3</v>
      </c>
      <c r="G40">
        <f t="shared" si="2"/>
        <v>719170.39999999979</v>
      </c>
      <c r="H40">
        <f t="shared" si="3"/>
        <v>0.41026548672566376</v>
      </c>
    </row>
    <row r="41" spans="1:8" x14ac:dyDescent="0.3">
      <c r="B41" t="s">
        <v>154</v>
      </c>
      <c r="C41" s="16">
        <v>367582.10000000015</v>
      </c>
      <c r="D41" s="21">
        <v>0.40243816254416953</v>
      </c>
      <c r="F41" t="str">
        <f t="shared" si="1"/>
        <v>Qtr4</v>
      </c>
      <c r="G41">
        <f t="shared" si="2"/>
        <v>367582.10000000015</v>
      </c>
      <c r="H41">
        <f t="shared" si="3"/>
        <v>0.40243816254416953</v>
      </c>
    </row>
    <row r="42" spans="1:8" x14ac:dyDescent="0.3">
      <c r="A42" t="s">
        <v>149</v>
      </c>
      <c r="B42" t="s">
        <v>151</v>
      </c>
      <c r="C42" s="16">
        <v>1877584.300000001</v>
      </c>
      <c r="D42" s="21">
        <v>0.41657045009784782</v>
      </c>
      <c r="E42" t="str">
        <f t="shared" ref="E39:E45" si="4">A42</f>
        <v>2023</v>
      </c>
      <c r="F42" t="str">
        <f t="shared" si="1"/>
        <v>Qtr1</v>
      </c>
      <c r="G42">
        <f t="shared" si="2"/>
        <v>1877584.300000001</v>
      </c>
      <c r="H42">
        <f t="shared" si="3"/>
        <v>0.41657045009784782</v>
      </c>
    </row>
    <row r="43" spans="1:8" x14ac:dyDescent="0.3">
      <c r="B43" t="s">
        <v>152</v>
      </c>
      <c r="C43" s="16">
        <v>2379424.800000004</v>
      </c>
      <c r="D43" s="21">
        <v>0.42755819477434692</v>
      </c>
      <c r="F43" t="str">
        <f t="shared" si="1"/>
        <v>Qtr2</v>
      </c>
      <c r="G43">
        <f t="shared" si="2"/>
        <v>2379424.800000004</v>
      </c>
      <c r="H43">
        <f t="shared" si="3"/>
        <v>0.42755819477434692</v>
      </c>
    </row>
    <row r="44" spans="1:8" x14ac:dyDescent="0.3">
      <c r="B44" t="s">
        <v>153</v>
      </c>
      <c r="C44" s="16">
        <v>2805752.5000000005</v>
      </c>
      <c r="D44" s="21">
        <v>0.4347017045454537</v>
      </c>
      <c r="F44" t="str">
        <f t="shared" si="1"/>
        <v>Qtr3</v>
      </c>
      <c r="G44">
        <f t="shared" si="2"/>
        <v>2805752.5000000005</v>
      </c>
      <c r="H44">
        <f t="shared" si="3"/>
        <v>0.4347017045454537</v>
      </c>
    </row>
    <row r="45" spans="1:8" x14ac:dyDescent="0.3">
      <c r="B45" t="s">
        <v>154</v>
      </c>
      <c r="C45" s="16">
        <v>2530170.899999999</v>
      </c>
      <c r="D45" s="21">
        <v>0.42483932853717082</v>
      </c>
      <c r="F45" t="str">
        <f t="shared" si="1"/>
        <v>Qtr4</v>
      </c>
      <c r="G45">
        <f t="shared" si="2"/>
        <v>2530170.899999999</v>
      </c>
      <c r="H45">
        <f t="shared" si="3"/>
        <v>0.42483932853717082</v>
      </c>
    </row>
    <row r="46" spans="1:8" x14ac:dyDescent="0.3">
      <c r="A46" t="s">
        <v>146</v>
      </c>
      <c r="C46" s="16">
        <v>12016664.999999991</v>
      </c>
      <c r="D46" s="21">
        <v>0.42299129353233944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B5" zoomScaleNormal="100" workbookViewId="0">
      <selection activeCell="C8" sqref="C8"/>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M31"/>
  <sheetViews>
    <sheetView tabSelected="1" topLeftCell="A3" zoomScale="76" workbookViewId="0">
      <selection activeCell="P21" sqref="P21"/>
    </sheetView>
  </sheetViews>
  <sheetFormatPr defaultColWidth="11.19921875" defaultRowHeight="15.6" x14ac:dyDescent="0.3"/>
  <cols>
    <col min="1" max="1" width="25.796875" customWidth="1"/>
    <col min="4" max="4" width="14.09765625" customWidth="1"/>
    <col min="5" max="5" width="11.8984375" bestFit="1" customWidth="1"/>
    <col min="6" max="6" width="18.69921875" customWidth="1"/>
    <col min="7" max="7" width="5.296875" customWidth="1"/>
    <col min="9" max="9" width="12.796875" customWidth="1"/>
    <col min="11" max="11" width="17.796875" customWidth="1"/>
    <col min="12" max="12" width="7.8984375" customWidth="1"/>
    <col min="13" max="13" width="25.796875" customWidth="1"/>
  </cols>
  <sheetData>
    <row r="1" spans="1:13" x14ac:dyDescent="0.3">
      <c r="A1" s="11"/>
    </row>
    <row r="2" spans="1:13" x14ac:dyDescent="0.3">
      <c r="A2" s="11"/>
      <c r="M2" s="10"/>
    </row>
    <row r="3" spans="1:13" x14ac:dyDescent="0.3">
      <c r="A3" s="11"/>
      <c r="M3" s="13" t="s">
        <v>158</v>
      </c>
    </row>
    <row r="4" spans="1:13" x14ac:dyDescent="0.3">
      <c r="A4" s="11"/>
      <c r="M4" s="10"/>
    </row>
    <row r="5" spans="1:13" x14ac:dyDescent="0.3">
      <c r="A5" s="11"/>
      <c r="M5" s="10"/>
    </row>
    <row r="6" spans="1:13" x14ac:dyDescent="0.3">
      <c r="A6" s="11"/>
      <c r="M6" s="10"/>
    </row>
    <row r="7" spans="1:13" x14ac:dyDescent="0.3">
      <c r="A7" s="11"/>
      <c r="M7" s="10"/>
    </row>
    <row r="8" spans="1:13" x14ac:dyDescent="0.3">
      <c r="A8" s="11"/>
      <c r="M8" s="10"/>
    </row>
    <row r="9" spans="1:13" x14ac:dyDescent="0.3">
      <c r="A9" s="11"/>
      <c r="M9" s="10"/>
    </row>
    <row r="10" spans="1:13" x14ac:dyDescent="0.3">
      <c r="A10" s="11"/>
      <c r="C10" s="12" t="s">
        <v>131</v>
      </c>
      <c r="D10" s="12"/>
      <c r="E10" s="12"/>
      <c r="F10" s="12"/>
      <c r="H10" s="14" t="s">
        <v>136</v>
      </c>
      <c r="I10" s="14"/>
      <c r="J10" s="14"/>
      <c r="K10" s="14"/>
      <c r="M10" s="10"/>
    </row>
    <row r="11" spans="1:13" x14ac:dyDescent="0.3">
      <c r="A11" s="11"/>
      <c r="C11" s="15" t="s">
        <v>132</v>
      </c>
      <c r="D11" s="15" t="s">
        <v>133</v>
      </c>
      <c r="E11" s="15" t="s">
        <v>134</v>
      </c>
      <c r="F11" s="15" t="s">
        <v>135</v>
      </c>
      <c r="H11" s="15" t="s">
        <v>0</v>
      </c>
      <c r="I11" s="15" t="s">
        <v>137</v>
      </c>
      <c r="J11" s="15" t="s">
        <v>138</v>
      </c>
      <c r="K11" s="15" t="s">
        <v>139</v>
      </c>
      <c r="M11" s="10"/>
    </row>
    <row r="12" spans="1:13" x14ac:dyDescent="0.3">
      <c r="A12" s="11"/>
      <c r="C12" s="20" t="s">
        <v>14</v>
      </c>
      <c r="D12" s="23">
        <v>499102.00000000017</v>
      </c>
      <c r="E12" s="23">
        <v>2268974.9000000032</v>
      </c>
      <c r="F12" s="23">
        <f>E12-D12</f>
        <v>1769872.9000000029</v>
      </c>
      <c r="H12" s="20" t="s">
        <v>130</v>
      </c>
      <c r="I12" s="22">
        <v>276210</v>
      </c>
      <c r="J12" s="22">
        <v>1009698.7</v>
      </c>
      <c r="K12" s="22">
        <v>1285908.7</v>
      </c>
      <c r="M12" s="10"/>
    </row>
    <row r="13" spans="1:13" x14ac:dyDescent="0.3">
      <c r="A13" s="11"/>
      <c r="C13" s="20" t="s">
        <v>19</v>
      </c>
      <c r="D13" s="23">
        <v>469270.69999999984</v>
      </c>
      <c r="E13" s="23">
        <v>1917827.7999999949</v>
      </c>
      <c r="F13" s="23">
        <f t="shared" ref="F13:F18" si="0">E13-D13</f>
        <v>1448557.099999995</v>
      </c>
      <c r="H13" s="20" t="s">
        <v>20</v>
      </c>
      <c r="I13" s="22">
        <v>466787.99999999994</v>
      </c>
      <c r="J13" s="22">
        <v>2327606.5000000019</v>
      </c>
      <c r="K13" s="22">
        <v>2794394.5000000019</v>
      </c>
      <c r="M13" s="10"/>
    </row>
    <row r="14" spans="1:13" x14ac:dyDescent="0.3">
      <c r="A14" s="11"/>
      <c r="C14" s="20" t="s">
        <v>15</v>
      </c>
      <c r="D14" s="23">
        <v>423758.70000000007</v>
      </c>
      <c r="E14" s="23">
        <v>1633959.3000000005</v>
      </c>
      <c r="F14" s="23">
        <f t="shared" si="0"/>
        <v>1210200.6000000006</v>
      </c>
      <c r="H14" s="20" t="s">
        <v>127</v>
      </c>
      <c r="I14" s="22">
        <v>161210.1</v>
      </c>
      <c r="J14" s="22">
        <v>2262827.0999999978</v>
      </c>
      <c r="K14" s="22">
        <v>2424037.1999999979</v>
      </c>
      <c r="M14" s="10"/>
    </row>
    <row r="15" spans="1:13" x14ac:dyDescent="0.3">
      <c r="A15" s="11"/>
      <c r="C15" s="20" t="s">
        <v>17</v>
      </c>
      <c r="D15" s="23">
        <v>315489.20000000013</v>
      </c>
      <c r="E15" s="23">
        <v>1116062.9000000027</v>
      </c>
      <c r="F15" s="23">
        <f t="shared" si="0"/>
        <v>800573.70000000251</v>
      </c>
      <c r="H15" s="20" t="s">
        <v>129</v>
      </c>
      <c r="I15" s="22">
        <v>9250.3000000000011</v>
      </c>
      <c r="J15" s="22">
        <v>1341994.9999999998</v>
      </c>
      <c r="K15" s="22">
        <v>1351245.2999999998</v>
      </c>
      <c r="M15" s="10"/>
    </row>
    <row r="16" spans="1:13" x14ac:dyDescent="0.3">
      <c r="A16" s="11"/>
      <c r="C16" s="20" t="s">
        <v>18</v>
      </c>
      <c r="D16" s="23">
        <v>349533.89999999997</v>
      </c>
      <c r="E16" s="23">
        <v>1302529.3000000012</v>
      </c>
      <c r="F16" s="23">
        <f t="shared" si="0"/>
        <v>952995.4000000013</v>
      </c>
      <c r="H16" s="20" t="s">
        <v>126</v>
      </c>
      <c r="I16" s="22">
        <v>339912.5</v>
      </c>
      <c r="J16" s="22">
        <v>580211.00000000023</v>
      </c>
      <c r="K16" s="22">
        <v>920123.50000000023</v>
      </c>
      <c r="M16" s="10"/>
    </row>
    <row r="17" spans="1:13" x14ac:dyDescent="0.3">
      <c r="A17" s="11"/>
      <c r="C17" s="20" t="s">
        <v>16</v>
      </c>
      <c r="D17" s="23">
        <v>366577.99999999988</v>
      </c>
      <c r="E17" s="23">
        <v>1353578.2999999986</v>
      </c>
      <c r="F17" s="23">
        <f t="shared" si="0"/>
        <v>987000.29999999877</v>
      </c>
      <c r="H17" s="20" t="s">
        <v>128</v>
      </c>
      <c r="I17" s="22">
        <v>1170361.5999999996</v>
      </c>
      <c r="J17" s="22">
        <v>2070594.1999999993</v>
      </c>
      <c r="K17" s="22">
        <v>3240955.7999999989</v>
      </c>
      <c r="M17" s="10"/>
    </row>
    <row r="18" spans="1:13" x14ac:dyDescent="0.3">
      <c r="A18" s="11"/>
      <c r="C18" s="24" t="s">
        <v>157</v>
      </c>
      <c r="D18" s="25">
        <f>SUM(D12:D17)</f>
        <v>2423732.5</v>
      </c>
      <c r="E18" s="25">
        <f t="shared" ref="E18:F18" si="1">SUM(E12:E17)</f>
        <v>9592932.5000000019</v>
      </c>
      <c r="F18" s="25">
        <f t="shared" si="1"/>
        <v>7169200.0000000009</v>
      </c>
      <c r="H18" s="24" t="s">
        <v>146</v>
      </c>
      <c r="I18" s="26">
        <v>2423732.4999999995</v>
      </c>
      <c r="J18" s="26">
        <v>9592932.5</v>
      </c>
      <c r="K18" s="26">
        <v>12016665</v>
      </c>
      <c r="M18" s="10"/>
    </row>
    <row r="19" spans="1:13" ht="24" customHeight="1" x14ac:dyDescent="0.3">
      <c r="A19" s="11"/>
      <c r="M19" s="10"/>
    </row>
    <row r="20" spans="1:13" ht="21.6" customHeight="1" x14ac:dyDescent="0.3">
      <c r="A20" s="11"/>
      <c r="C20" s="14" t="s">
        <v>140</v>
      </c>
      <c r="D20" s="14"/>
      <c r="E20" s="14"/>
      <c r="F20" s="14"/>
      <c r="G20" s="14"/>
      <c r="H20" s="14"/>
      <c r="I20" s="14"/>
      <c r="J20" s="14"/>
      <c r="K20" s="14"/>
      <c r="M20" s="10"/>
    </row>
    <row r="21" spans="1:13" x14ac:dyDescent="0.3">
      <c r="A21" s="11"/>
      <c r="M21" s="10"/>
    </row>
    <row r="22" spans="1:13" x14ac:dyDescent="0.3">
      <c r="A22" s="11"/>
      <c r="M22" s="10"/>
    </row>
    <row r="23" spans="1:13" x14ac:dyDescent="0.3">
      <c r="A23" s="11"/>
      <c r="M23" s="10"/>
    </row>
    <row r="24" spans="1:13" x14ac:dyDescent="0.3">
      <c r="A24" s="11"/>
      <c r="M24" s="10"/>
    </row>
    <row r="25" spans="1:13" x14ac:dyDescent="0.3">
      <c r="M25" s="10"/>
    </row>
    <row r="26" spans="1:13" x14ac:dyDescent="0.3">
      <c r="M26" s="10"/>
    </row>
    <row r="27" spans="1:13" x14ac:dyDescent="0.3">
      <c r="M27" s="10"/>
    </row>
    <row r="28" spans="1:13" x14ac:dyDescent="0.3">
      <c r="M28" s="10"/>
    </row>
    <row r="29" spans="1:13" x14ac:dyDescent="0.3">
      <c r="M29" s="10"/>
    </row>
    <row r="30" spans="1:13" x14ac:dyDescent="0.3">
      <c r="M30" s="10"/>
    </row>
    <row r="31" spans="1:13" x14ac:dyDescent="0.3">
      <c r="M31" s="10"/>
    </row>
  </sheetData>
  <mergeCells count="3">
    <mergeCell ref="C10:F10"/>
    <mergeCell ref="H10:K10"/>
    <mergeCell ref="C20:K20"/>
  </mergeCells>
  <conditionalFormatting sqref="F12:F17">
    <cfRule type="dataBar" priority="2">
      <dataBar>
        <cfvo type="min"/>
        <cfvo type="max"/>
        <color rgb="FF008AEF"/>
      </dataBar>
      <extLst>
        <ext xmlns:x14="http://schemas.microsoft.com/office/spreadsheetml/2009/9/main" uri="{B025F937-C7B1-47D3-B67F-A62EFF666E3E}">
          <x14:id>{1072B327-CEC7-47AE-B84E-9B55EA893441}</x14:id>
        </ext>
      </extLst>
    </cfRule>
  </conditionalFormatting>
  <conditionalFormatting sqref="K12:K17">
    <cfRule type="dataBar" priority="1">
      <dataBar>
        <cfvo type="min"/>
        <cfvo type="max"/>
        <color rgb="FF008AEF"/>
      </dataBar>
      <extLst>
        <ext xmlns:x14="http://schemas.microsoft.com/office/spreadsheetml/2009/9/main" uri="{B025F937-C7B1-47D3-B67F-A62EFF666E3E}">
          <x14:id>{81DFDAB1-A234-4572-8E53-897A12EF59CB}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072B327-CEC7-47AE-B84E-9B55EA893441}">
            <x14:dataBar minLength="0" maxLength="100" border="1" negativeBarBorderColorSameAsPositive="0">
              <x14:cfvo type="autoMin"/>
              <x14:cfvo type="autoMax"/>
              <x14:borderColor rgb="FF008AEF"/>
              <x14:negativeFillColor rgb="FFFF0000"/>
              <x14:negativeBorderColor rgb="FFFF0000"/>
              <x14:axisColor rgb="FF000000"/>
            </x14:dataBar>
          </x14:cfRule>
          <xm:sqref>F12:F17</xm:sqref>
        </x14:conditionalFormatting>
        <x14:conditionalFormatting xmlns:xm="http://schemas.microsoft.com/office/excel/2006/main">
          <x14:cfRule type="dataBar" id="{81DFDAB1-A234-4572-8E53-897A12EF59CB}">
            <x14:dataBar minLength="0" maxLength="100" border="1" negativeBarBorderColorSameAsPositive="0">
              <x14:cfvo type="autoMin"/>
              <x14:cfvo type="autoMax"/>
              <x14:borderColor rgb="FF008AEF"/>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Varshitha Tiriveedhi</cp:lastModifiedBy>
  <cp:lastPrinted>2025-11-02T11:00:24Z</cp:lastPrinted>
  <dcterms:created xsi:type="dcterms:W3CDTF">2023-12-18T11:08:00Z</dcterms:created>
  <dcterms:modified xsi:type="dcterms:W3CDTF">2025-11-02T16:42:58Z</dcterms:modified>
</cp:coreProperties>
</file>