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B9E35685-9E53-4BA5-B405-5A4CE7673DBB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Data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Data!$A$1:$CG$274</definedName>
  </definedNames>
  <calcPr calcId="191029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CG5" i="1" s="1"/>
  <c r="K6" i="1"/>
  <c r="L6" i="1"/>
  <c r="CG6" i="1" s="1"/>
  <c r="K7" i="1"/>
  <c r="L7" i="1"/>
  <c r="K8" i="1"/>
  <c r="L8" i="1"/>
  <c r="K9" i="1"/>
  <c r="L9" i="1"/>
  <c r="K10" i="1"/>
  <c r="L10" i="1"/>
  <c r="CG10" i="1" s="1"/>
  <c r="K11" i="1"/>
  <c r="L11" i="1"/>
  <c r="K12" i="1"/>
  <c r="L12" i="1"/>
  <c r="K13" i="1"/>
  <c r="L13" i="1"/>
  <c r="K14" i="1"/>
  <c r="L14" i="1"/>
  <c r="CG14" i="1" s="1"/>
  <c r="K15" i="1"/>
  <c r="L15" i="1"/>
  <c r="K16" i="1"/>
  <c r="L16" i="1"/>
  <c r="K17" i="1"/>
  <c r="L17" i="1"/>
  <c r="K18" i="1"/>
  <c r="L18" i="1"/>
  <c r="CG18" i="1" s="1"/>
  <c r="K19" i="1"/>
  <c r="L19" i="1"/>
  <c r="K20" i="1"/>
  <c r="L20" i="1"/>
  <c r="K21" i="1"/>
  <c r="L21" i="1"/>
  <c r="K22" i="1"/>
  <c r="L22" i="1"/>
  <c r="CG22" i="1" s="1"/>
  <c r="K23" i="1"/>
  <c r="L23" i="1"/>
  <c r="K24" i="1"/>
  <c r="L24" i="1"/>
  <c r="K25" i="1"/>
  <c r="L25" i="1"/>
  <c r="K26" i="1"/>
  <c r="L26" i="1"/>
  <c r="CG26" i="1" s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CG33" i="1" s="1"/>
  <c r="K34" i="1"/>
  <c r="L34" i="1"/>
  <c r="CG34" i="1" s="1"/>
  <c r="K35" i="1"/>
  <c r="L35" i="1"/>
  <c r="K36" i="1"/>
  <c r="L36" i="1"/>
  <c r="K37" i="1"/>
  <c r="L37" i="1"/>
  <c r="K38" i="1"/>
  <c r="L38" i="1"/>
  <c r="CG38" i="1" s="1"/>
  <c r="K39" i="1"/>
  <c r="L39" i="1"/>
  <c r="K40" i="1"/>
  <c r="L40" i="1"/>
  <c r="K41" i="1"/>
  <c r="L41" i="1"/>
  <c r="CG41" i="1" s="1"/>
  <c r="K42" i="1"/>
  <c r="L42" i="1"/>
  <c r="CG42" i="1" s="1"/>
  <c r="K43" i="1"/>
  <c r="L43" i="1"/>
  <c r="K44" i="1"/>
  <c r="L44" i="1"/>
  <c r="K45" i="1"/>
  <c r="L45" i="1"/>
  <c r="CG45" i="1" s="1"/>
  <c r="K46" i="1"/>
  <c r="L46" i="1"/>
  <c r="CG46" i="1" s="1"/>
  <c r="K47" i="1"/>
  <c r="L47" i="1"/>
  <c r="K48" i="1"/>
  <c r="L48" i="1"/>
  <c r="K49" i="1"/>
  <c r="L49" i="1"/>
  <c r="K50" i="1"/>
  <c r="L50" i="1"/>
  <c r="CG50" i="1" s="1"/>
  <c r="K51" i="1"/>
  <c r="L51" i="1"/>
  <c r="K52" i="1"/>
  <c r="L52" i="1"/>
  <c r="K53" i="1"/>
  <c r="L53" i="1"/>
  <c r="CG53" i="1" s="1"/>
  <c r="K54" i="1"/>
  <c r="L54" i="1"/>
  <c r="CG54" i="1" s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CG61" i="1" s="1"/>
  <c r="K62" i="1"/>
  <c r="L62" i="1"/>
  <c r="CG62" i="1" s="1"/>
  <c r="K63" i="1"/>
  <c r="L63" i="1"/>
  <c r="K64" i="1"/>
  <c r="L64" i="1"/>
  <c r="K65" i="1"/>
  <c r="L65" i="1"/>
  <c r="K66" i="1"/>
  <c r="L66" i="1"/>
  <c r="CG66" i="1" s="1"/>
  <c r="K67" i="1"/>
  <c r="L67" i="1"/>
  <c r="K68" i="1"/>
  <c r="L68" i="1"/>
  <c r="K69" i="1"/>
  <c r="L69" i="1"/>
  <c r="CG69" i="1" s="1"/>
  <c r="K70" i="1"/>
  <c r="L70" i="1"/>
  <c r="CG70" i="1" s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CG77" i="1" s="1"/>
  <c r="K78" i="1"/>
  <c r="L78" i="1"/>
  <c r="CG78" i="1" s="1"/>
  <c r="K79" i="1"/>
  <c r="L79" i="1"/>
  <c r="K80" i="1"/>
  <c r="L80" i="1"/>
  <c r="K81" i="1"/>
  <c r="L81" i="1"/>
  <c r="CG81" i="1" s="1"/>
  <c r="K82" i="1"/>
  <c r="L82" i="1"/>
  <c r="CG82" i="1" s="1"/>
  <c r="K83" i="1"/>
  <c r="L83" i="1"/>
  <c r="K84" i="1"/>
  <c r="L84" i="1"/>
  <c r="K85" i="1"/>
  <c r="L85" i="1"/>
  <c r="CG85" i="1" s="1"/>
  <c r="K86" i="1"/>
  <c r="L86" i="1"/>
  <c r="CG86" i="1" s="1"/>
  <c r="K87" i="1"/>
  <c r="L87" i="1"/>
  <c r="K88" i="1"/>
  <c r="L88" i="1"/>
  <c r="K89" i="1"/>
  <c r="L89" i="1"/>
  <c r="CG89" i="1" s="1"/>
  <c r="K90" i="1"/>
  <c r="L90" i="1"/>
  <c r="CG90" i="1" s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CG97" i="1" s="1"/>
  <c r="K98" i="1"/>
  <c r="L98" i="1"/>
  <c r="CG98" i="1" s="1"/>
  <c r="K99" i="1"/>
  <c r="L99" i="1"/>
  <c r="K100" i="1"/>
  <c r="L100" i="1"/>
  <c r="K101" i="1"/>
  <c r="L101" i="1"/>
  <c r="K102" i="1"/>
  <c r="L102" i="1"/>
  <c r="CG102" i="1" s="1"/>
  <c r="K103" i="1"/>
  <c r="L103" i="1"/>
  <c r="K104" i="1"/>
  <c r="L104" i="1"/>
  <c r="K105" i="1"/>
  <c r="L105" i="1"/>
  <c r="CG105" i="1" s="1"/>
  <c r="K106" i="1"/>
  <c r="L106" i="1"/>
  <c r="CG106" i="1" s="1"/>
  <c r="K107" i="1"/>
  <c r="L107" i="1"/>
  <c r="K108" i="1"/>
  <c r="L108" i="1"/>
  <c r="K109" i="1"/>
  <c r="L109" i="1"/>
  <c r="K110" i="1"/>
  <c r="L110" i="1"/>
  <c r="CG110" i="1" s="1"/>
  <c r="K111" i="1"/>
  <c r="L111" i="1"/>
  <c r="K112" i="1"/>
  <c r="L112" i="1"/>
  <c r="K113" i="1"/>
  <c r="L113" i="1"/>
  <c r="CG113" i="1" s="1"/>
  <c r="K114" i="1"/>
  <c r="L114" i="1"/>
  <c r="CG114" i="1" s="1"/>
  <c r="K115" i="1"/>
  <c r="L115" i="1"/>
  <c r="K116" i="1"/>
  <c r="L116" i="1"/>
  <c r="K117" i="1"/>
  <c r="L117" i="1"/>
  <c r="CG117" i="1" s="1"/>
  <c r="K118" i="1"/>
  <c r="L118" i="1"/>
  <c r="CG118" i="1" s="1"/>
  <c r="K119" i="1"/>
  <c r="L119" i="1"/>
  <c r="K120" i="1"/>
  <c r="L120" i="1"/>
  <c r="K121" i="1"/>
  <c r="L121" i="1"/>
  <c r="K122" i="1"/>
  <c r="L122" i="1"/>
  <c r="CG122" i="1" s="1"/>
  <c r="K123" i="1"/>
  <c r="L123" i="1"/>
  <c r="K124" i="1"/>
  <c r="L124" i="1"/>
  <c r="K125" i="1"/>
  <c r="L125" i="1"/>
  <c r="CG125" i="1" s="1"/>
  <c r="K126" i="1"/>
  <c r="L126" i="1"/>
  <c r="CG126" i="1" s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CG133" i="1" s="1"/>
  <c r="K134" i="1"/>
  <c r="L134" i="1"/>
  <c r="CG134" i="1" s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CG141" i="1" s="1"/>
  <c r="K142" i="1"/>
  <c r="L142" i="1"/>
  <c r="CG142" i="1" s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CG149" i="1" s="1"/>
  <c r="K150" i="1"/>
  <c r="L150" i="1"/>
  <c r="CG150" i="1" s="1"/>
  <c r="K151" i="1"/>
  <c r="L151" i="1"/>
  <c r="K152" i="1"/>
  <c r="L152" i="1"/>
  <c r="K153" i="1"/>
  <c r="L153" i="1"/>
  <c r="K154" i="1"/>
  <c r="L154" i="1"/>
  <c r="CG154" i="1" s="1"/>
  <c r="K155" i="1"/>
  <c r="L155" i="1"/>
  <c r="K156" i="1"/>
  <c r="L156" i="1"/>
  <c r="K157" i="1"/>
  <c r="L157" i="1"/>
  <c r="CG157" i="1" s="1"/>
  <c r="K158" i="1"/>
  <c r="L158" i="1"/>
  <c r="CG158" i="1" s="1"/>
  <c r="K159" i="1"/>
  <c r="L159" i="1"/>
  <c r="K160" i="1"/>
  <c r="L160" i="1"/>
  <c r="K161" i="1"/>
  <c r="L161" i="1"/>
  <c r="CG161" i="1" s="1"/>
  <c r="K162" i="1"/>
  <c r="L162" i="1"/>
  <c r="CG162" i="1" s="1"/>
  <c r="K163" i="1"/>
  <c r="L163" i="1"/>
  <c r="K164" i="1"/>
  <c r="L164" i="1"/>
  <c r="K165" i="1"/>
  <c r="L165" i="1"/>
  <c r="CG165" i="1" s="1"/>
  <c r="K166" i="1"/>
  <c r="L166" i="1"/>
  <c r="CG166" i="1" s="1"/>
  <c r="K167" i="1"/>
  <c r="L167" i="1"/>
  <c r="K168" i="1"/>
  <c r="L168" i="1"/>
  <c r="K169" i="1"/>
  <c r="L169" i="1"/>
  <c r="CG169" i="1" s="1"/>
  <c r="K170" i="1"/>
  <c r="L170" i="1"/>
  <c r="CG170" i="1" s="1"/>
  <c r="K171" i="1"/>
  <c r="L171" i="1"/>
  <c r="K172" i="1"/>
  <c r="L172" i="1"/>
  <c r="K173" i="1"/>
  <c r="L173" i="1"/>
  <c r="CG173" i="1" s="1"/>
  <c r="K174" i="1"/>
  <c r="L174" i="1"/>
  <c r="CG174" i="1" s="1"/>
  <c r="K175" i="1"/>
  <c r="L175" i="1"/>
  <c r="K176" i="1"/>
  <c r="L176" i="1"/>
  <c r="K177" i="1"/>
  <c r="L177" i="1"/>
  <c r="CG177" i="1" s="1"/>
  <c r="K178" i="1"/>
  <c r="L178" i="1"/>
  <c r="CG178" i="1" s="1"/>
  <c r="K179" i="1"/>
  <c r="L179" i="1"/>
  <c r="K180" i="1"/>
  <c r="L180" i="1"/>
  <c r="K181" i="1"/>
  <c r="L181" i="1"/>
  <c r="K182" i="1"/>
  <c r="L182" i="1"/>
  <c r="CG182" i="1" s="1"/>
  <c r="K183" i="1"/>
  <c r="L183" i="1"/>
  <c r="K184" i="1"/>
  <c r="L184" i="1"/>
  <c r="K185" i="1"/>
  <c r="L185" i="1"/>
  <c r="CG185" i="1" s="1"/>
  <c r="K186" i="1"/>
  <c r="L186" i="1"/>
  <c r="CG186" i="1" s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CG194" i="1" s="1"/>
  <c r="K195" i="1"/>
  <c r="L195" i="1"/>
  <c r="K196" i="1"/>
  <c r="L196" i="1"/>
  <c r="K197" i="1"/>
  <c r="L197" i="1"/>
  <c r="CG197" i="1" s="1"/>
  <c r="K198" i="1"/>
  <c r="L198" i="1"/>
  <c r="CG198" i="1" s="1"/>
  <c r="K199" i="1"/>
  <c r="L199" i="1"/>
  <c r="K200" i="1"/>
  <c r="L200" i="1"/>
  <c r="K201" i="1"/>
  <c r="L201" i="1"/>
  <c r="K202" i="1"/>
  <c r="L202" i="1"/>
  <c r="CG202" i="1" s="1"/>
  <c r="K203" i="1"/>
  <c r="L203" i="1"/>
  <c r="K204" i="1"/>
  <c r="L204" i="1"/>
  <c r="K205" i="1"/>
  <c r="L205" i="1"/>
  <c r="CG205" i="1" s="1"/>
  <c r="K206" i="1"/>
  <c r="L206" i="1"/>
  <c r="CG206" i="1" s="1"/>
  <c r="K207" i="1"/>
  <c r="L207" i="1"/>
  <c r="K208" i="1"/>
  <c r="L208" i="1"/>
  <c r="K209" i="1"/>
  <c r="L209" i="1"/>
  <c r="CG209" i="1" s="1"/>
  <c r="K210" i="1"/>
  <c r="L210" i="1"/>
  <c r="CG210" i="1" s="1"/>
  <c r="K211" i="1"/>
  <c r="L211" i="1"/>
  <c r="K212" i="1"/>
  <c r="L212" i="1"/>
  <c r="K213" i="1"/>
  <c r="L213" i="1"/>
  <c r="CG213" i="1" s="1"/>
  <c r="K214" i="1"/>
  <c r="L214" i="1"/>
  <c r="CG214" i="1" s="1"/>
  <c r="K215" i="1"/>
  <c r="L215" i="1"/>
  <c r="K216" i="1"/>
  <c r="L216" i="1"/>
  <c r="K217" i="1"/>
  <c r="L217" i="1"/>
  <c r="K218" i="1"/>
  <c r="L218" i="1"/>
  <c r="CG218" i="1" s="1"/>
  <c r="K219" i="1"/>
  <c r="L219" i="1"/>
  <c r="K220" i="1"/>
  <c r="L220" i="1"/>
  <c r="K221" i="1"/>
  <c r="L221" i="1"/>
  <c r="CG221" i="1" s="1"/>
  <c r="K222" i="1"/>
  <c r="L222" i="1"/>
  <c r="CG222" i="1" s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CG229" i="1" s="1"/>
  <c r="K230" i="1"/>
  <c r="L230" i="1"/>
  <c r="CG230" i="1" s="1"/>
  <c r="K231" i="1"/>
  <c r="L231" i="1"/>
  <c r="K232" i="1"/>
  <c r="L232" i="1"/>
  <c r="K233" i="1"/>
  <c r="L233" i="1"/>
  <c r="CG233" i="1" s="1"/>
  <c r="K234" i="1"/>
  <c r="L234" i="1"/>
  <c r="CG234" i="1" s="1"/>
  <c r="K235" i="1"/>
  <c r="L235" i="1"/>
  <c r="K236" i="1"/>
  <c r="L236" i="1"/>
  <c r="K237" i="1"/>
  <c r="L237" i="1"/>
  <c r="CG237" i="1" s="1"/>
  <c r="K238" i="1"/>
  <c r="L238" i="1"/>
  <c r="CG238" i="1" s="1"/>
  <c r="K239" i="1"/>
  <c r="L239" i="1"/>
  <c r="K240" i="1"/>
  <c r="L240" i="1"/>
  <c r="K241" i="1"/>
  <c r="L241" i="1"/>
  <c r="CG241" i="1" s="1"/>
  <c r="K242" i="1"/>
  <c r="L242" i="1"/>
  <c r="CG242" i="1" s="1"/>
  <c r="K243" i="1"/>
  <c r="L243" i="1"/>
  <c r="K244" i="1"/>
  <c r="L244" i="1"/>
  <c r="K245" i="1"/>
  <c r="L245" i="1"/>
  <c r="CG245" i="1" s="1"/>
  <c r="K246" i="1"/>
  <c r="L246" i="1"/>
  <c r="CG246" i="1" s="1"/>
  <c r="K247" i="1"/>
  <c r="L247" i="1"/>
  <c r="K248" i="1"/>
  <c r="L248" i="1"/>
  <c r="K249" i="1"/>
  <c r="L249" i="1"/>
  <c r="CG249" i="1" s="1"/>
  <c r="K250" i="1"/>
  <c r="L250" i="1"/>
  <c r="CG250" i="1" s="1"/>
  <c r="K251" i="1"/>
  <c r="L251" i="1"/>
  <c r="K252" i="1"/>
  <c r="L252" i="1"/>
  <c r="K253" i="1"/>
  <c r="L253" i="1"/>
  <c r="CG253" i="1" s="1"/>
  <c r="K254" i="1"/>
  <c r="L254" i="1"/>
  <c r="CG254" i="1" s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CG261" i="1" s="1"/>
  <c r="K262" i="1"/>
  <c r="L262" i="1"/>
  <c r="CG262" i="1" s="1"/>
  <c r="K263" i="1"/>
  <c r="L263" i="1"/>
  <c r="K264" i="1"/>
  <c r="L264" i="1"/>
  <c r="K265" i="1"/>
  <c r="L265" i="1"/>
  <c r="K266" i="1"/>
  <c r="L266" i="1"/>
  <c r="CG266" i="1" s="1"/>
  <c r="K267" i="1"/>
  <c r="L267" i="1"/>
  <c r="K268" i="1"/>
  <c r="L268" i="1"/>
  <c r="K269" i="1"/>
  <c r="L269" i="1"/>
  <c r="CG269" i="1" s="1"/>
  <c r="K270" i="1"/>
  <c r="L270" i="1"/>
  <c r="CG270" i="1" s="1"/>
  <c r="K271" i="1"/>
  <c r="L271" i="1"/>
  <c r="K272" i="1"/>
  <c r="L272" i="1"/>
  <c r="K273" i="1"/>
  <c r="L273" i="1"/>
  <c r="K274" i="1"/>
  <c r="L274" i="1"/>
  <c r="CG274" i="1" s="1"/>
  <c r="L2" i="1"/>
  <c r="CG2" i="1" s="1"/>
  <c r="K2" i="1"/>
  <c r="J3" i="1"/>
  <c r="CF5" i="1"/>
  <c r="J7" i="1"/>
  <c r="CG9" i="1"/>
  <c r="J11" i="1"/>
  <c r="CG13" i="1"/>
  <c r="J19" i="1"/>
  <c r="CF21" i="1"/>
  <c r="CG21" i="1"/>
  <c r="J23" i="1"/>
  <c r="CF25" i="1"/>
  <c r="CG25" i="1"/>
  <c r="J27" i="1"/>
  <c r="CF29" i="1"/>
  <c r="CG29" i="1"/>
  <c r="CG30" i="1"/>
  <c r="J31" i="1"/>
  <c r="J35" i="1"/>
  <c r="CF37" i="1"/>
  <c r="CG37" i="1"/>
  <c r="J39" i="1"/>
  <c r="J43" i="1"/>
  <c r="J47" i="1"/>
  <c r="CF48" i="1"/>
  <c r="CG49" i="1"/>
  <c r="J51" i="1"/>
  <c r="CF52" i="1"/>
  <c r="J55" i="1"/>
  <c r="CG57" i="1"/>
  <c r="CG58" i="1"/>
  <c r="J59" i="1"/>
  <c r="CG60" i="1"/>
  <c r="CF61" i="1"/>
  <c r="J63" i="1"/>
  <c r="CF65" i="1"/>
  <c r="CG65" i="1"/>
  <c r="J67" i="1"/>
  <c r="J71" i="1"/>
  <c r="CG72" i="1"/>
  <c r="CG73" i="1"/>
  <c r="CG74" i="1"/>
  <c r="CF76" i="1"/>
  <c r="J79" i="1"/>
  <c r="J83" i="1"/>
  <c r="CF84" i="1"/>
  <c r="J87" i="1"/>
  <c r="CF93" i="1"/>
  <c r="CG93" i="1"/>
  <c r="CG94" i="1"/>
  <c r="J95" i="1"/>
  <c r="CG96" i="1"/>
  <c r="J99" i="1"/>
  <c r="CG100" i="1"/>
  <c r="CF101" i="1"/>
  <c r="CG101" i="1"/>
  <c r="J103" i="1"/>
  <c r="CG104" i="1"/>
  <c r="CF105" i="1"/>
  <c r="J107" i="1"/>
  <c r="CG107" i="1"/>
  <c r="CG112" i="1"/>
  <c r="CF113" i="1"/>
  <c r="J115" i="1"/>
  <c r="CG115" i="1"/>
  <c r="CF117" i="1"/>
  <c r="J119" i="1"/>
  <c r="CG119" i="1"/>
  <c r="CF121" i="1"/>
  <c r="CG121" i="1"/>
  <c r="CG124" i="1"/>
  <c r="J127" i="1"/>
  <c r="CG127" i="1"/>
  <c r="CG128" i="1"/>
  <c r="CF129" i="1"/>
  <c r="CG129" i="1"/>
  <c r="CG130" i="1"/>
  <c r="J131" i="1"/>
  <c r="CG132" i="1"/>
  <c r="J135" i="1"/>
  <c r="CG136" i="1"/>
  <c r="CG137" i="1"/>
  <c r="CG138" i="1"/>
  <c r="J139" i="1"/>
  <c r="CG139" i="1"/>
  <c r="J143" i="1"/>
  <c r="CG143" i="1"/>
  <c r="CG145" i="1"/>
  <c r="CG146" i="1"/>
  <c r="CG148" i="1"/>
  <c r="J151" i="1"/>
  <c r="CG151" i="1"/>
  <c r="CG152" i="1"/>
  <c r="CF153" i="1"/>
  <c r="CG153" i="1"/>
  <c r="J155" i="1"/>
  <c r="CG156" i="1"/>
  <c r="CF157" i="1"/>
  <c r="CG159" i="1"/>
  <c r="CG160" i="1"/>
  <c r="J163" i="1"/>
  <c r="CF165" i="1"/>
  <c r="J167" i="1"/>
  <c r="CG168" i="1"/>
  <c r="J171" i="1"/>
  <c r="CG172" i="1"/>
  <c r="J175" i="1"/>
  <c r="CG175" i="1"/>
  <c r="CG176" i="1"/>
  <c r="CG180" i="1"/>
  <c r="CF181" i="1"/>
  <c r="CG181" i="1"/>
  <c r="CG183" i="1"/>
  <c r="CG187" i="1"/>
  <c r="CG188" i="1"/>
  <c r="CF189" i="1"/>
  <c r="CG189" i="1"/>
  <c r="CG191" i="1"/>
  <c r="CG193" i="1"/>
  <c r="CG195" i="1"/>
  <c r="CG196" i="1"/>
  <c r="CG201" i="1"/>
  <c r="CG203" i="1"/>
  <c r="CG204" i="1"/>
  <c r="CG207" i="1"/>
  <c r="CG211" i="1"/>
  <c r="CF213" i="1"/>
  <c r="CG215" i="1"/>
  <c r="CG216" i="1"/>
  <c r="CF217" i="1"/>
  <c r="CG217" i="1"/>
  <c r="CG219" i="1"/>
  <c r="CG220" i="1"/>
  <c r="CF221" i="1"/>
  <c r="CG223" i="1"/>
  <c r="CG224" i="1"/>
  <c r="CG225" i="1"/>
  <c r="CG226" i="1"/>
  <c r="CG227" i="1"/>
  <c r="CG231" i="1"/>
  <c r="CG235" i="1"/>
  <c r="CG236" i="1"/>
  <c r="CF237" i="1"/>
  <c r="CG239" i="1"/>
  <c r="CG243" i="1"/>
  <c r="CG244" i="1"/>
  <c r="CG247" i="1"/>
  <c r="CG248" i="1"/>
  <c r="CG251" i="1"/>
  <c r="CF252" i="1"/>
  <c r="CF253" i="1"/>
  <c r="CG255" i="1"/>
  <c r="CG256" i="1"/>
  <c r="CF257" i="1"/>
  <c r="CG257" i="1"/>
  <c r="CG258" i="1"/>
  <c r="CG259" i="1"/>
  <c r="CF261" i="1"/>
  <c r="CG263" i="1"/>
  <c r="CG265" i="1"/>
  <c r="CG267" i="1"/>
  <c r="CG268" i="1"/>
  <c r="CG271" i="1"/>
  <c r="CG272" i="1"/>
  <c r="CG273" i="1"/>
  <c r="CG252" i="1"/>
  <c r="CF8" i="1"/>
  <c r="CF16" i="1"/>
  <c r="CF24" i="1"/>
  <c r="CF32" i="1"/>
  <c r="CF40" i="1"/>
  <c r="CF64" i="1"/>
  <c r="CF96" i="1"/>
  <c r="CF240" i="1"/>
  <c r="CG3" i="1"/>
  <c r="CF4" i="1"/>
  <c r="CG4" i="1"/>
  <c r="CG7" i="1"/>
  <c r="CG8" i="1"/>
  <c r="CF9" i="1"/>
  <c r="CG11" i="1"/>
  <c r="CF12" i="1"/>
  <c r="CG12" i="1"/>
  <c r="CF13" i="1"/>
  <c r="CG15" i="1"/>
  <c r="CG16" i="1"/>
  <c r="CF17" i="1"/>
  <c r="CG17" i="1"/>
  <c r="CG19" i="1"/>
  <c r="CF20" i="1"/>
  <c r="CG20" i="1"/>
  <c r="CG23" i="1"/>
  <c r="CG24" i="1"/>
  <c r="CG27" i="1"/>
  <c r="CF28" i="1"/>
  <c r="CG28" i="1"/>
  <c r="CG31" i="1"/>
  <c r="CG32" i="1"/>
  <c r="CF33" i="1"/>
  <c r="CG35" i="1"/>
  <c r="CF36" i="1"/>
  <c r="CG36" i="1"/>
  <c r="CG39" i="1"/>
  <c r="CG40" i="1"/>
  <c r="CF41" i="1"/>
  <c r="CG43" i="1"/>
  <c r="CG44" i="1"/>
  <c r="CF45" i="1"/>
  <c r="CG47" i="1"/>
  <c r="CG48" i="1"/>
  <c r="CF49" i="1"/>
  <c r="CG51" i="1"/>
  <c r="CG52" i="1"/>
  <c r="CF53" i="1"/>
  <c r="CG55" i="1"/>
  <c r="CG56" i="1"/>
  <c r="CF57" i="1"/>
  <c r="CG59" i="1"/>
  <c r="CF60" i="1"/>
  <c r="CG63" i="1"/>
  <c r="CG64" i="1"/>
  <c r="CG67" i="1"/>
  <c r="CG68" i="1"/>
  <c r="CF69" i="1"/>
  <c r="CG71" i="1"/>
  <c r="CF73" i="1"/>
  <c r="CG75" i="1"/>
  <c r="CG76" i="1"/>
  <c r="CF77" i="1"/>
  <c r="CG79" i="1"/>
  <c r="CG80" i="1"/>
  <c r="CF81" i="1"/>
  <c r="CG83" i="1"/>
  <c r="CG84" i="1"/>
  <c r="CF85" i="1"/>
  <c r="CG87" i="1"/>
  <c r="CG88" i="1"/>
  <c r="CF89" i="1"/>
  <c r="CG91" i="1"/>
  <c r="CG92" i="1"/>
  <c r="CG95" i="1"/>
  <c r="CF97" i="1"/>
  <c r="CG99" i="1"/>
  <c r="CG103" i="1"/>
  <c r="CF108" i="1"/>
  <c r="CG108" i="1"/>
  <c r="CF109" i="1"/>
  <c r="CG109" i="1"/>
  <c r="CG111" i="1"/>
  <c r="CG116" i="1"/>
  <c r="CG120" i="1"/>
  <c r="CG123" i="1"/>
  <c r="CF124" i="1"/>
  <c r="CF125" i="1"/>
  <c r="CG131" i="1"/>
  <c r="CG135" i="1"/>
  <c r="CG140" i="1"/>
  <c r="CG144" i="1"/>
  <c r="CG147" i="1"/>
  <c r="CG155" i="1"/>
  <c r="CF161" i="1"/>
  <c r="CG163" i="1"/>
  <c r="CG164" i="1"/>
  <c r="CG167" i="1"/>
  <c r="CG171" i="1"/>
  <c r="CG179" i="1"/>
  <c r="CG184" i="1"/>
  <c r="CF185" i="1"/>
  <c r="CG190" i="1"/>
  <c r="CG192" i="1"/>
  <c r="CG199" i="1"/>
  <c r="CG200" i="1"/>
  <c r="CG208" i="1"/>
  <c r="CF209" i="1"/>
  <c r="CG212" i="1"/>
  <c r="CG228" i="1"/>
  <c r="CG232" i="1"/>
  <c r="CG240" i="1"/>
  <c r="CF241" i="1"/>
  <c r="CF244" i="1"/>
  <c r="CG260" i="1"/>
  <c r="CG264" i="1"/>
  <c r="CF273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" i="1"/>
  <c r="D11" i="2"/>
  <c r="D7" i="2"/>
  <c r="D8" i="2"/>
  <c r="D9" i="2"/>
  <c r="D6" i="2"/>
  <c r="J262" i="1" l="1"/>
  <c r="J242" i="1"/>
  <c r="J222" i="1"/>
  <c r="J218" i="1"/>
  <c r="J190" i="1"/>
  <c r="J166" i="1"/>
  <c r="J162" i="1"/>
  <c r="J138" i="1"/>
  <c r="J130" i="1"/>
  <c r="J126" i="1"/>
  <c r="J106" i="1"/>
  <c r="J102" i="1"/>
  <c r="J98" i="1"/>
  <c r="J94" i="1"/>
  <c r="J86" i="1"/>
  <c r="J82" i="1"/>
  <c r="J70" i="1"/>
  <c r="J66" i="1"/>
  <c r="J62" i="1"/>
  <c r="J58" i="1"/>
  <c r="J46" i="1"/>
  <c r="J34" i="1"/>
  <c r="J30" i="1"/>
  <c r="J26" i="1"/>
  <c r="J22" i="1"/>
  <c r="J18" i="1"/>
  <c r="J14" i="1"/>
  <c r="J6" i="1"/>
  <c r="CF62" i="1"/>
  <c r="CF35" i="1"/>
  <c r="J271" i="1"/>
  <c r="J259" i="1"/>
  <c r="J251" i="1"/>
  <c r="J243" i="1"/>
  <c r="J239" i="1"/>
  <c r="J235" i="1"/>
  <c r="J223" i="1"/>
  <c r="J211" i="1"/>
  <c r="J179" i="1"/>
  <c r="J267" i="1"/>
  <c r="J263" i="1"/>
  <c r="J255" i="1"/>
  <c r="J247" i="1"/>
  <c r="J231" i="1"/>
  <c r="J227" i="1"/>
  <c r="J219" i="1"/>
  <c r="J215" i="1"/>
  <c r="J207" i="1"/>
  <c r="J199" i="1"/>
  <c r="J195" i="1"/>
  <c r="J191" i="1"/>
  <c r="J187" i="1"/>
  <c r="CF6" i="1"/>
  <c r="J272" i="1"/>
  <c r="J268" i="1"/>
  <c r="J264" i="1"/>
  <c r="J260" i="1"/>
  <c r="J256" i="1"/>
  <c r="J252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0" i="1"/>
  <c r="J176" i="1"/>
  <c r="J172" i="1"/>
  <c r="J168" i="1"/>
  <c r="J160" i="1"/>
  <c r="J156" i="1"/>
  <c r="J152" i="1"/>
  <c r="J148" i="1"/>
  <c r="J144" i="1"/>
  <c r="J140" i="1"/>
  <c r="J136" i="1"/>
  <c r="J132" i="1"/>
  <c r="J128" i="1"/>
  <c r="J124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CF228" i="1"/>
  <c r="CF26" i="1"/>
  <c r="CF107" i="1"/>
  <c r="CF79" i="1"/>
  <c r="CF260" i="1"/>
  <c r="CF55" i="1"/>
  <c r="CF31" i="1"/>
  <c r="CF11" i="1"/>
  <c r="CF236" i="1"/>
  <c r="CF3" i="1"/>
  <c r="CF143" i="1"/>
  <c r="CF59" i="1"/>
  <c r="CF192" i="1"/>
  <c r="CF242" i="1"/>
  <c r="CF220" i="1"/>
  <c r="CF191" i="1"/>
  <c r="CF151" i="1"/>
  <c r="CF208" i="1"/>
  <c r="CF268" i="1"/>
  <c r="CF126" i="1"/>
  <c r="CF227" i="1"/>
  <c r="CF102" i="1"/>
  <c r="CF86" i="1"/>
  <c r="CF136" i="1"/>
  <c r="CF190" i="1"/>
  <c r="CF135" i="1"/>
  <c r="CF119" i="1"/>
  <c r="CF168" i="1"/>
  <c r="CF267" i="1"/>
  <c r="CF199" i="1"/>
  <c r="CF163" i="1"/>
  <c r="CF95" i="1"/>
  <c r="CF46" i="1"/>
  <c r="CF112" i="1"/>
  <c r="CF130" i="1"/>
  <c r="CF115" i="1"/>
  <c r="CF100" i="1"/>
  <c r="CF264" i="1"/>
  <c r="CF88" i="1"/>
  <c r="J203" i="1"/>
  <c r="CF203" i="1"/>
  <c r="J183" i="1"/>
  <c r="CF183" i="1"/>
  <c r="J159" i="1"/>
  <c r="CF159" i="1"/>
  <c r="J147" i="1"/>
  <c r="CF147" i="1"/>
  <c r="J123" i="1"/>
  <c r="CF123" i="1"/>
  <c r="J111" i="1"/>
  <c r="CF111" i="1"/>
  <c r="J91" i="1"/>
  <c r="CF91" i="1"/>
  <c r="J75" i="1"/>
  <c r="CF75" i="1"/>
  <c r="J15" i="1"/>
  <c r="CF15" i="1"/>
  <c r="CF259" i="1"/>
  <c r="CF235" i="1"/>
  <c r="CF207" i="1"/>
  <c r="CF175" i="1"/>
  <c r="CF167" i="1"/>
  <c r="CF162" i="1"/>
  <c r="CF156" i="1"/>
  <c r="CF106" i="1"/>
  <c r="CF68" i="1"/>
  <c r="CF63" i="1"/>
  <c r="CF58" i="1"/>
  <c r="CF47" i="1"/>
  <c r="CF30" i="1"/>
  <c r="CF256" i="1"/>
  <c r="CF176" i="1"/>
  <c r="CF104" i="1"/>
  <c r="CF251" i="1"/>
  <c r="CF270" i="1"/>
  <c r="J270" i="1"/>
  <c r="CF219" i="1"/>
  <c r="CF274" i="1"/>
  <c r="J274" i="1"/>
  <c r="CF258" i="1"/>
  <c r="J258" i="1"/>
  <c r="CF250" i="1"/>
  <c r="J250" i="1"/>
  <c r="CF238" i="1"/>
  <c r="J238" i="1"/>
  <c r="CF234" i="1"/>
  <c r="J234" i="1"/>
  <c r="CF226" i="1"/>
  <c r="J226" i="1"/>
  <c r="CF214" i="1"/>
  <c r="J214" i="1"/>
  <c r="CF210" i="1"/>
  <c r="J210" i="1"/>
  <c r="CF202" i="1"/>
  <c r="J202" i="1"/>
  <c r="CF194" i="1"/>
  <c r="J194" i="1"/>
  <c r="CF186" i="1"/>
  <c r="J186" i="1"/>
  <c r="CF182" i="1"/>
  <c r="J182" i="1"/>
  <c r="CF178" i="1"/>
  <c r="J178" i="1"/>
  <c r="CF154" i="1"/>
  <c r="J154" i="1"/>
  <c r="CF146" i="1"/>
  <c r="J146" i="1"/>
  <c r="CF114" i="1"/>
  <c r="J114" i="1"/>
  <c r="CF110" i="1"/>
  <c r="J110" i="1"/>
  <c r="CF90" i="1"/>
  <c r="J90" i="1"/>
  <c r="CF74" i="1"/>
  <c r="J74" i="1"/>
  <c r="CF42" i="1"/>
  <c r="J42" i="1"/>
  <c r="J38" i="1"/>
  <c r="CF38" i="1"/>
  <c r="CF223" i="1"/>
  <c r="CF212" i="1"/>
  <c r="CF166" i="1"/>
  <c r="CF155" i="1"/>
  <c r="CF140" i="1"/>
  <c r="CF67" i="1"/>
  <c r="CF34" i="1"/>
  <c r="CF160" i="1"/>
  <c r="CF262" i="1"/>
  <c r="CF239" i="1"/>
  <c r="CF231" i="1"/>
  <c r="CF195" i="1"/>
  <c r="CF188" i="1"/>
  <c r="CF172" i="1"/>
  <c r="CF116" i="1"/>
  <c r="CF99" i="1"/>
  <c r="CF83" i="1"/>
  <c r="CF71" i="1"/>
  <c r="CF66" i="1"/>
  <c r="CF51" i="1"/>
  <c r="CF39" i="1"/>
  <c r="CF14" i="1"/>
  <c r="CF224" i="1"/>
  <c r="CF152" i="1"/>
  <c r="CF80" i="1"/>
  <c r="CF206" i="1"/>
  <c r="J206" i="1"/>
  <c r="CF198" i="1"/>
  <c r="J198" i="1"/>
  <c r="CF174" i="1"/>
  <c r="J174" i="1"/>
  <c r="CF170" i="1"/>
  <c r="J170" i="1"/>
  <c r="CF158" i="1"/>
  <c r="J158" i="1"/>
  <c r="CF150" i="1"/>
  <c r="J150" i="1"/>
  <c r="CF142" i="1"/>
  <c r="J142" i="1"/>
  <c r="CF134" i="1"/>
  <c r="J134" i="1"/>
  <c r="CF122" i="1"/>
  <c r="J122" i="1"/>
  <c r="CF118" i="1"/>
  <c r="J118" i="1"/>
  <c r="CF78" i="1"/>
  <c r="J78" i="1"/>
  <c r="J54" i="1"/>
  <c r="CF54" i="1"/>
  <c r="CF50" i="1"/>
  <c r="J50" i="1"/>
  <c r="J10" i="1"/>
  <c r="CF10" i="1"/>
  <c r="CF247" i="1"/>
  <c r="CF218" i="1"/>
  <c r="CF204" i="1"/>
  <c r="CF196" i="1"/>
  <c r="CF148" i="1"/>
  <c r="CF94" i="1"/>
  <c r="CF232" i="1"/>
  <c r="CF271" i="1"/>
  <c r="CF222" i="1"/>
  <c r="CF211" i="1"/>
  <c r="CF187" i="1"/>
  <c r="CF180" i="1"/>
  <c r="CF139" i="1"/>
  <c r="CF132" i="1"/>
  <c r="CF127" i="1"/>
  <c r="CF103" i="1"/>
  <c r="CF98" i="1"/>
  <c r="CF87" i="1"/>
  <c r="CF82" i="1"/>
  <c r="CF70" i="1"/>
  <c r="CF23" i="1"/>
  <c r="CF19" i="1"/>
  <c r="CF216" i="1"/>
  <c r="CF144" i="1"/>
  <c r="CF72" i="1"/>
  <c r="CF263" i="1"/>
  <c r="CF266" i="1"/>
  <c r="J266" i="1"/>
  <c r="CF254" i="1"/>
  <c r="J254" i="1"/>
  <c r="CF246" i="1"/>
  <c r="J246" i="1"/>
  <c r="CF230" i="1"/>
  <c r="J230" i="1"/>
  <c r="CF171" i="1"/>
  <c r="J184" i="1"/>
  <c r="CF184" i="1"/>
  <c r="J56" i="1"/>
  <c r="CF56" i="1"/>
  <c r="CF255" i="1"/>
  <c r="CF138" i="1"/>
  <c r="J248" i="1"/>
  <c r="CF248" i="1"/>
  <c r="J164" i="1"/>
  <c r="CF164" i="1"/>
  <c r="J120" i="1"/>
  <c r="CF120" i="1"/>
  <c r="CF243" i="1"/>
  <c r="CF215" i="1"/>
  <c r="CF179" i="1"/>
  <c r="CF131" i="1"/>
  <c r="CF92" i="1"/>
  <c r="CF43" i="1"/>
  <c r="CF27" i="1"/>
  <c r="CF22" i="1"/>
  <c r="CF18" i="1"/>
  <c r="CF7" i="1"/>
  <c r="CF272" i="1"/>
  <c r="CF200" i="1"/>
  <c r="CF128" i="1"/>
  <c r="CF2" i="1"/>
  <c r="J2" i="1"/>
  <c r="CF44" i="1"/>
  <c r="J273" i="1"/>
  <c r="CF269" i="1"/>
  <c r="J269" i="1"/>
  <c r="CF265" i="1"/>
  <c r="J265" i="1"/>
  <c r="J261" i="1"/>
  <c r="J257" i="1"/>
  <c r="J253" i="1"/>
  <c r="CF249" i="1"/>
  <c r="J249" i="1"/>
  <c r="CF245" i="1"/>
  <c r="J245" i="1"/>
  <c r="J241" i="1"/>
  <c r="J237" i="1"/>
  <c r="CF233" i="1"/>
  <c r="J233" i="1"/>
  <c r="CF229" i="1"/>
  <c r="J229" i="1"/>
  <c r="CF225" i="1"/>
  <c r="J225" i="1"/>
  <c r="J221" i="1"/>
  <c r="J217" i="1"/>
  <c r="J213" i="1"/>
  <c r="J209" i="1"/>
  <c r="CF205" i="1"/>
  <c r="J205" i="1"/>
  <c r="CF201" i="1"/>
  <c r="J201" i="1"/>
  <c r="CF197" i="1"/>
  <c r="J197" i="1"/>
  <c r="CF193" i="1"/>
  <c r="J193" i="1"/>
  <c r="J189" i="1"/>
  <c r="J185" i="1"/>
  <c r="J181" i="1"/>
  <c r="CF177" i="1"/>
  <c r="J177" i="1"/>
  <c r="CF173" i="1"/>
  <c r="J173" i="1"/>
  <c r="CF169" i="1"/>
  <c r="J169" i="1"/>
  <c r="J165" i="1"/>
  <c r="J161" i="1"/>
  <c r="J157" i="1"/>
  <c r="J153" i="1"/>
  <c r="CF149" i="1"/>
  <c r="J149" i="1"/>
  <c r="CF145" i="1"/>
  <c r="J145" i="1"/>
  <c r="CF141" i="1"/>
  <c r="J141" i="1"/>
  <c r="CF137" i="1"/>
  <c r="J137" i="1"/>
  <c r="CF133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<sst xmlns="http://schemas.openxmlformats.org/spreadsheetml/2006/main" count="17300" uniqueCount="3936">
  <si>
    <t>Urut</t>
  </si>
  <si>
    <t>No. Pendaftaran</t>
  </si>
  <si>
    <t>Nama Lengkap</t>
  </si>
  <si>
    <t>Jalur Masuk</t>
  </si>
  <si>
    <t>Gelombang</t>
  </si>
  <si>
    <t>Kelompok Ujian</t>
  </si>
  <si>
    <t>Pilihan I</t>
  </si>
  <si>
    <t>Pilihan II</t>
  </si>
  <si>
    <t>Pilihan III</t>
  </si>
  <si>
    <t>Ruang</t>
  </si>
  <si>
    <t>Agama</t>
  </si>
  <si>
    <t>Tempat Lahir</t>
  </si>
  <si>
    <t>Tanggal Lahir</t>
  </si>
  <si>
    <t>Umum</t>
  </si>
  <si>
    <t>Jurusan</t>
  </si>
  <si>
    <t>Lulus</t>
  </si>
  <si>
    <t>Mtk</t>
  </si>
  <si>
    <t>B.Ing.</t>
  </si>
  <si>
    <t>B.Ind</t>
  </si>
  <si>
    <t>Mtk (Raport)</t>
  </si>
  <si>
    <t>B.Ing (Raport)</t>
  </si>
  <si>
    <t>B.Ind (Raport)</t>
  </si>
  <si>
    <t>Alamat_1</t>
  </si>
  <si>
    <t>Alamat_2</t>
  </si>
  <si>
    <t>Kelurahan</t>
  </si>
  <si>
    <t>Kecamatan</t>
  </si>
  <si>
    <t>Kota</t>
  </si>
  <si>
    <t>Telp</t>
  </si>
  <si>
    <t>Email</t>
  </si>
  <si>
    <t>NIK/No KTP</t>
  </si>
  <si>
    <t>Pekerjaan</t>
  </si>
  <si>
    <t>Nama Tempat Kerja</t>
  </si>
  <si>
    <t>Alamat Tempat Kerja</t>
  </si>
  <si>
    <t>Posisi/Jabatan</t>
  </si>
  <si>
    <t>Sumber Informasi</t>
  </si>
  <si>
    <t>Asal SMTA</t>
  </si>
  <si>
    <t>Kota/Kabupaten SMTA Asal</t>
  </si>
  <si>
    <t>Propinsi SMTA Asal</t>
  </si>
  <si>
    <t>Nama PT (S1)</t>
  </si>
  <si>
    <t>Status PT (S1)</t>
  </si>
  <si>
    <t>Fakultas (S1)</t>
  </si>
  <si>
    <t>Jurusan/Program Studi (S1)</t>
  </si>
  <si>
    <t>Jalur Penyelesaian Studi (S1)</t>
  </si>
  <si>
    <t>IPK/Yudisium (S1)</t>
  </si>
  <si>
    <t>Tanggal Lulus (S1)</t>
  </si>
  <si>
    <t>Beban Studi (SKS) (S1)</t>
  </si>
  <si>
    <t>Nama PT (S2)</t>
  </si>
  <si>
    <t>Status PT (S2)</t>
  </si>
  <si>
    <t>Fakultas (S2)</t>
  </si>
  <si>
    <t>Jurusan/Program Studi (S2)</t>
  </si>
  <si>
    <t>Jalur Penyelesaian Studi (S2)</t>
  </si>
  <si>
    <t>IPK/Yudisium (S2)</t>
  </si>
  <si>
    <t>Tanggal Lulus (S2)</t>
  </si>
  <si>
    <t>Beban Studi (SKS) (S2)</t>
  </si>
  <si>
    <t>NIK Ayah</t>
  </si>
  <si>
    <t>Nama Ayah</t>
  </si>
  <si>
    <t>Pekerjaan Ayah</t>
  </si>
  <si>
    <t>Pendidikan Ayah</t>
  </si>
  <si>
    <t>NIK Ibu</t>
  </si>
  <si>
    <t>Nama Ibu</t>
  </si>
  <si>
    <t>Pekerjaan Ibu</t>
  </si>
  <si>
    <t>Pendidikan Ibu</t>
  </si>
  <si>
    <t>Alamat Orang Tua</t>
  </si>
  <si>
    <t>Alamat Lain Orang Tua</t>
  </si>
  <si>
    <t>Kota Orang Tua</t>
  </si>
  <si>
    <t>No. Telp Orang Tua</t>
  </si>
  <si>
    <t>Tanggal Pendaftaran</t>
  </si>
  <si>
    <t>Status Rumah</t>
  </si>
  <si>
    <t>Kwh Listrik</t>
  </si>
  <si>
    <t>Luas Tanah (m2)</t>
  </si>
  <si>
    <t>Luas Bangunan (m2)</t>
  </si>
  <si>
    <t>Penghasilan Ayah (Rp)</t>
  </si>
  <si>
    <t>Penghasilan Ibu (Rp)</t>
  </si>
  <si>
    <t>Jumlah anak dalam tanggungan</t>
  </si>
  <si>
    <t>YULIANA FARIDATUSSOLEHAH</t>
  </si>
  <si>
    <t>UMM D3</t>
  </si>
  <si>
    <t>Gelombang - I</t>
  </si>
  <si>
    <t>EKONOMI</t>
  </si>
  <si>
    <t>PERPAJAKAN</t>
  </si>
  <si>
    <t/>
  </si>
  <si>
    <t>LAB005 - Labkom Manajemen (GD-B)</t>
  </si>
  <si>
    <t>P</t>
  </si>
  <si>
    <t>ISLAM</t>
  </si>
  <si>
    <t>LEBAK</t>
  </si>
  <si>
    <t>18-07-2003</t>
  </si>
  <si>
    <t>SMKN</t>
  </si>
  <si>
    <t>Lain-lain</t>
  </si>
  <si>
    <t>Kp. Cilengkong</t>
  </si>
  <si>
    <t>Karoya</t>
  </si>
  <si>
    <t>Kec. Cirinten</t>
  </si>
  <si>
    <t>Kab. Lebak</t>
  </si>
  <si>
    <t>081389089643</t>
  </si>
  <si>
    <t>yulianafaridatussolehah@gmail.com</t>
  </si>
  <si>
    <t>3603285807030003</t>
  </si>
  <si>
    <t>Mahasiswa</t>
  </si>
  <si>
    <t>SMKN 1 CIRINTEN</t>
  </si>
  <si>
    <t>3603281608700008</t>
  </si>
  <si>
    <t>ASRAP SARIPUDIN</t>
  </si>
  <si>
    <t>PETANI/NELAYAN</t>
  </si>
  <si>
    <t>TAMAT SMTA</t>
  </si>
  <si>
    <t>3603284405800002</t>
  </si>
  <si>
    <t>SURYATI</t>
  </si>
  <si>
    <t>TAMAT SMTP</t>
  </si>
  <si>
    <t>081237508929</t>
  </si>
  <si>
    <t>13-07-2021</t>
  </si>
  <si>
    <t>Rumah Orang Tua</t>
  </si>
  <si>
    <t>450 Kwh</t>
  </si>
  <si>
    <t>AHMAD ZULFIKAR SURACHMAN</t>
  </si>
  <si>
    <t>MANAJEMEN PEMASARAN (D3)</t>
  </si>
  <si>
    <t>AKUNTANSI D3</t>
  </si>
  <si>
    <t>L</t>
  </si>
  <si>
    <t>PANDEGLANG</t>
  </si>
  <si>
    <t>13-11-2001</t>
  </si>
  <si>
    <t>MAS</t>
  </si>
  <si>
    <t>SMU/MA IPS</t>
  </si>
  <si>
    <t>KP. KALUMPANG SUKAMULYA</t>
  </si>
  <si>
    <t>RANCA TEUREUP</t>
  </si>
  <si>
    <t>Kec. Labuan</t>
  </si>
  <si>
    <t>Kab. Pandeglang</t>
  </si>
  <si>
    <t>081314569751</t>
  </si>
  <si>
    <t>ahmaddzulfikarsurachman@gmail.com</t>
  </si>
  <si>
    <t>3601120107020029</t>
  </si>
  <si>
    <t>LAIN-LAIN</t>
  </si>
  <si>
    <t>-</t>
  </si>
  <si>
    <t>MAS AL IHSAN PANDEGLANG</t>
  </si>
  <si>
    <t>3601121910650001</t>
  </si>
  <si>
    <t>ALM TATANG SURACHMAN</t>
  </si>
  <si>
    <t>SARJANA</t>
  </si>
  <si>
    <t>3601125301730001</t>
  </si>
  <si>
    <t>YAYAH RODIAH</t>
  </si>
  <si>
    <t>WIRASWASTA</t>
  </si>
  <si>
    <t>LAINNYA</t>
  </si>
  <si>
    <t>081382900172</t>
  </si>
  <si>
    <t>25-06-2021</t>
  </si>
  <si>
    <t>1300 Kwh</t>
  </si>
  <si>
    <t>DEDI ARMANDO SIREGAR</t>
  </si>
  <si>
    <t>Gunung tua</t>
  </si>
  <si>
    <t>25-06-2002</t>
  </si>
  <si>
    <t>MAN</t>
  </si>
  <si>
    <t>Desa Parupuk Jae</t>
  </si>
  <si>
    <t>Kec. Padang Bolak Julu</t>
  </si>
  <si>
    <t>Kab. Padang Lawas utara</t>
  </si>
  <si>
    <t>081265783785</t>
  </si>
  <si>
    <t>armandsiregar001@gmail.com</t>
  </si>
  <si>
    <t>1220052506020001</t>
  </si>
  <si>
    <t>Internet</t>
  </si>
  <si>
    <t>MAN 1 PADANGSIDIMPUAN</t>
  </si>
  <si>
    <t>Kota Padang Sidempuan</t>
  </si>
  <si>
    <t>1220050809680001</t>
  </si>
  <si>
    <t>PARMOHONAN SIREGAR</t>
  </si>
  <si>
    <t>1220054708680001</t>
  </si>
  <si>
    <t>NURMASARI HARAHAP</t>
  </si>
  <si>
    <t>TAMAT SD</t>
  </si>
  <si>
    <t>Desa Parupuk Jae Kecamatan Padang bolak Julu</t>
  </si>
  <si>
    <t>081263171918</t>
  </si>
  <si>
    <t>08-07-2021</t>
  </si>
  <si>
    <t>MUHAMAD ROHMATULLOH</t>
  </si>
  <si>
    <t>PERBANKAN DAN KEUANGAN</t>
  </si>
  <si>
    <t>kota serang</t>
  </si>
  <si>
    <t>18-04-2003</t>
  </si>
  <si>
    <t>SMUN</t>
  </si>
  <si>
    <t>SMU/MA IPA</t>
  </si>
  <si>
    <t>Kp. parakan pasir, Des parakan, Kec. jawilan</t>
  </si>
  <si>
    <t>Parakan</t>
  </si>
  <si>
    <t>Kec. Jawilan</t>
  </si>
  <si>
    <t>Kab. Serang</t>
  </si>
  <si>
    <t>085222343489</t>
  </si>
  <si>
    <t>muhamadrohmatulloh18@gmail.com</t>
  </si>
  <si>
    <t>3604261804030001</t>
  </si>
  <si>
    <t>SMAN 1 CIKANDE KJSMAN 1 CIRUAS</t>
  </si>
  <si>
    <t>0</t>
  </si>
  <si>
    <t>ADE BAENURI</t>
  </si>
  <si>
    <t>KARYAWAN SWASTA</t>
  </si>
  <si>
    <t>SITI PATIMAH</t>
  </si>
  <si>
    <t>kp.parakan pasir, des. parakan, kec. jawilan</t>
  </si>
  <si>
    <t>081213972307</t>
  </si>
  <si>
    <t>24-06-2021</t>
  </si>
  <si>
    <t>900 Kwh</t>
  </si>
  <si>
    <t>HILMI ARKAN RAMADIANSYAH</t>
  </si>
  <si>
    <t>BANDUNG</t>
  </si>
  <si>
    <t>13-11-2002</t>
  </si>
  <si>
    <t>MAKN</t>
  </si>
  <si>
    <t>SMK Teknik</t>
  </si>
  <si>
    <t>BUMI PUSPIPTEK ASRI BLOK IV/P.32</t>
  </si>
  <si>
    <t>SITU GADUNG</t>
  </si>
  <si>
    <t>Kec. Pagedangan</t>
  </si>
  <si>
    <t>Kab. Tangerang</t>
  </si>
  <si>
    <t>089651154629</t>
  </si>
  <si>
    <t>hilmiarkan222@gmail.com</t>
  </si>
  <si>
    <t>3603221311020002</t>
  </si>
  <si>
    <t>PEGAWAI NEGERI</t>
  </si>
  <si>
    <t>BPPT</t>
  </si>
  <si>
    <t>PUSPIPTEK MUNCUL</t>
  </si>
  <si>
    <t>REKAYASA MUDA</t>
  </si>
  <si>
    <t>SMKN 6 KABUPATEN TANGERANG</t>
  </si>
  <si>
    <t>3603221001690003</t>
  </si>
  <si>
    <t>SAEPULOH</t>
  </si>
  <si>
    <t>3603224310760002</t>
  </si>
  <si>
    <t>RITA SETYASIH</t>
  </si>
  <si>
    <t>081219952537</t>
  </si>
  <si>
    <t>22-06-2021</t>
  </si>
  <si>
    <t>MAYCKEL DWI SETYA WAHYUDI</t>
  </si>
  <si>
    <t>SERANG</t>
  </si>
  <si>
    <t>09-05-2003</t>
  </si>
  <si>
    <t>Jl.Raya Serang Km.38,5 No.1</t>
  </si>
  <si>
    <t>cikande</t>
  </si>
  <si>
    <t>Kec. Cikande</t>
  </si>
  <si>
    <t>081808111101</t>
  </si>
  <si>
    <t>wahyumaykel@gmail.com</t>
  </si>
  <si>
    <t>3604150905030004</t>
  </si>
  <si>
    <t>Lain-Lain</t>
  </si>
  <si>
    <t>SMAN 1 KOTA SERANG</t>
  </si>
  <si>
    <t>Kota Serang</t>
  </si>
  <si>
    <t>SUNARSO</t>
  </si>
  <si>
    <t>PEDAGANG/WIRASWASTA</t>
  </si>
  <si>
    <t>3604154504770009</t>
  </si>
  <si>
    <t>MURNI</t>
  </si>
  <si>
    <t>081296349899</t>
  </si>
  <si>
    <t>30-06-2021</t>
  </si>
  <si>
    <t>&gt; 2200 Kwh</t>
  </si>
  <si>
    <t>HIKMAL BAYUHASAN</t>
  </si>
  <si>
    <t>Serang</t>
  </si>
  <si>
    <t>25-07-2003</t>
  </si>
  <si>
    <t>Kp.rancalembang desa bandulu kec.anyer kota cilego</t>
  </si>
  <si>
    <t>Komplek BWA anyer</t>
  </si>
  <si>
    <t>Bandulu</t>
  </si>
  <si>
    <t>Kec. Cilegon</t>
  </si>
  <si>
    <t>Kota Cilegon</t>
  </si>
  <si>
    <t>081318448592</t>
  </si>
  <si>
    <t>ikmalbayu39@gmail.com</t>
  </si>
  <si>
    <t>3604302500703000</t>
  </si>
  <si>
    <t>Anyer</t>
  </si>
  <si>
    <t>Bawahan</t>
  </si>
  <si>
    <t>Alumni</t>
  </si>
  <si>
    <t>MAS MANAHIJUSSADAT</t>
  </si>
  <si>
    <t>3604300306730003</t>
  </si>
  <si>
    <t>SYAHRUL BAYUNI</t>
  </si>
  <si>
    <t>3604304502800001</t>
  </si>
  <si>
    <t>NURHASANAH</t>
  </si>
  <si>
    <t>Kp.Rancalembang des.bandulu kec. Anyer kab.serang</t>
  </si>
  <si>
    <t>087772990694</t>
  </si>
  <si>
    <t>MUHAMMAD MAMAN HIDAYAT</t>
  </si>
  <si>
    <t>Cilegon</t>
  </si>
  <si>
    <t>25-06-2003</t>
  </si>
  <si>
    <t>LINK. SUKADAMAI PANGGUNG RAWI</t>
  </si>
  <si>
    <t>PANGGUNG RAWI</t>
  </si>
  <si>
    <t>Kec. Jombang</t>
  </si>
  <si>
    <t>081284426793</t>
  </si>
  <si>
    <t>nurmaintanp@gmail.com</t>
  </si>
  <si>
    <t>3672052506030003</t>
  </si>
  <si>
    <t>Brosur</t>
  </si>
  <si>
    <t>SMAN 1 WARINGINKURUNG</t>
  </si>
  <si>
    <t>3672050506690002</t>
  </si>
  <si>
    <t>USMAN TONI</t>
  </si>
  <si>
    <t>HODIJAH</t>
  </si>
  <si>
    <t>LINK. SUKADAMAI RT 002/007</t>
  </si>
  <si>
    <t>15-07-2021</t>
  </si>
  <si>
    <t>REZKY ARDIANSYAH</t>
  </si>
  <si>
    <t>kota bogor</t>
  </si>
  <si>
    <t>02-05-2003</t>
  </si>
  <si>
    <t>kp. Dahu Tengah Rt 006/007 Ds Parigi Kec. Cikande</t>
  </si>
  <si>
    <t>kp.Dahu Tengah, Ds.Parigi rt/rw 006/007</t>
  </si>
  <si>
    <t>Parigi</t>
  </si>
  <si>
    <t>081311809442</t>
  </si>
  <si>
    <t>rezkyardiansyah123@gmail.com</t>
  </si>
  <si>
    <t>3604150205030003</t>
  </si>
  <si>
    <t>SMAS PLUS ASSA ADAH</t>
  </si>
  <si>
    <t>3604151208870005</t>
  </si>
  <si>
    <t>KHUMAERI</t>
  </si>
  <si>
    <t>TNI</t>
  </si>
  <si>
    <t>3604154309740002</t>
  </si>
  <si>
    <t>IKOH LAHIKOH</t>
  </si>
  <si>
    <t>SARJANA MUDA</t>
  </si>
  <si>
    <t>Kp.Dahu Tengah,Ds.Parigi Rt/Rw 006/007</t>
  </si>
  <si>
    <t>087772078855</t>
  </si>
  <si>
    <t>27-06-2021</t>
  </si>
  <si>
    <t>Rumah Sendiri</t>
  </si>
  <si>
    <t>ALIFFAIRUZZAMAN</t>
  </si>
  <si>
    <t>Jakarta</t>
  </si>
  <si>
    <t>06-06-2002</t>
  </si>
  <si>
    <t>Komp. Saruni indah</t>
  </si>
  <si>
    <t>Majasari</t>
  </si>
  <si>
    <t>Kec. Majasari</t>
  </si>
  <si>
    <t>082121815192</t>
  </si>
  <si>
    <t>Aliffairuzzaman116@gmail.com</t>
  </si>
  <si>
    <t>3601340606020004</t>
  </si>
  <si>
    <t>Dosen / Guru</t>
  </si>
  <si>
    <t>SMAN 6 PANDEGLANG</t>
  </si>
  <si>
    <t>3601342106740001</t>
  </si>
  <si>
    <t>WAWAN SUPRIADI</t>
  </si>
  <si>
    <t>3601345605800003</t>
  </si>
  <si>
    <t>RISKA LISNAWATI</t>
  </si>
  <si>
    <t>087772737680</t>
  </si>
  <si>
    <t>MUHAMAD ZIDAN</t>
  </si>
  <si>
    <t>LAB005-2 - Labkom Manajemen (GD-B)</t>
  </si>
  <si>
    <t>12-11-2002</t>
  </si>
  <si>
    <t>Kp. Kareo</t>
  </si>
  <si>
    <t>Sindangkarya</t>
  </si>
  <si>
    <t>Kec. Anyar</t>
  </si>
  <si>
    <t>088298794795</t>
  </si>
  <si>
    <t>muhamadzidan2909@gmail.com</t>
  </si>
  <si>
    <t>3604301211020002</t>
  </si>
  <si>
    <t>3604302009680003</t>
  </si>
  <si>
    <t>FIRMANSYAH</t>
  </si>
  <si>
    <t>3604304209720001</t>
  </si>
  <si>
    <t>ZAINAB</t>
  </si>
  <si>
    <t>Kp. Kareo RT/RW : 07/01</t>
  </si>
  <si>
    <t>0859102839038</t>
  </si>
  <si>
    <t>27-07-2021</t>
  </si>
  <si>
    <t>REGGI PATRIA</t>
  </si>
  <si>
    <t>Pandeglang</t>
  </si>
  <si>
    <t>01-05-2001</t>
  </si>
  <si>
    <t>Kp. Sindang Resmi</t>
  </si>
  <si>
    <t>Purwaraja</t>
  </si>
  <si>
    <t>Kec. Menes</t>
  </si>
  <si>
    <t>082228000512</t>
  </si>
  <si>
    <t>patriareggi4@gmail.com</t>
  </si>
  <si>
    <t>3601130105010001</t>
  </si>
  <si>
    <t>SMAN 4 PANDEGLANG</t>
  </si>
  <si>
    <t>3601131011760002</t>
  </si>
  <si>
    <t>ANANG DILIYANTO</t>
  </si>
  <si>
    <t>3601135509780001</t>
  </si>
  <si>
    <t>YULIAWATI</t>
  </si>
  <si>
    <t>08121235606</t>
  </si>
  <si>
    <t>NAZWA HANIFA KAYLA</t>
  </si>
  <si>
    <t>04-07-2003</t>
  </si>
  <si>
    <t>Kp kadukawali Desa Bulakan, Kec.Cinangka</t>
  </si>
  <si>
    <t>Bulakan</t>
  </si>
  <si>
    <t>Kec. Cinangka</t>
  </si>
  <si>
    <t>083175464974</t>
  </si>
  <si>
    <t>nzwakhaylaa@gmail.com</t>
  </si>
  <si>
    <t>3604314407030004</t>
  </si>
  <si>
    <t>SMAN 1 CINANGKA</t>
  </si>
  <si>
    <t>3601161308790003</t>
  </si>
  <si>
    <t>IIN SUPRIATMAN</t>
  </si>
  <si>
    <t>3604314506850004</t>
  </si>
  <si>
    <t>RINA PUSPITASARI</t>
  </si>
  <si>
    <t>Kp Kadukawali RT.02/06 Desa Bulakan, Kec.Cinangka</t>
  </si>
  <si>
    <t>RAKA DWI NUGRAHA</t>
  </si>
  <si>
    <t>Tangerang</t>
  </si>
  <si>
    <t>KP. SOGE</t>
  </si>
  <si>
    <t>PATRASANA</t>
  </si>
  <si>
    <t>Kec. Kresek</t>
  </si>
  <si>
    <t>081221556306</t>
  </si>
  <si>
    <t>rahayu.diningsih@gmail.com</t>
  </si>
  <si>
    <t>3603060407030001</t>
  </si>
  <si>
    <t>SMAN 7 KABUPATEN TANGERANG</t>
  </si>
  <si>
    <t>3603061407610002</t>
  </si>
  <si>
    <t>RAHEDI</t>
  </si>
  <si>
    <t>PENSIUNAN</t>
  </si>
  <si>
    <t>3603064801630003</t>
  </si>
  <si>
    <t>ADE KURNIASIH</t>
  </si>
  <si>
    <t>KP. SOGE DESA PATRASANA KECAMATAN KRESEK</t>
  </si>
  <si>
    <t>081386369616</t>
  </si>
  <si>
    <t>ALMA SYIERA SOFIA ALMITA</t>
  </si>
  <si>
    <t>Rangkasbitung</t>
  </si>
  <si>
    <t>06-03-2003</t>
  </si>
  <si>
    <t>Jl. Kota Baru II</t>
  </si>
  <si>
    <t>Muara Ciujung Timur</t>
  </si>
  <si>
    <t>Kec. Rangkasbitung</t>
  </si>
  <si>
    <t>081284302927</t>
  </si>
  <si>
    <t>almasyiera06@gmail.com</t>
  </si>
  <si>
    <t>3602144603030003</t>
  </si>
  <si>
    <t>SMAN 2 RANGKASBITUNG</t>
  </si>
  <si>
    <t>3602143108800006</t>
  </si>
  <si>
    <t>BOBY AGUS SOFIA WIHARJA</t>
  </si>
  <si>
    <t>3602145608840015</t>
  </si>
  <si>
    <t>MARISSA DONA ANGELIA</t>
  </si>
  <si>
    <t>08211487055</t>
  </si>
  <si>
    <t>26-07-2021</t>
  </si>
  <si>
    <t>MUHAMMAD BILLIE RUBIANTO</t>
  </si>
  <si>
    <t>18-09-2002</t>
  </si>
  <si>
    <t>Perumnas Ciracas blok A No 9</t>
  </si>
  <si>
    <t>Kec. Serang</t>
  </si>
  <si>
    <t>081386133726</t>
  </si>
  <si>
    <t>muhammadbillie18@gmail.com</t>
  </si>
  <si>
    <t>3673011809020002</t>
  </si>
  <si>
    <t>SMAN 6 KOTA SERANG</t>
  </si>
  <si>
    <t>3604010606581238</t>
  </si>
  <si>
    <t>TOTO SUBIYAKTO</t>
  </si>
  <si>
    <t>PASCASARJANA (S2)</t>
  </si>
  <si>
    <t>3604014812671239</t>
  </si>
  <si>
    <t>LILIS DJUARIAH</t>
  </si>
  <si>
    <t>Perumnas Ciracas blok A No. 9</t>
  </si>
  <si>
    <t>087886153173</t>
  </si>
  <si>
    <t>SITI ASYISYAH AZIZIYAH</t>
  </si>
  <si>
    <t>07-09-2003</t>
  </si>
  <si>
    <t>Lingk. Cipocok Tegal</t>
  </si>
  <si>
    <t>Cipocok Jaya</t>
  </si>
  <si>
    <t>Kec. Cipocok Jaya</t>
  </si>
  <si>
    <t>087871207392</t>
  </si>
  <si>
    <t>ziyahaziziyah07@gmail.com</t>
  </si>
  <si>
    <t>3604024709030041</t>
  </si>
  <si>
    <t>SMAN 2 KOTA SERANG</t>
  </si>
  <si>
    <t>3604020708670038</t>
  </si>
  <si>
    <t>H. ALAWI UDI ALI</t>
  </si>
  <si>
    <t>3604026509670039</t>
  </si>
  <si>
    <t>HJ. RATU YAYU HIDMAH</t>
  </si>
  <si>
    <t>Lingk. Cipocok Tegal, RT01/06, Kec. Cipocok Jaya,</t>
  </si>
  <si>
    <t>087882232817</t>
  </si>
  <si>
    <t>MUHAMMAD GHAZA ALGHAFARI</t>
  </si>
  <si>
    <t>14-03-2002</t>
  </si>
  <si>
    <t>Komplek griya sukses blok f no 23 Sepang Ciracas</t>
  </si>
  <si>
    <t>089503128923</t>
  </si>
  <si>
    <t>ghazaalghafari10@gmail.com</t>
  </si>
  <si>
    <t>3604011403020434</t>
  </si>
  <si>
    <t>3604013003740431</t>
  </si>
  <si>
    <t>MUKTI MULYANA</t>
  </si>
  <si>
    <t>PENSIUNAN PEG.SWASTA</t>
  </si>
  <si>
    <t>3604014105740432</t>
  </si>
  <si>
    <t>SITI NURLAELA</t>
  </si>
  <si>
    <t>Komplek griya sukses ciracas Serang</t>
  </si>
  <si>
    <t>082311182794</t>
  </si>
  <si>
    <t>DETA MARETA SYAH PUTRI</t>
  </si>
  <si>
    <t>30-03-2002</t>
  </si>
  <si>
    <t>Komp. Bumi Panggung Indah Blok U No.08</t>
  </si>
  <si>
    <t>Panggung Rawi</t>
  </si>
  <si>
    <t>0895803234897</t>
  </si>
  <si>
    <t>detamareta3003@gmail.com</t>
  </si>
  <si>
    <t>3672057003020002</t>
  </si>
  <si>
    <t>SMAN 1 CILEGON</t>
  </si>
  <si>
    <t>3672052004650002</t>
  </si>
  <si>
    <t>SUHARTA</t>
  </si>
  <si>
    <t>3672056104750002</t>
  </si>
  <si>
    <t>DEWI RIANI KARTINI INDRIYANINGSIH</t>
  </si>
  <si>
    <t>08176801144</t>
  </si>
  <si>
    <t>MUHAMMAD KAAB ARYADILLA</t>
  </si>
  <si>
    <t>25-04-2003</t>
  </si>
  <si>
    <t>Taman Widya Asri Blok E 11 No 10</t>
  </si>
  <si>
    <t>081384358998</t>
  </si>
  <si>
    <t>dolla426@gmail.com</t>
  </si>
  <si>
    <t>3604012504030208</t>
  </si>
  <si>
    <t>ADELIN SOFYAN</t>
  </si>
  <si>
    <t>ERI SARININGRUM</t>
  </si>
  <si>
    <t>087898951265</t>
  </si>
  <si>
    <t>FEBRIANITA PUTRI SUBANDI</t>
  </si>
  <si>
    <t>LAB006 - Labkom Akuntansi (GD-B)</t>
  </si>
  <si>
    <t>Bandung</t>
  </si>
  <si>
    <t>09-02-2003</t>
  </si>
  <si>
    <t>Kp. Tapen, Cadasari</t>
  </si>
  <si>
    <t>Cadasari</t>
  </si>
  <si>
    <t>Kec. Cadasari</t>
  </si>
  <si>
    <t>08978271321</t>
  </si>
  <si>
    <t>febrianita.ps9@gmail.com</t>
  </si>
  <si>
    <t>3601224902030002</t>
  </si>
  <si>
    <t>SMAN 1 PANDEGLANG</t>
  </si>
  <si>
    <t>3601220210700003</t>
  </si>
  <si>
    <t>SUBANDI</t>
  </si>
  <si>
    <t>3601225206730003</t>
  </si>
  <si>
    <t>ANITA ANDRIANI</t>
  </si>
  <si>
    <t>085210386338</t>
  </si>
  <si>
    <t>17-07-2021</t>
  </si>
  <si>
    <t>WANDA NOVRI HIMAWAN</t>
  </si>
  <si>
    <t>00-00-0000</t>
  </si>
  <si>
    <t>Kp. Pabrik RT 002/RW 002</t>
  </si>
  <si>
    <t>Cigadung</t>
  </si>
  <si>
    <t>Kec. Karang Tanjung</t>
  </si>
  <si>
    <t>089502832542</t>
  </si>
  <si>
    <t>wandanovri996@gmail.com</t>
  </si>
  <si>
    <t>3601255611020001</t>
  </si>
  <si>
    <t>3601250301690003</t>
  </si>
  <si>
    <t>YANUAR HIMAWAN</t>
  </si>
  <si>
    <t>3601255405720001</t>
  </si>
  <si>
    <t>ICIH SUPRIYATI</t>
  </si>
  <si>
    <t>0877 71160854</t>
  </si>
  <si>
    <t>19-07-2021</t>
  </si>
  <si>
    <t>FIRDA FITRIANA</t>
  </si>
  <si>
    <t>CILEGON</t>
  </si>
  <si>
    <t>13-04-2003</t>
  </si>
  <si>
    <t>Link Tegal Cabe</t>
  </si>
  <si>
    <t>Citangkil</t>
  </si>
  <si>
    <t>Kec. Citangkil</t>
  </si>
  <si>
    <t>087809902032</t>
  </si>
  <si>
    <t>firdafitriana13@gmail.com</t>
  </si>
  <si>
    <t>3672085304030002</t>
  </si>
  <si>
    <t>3672081508640003</t>
  </si>
  <si>
    <t>ABAS</t>
  </si>
  <si>
    <t>3672084906740001</t>
  </si>
  <si>
    <t>MASKAYAH</t>
  </si>
  <si>
    <t>LINK TEGAL CABE</t>
  </si>
  <si>
    <t>087771700244</t>
  </si>
  <si>
    <t>16-07-2021</t>
  </si>
  <si>
    <t>VALEN  ALVIANITA</t>
  </si>
  <si>
    <t>09-06-2003</t>
  </si>
  <si>
    <t>Bumi Agung Permai 1 Blok K 5 No. 17</t>
  </si>
  <si>
    <t>Unyur</t>
  </si>
  <si>
    <t>085959118426</t>
  </si>
  <si>
    <t>valenalvianita09@gmail.com</t>
  </si>
  <si>
    <t>3604014906030412</t>
  </si>
  <si>
    <t>SMAN 5 KOTA SERANG</t>
  </si>
  <si>
    <t>3604012510660409</t>
  </si>
  <si>
    <t>RISKI ALFIAN</t>
  </si>
  <si>
    <t>3604015812700410</t>
  </si>
  <si>
    <t>ATI SETIANINGSIH</t>
  </si>
  <si>
    <t>BAP  1 Blok K 5  No. 17 Rt.02 Rw.12 Unyur</t>
  </si>
  <si>
    <t>081911068880</t>
  </si>
  <si>
    <t>NAHAROTUL IZZA RAHMAH</t>
  </si>
  <si>
    <t>15-04-2003</t>
  </si>
  <si>
    <t>SMUS</t>
  </si>
  <si>
    <t>citra gading blok G7 no 20</t>
  </si>
  <si>
    <t>citra gading</t>
  </si>
  <si>
    <t>cipocok jaya</t>
  </si>
  <si>
    <t>081332121046</t>
  </si>
  <si>
    <t>naharotulizza@gmail.com</t>
  </si>
  <si>
    <t>3604025504030380</t>
  </si>
  <si>
    <t>H. BAHRUDIN (ALMARHUM)</t>
  </si>
  <si>
    <t>HJ. MAHFUDOH</t>
  </si>
  <si>
    <t>Citra Gading Blok g7 No.20 Cipocok Jaya Serang</t>
  </si>
  <si>
    <t>081282847199</t>
  </si>
  <si>
    <t>PUTRI OCTAVIANI</t>
  </si>
  <si>
    <t>11-10-2003</t>
  </si>
  <si>
    <t>Cisoka Indah Regency Blok G4 No 7 RT 06 RW 06</t>
  </si>
  <si>
    <t>Sukatani</t>
  </si>
  <si>
    <t>Kec. Cisoka</t>
  </si>
  <si>
    <t>081221907421</t>
  </si>
  <si>
    <t>Putrioctaviani224@gmail.com</t>
  </si>
  <si>
    <t>3603055110030001</t>
  </si>
  <si>
    <t>PT EDS Manufacturing Indonesia</t>
  </si>
  <si>
    <t>Jl. Raya Serang No.Km.24, Balaraja, Kec.Balaraja.</t>
  </si>
  <si>
    <t>Operator</t>
  </si>
  <si>
    <t>SMAN 6 KABUPATEN TANGERANG</t>
  </si>
  <si>
    <t>3603051507760004</t>
  </si>
  <si>
    <t>3603056109780004</t>
  </si>
  <si>
    <t>SUPRAPTI</t>
  </si>
  <si>
    <t>Cisoka indah regency blok G4 No 7 RT 06/06</t>
  </si>
  <si>
    <t>081248340115</t>
  </si>
  <si>
    <t>KHAILA PRIWISASTRA FITRIASYACH</t>
  </si>
  <si>
    <t>28-11-2003</t>
  </si>
  <si>
    <t>Jl. Kubang Wates no.1, samping gerbang bukit palm</t>
  </si>
  <si>
    <t>Kotabumi</t>
  </si>
  <si>
    <t>Kec. Purwakarta</t>
  </si>
  <si>
    <t>081260209665</t>
  </si>
  <si>
    <t>khailapriwisastrafitriasyach@gmail.com</t>
  </si>
  <si>
    <t>3672076811030002</t>
  </si>
  <si>
    <t>SMAN 2 KRAKATAU STEEL CILEGON</t>
  </si>
  <si>
    <t>3672070709750002</t>
  </si>
  <si>
    <t>DHONI PURWAWISASTERA</t>
  </si>
  <si>
    <t>3672076602750004</t>
  </si>
  <si>
    <t>PEPI PRIDIAWANTI</t>
  </si>
  <si>
    <t>081317966179</t>
  </si>
  <si>
    <t>2200 Kwh</t>
  </si>
  <si>
    <t>KETTY MOOR DEVEGA</t>
  </si>
  <si>
    <t>PROTESTAN</t>
  </si>
  <si>
    <t>jln.sutopo no.17</t>
  </si>
  <si>
    <t>Sukarasa</t>
  </si>
  <si>
    <t>Kec. Tangerang</t>
  </si>
  <si>
    <t>Kota Tangerang</t>
  </si>
  <si>
    <t>081289868599</t>
  </si>
  <si>
    <t>kettymoordevega@gmail.com</t>
  </si>
  <si>
    <t>3671016807030002</t>
  </si>
  <si>
    <t>SMAN 6 TANGERANG</t>
  </si>
  <si>
    <t>JUDIKA MANALU</t>
  </si>
  <si>
    <t>3671014308660002</t>
  </si>
  <si>
    <t>NURMAULI SILABAN</t>
  </si>
  <si>
    <t>Jln. Sutopo no.17 rt005/006 kel.sukarasa</t>
  </si>
  <si>
    <t>081222591956</t>
  </si>
  <si>
    <t>ANINDA SUSILAWATI</t>
  </si>
  <si>
    <t>Serang, Banten</t>
  </si>
  <si>
    <t>06-08-2003</t>
  </si>
  <si>
    <t>Taman asri Blok. B no 7</t>
  </si>
  <si>
    <t>Taman asri blok B no 7</t>
  </si>
  <si>
    <t>Taman Baru</t>
  </si>
  <si>
    <t>Kec. Taktakan</t>
  </si>
  <si>
    <t>082111046007</t>
  </si>
  <si>
    <t>Aninddaass@gmail.com</t>
  </si>
  <si>
    <t>3604014608030117</t>
  </si>
  <si>
    <t>SMAN 3 KOTA SERANG</t>
  </si>
  <si>
    <t>AEP SUHERMAN</t>
  </si>
  <si>
    <t>MARIAH</t>
  </si>
  <si>
    <t>Taman asri Blok. B no 7 
RT/RW : 024/006</t>
  </si>
  <si>
    <t>081284955684</t>
  </si>
  <si>
    <t>MUHAMMAD FAJRI AL-FATTAH</t>
  </si>
  <si>
    <t>14-03-2003</t>
  </si>
  <si>
    <t>PURI HIJAU REGENCY</t>
  </si>
  <si>
    <t>TOYOMERTO</t>
  </si>
  <si>
    <t>Kec. Kramatwatu</t>
  </si>
  <si>
    <t>081219776149</t>
  </si>
  <si>
    <t>alfattahmhammadfajri@gmail.com</t>
  </si>
  <si>
    <t>3604051403030006</t>
  </si>
  <si>
    <t>3604052504780002</t>
  </si>
  <si>
    <t>HIRMAN ADIYANTO</t>
  </si>
  <si>
    <t>3604054505780001</t>
  </si>
  <si>
    <t>MAYASRI</t>
  </si>
  <si>
    <t>PURI HIJAU REGENCY RT 05 RW 02 DESA TOYOMERTO</t>
  </si>
  <si>
    <t>087871189574</t>
  </si>
  <si>
    <t>18-07-2021</t>
  </si>
  <si>
    <t>MUHAMMAD RAIHAN ALFAUZI</t>
  </si>
  <si>
    <t>Ciamis</t>
  </si>
  <si>
    <t>05-08-2003</t>
  </si>
  <si>
    <t>Taman Banten lestari Blok c11 A no 39</t>
  </si>
  <si>
    <t>081364331889</t>
  </si>
  <si>
    <t>raihanalfauzi03@gmail.com</t>
  </si>
  <si>
    <t>3604010508031260</t>
  </si>
  <si>
    <t>SMKN 2 KOTA SERANG</t>
  </si>
  <si>
    <t>3604012108700160</t>
  </si>
  <si>
    <t>ADE AGUS HAERUMAN</t>
  </si>
  <si>
    <t>3604014909740963</t>
  </si>
  <si>
    <t>HENI ASRIANI</t>
  </si>
  <si>
    <t>081212880677</t>
  </si>
  <si>
    <t>FITRI NUR HARTANTI</t>
  </si>
  <si>
    <t>09-12-2002</t>
  </si>
  <si>
    <t>KOMP KRAMAT PERMAI JL.PINANG III/46</t>
  </si>
  <si>
    <t>KRAMATWATU</t>
  </si>
  <si>
    <t>081387530629</t>
  </si>
  <si>
    <t>fitrinurhartanti02@gmail.com</t>
  </si>
  <si>
    <t>3604054912020001</t>
  </si>
  <si>
    <t>Mahasiswi</t>
  </si>
  <si>
    <t>3604051205650001</t>
  </si>
  <si>
    <t>PAIMAN</t>
  </si>
  <si>
    <t>3604055003730001</t>
  </si>
  <si>
    <t>SUPARTI</t>
  </si>
  <si>
    <t>KOMP KRAMAT PERMAI JL.PINANG III/46 RT/RW 001/006</t>
  </si>
  <si>
    <t>081314345269</t>
  </si>
  <si>
    <t>DIMAS PRASETYA</t>
  </si>
  <si>
    <t>Lebak</t>
  </si>
  <si>
    <t>17-04-2003</t>
  </si>
  <si>
    <t>KP.BAYAH 1</t>
  </si>
  <si>
    <t>Bayah Barat</t>
  </si>
  <si>
    <t>Kec. Bayah</t>
  </si>
  <si>
    <t>083803200554</t>
  </si>
  <si>
    <t>d.prasetyaaa17@gmail.com</t>
  </si>
  <si>
    <t>3602031704030001</t>
  </si>
  <si>
    <t>SMAN 1 BAYAH</t>
  </si>
  <si>
    <t>3602033001620002</t>
  </si>
  <si>
    <t>MOKHAMAD HARUN</t>
  </si>
  <si>
    <t>3602034507680002</t>
  </si>
  <si>
    <t>ETI SUPRIYATI</t>
  </si>
  <si>
    <t>Bayah I Rt.001/Rw.005 Kel. Bayah Barat, Kec. Bayah</t>
  </si>
  <si>
    <t>087773747209</t>
  </si>
  <si>
    <t>TUBAGUS FATTUH ALTAFFALIH</t>
  </si>
  <si>
    <t>KOTA SERANG</t>
  </si>
  <si>
    <t>19-09-2003</t>
  </si>
  <si>
    <t>KOMP. BUMI  AGUNG PERMAI 1 BLOK M 9 NO 8-9</t>
  </si>
  <si>
    <t>unyur</t>
  </si>
  <si>
    <t>087874753908</t>
  </si>
  <si>
    <t>fatuhaltafalih@gmail.com</t>
  </si>
  <si>
    <t>3604011909030102</t>
  </si>
  <si>
    <t>pelajar</t>
  </si>
  <si>
    <t>SMAN CMBBS</t>
  </si>
  <si>
    <t>3604012103710100</t>
  </si>
  <si>
    <t>TB. ADE SUBHAN</t>
  </si>
  <si>
    <t>3604015204790101</t>
  </si>
  <si>
    <t>NITA APRIANI</t>
  </si>
  <si>
    <t>PEG.SWASTA NON GURU/DOSEN</t>
  </si>
  <si>
    <t>KOMP BUMI AGUNG PERMAI 1 BLOK M9 N0 8-9</t>
  </si>
  <si>
    <t>081906071971</t>
  </si>
  <si>
    <t>MISKA NAJWA EVASINA</t>
  </si>
  <si>
    <t>Kota serang</t>
  </si>
  <si>
    <t>09-03-2002</t>
  </si>
  <si>
    <t>Jl.pegantungan lama, bojonegara cilegon no 10</t>
  </si>
  <si>
    <t>Jombang wetan</t>
  </si>
  <si>
    <t>082113092779</t>
  </si>
  <si>
    <t>miskaevasina09@gmail.com</t>
  </si>
  <si>
    <t>3672054903020001</t>
  </si>
  <si>
    <t>Link pegantungan</t>
  </si>
  <si>
    <t>MAN 2 KOTA SERANG</t>
  </si>
  <si>
    <t>MISRI</t>
  </si>
  <si>
    <t>3672056107730001</t>
  </si>
  <si>
    <t>IYUL YULIATI</t>
  </si>
  <si>
    <t>Jl. Pegantungan lama, Jombang, jombang wetan no 10</t>
  </si>
  <si>
    <t>085966271216</t>
  </si>
  <si>
    <t>PUTRI PURNAMA INDAH</t>
  </si>
  <si>
    <t>24-07-2002</t>
  </si>
  <si>
    <t>Kp.leuweung gede</t>
  </si>
  <si>
    <t>Parahu</t>
  </si>
  <si>
    <t>Kec. Sukamulya</t>
  </si>
  <si>
    <t>085280004546</t>
  </si>
  <si>
    <t>putripurnamaaaaa282@gmail.com</t>
  </si>
  <si>
    <t>3603276407020001</t>
  </si>
  <si>
    <t>SMKS AT TAQWA JAKARTA</t>
  </si>
  <si>
    <t>Kota Jakarta Pusat</t>
  </si>
  <si>
    <t>3603271703730002</t>
  </si>
  <si>
    <t>JUHRO AL-KHAIRI</t>
  </si>
  <si>
    <t>3603275812760002</t>
  </si>
  <si>
    <t>NANI HARYANI</t>
  </si>
  <si>
    <t>MOCH NOVAN ALFARSI</t>
  </si>
  <si>
    <t>17-11-1999</t>
  </si>
  <si>
    <t>Jl.Siliwangi BTN ONA Blok C5 No5</t>
  </si>
  <si>
    <t>Rangkasbitung timur</t>
  </si>
  <si>
    <t>089527029724</t>
  </si>
  <si>
    <t>nvnalfarsi@gmail.com</t>
  </si>
  <si>
    <t>3602141711990002</t>
  </si>
  <si>
    <t>SMAN 3 RANGKAS BITUNG</t>
  </si>
  <si>
    <t>3602141110570001</t>
  </si>
  <si>
    <t>EMBIK ABIDIN</t>
  </si>
  <si>
    <t>3602145205622000</t>
  </si>
  <si>
    <t>NENENG MUDAWAMAH</t>
  </si>
  <si>
    <t>BTN ONA Blok C5 No5</t>
  </si>
  <si>
    <t>087871533797</t>
  </si>
  <si>
    <t>THERESIA LAIREN KOTTE</t>
  </si>
  <si>
    <t>KATHOLIK</t>
  </si>
  <si>
    <t>Gontara</t>
  </si>
  <si>
    <t>05-11-2002</t>
  </si>
  <si>
    <t>SMKS</t>
  </si>
  <si>
    <t>SMK Ekonomi</t>
  </si>
  <si>
    <t>BBS 3 BLOK A4 NO.23</t>
  </si>
  <si>
    <t>Ciwedus</t>
  </si>
  <si>
    <t>081340851334</t>
  </si>
  <si>
    <t>theresialairen@gmail.com</t>
  </si>
  <si>
    <t>7206014511020002</t>
  </si>
  <si>
    <t>SMKS YP 17 CILEGON</t>
  </si>
  <si>
    <t>7206012103750002</t>
  </si>
  <si>
    <t>AMOS JATOR KOTTE</t>
  </si>
  <si>
    <t>7206014907820002</t>
  </si>
  <si>
    <t>ESRAN MASOGU</t>
  </si>
  <si>
    <t>Desa ensa Kec Mori Atas Kab. Morowali Utara</t>
  </si>
  <si>
    <t>KABUPATEN MOROWALI UTARA</t>
  </si>
  <si>
    <t>085398597117</t>
  </si>
  <si>
    <t>ALIF FITRIADI PRAMUDYA</t>
  </si>
  <si>
    <t>Kec.Bantargebang pangkalan 5 rt04 rw01 komp pdk</t>
  </si>
  <si>
    <t>Tidak ada</t>
  </si>
  <si>
    <t>Ciketing udik</t>
  </si>
  <si>
    <t>Kec. Bantargebang</t>
  </si>
  <si>
    <t>Kota Bekasi</t>
  </si>
  <si>
    <t>082122192256</t>
  </si>
  <si>
    <t>aliffpramudyaa741@gmail.com</t>
  </si>
  <si>
    <t>3275070912980010</t>
  </si>
  <si>
    <t>Pabrikasi</t>
  </si>
  <si>
    <t>Jln raya narogong km 25.5 klp nunggal</t>
  </si>
  <si>
    <t>SMAN 15 BEKASI</t>
  </si>
  <si>
    <t>3275070311750026</t>
  </si>
  <si>
    <t>DARUL ADIL PRAMARTA</t>
  </si>
  <si>
    <t>3175064707760031</t>
  </si>
  <si>
    <t>SUHENDRA</t>
  </si>
  <si>
    <t>BantargebangKomp pdk rt04 rw01 jl Distribusi no 5</t>
  </si>
  <si>
    <t>081383288809</t>
  </si>
  <si>
    <t>ELIA YULIYANAH</t>
  </si>
  <si>
    <t>09-07-2003</t>
  </si>
  <si>
    <t>Villa Balaraja blok f4 no 14</t>
  </si>
  <si>
    <t>saga</t>
  </si>
  <si>
    <t>Kec. Balaraja</t>
  </si>
  <si>
    <t>081298844966</t>
  </si>
  <si>
    <t>eliayuliyanah001@gmail.com</t>
  </si>
  <si>
    <t>3603014907030003</t>
  </si>
  <si>
    <t>SMAN 1 KABUPATEN TANGERANG</t>
  </si>
  <si>
    <t>3603012103650001</t>
  </si>
  <si>
    <t>DRS. MUHAMAD JAENUDIN, M.PD</t>
  </si>
  <si>
    <t>3603014701680004</t>
  </si>
  <si>
    <t>SUHARTI, S.PD</t>
  </si>
  <si>
    <t>GURU/DOSEN NEGERI</t>
  </si>
  <si>
    <t>Villa Balaraja blok F4 no 14 desa saga</t>
  </si>
  <si>
    <t>081293233030</t>
  </si>
  <si>
    <t>KHOLID RAHMAN GHANY</t>
  </si>
  <si>
    <t>LAB006-2 - Labkom Akuntansi (GD-B)</t>
  </si>
  <si>
    <t>17-02-2003</t>
  </si>
  <si>
    <t>KOMP.CIPUTAT INDAH BLOK.H NO.2</t>
  </si>
  <si>
    <t>Kaligandu</t>
  </si>
  <si>
    <t>081284881928</t>
  </si>
  <si>
    <t>Kholidghony@gmail.com</t>
  </si>
  <si>
    <t>360401170203064</t>
  </si>
  <si>
    <t>3604012109710862</t>
  </si>
  <si>
    <t>HENDRA</t>
  </si>
  <si>
    <t>3673014709830007</t>
  </si>
  <si>
    <t>ALIYAH</t>
  </si>
  <si>
    <t>KOMP. CIPUTAT INDAH BLOK H NO. 2</t>
  </si>
  <si>
    <t>081376861551</t>
  </si>
  <si>
    <t>28-07-2021</t>
  </si>
  <si>
    <t>AKMAL CHOERUDIN</t>
  </si>
  <si>
    <t>CIREBON</t>
  </si>
  <si>
    <t>11-09-2003</t>
  </si>
  <si>
    <t>perumahan griya serdang indah blok E1/2</t>
  </si>
  <si>
    <t>MARGAGIRI</t>
  </si>
  <si>
    <t>0818232295</t>
  </si>
  <si>
    <t>pku.hasanuddin@gmail.com</t>
  </si>
  <si>
    <t>3209241109030002</t>
  </si>
  <si>
    <t>HASANUDIN</t>
  </si>
  <si>
    <t>ALIN SUTIANA</t>
  </si>
  <si>
    <t>081293318372</t>
  </si>
  <si>
    <t>Rumah Saudara</t>
  </si>
  <si>
    <t>MUHAMMAD MARSYA BINTANG DHIYA'ULHAQ</t>
  </si>
  <si>
    <t>30-04-2003</t>
  </si>
  <si>
    <t>LINGKUNGAN SUKALILA</t>
  </si>
  <si>
    <t>KAGUNGAN</t>
  </si>
  <si>
    <t>085694233452</t>
  </si>
  <si>
    <t>marsyabintang30@gmail.com</t>
  </si>
  <si>
    <t>3604013004030228</t>
  </si>
  <si>
    <t>3673011208640001</t>
  </si>
  <si>
    <t>EDI RACHMAT</t>
  </si>
  <si>
    <t>3604015809720226</t>
  </si>
  <si>
    <t>SRI LISTIYOWATI</t>
  </si>
  <si>
    <t>LINK.SUKALILA RT/03 RW/08 KAGUNGAN SERANG</t>
  </si>
  <si>
    <t>085695927764</t>
  </si>
  <si>
    <t>MUHAMMAD RIDHO HAFIIDH</t>
  </si>
  <si>
    <t>03-05-2002</t>
  </si>
  <si>
    <t>Komp.Marga Wiwitan</t>
  </si>
  <si>
    <t>081298298148</t>
  </si>
  <si>
    <t>ridhohafiidh3@gmail.com</t>
  </si>
  <si>
    <t>3604020305020230</t>
  </si>
  <si>
    <t>3604021003650227</t>
  </si>
  <si>
    <t>ENDANG SUDRAJAT</t>
  </si>
  <si>
    <t>3604025505750228</t>
  </si>
  <si>
    <t>NINA</t>
  </si>
  <si>
    <t>Komp.Marga Wiwitan RT001/Rw006</t>
  </si>
  <si>
    <t>081311136169</t>
  </si>
  <si>
    <t>DESTIA MAULIDA</t>
  </si>
  <si>
    <t>10-05-2003</t>
  </si>
  <si>
    <t>KOMP. BPI BLOK TA NO. 13</t>
  </si>
  <si>
    <t>089618812321</t>
  </si>
  <si>
    <t>destiamaul10@gmail.com</t>
  </si>
  <si>
    <t>3672055005030003</t>
  </si>
  <si>
    <t>SMAN 3 CILEGON</t>
  </si>
  <si>
    <t>3672052505700003</t>
  </si>
  <si>
    <t>TARMUJI</t>
  </si>
  <si>
    <t>3672055204750001</t>
  </si>
  <si>
    <t>IDA ROSIDA</t>
  </si>
  <si>
    <t>KOMP. BPI BLOK TA NO. 13 RT 004/RW 006</t>
  </si>
  <si>
    <t>081911252598</t>
  </si>
  <si>
    <t>29-07-2021</t>
  </si>
  <si>
    <t>NAZWA NISHA NABILA</t>
  </si>
  <si>
    <t>KABUPATEN PANDEGLANG</t>
  </si>
  <si>
    <t>KOMP. PURI BHAYANGKARA BLOK B9, NO. 24</t>
  </si>
  <si>
    <t>BANJAR SARI</t>
  </si>
  <si>
    <t>087871132291</t>
  </si>
  <si>
    <t>nzwnsnb@gmail.com</t>
  </si>
  <si>
    <t>3673054511020002</t>
  </si>
  <si>
    <t>3673052708640001</t>
  </si>
  <si>
    <t>DRS. H. AGUS RUSLI, M.PD</t>
  </si>
  <si>
    <t>PNS NON GURU/DOSEN</t>
  </si>
  <si>
    <t>3673055808720001</t>
  </si>
  <si>
    <t>HJ. EKA SUPARTIKA</t>
  </si>
  <si>
    <t>KOMP. PURI BHAYANGKARA BLOK B9, NO.24</t>
  </si>
  <si>
    <t>085920177386</t>
  </si>
  <si>
    <t>RT. DESYIVA PRIMAH DIANI</t>
  </si>
  <si>
    <t>16-12-2003</t>
  </si>
  <si>
    <t>Perum. Puspa Regency Blok A6 No 8</t>
  </si>
  <si>
    <t>0895397177208</t>
  </si>
  <si>
    <t>desyivaprh@gmail.com</t>
  </si>
  <si>
    <t>3673015612030003</t>
  </si>
  <si>
    <t>3673010804610002</t>
  </si>
  <si>
    <t>MOHAMAD MAHMUD, SH.,MH</t>
  </si>
  <si>
    <t>3673016508670002</t>
  </si>
  <si>
    <t>IIT PRIATNASIH, S.PD</t>
  </si>
  <si>
    <t>PERUM. PUSPA REGENCY BLOK A6 NO.8</t>
  </si>
  <si>
    <t>087772508594</t>
  </si>
  <si>
    <t>SOFIA FISKA NANDA</t>
  </si>
  <si>
    <t>15-10-2003</t>
  </si>
  <si>
    <t>BTN Jaha Griya Labuan Asri Blok C3 No02</t>
  </si>
  <si>
    <t>labuan</t>
  </si>
  <si>
    <t>083147188013</t>
  </si>
  <si>
    <t>sofiafiskananda15@gmail.com</t>
  </si>
  <si>
    <t>3601125510030001</t>
  </si>
  <si>
    <t>SMKN 1 PANDEGLANG</t>
  </si>
  <si>
    <t>3601121404750002</t>
  </si>
  <si>
    <t>DIKI PURNO ISKANDAR</t>
  </si>
  <si>
    <t>BURUH</t>
  </si>
  <si>
    <t>3601126506750002</t>
  </si>
  <si>
    <t>HERLINDA JUITA</t>
  </si>
  <si>
    <t>BTN Jaha Griya Labuan Asri Blok C3 No02 Rt13 Rw06</t>
  </si>
  <si>
    <t>081388090549</t>
  </si>
  <si>
    <t>AULIA RIDHA ANANTA</t>
  </si>
  <si>
    <t>07-05-2003</t>
  </si>
  <si>
    <t>PERUMAHAN TAMAN BANJAR AGUNG INDAH, BLOK F36 NO.6</t>
  </si>
  <si>
    <t>BANJAR AGUNG</t>
  </si>
  <si>
    <t>082120193198</t>
  </si>
  <si>
    <t>auliaridha00@gmail.com</t>
  </si>
  <si>
    <t>3604024705030245</t>
  </si>
  <si>
    <t>3604021508660005</t>
  </si>
  <si>
    <t>DENDA RAMDANI</t>
  </si>
  <si>
    <t>3604025309810001</t>
  </si>
  <si>
    <t>SRI NURHAYANTI</t>
  </si>
  <si>
    <t>Perum. Taman  Banjar Agung Indah, blok f36 no6</t>
  </si>
  <si>
    <t>081319974726</t>
  </si>
  <si>
    <t>AMRINA ROSADI ROHMAH</t>
  </si>
  <si>
    <t>Bekasi</t>
  </si>
  <si>
    <t>24-12-2004</t>
  </si>
  <si>
    <t>JL. KABELMAS IV RT 03/RW 030 NO. 15</t>
  </si>
  <si>
    <t>Kaliabang Tengah</t>
  </si>
  <si>
    <t>Kec. Bekasi Utara</t>
  </si>
  <si>
    <t>087781771998</t>
  </si>
  <si>
    <t>amrinarosadiirohmah@gmail.com</t>
  </si>
  <si>
    <t>3275036412030008</t>
  </si>
  <si>
    <t>SMAN 14 BEKASI</t>
  </si>
  <si>
    <t>3275031802740007</t>
  </si>
  <si>
    <t>SOPANDI</t>
  </si>
  <si>
    <t>3275036106760014</t>
  </si>
  <si>
    <t>JUBAEDAH</t>
  </si>
  <si>
    <t>Jl. Kabelmas IV Rt 03/Rw 030, No. 15,</t>
  </si>
  <si>
    <t>087784595277</t>
  </si>
  <si>
    <t>SORAYA HABIBAH</t>
  </si>
  <si>
    <t>OKU TIMUR</t>
  </si>
  <si>
    <t>18-06-2003</t>
  </si>
  <si>
    <t>Kompas dusun VII batu marta VI</t>
  </si>
  <si>
    <t>Jln singosari raya perumnas 3 karawaci tangerang</t>
  </si>
  <si>
    <t>Batu marta VI</t>
  </si>
  <si>
    <t>Kec. Madang Suku III</t>
  </si>
  <si>
    <t>Kab. Ogan Komering Ulu Timur</t>
  </si>
  <si>
    <t>082178922150</t>
  </si>
  <si>
    <t>Soraya180603@gmail.com</t>
  </si>
  <si>
    <t>1608135806030002</t>
  </si>
  <si>
    <t>SMAN 1 MADANG SUKU III</t>
  </si>
  <si>
    <t>1608130112550001</t>
  </si>
  <si>
    <t>PADRI</t>
  </si>
  <si>
    <t>1608134307640001</t>
  </si>
  <si>
    <t>RODIANA</t>
  </si>
  <si>
    <t>081285014385</t>
  </si>
  <si>
    <t>VIVI ARNI GUSMIARNI</t>
  </si>
  <si>
    <t>29-08-2003</t>
  </si>
  <si>
    <t>Kp. Dampit Rt.001 Rw.003  Desa. Sindang Jaya</t>
  </si>
  <si>
    <t>Desa Sindang Jaya</t>
  </si>
  <si>
    <t>Kec. Sindang Jaya</t>
  </si>
  <si>
    <t>089523979724</t>
  </si>
  <si>
    <t>viviarnigusmiarni29@gmail.com</t>
  </si>
  <si>
    <t>3603296908030002</t>
  </si>
  <si>
    <t>SMAN 13 KABUPATEN TANGERANG</t>
  </si>
  <si>
    <t>3603291303670003</t>
  </si>
  <si>
    <t>HAMDAN</t>
  </si>
  <si>
    <t>3603296410790002</t>
  </si>
  <si>
    <t>NURLAELAH</t>
  </si>
  <si>
    <t>Kp. Dampit RT.001/003 Desa Sindang Jaya</t>
  </si>
  <si>
    <t>081311194622</t>
  </si>
  <si>
    <t>DINDA ARYADINATA</t>
  </si>
  <si>
    <t>11-01-2003</t>
  </si>
  <si>
    <t>Kp. Ceplak Rt.002 Rw.001 No.Rumah 050 Ds.Sukamulya</t>
  </si>
  <si>
    <t>SUKAMULYA</t>
  </si>
  <si>
    <t>083147222344</t>
  </si>
  <si>
    <t>dinda.dinata03@gmail.com</t>
  </si>
  <si>
    <t>3603025101030001</t>
  </si>
  <si>
    <t>3603021308670001</t>
  </si>
  <si>
    <t>ISNADINATA</t>
  </si>
  <si>
    <t>3603025906740001</t>
  </si>
  <si>
    <t>AMBAR ARY WIJAYANI</t>
  </si>
  <si>
    <t>081389898944</t>
  </si>
  <si>
    <t>INTAN BERLIANA</t>
  </si>
  <si>
    <t>17-03-2003</t>
  </si>
  <si>
    <t>SMK Pariwisata</t>
  </si>
  <si>
    <t>KP Blosong</t>
  </si>
  <si>
    <t>Serdang</t>
  </si>
  <si>
    <t>089659818340</t>
  </si>
  <si>
    <t>iberliana714@gmail.com</t>
  </si>
  <si>
    <t>3604055703030001</t>
  </si>
  <si>
    <t>SMK YP. FATAHILLAH 1 KRAMATWATU</t>
  </si>
  <si>
    <t>JL. Griya Serdang Indah, No. 229, Serdang Kramatwa</t>
  </si>
  <si>
    <t>Staf Kebersihan</t>
  </si>
  <si>
    <t>3604051007800001</t>
  </si>
  <si>
    <t>SAHIRI</t>
  </si>
  <si>
    <t>3604055010790001</t>
  </si>
  <si>
    <t>NINA MARLINA</t>
  </si>
  <si>
    <t>KP BLOSONG, Ds. Serdang, Kec. Kramatwatu Kab. Sera</t>
  </si>
  <si>
    <t>AMIRATUN NISA ADHWA</t>
  </si>
  <si>
    <t>01-03-2002</t>
  </si>
  <si>
    <t>Jl. Orari Ciracas Komplek Mahar Regency Blok B3</t>
  </si>
  <si>
    <t>Ciracas</t>
  </si>
  <si>
    <t>082120237080</t>
  </si>
  <si>
    <t>rifdatul.ah@gmail.com</t>
  </si>
  <si>
    <t>3604014103020627</t>
  </si>
  <si>
    <t>3604011611690620</t>
  </si>
  <si>
    <t>DENI ARIF HIDAYAT</t>
  </si>
  <si>
    <t>3604016803680621</t>
  </si>
  <si>
    <t>RATNA SUHARTI</t>
  </si>
  <si>
    <t>Ciracas Komplek Mahar Regency Blok B3</t>
  </si>
  <si>
    <t>08121907576</t>
  </si>
  <si>
    <t>AKIS BAHRUL ULUM</t>
  </si>
  <si>
    <t>04-09-2002</t>
  </si>
  <si>
    <t>KP. Ampel</t>
  </si>
  <si>
    <t>Pengampelan</t>
  </si>
  <si>
    <t>Kec. Walantaka</t>
  </si>
  <si>
    <t>081993688388</t>
  </si>
  <si>
    <t>akisbahrul@gmail.com</t>
  </si>
  <si>
    <t>3673030409020002</t>
  </si>
  <si>
    <t>SMAN 1 CIRUAS</t>
  </si>
  <si>
    <t>3673030508600002</t>
  </si>
  <si>
    <t>JUNAEDI</t>
  </si>
  <si>
    <t>PENSIUNAN PNS/TNI</t>
  </si>
  <si>
    <t>3673036210690001</t>
  </si>
  <si>
    <t>SUPRYANAH</t>
  </si>
  <si>
    <t>Kampung Ampel, RT. 04/RW.01, KEL/DES pengampelan,</t>
  </si>
  <si>
    <t>087881350081</t>
  </si>
  <si>
    <t>IRHAM ALDIS BATUBARA</t>
  </si>
  <si>
    <t>23-02-2003</t>
  </si>
  <si>
    <t>JL.Merak Raya Blok H-1 no 108</t>
  </si>
  <si>
    <t>Cikarang utara</t>
  </si>
  <si>
    <t>Kec. Cikarang Utara</t>
  </si>
  <si>
    <t>Kab. Bekasi</t>
  </si>
  <si>
    <t>089631981706</t>
  </si>
  <si>
    <t>irham.aldis@gmail.com</t>
  </si>
  <si>
    <t>3216092302030010</t>
  </si>
  <si>
    <t>TIDAK BEKERJA</t>
  </si>
  <si>
    <t>SMAN 2 CIKARANG UTARA</t>
  </si>
  <si>
    <t>3216090903770010</t>
  </si>
  <si>
    <t>AWALUDDIN</t>
  </si>
  <si>
    <t>3216094605810020</t>
  </si>
  <si>
    <t>MARLENI</t>
  </si>
  <si>
    <t>Jl.Merak Raya B/H-1/108,Cikarang Baru</t>
  </si>
  <si>
    <t>085924340881</t>
  </si>
  <si>
    <t>GERARD CHRISTIAN</t>
  </si>
  <si>
    <t>JAKARTA</t>
  </si>
  <si>
    <t>15-12-2002</t>
  </si>
  <si>
    <t>WISMA TAJUR B4 NO 9 CILEDUG KOTA TANGERANG, BANTEN</t>
  </si>
  <si>
    <t>Ciledug</t>
  </si>
  <si>
    <t>Kec. Ciledug</t>
  </si>
  <si>
    <t>085696781629</t>
  </si>
  <si>
    <t>gerardchristian15@gmail.com</t>
  </si>
  <si>
    <t>3671061512020002</t>
  </si>
  <si>
    <t>SMAN 13 TANGERANG</t>
  </si>
  <si>
    <t>3671061102600003</t>
  </si>
  <si>
    <t>FITNER SINAGA</t>
  </si>
  <si>
    <t>RESDIANA SITANGGANG  (ALM)</t>
  </si>
  <si>
    <t>081807027508</t>
  </si>
  <si>
    <t>30-07-2021</t>
  </si>
  <si>
    <t>JEREMY ARIYESWARA CAHAYA AGVA PUTRA</t>
  </si>
  <si>
    <t>10-01-2003</t>
  </si>
  <si>
    <t>KOMP. TCI BLOK H-10 NO.04</t>
  </si>
  <si>
    <t>Sukmajaya</t>
  </si>
  <si>
    <t>082297948070</t>
  </si>
  <si>
    <t>aoexei123@gmail.com</t>
  </si>
  <si>
    <t>3672051001030002</t>
  </si>
  <si>
    <t>AGUS NURYANTONO</t>
  </si>
  <si>
    <t>ANASTASYA YULVA MUNDUNG</t>
  </si>
  <si>
    <t>KOMP. TCI BLOK.H-10 NO.04</t>
  </si>
  <si>
    <t>081388350118</t>
  </si>
  <si>
    <t>KHAIRA NAZLA AL NAQUIB</t>
  </si>
  <si>
    <t>17-11-2002</t>
  </si>
  <si>
    <t>Link Kiara</t>
  </si>
  <si>
    <t>Kiara</t>
  </si>
  <si>
    <t>087819993686</t>
  </si>
  <si>
    <t>knzlalna@gmail.com</t>
  </si>
  <si>
    <t>3604105711020114</t>
  </si>
  <si>
    <t>3604102004730281</t>
  </si>
  <si>
    <t>SHOLAHUDDIN AL AYUBI</t>
  </si>
  <si>
    <t>DOKTOR (S3)</t>
  </si>
  <si>
    <t>3604106004750690</t>
  </si>
  <si>
    <t>BARKAH</t>
  </si>
  <si>
    <t>Link Kiara rt.01/rw.01, Walantaka, Kota Serang</t>
  </si>
  <si>
    <t>087773067103</t>
  </si>
  <si>
    <t>MUHAMAD ARIEF PRATAMA</t>
  </si>
  <si>
    <t>LAB007 - Labkom Multimedia (GD-C)</t>
  </si>
  <si>
    <t>23-05-2003</t>
  </si>
  <si>
    <t>Kp.salembaran No.35 RT/RW:09/05
kec.Kosambi</t>
  </si>
  <si>
    <t>Cengklong</t>
  </si>
  <si>
    <t>Kec. Kosambi</t>
  </si>
  <si>
    <t>0895377545287</t>
  </si>
  <si>
    <t>muhamadariefpratama31@gmail.com</t>
  </si>
  <si>
    <t>3603142305030002</t>
  </si>
  <si>
    <t>SMAN 5 KABUPATEN TANGERANG</t>
  </si>
  <si>
    <t>SANGIDUN</t>
  </si>
  <si>
    <t>6800000</t>
  </si>
  <si>
    <t>081905110662</t>
  </si>
  <si>
    <t>21-07-2021</t>
  </si>
  <si>
    <t>ADHAM WIRA CAKRA YUDHA</t>
  </si>
  <si>
    <t>12-09-2002</t>
  </si>
  <si>
    <t>Perumahan Permata Safira Blok D2 No.48 Serang</t>
  </si>
  <si>
    <t>Taktakan</t>
  </si>
  <si>
    <t>081382709342</t>
  </si>
  <si>
    <t>Adhamprojeeeect@gmail.com</t>
  </si>
  <si>
    <t>3604041211020058</t>
  </si>
  <si>
    <t>3604042410690063</t>
  </si>
  <si>
    <t>KARYA SUPRIANTO</t>
  </si>
  <si>
    <t>3604044106820002</t>
  </si>
  <si>
    <t>IDA KAMELIA</t>
  </si>
  <si>
    <t>Perumahan Permata safira blok D2 No.48 serang</t>
  </si>
  <si>
    <t>081288302235</t>
  </si>
  <si>
    <t>24-07-2021</t>
  </si>
  <si>
    <t>MOCHAMAD IKHSAN</t>
  </si>
  <si>
    <t>17-07-2003</t>
  </si>
  <si>
    <t>Jl. Sakura No. 34</t>
  </si>
  <si>
    <t>081296129103</t>
  </si>
  <si>
    <t>mochamadikhsan716@gmail.com</t>
  </si>
  <si>
    <t>3672021707030003</t>
  </si>
  <si>
    <t>3672022603620002</t>
  </si>
  <si>
    <t>IWAN GUNAWAN</t>
  </si>
  <si>
    <t>3672025909700002</t>
  </si>
  <si>
    <t>SUSAN KANIA DEWI</t>
  </si>
  <si>
    <t>085695322293</t>
  </si>
  <si>
    <t>22-07-2021</t>
  </si>
  <si>
    <t>IQBAL BIANTY RAHMADANI</t>
  </si>
  <si>
    <t>18-11-2002</t>
  </si>
  <si>
    <t>Graha lestari J13/02 panongan,citraraya tanggerang</t>
  </si>
  <si>
    <t>Mekar bakti</t>
  </si>
  <si>
    <t>Kec. Panongan</t>
  </si>
  <si>
    <t>082299248423</t>
  </si>
  <si>
    <t>ibianty777@gmail.com</t>
  </si>
  <si>
    <t>3603191811020003</t>
  </si>
  <si>
    <t>SMAS ISLAMIC CENTRE</t>
  </si>
  <si>
    <t>3603192812690002</t>
  </si>
  <si>
    <t>MAMAT ROHIMAT</t>
  </si>
  <si>
    <t>3603196806760004</t>
  </si>
  <si>
    <t>ATI RUBIANTI</t>
  </si>
  <si>
    <t>Graha Lestari j13/02 panongan tangerang Banten</t>
  </si>
  <si>
    <t>082220955521</t>
  </si>
  <si>
    <t>CINDY AULIA PUTRI</t>
  </si>
  <si>
    <t>09-02-2004</t>
  </si>
  <si>
    <t>Jl.Nunung Bakri No.09</t>
  </si>
  <si>
    <t>Ko.Barugbug Cikendi Ds.Ciomas Kec.Padarincang</t>
  </si>
  <si>
    <t>Cimuncang</t>
  </si>
  <si>
    <t>085281819204</t>
  </si>
  <si>
    <t>Cindyauliaputri924@gmail.com</t>
  </si>
  <si>
    <t>3216214902040002</t>
  </si>
  <si>
    <t>SMKS BISMILLAH</t>
  </si>
  <si>
    <t>3216211408760012</t>
  </si>
  <si>
    <t>DIDI SUPRIADI</t>
  </si>
  <si>
    <t>3216214602790003</t>
  </si>
  <si>
    <t>ROCHMAWATY</t>
  </si>
  <si>
    <t>JL.Nunung Bakri No.09</t>
  </si>
  <si>
    <t>087892447463</t>
  </si>
  <si>
    <t>ASTIANNUR ARIJZAHRO AFIFAH</t>
  </si>
  <si>
    <t>21-05-2003</t>
  </si>
  <si>
    <t>Jl. Nusantara 1 Blok D8 No.4-5 Ciceri Permai</t>
  </si>
  <si>
    <t>Cipare</t>
  </si>
  <si>
    <t>081310679619</t>
  </si>
  <si>
    <t>astiannurarijzahroafifah@gmail.com</t>
  </si>
  <si>
    <t>3604016105030614</t>
  </si>
  <si>
    <t>3604011408620478</t>
  </si>
  <si>
    <t>AGUSTIANTO S.H</t>
  </si>
  <si>
    <t>3604015205620897</t>
  </si>
  <si>
    <t>DIAN MARDIAN</t>
  </si>
  <si>
    <t>JL. NUSANTARA 1 BLOK D8 NO.4-5 CICERI PERMAI</t>
  </si>
  <si>
    <t>08129000280</t>
  </si>
  <si>
    <t>ACHMAD ILHAM WINADI</t>
  </si>
  <si>
    <t>23-12-2002</t>
  </si>
  <si>
    <t>Griya Lopang Indah blok DG.10 No.01</t>
  </si>
  <si>
    <t>Lopang</t>
  </si>
  <si>
    <t>081212096520</t>
  </si>
  <si>
    <t>achmadilhamwinadi@gmail.com</t>
  </si>
  <si>
    <t>3673012312020003</t>
  </si>
  <si>
    <t>3673010507720002</t>
  </si>
  <si>
    <t>UUN KUSNADI</t>
  </si>
  <si>
    <t>3604016505760536</t>
  </si>
  <si>
    <t>ERLINA</t>
  </si>
  <si>
    <t>08787125</t>
  </si>
  <si>
    <t>23-07-2021</t>
  </si>
  <si>
    <t>NABILA AUDY TRIANI KOMARA PUTRI</t>
  </si>
  <si>
    <t>JL. KAMUNING III NO.5 BBS II RT/RW 026/005 CIWEDUS</t>
  </si>
  <si>
    <t>CIWEDUS</t>
  </si>
  <si>
    <t>0895325036919</t>
  </si>
  <si>
    <t>nabilaaudy11@gmail.com</t>
  </si>
  <si>
    <t>3672025101030002</t>
  </si>
  <si>
    <t>3672021006670001</t>
  </si>
  <si>
    <t>ASEP KOMARA ACHMAD</t>
  </si>
  <si>
    <t>3672027012740001</t>
  </si>
  <si>
    <t>NENI SETIAWATI</t>
  </si>
  <si>
    <t>JL. Kemuning III No. 5 BBS II RT/RW 026/005</t>
  </si>
  <si>
    <t>0817870478</t>
  </si>
  <si>
    <t>NURUL LIZA MAHARANI</t>
  </si>
  <si>
    <t>30-07-2003</t>
  </si>
  <si>
    <t>Permata Balaraja Jl.kalimaya II Blok A14 No.10</t>
  </si>
  <si>
    <t>Saga</t>
  </si>
  <si>
    <t>0895636968219</t>
  </si>
  <si>
    <t>nurulrani77@gmail.com</t>
  </si>
  <si>
    <t>3171037007030001</t>
  </si>
  <si>
    <t>3171032005710004</t>
  </si>
  <si>
    <t>DASRUL</t>
  </si>
  <si>
    <t>3171035103730002</t>
  </si>
  <si>
    <t>NURHAYATI</t>
  </si>
  <si>
    <t>Permata Balaraja Blok A14 No10</t>
  </si>
  <si>
    <t>081382852057</t>
  </si>
  <si>
    <t>MA'RUF NUR FATHURRACHMAN</t>
  </si>
  <si>
    <t>14-04-2003</t>
  </si>
  <si>
    <t>Taman cikande Block B 14 no 7 RT/RW 010/001</t>
  </si>
  <si>
    <t>Cikande</t>
  </si>
  <si>
    <t>Kec. Jayanti</t>
  </si>
  <si>
    <t>081314402423</t>
  </si>
  <si>
    <t>Marufnur1404@gmail.com</t>
  </si>
  <si>
    <t>3603021404030002</t>
  </si>
  <si>
    <t>SMAN 19 KABUPATEN TANGERANG</t>
  </si>
  <si>
    <t>3603021706700001</t>
  </si>
  <si>
    <t>SRIHANTO</t>
  </si>
  <si>
    <t>3603025010700002</t>
  </si>
  <si>
    <t>SULASTI</t>
  </si>
  <si>
    <t>Taman cikande Block B 14 no 7 rt 10 rw 01</t>
  </si>
  <si>
    <t>087733790007</t>
  </si>
  <si>
    <t>20-07-2021</t>
  </si>
  <si>
    <t>WILDA NANDA SARI</t>
  </si>
  <si>
    <t>08-11-2002</t>
  </si>
  <si>
    <t>Kp. kejangkungan</t>
  </si>
  <si>
    <t>Bojonegara</t>
  </si>
  <si>
    <t>Kec. Bojonegara</t>
  </si>
  <si>
    <t>083147318428</t>
  </si>
  <si>
    <t>wildanandasari13@gmail.com</t>
  </si>
  <si>
    <t>3604074811030001</t>
  </si>
  <si>
    <t>SMAN 1 BOJONEGARA</t>
  </si>
  <si>
    <t>3604070404700001</t>
  </si>
  <si>
    <t>DEDI SUNARDI</t>
  </si>
  <si>
    <t>3604074510710001</t>
  </si>
  <si>
    <t>MUHAYATI</t>
  </si>
  <si>
    <t>Kp. Kejangkungan, Kec/Des. Bojonegara, Kab. Serang</t>
  </si>
  <si>
    <t>087774746837</t>
  </si>
  <si>
    <t>MOHAMAD GHIFFARI ADITYA WIBAWA</t>
  </si>
  <si>
    <t>kom. citra gading blok F7 No.15 Rt.01 Rw.11</t>
  </si>
  <si>
    <t>CIPOCOK JAYA</t>
  </si>
  <si>
    <t>081292650378</t>
  </si>
  <si>
    <t>adityaghiffari07@gmail.com</t>
  </si>
  <si>
    <t>3604020608030122</t>
  </si>
  <si>
    <t>3604020201740120</t>
  </si>
  <si>
    <t>AGUNG SULISTIANA</t>
  </si>
  <si>
    <t>3273026304730002</t>
  </si>
  <si>
    <t>YEYET MULYAWATI</t>
  </si>
  <si>
    <t>081316610623</t>
  </si>
  <si>
    <t>NADYA AURULIA PUTRI</t>
  </si>
  <si>
    <t>01-02-2003</t>
  </si>
  <si>
    <t>METRO CENDANA BLOK M 20 NO 06</t>
  </si>
  <si>
    <t>KEBON DALEM</t>
  </si>
  <si>
    <t>085211529811</t>
  </si>
  <si>
    <t>auruliaputri01@gmail.com</t>
  </si>
  <si>
    <t>3672074102030003</t>
  </si>
  <si>
    <t>3672072606750002</t>
  </si>
  <si>
    <t>HARRY ERWANTO</t>
  </si>
  <si>
    <t>3672075903840002</t>
  </si>
  <si>
    <t>NUNI YULYANA</t>
  </si>
  <si>
    <t>METRO CENDANA BLOK M 20 NO 06 CILEGON</t>
  </si>
  <si>
    <t>085281399820</t>
  </si>
  <si>
    <t>GIBRAN WILY SUARGANA</t>
  </si>
  <si>
    <t>03-05-2003</t>
  </si>
  <si>
    <t>CITRA GADING BLOK D1 NO1</t>
  </si>
  <si>
    <t>KARUNDANG</t>
  </si>
  <si>
    <t>081717841179</t>
  </si>
  <si>
    <t>gibran@gmail.com</t>
  </si>
  <si>
    <t>3604020305030127</t>
  </si>
  <si>
    <t>SMAS DAAR EL QOLAM</t>
  </si>
  <si>
    <t>JULIE ADAM</t>
  </si>
  <si>
    <t>DEWI KURAESIN</t>
  </si>
  <si>
    <t>Citra gading blok d1 no 1 rt 03 rw 06</t>
  </si>
  <si>
    <t>087774402508</t>
  </si>
  <si>
    <t>HESTY OCTAVIANI</t>
  </si>
  <si>
    <t>26-10-2002</t>
  </si>
  <si>
    <t>Kp. Kadu Sirung</t>
  </si>
  <si>
    <t>Sukalangu</t>
  </si>
  <si>
    <t>Kec. Saketi</t>
  </si>
  <si>
    <t>087789894014</t>
  </si>
  <si>
    <t>octavianihesty2610@gmail.com</t>
  </si>
  <si>
    <t>3601146610020002</t>
  </si>
  <si>
    <t>ALWAN NASUTION</t>
  </si>
  <si>
    <t>3601146404810001</t>
  </si>
  <si>
    <t>E. MAEMUNAH</t>
  </si>
  <si>
    <t>Kp. Kadu sirung</t>
  </si>
  <si>
    <t>08387428258</t>
  </si>
  <si>
    <t>TANNIA</t>
  </si>
  <si>
    <t>02-10-2002</t>
  </si>
  <si>
    <t>Link.seneja Tegal</t>
  </si>
  <si>
    <t>081290515608</t>
  </si>
  <si>
    <t>tanniaa02@gmail.com</t>
  </si>
  <si>
    <t>3672054210020001</t>
  </si>
  <si>
    <t>YANTO WIJAYA</t>
  </si>
  <si>
    <t>YUNITA</t>
  </si>
  <si>
    <t>Link seneja Tegal</t>
  </si>
  <si>
    <t>087772382778</t>
  </si>
  <si>
    <t>SUCI FITRIANI</t>
  </si>
  <si>
    <t>19-11-2003</t>
  </si>
  <si>
    <t>Cipare Jaya 
Belakang asrama polres serang</t>
  </si>
  <si>
    <t>081224877442</t>
  </si>
  <si>
    <t>sucifitrianii461@gmail.com</t>
  </si>
  <si>
    <t>3673015911020001</t>
  </si>
  <si>
    <t>3604011011600441</t>
  </si>
  <si>
    <t>ASEP TATING</t>
  </si>
  <si>
    <t>3604016010660442</t>
  </si>
  <si>
    <t>ITA ROSTIANA</t>
  </si>
  <si>
    <t>Cipare Jaya rt/03 rw/21</t>
  </si>
  <si>
    <t>087777988777</t>
  </si>
  <si>
    <t>SYIFATUS SHOLIHAH ZAHRA</t>
  </si>
  <si>
    <t>26-11-2002</t>
  </si>
  <si>
    <t>KP. CIPAIT TIMUR</t>
  </si>
  <si>
    <t>CIOMAS</t>
  </si>
  <si>
    <t>Kec. Padarincang</t>
  </si>
  <si>
    <t>0895330091770</t>
  </si>
  <si>
    <t>syifatussholihahzahra@gmail.com</t>
  </si>
  <si>
    <t>3604296611020002</t>
  </si>
  <si>
    <t>Kantor Desa Ciomas</t>
  </si>
  <si>
    <t>Jl. Palka Ciomas Kab Serang Prov. Banten</t>
  </si>
  <si>
    <t>Kepala Desa</t>
  </si>
  <si>
    <t>SMAN 1 CIOMAS</t>
  </si>
  <si>
    <t>3604290206750003</t>
  </si>
  <si>
    <t>H. YANI MULYANI</t>
  </si>
  <si>
    <t>3604295006780008</t>
  </si>
  <si>
    <t>HJ. EHA SHOLEHA</t>
  </si>
  <si>
    <t>081288724289</t>
  </si>
  <si>
    <t>RONI ROHIMI</t>
  </si>
  <si>
    <t>serang</t>
  </si>
  <si>
    <t>03-09-2002</t>
  </si>
  <si>
    <t>kp sadatani</t>
  </si>
  <si>
    <t>kubang baros</t>
  </si>
  <si>
    <t>087711172620</t>
  </si>
  <si>
    <t>ronirohimi55@gmail.com</t>
  </si>
  <si>
    <t>3604310309020001</t>
  </si>
  <si>
    <t>3604311010540004</t>
  </si>
  <si>
    <t>ALIMI</t>
  </si>
  <si>
    <t>TIDAK TAMAT SD</t>
  </si>
  <si>
    <t>3604314101800045</t>
  </si>
  <si>
    <t>TITIN</t>
  </si>
  <si>
    <t>kp. sadatani</t>
  </si>
  <si>
    <t>+628788103260</t>
  </si>
  <si>
    <t>MELDA WANI SIREGAR</t>
  </si>
  <si>
    <t>07-07-2003</t>
  </si>
  <si>
    <t>Kp. Cigalempong</t>
  </si>
  <si>
    <t>Nameng</t>
  </si>
  <si>
    <t>085894661313</t>
  </si>
  <si>
    <t>Meldawani22@gmail.com</t>
  </si>
  <si>
    <t>3602144707030002</t>
  </si>
  <si>
    <t>3602142304650001</t>
  </si>
  <si>
    <t>AMALUDIN SIREGAR</t>
  </si>
  <si>
    <t>3602145010710003</t>
  </si>
  <si>
    <t>ENONG SUKAETI</t>
  </si>
  <si>
    <t>Kp. Cigalempong Rt/Rw. 06/01 Ds. Nameng</t>
  </si>
  <si>
    <t>085939323231</t>
  </si>
  <si>
    <t>MUHAMMAD RIFQI FADLURRAHMAN</t>
  </si>
  <si>
    <t>LAB007-2 - Labkom Multimedia (GD-C)</t>
  </si>
  <si>
    <t>03-09-2003</t>
  </si>
  <si>
    <t>BUKIT CIRACAS PERMAI C7 NO. 13</t>
  </si>
  <si>
    <t>TAMAN GRAHA ASRI 2 BLOK FF4 NO. 20</t>
  </si>
  <si>
    <t>087794844048</t>
  </si>
  <si>
    <t>mrifqifadlurrahman@gmail.com</t>
  </si>
  <si>
    <t>3604010309030908</t>
  </si>
  <si>
    <t>3604011001740877</t>
  </si>
  <si>
    <t>ROKIN ASMARA</t>
  </si>
  <si>
    <t>3604015412791022</t>
  </si>
  <si>
    <t>NUR HASANAH, SE</t>
  </si>
  <si>
    <t>BUKIT CIRACAS PERMAI C7 NO. 13, RT 001/ RW 010</t>
  </si>
  <si>
    <t>087771571166</t>
  </si>
  <si>
    <t>02-08-2021</t>
  </si>
  <si>
    <t>FELLA NURLELA</t>
  </si>
  <si>
    <t>02-07-2003</t>
  </si>
  <si>
    <t>Kp. Kramat  Asem, Rt/Rw. 06/04, desa mekar sari</t>
  </si>
  <si>
    <t>Mekarsari</t>
  </si>
  <si>
    <t>0895377865724</t>
  </si>
  <si>
    <t>fellanurlela@gmail.com</t>
  </si>
  <si>
    <t>3604304207030002</t>
  </si>
  <si>
    <t>3604301304730001</t>
  </si>
  <si>
    <t>MULYADI</t>
  </si>
  <si>
    <t>3604306601780001</t>
  </si>
  <si>
    <t>MASRUROH</t>
  </si>
  <si>
    <t>PRADNYA LUGINA TSURAYA</t>
  </si>
  <si>
    <t>24-09-2003</t>
  </si>
  <si>
    <t>RENGAT HILIR</t>
  </si>
  <si>
    <t>CIPICUNG</t>
  </si>
  <si>
    <t>Kec. Cikedal</t>
  </si>
  <si>
    <t>087785048145</t>
  </si>
  <si>
    <t>pradnyaluginats@gmail.com</t>
  </si>
  <si>
    <t>3601266409030002</t>
  </si>
  <si>
    <t>ADE RUSTANDI, ST (ALM)</t>
  </si>
  <si>
    <t>3601266811800001</t>
  </si>
  <si>
    <t>IKA PURNAWATI</t>
  </si>
  <si>
    <t>RENGAT HILIR 02/07 DESA CIPICUNG KEC CIKEDAL PDG</t>
  </si>
  <si>
    <t>082111794603</t>
  </si>
  <si>
    <t>GISKA FEBRIANI PUTRI</t>
  </si>
  <si>
    <t>puri serang hijau blok d4 no.6</t>
  </si>
  <si>
    <t>087772230776</t>
  </si>
  <si>
    <t>giskafebriani123@gmail.com</t>
  </si>
  <si>
    <t>3673055702030001</t>
  </si>
  <si>
    <t>3673052208730001</t>
  </si>
  <si>
    <t>ACEP HERMAWAN</t>
  </si>
  <si>
    <t>3673054402740001</t>
  </si>
  <si>
    <t>FENIE ROKHANY</t>
  </si>
  <si>
    <t>085939986829</t>
  </si>
  <si>
    <t>31-07-2021</t>
  </si>
  <si>
    <t>WARDATUN NADYA</t>
  </si>
  <si>
    <t>Kp. Priyayi tengah, no. 17</t>
  </si>
  <si>
    <t>Mesjid priyayi</t>
  </si>
  <si>
    <t>Kec. Kasemen</t>
  </si>
  <si>
    <t>082111145975</t>
  </si>
  <si>
    <t>wardatunnadya13@gmail.com</t>
  </si>
  <si>
    <t>3604035311020023</t>
  </si>
  <si>
    <t>SMAS ATTAUFIQIYYAH</t>
  </si>
  <si>
    <t>3604030501720123</t>
  </si>
  <si>
    <t>IMRON ROSADI</t>
  </si>
  <si>
    <t>3604034403760320</t>
  </si>
  <si>
    <t>ISHAKIYAH</t>
  </si>
  <si>
    <t>Kp. Priyayi tengah, no. 17, rt/rw. 01/01</t>
  </si>
  <si>
    <t>081911187087</t>
  </si>
  <si>
    <t>NIKEN ARDIANA LISTY</t>
  </si>
  <si>
    <t>KOMPLEK BPP SANKYU BLOK D5/20</t>
  </si>
  <si>
    <t>PELAMUNAN</t>
  </si>
  <si>
    <t>0895803238002</t>
  </si>
  <si>
    <t>nikennarl@gmail.com</t>
  </si>
  <si>
    <t>3604055403040002</t>
  </si>
  <si>
    <t>SMAN 1 KRAMAT WATU</t>
  </si>
  <si>
    <t>3604051707630003</t>
  </si>
  <si>
    <t>BAMBANG TARMONO</t>
  </si>
  <si>
    <t>3604054503670004</t>
  </si>
  <si>
    <t>NENENG HASANAH</t>
  </si>
  <si>
    <t>081906411484</t>
  </si>
  <si>
    <t>FIRMAN FAKHRUDIN</t>
  </si>
  <si>
    <t>02-08-2003</t>
  </si>
  <si>
    <t>Permata Safira blok G7 no28</t>
  </si>
  <si>
    <t>Permata Safira blok G7 NO28</t>
  </si>
  <si>
    <t>Sepang</t>
  </si>
  <si>
    <t>087881798471</t>
  </si>
  <si>
    <t>firman.ff032@gmail.com</t>
  </si>
  <si>
    <t>3604010208030215</t>
  </si>
  <si>
    <t>3604010505620208</t>
  </si>
  <si>
    <t>M ARIFIN</t>
  </si>
  <si>
    <t>360401520678029</t>
  </si>
  <si>
    <t>ASMARIAH</t>
  </si>
  <si>
    <t>087771201495</t>
  </si>
  <si>
    <t>AHMAD HAFILUDIN</t>
  </si>
  <si>
    <t>Jl.raya Cilegon-serang Kramat Watu RT 01 rw01 km68</t>
  </si>
  <si>
    <t>Link. Sumampir Timur, Rt/Rw : 01/05 Cilegon Banten</t>
  </si>
  <si>
    <t>Kramat Watu</t>
  </si>
  <si>
    <t>087886089423</t>
  </si>
  <si>
    <t>qurrotulaini1607@gmail.com</t>
  </si>
  <si>
    <t>3604051504030001</t>
  </si>
  <si>
    <t>MAS MIFTAHUN NAJAH LAMONGAN</t>
  </si>
  <si>
    <t>3603162101800007</t>
  </si>
  <si>
    <t>AHMAD NAIDIN (ALM)</t>
  </si>
  <si>
    <t>3604054101550004</t>
  </si>
  <si>
    <t>MAEMUNAH ( NENEK)</t>
  </si>
  <si>
    <t>Jl.serang-Cilegon Kramat Watu RT 01 RW 01</t>
  </si>
  <si>
    <t>BARLIANA NUR FITRIA</t>
  </si>
  <si>
    <t>22-12-2002</t>
  </si>
  <si>
    <t>CIKANDE PERMAI T2 NO 12</t>
  </si>
  <si>
    <t>CIKANDE PERMAI</t>
  </si>
  <si>
    <t>081387542330</t>
  </si>
  <si>
    <t>barlianaa22@gmail.com</t>
  </si>
  <si>
    <t>3604156212020003</t>
  </si>
  <si>
    <t>3604150301720001</t>
  </si>
  <si>
    <t>MASDI</t>
  </si>
  <si>
    <t>3604155401730002</t>
  </si>
  <si>
    <t>JAMI</t>
  </si>
  <si>
    <t>CIKANDE PERMAI T2 NO 12 RT 008 RW 009</t>
  </si>
  <si>
    <t>081281663866</t>
  </si>
  <si>
    <t>03-08-2021</t>
  </si>
  <si>
    <t>MUHAMMAD DEVANDRI</t>
  </si>
  <si>
    <t>07-11-2001</t>
  </si>
  <si>
    <t>KP. PEGADUNGAN</t>
  </si>
  <si>
    <t>ANYAR</t>
  </si>
  <si>
    <t>085920718427</t>
  </si>
  <si>
    <t>muhammaddevandri@gmail.com</t>
  </si>
  <si>
    <t>3672040711010001</t>
  </si>
  <si>
    <t>KARTIM (ALM)</t>
  </si>
  <si>
    <t>ARTIK MARITIN (WALI)</t>
  </si>
  <si>
    <t>Kp.pegadungan</t>
  </si>
  <si>
    <t>0817-9942-213</t>
  </si>
  <si>
    <t>OKTOVIRIO YUSUF</t>
  </si>
  <si>
    <t>Bogor</t>
  </si>
  <si>
    <t>18-10-2003</t>
  </si>
  <si>
    <t>Jalan Raya wangun, No 32 Rt05/03</t>
  </si>
  <si>
    <t>SINDANGSARI</t>
  </si>
  <si>
    <t>Kec. Kota Bogor Timur</t>
  </si>
  <si>
    <t>Kota Bogor</t>
  </si>
  <si>
    <t>087871190874</t>
  </si>
  <si>
    <t>oktovirio75yusuf@gmail.com</t>
  </si>
  <si>
    <t>3271021810030007</t>
  </si>
  <si>
    <t>SMAS YPHB</t>
  </si>
  <si>
    <t>3171032510750001</t>
  </si>
  <si>
    <t>MUHAMMAD YUSUF FATONI</t>
  </si>
  <si>
    <t>3271024809750008</t>
  </si>
  <si>
    <t>ELLY ALIYAH</t>
  </si>
  <si>
    <t>081289948116</t>
  </si>
  <si>
    <t>01-08-2021</t>
  </si>
  <si>
    <t>FARISA AMELIA</t>
  </si>
  <si>
    <t>02-02-2003</t>
  </si>
  <si>
    <t>Kp.Sukadana 1 Kasemen RT/RW 002/003</t>
  </si>
  <si>
    <t>Kasemen</t>
  </si>
  <si>
    <t>0895601010473</t>
  </si>
  <si>
    <t>farisaamelia80@gmail.com</t>
  </si>
  <si>
    <t>3604034202030046</t>
  </si>
  <si>
    <t>Belum kerja</t>
  </si>
  <si>
    <t>SMAN 4 KOTA SERANG</t>
  </si>
  <si>
    <t>3604030205760044</t>
  </si>
  <si>
    <t>ISROUDIN</t>
  </si>
  <si>
    <t>3604035009810045</t>
  </si>
  <si>
    <t>FATMAWATI</t>
  </si>
  <si>
    <t>087771111125</t>
  </si>
  <si>
    <t>MUHAMAD NURUL FIRDAUS</t>
  </si>
  <si>
    <t>01-01-1970</t>
  </si>
  <si>
    <t>Kp.Kadu Kombong,Desa Menes</t>
  </si>
  <si>
    <t>Menes</t>
  </si>
  <si>
    <t>082114989508</t>
  </si>
  <si>
    <t>nurulmhmd02@gmail.com</t>
  </si>
  <si>
    <t>3601130605020001</t>
  </si>
  <si>
    <t>3601130606660001</t>
  </si>
  <si>
    <t>BASIT</t>
  </si>
  <si>
    <t>3601136606670003</t>
  </si>
  <si>
    <t>MUMUN MUNJIAH</t>
  </si>
  <si>
    <t>081295956292</t>
  </si>
  <si>
    <t>SHANDY FATUR HIDAYATULLAH</t>
  </si>
  <si>
    <t>Perumnas Ciracas serang</t>
  </si>
  <si>
    <t>07-06-2003</t>
  </si>
  <si>
    <t>Kp. Margawana RT/RW 4/4 kodepos 42353 ds cipadang</t>
  </si>
  <si>
    <t>Cipadang</t>
  </si>
  <si>
    <t>Kec. Cileles</t>
  </si>
  <si>
    <t>088801127893</t>
  </si>
  <si>
    <t>saadah113333@gmail.com</t>
  </si>
  <si>
    <t>3602100706020002</t>
  </si>
  <si>
    <t>SMAN 1 CILELES</t>
  </si>
  <si>
    <t>MUHAMMAD LUKMAN RIFA'I</t>
  </si>
  <si>
    <t>3602104701800003</t>
  </si>
  <si>
    <t>SA'ADAH FISYAFARIYAH</t>
  </si>
  <si>
    <t>Kp. Margawana RT/RW 04/04 DS. Cipadang kec cileles</t>
  </si>
  <si>
    <t>081287063472</t>
  </si>
  <si>
    <t>DENA DINASTY AULIA</t>
  </si>
  <si>
    <t>11-07-2003</t>
  </si>
  <si>
    <t>Kp. Muhara</t>
  </si>
  <si>
    <t>Ciladaeun</t>
  </si>
  <si>
    <t>Kec. Lebakgedong</t>
  </si>
  <si>
    <t>082118125259</t>
  </si>
  <si>
    <t>dinastiaulia11@gmail.com</t>
  </si>
  <si>
    <t>3602251107030002</t>
  </si>
  <si>
    <t>SMAN 1 CIPANAS</t>
  </si>
  <si>
    <t>3602252804660001</t>
  </si>
  <si>
    <t>SUPIYANI</t>
  </si>
  <si>
    <t>3602256505750001</t>
  </si>
  <si>
    <t>LIA NURLIAWATI</t>
  </si>
  <si>
    <t>GURU/DOSEN SWASTA</t>
  </si>
  <si>
    <t>Kp. Muhara Rt. 11/Rw. 02 Desa Ciladaeun</t>
  </si>
  <si>
    <t>082128429068</t>
  </si>
  <si>
    <t>AHMAD RAFLI RIDYASMARA</t>
  </si>
  <si>
    <t>Baturaja</t>
  </si>
  <si>
    <t>01-01-2003</t>
  </si>
  <si>
    <t>Komp. Citra Gading Blok G2 No. 3</t>
  </si>
  <si>
    <t>Cipocok jaya</t>
  </si>
  <si>
    <t>085819377059</t>
  </si>
  <si>
    <t>rafli.ridyasmara@gmail.com</t>
  </si>
  <si>
    <t>3673050101030005</t>
  </si>
  <si>
    <t>3673052011730001</t>
  </si>
  <si>
    <t>SRI HARIADI</t>
  </si>
  <si>
    <t>3673056303770001</t>
  </si>
  <si>
    <t>MARDIANA TUTI</t>
  </si>
  <si>
    <t>Komp. Citra Gading Blok G2/3 Cipocok Jaya, Serang</t>
  </si>
  <si>
    <t>08128877527</t>
  </si>
  <si>
    <t>MEI YANTI BR SURBAKTI</t>
  </si>
  <si>
    <t>Kabanjahe</t>
  </si>
  <si>
    <t>08-05-2001</t>
  </si>
  <si>
    <t>MEDANG LESTARI BLOK D.5 /C.2</t>
  </si>
  <si>
    <t>Medang</t>
  </si>
  <si>
    <t>085360082521</t>
  </si>
  <si>
    <t>meiyanti008@yahoo.com</t>
  </si>
  <si>
    <t>1206154107010026</t>
  </si>
  <si>
    <t>SMAS SWASTA BERSAMA BERASTAGI</t>
  </si>
  <si>
    <t>Kab. Karo</t>
  </si>
  <si>
    <t>ALM.BINTANG SURBAKTI</t>
  </si>
  <si>
    <t>1206154107600017</t>
  </si>
  <si>
    <t>PURNAMA BR TARIGAN</t>
  </si>
  <si>
    <t>DESA CINTA RAKYAT</t>
  </si>
  <si>
    <t>SYAFIQ MAHIB WIJOYO</t>
  </si>
  <si>
    <t>13-09-2003</t>
  </si>
  <si>
    <t>Permata Balaraja Blok A22 No17 Rt01/01 Jl.Jamrud 2</t>
  </si>
  <si>
    <t>SAGA</t>
  </si>
  <si>
    <t>082158055257</t>
  </si>
  <si>
    <t>syafiqmmm3913@gmail.com</t>
  </si>
  <si>
    <t>3603011309030003</t>
  </si>
  <si>
    <t>SUPARDI</t>
  </si>
  <si>
    <t>BINA YUDHA YUTYASTUTI</t>
  </si>
  <si>
    <t>Permata Balaraja Blok A22 No.17 Rt01/01 Jl.Jamrud2</t>
  </si>
  <si>
    <t>081316535278</t>
  </si>
  <si>
    <t>VANIA MEYLINDA ARDIANTO</t>
  </si>
  <si>
    <t>Kudus</t>
  </si>
  <si>
    <t>06-05-2003</t>
  </si>
  <si>
    <t>Grand Apple Residence Blok C No 7</t>
  </si>
  <si>
    <t>081311645991</t>
  </si>
  <si>
    <t>vaniameylinda@gmail.com</t>
  </si>
  <si>
    <t>3604094805030008</t>
  </si>
  <si>
    <t>3604092702790002</t>
  </si>
  <si>
    <t>BANGUN ARDIANTO</t>
  </si>
  <si>
    <t>3604095906830003</t>
  </si>
  <si>
    <t>LINDA DIANA</t>
  </si>
  <si>
    <t>Grand Apple Residence Blok c 7</t>
  </si>
  <si>
    <t>082310671066</t>
  </si>
  <si>
    <t>YUNITA PUTRI</t>
  </si>
  <si>
    <t>11-11-2003</t>
  </si>
  <si>
    <t>Kp. Benua lor rt03 rw01, Sindangheula, pabuaran</t>
  </si>
  <si>
    <t>Sindangheula</t>
  </si>
  <si>
    <t>Kec. Pabuaran</t>
  </si>
  <si>
    <t>087879452368</t>
  </si>
  <si>
    <t>yunitaputri466@gmail.com</t>
  </si>
  <si>
    <t>3604285111030027</t>
  </si>
  <si>
    <t>3604280110570495</t>
  </si>
  <si>
    <t>YAHYA</t>
  </si>
  <si>
    <t>3604284802590496</t>
  </si>
  <si>
    <t>ASTARIAH</t>
  </si>
  <si>
    <t>081282435585</t>
  </si>
  <si>
    <t>RISAN MARTEIN YASIN</t>
  </si>
  <si>
    <t>LAB009 - Labkom Vokasi (GD-FEB)</t>
  </si>
  <si>
    <t>Rangkasbitung lebak banten</t>
  </si>
  <si>
    <t>18-03-2002</t>
  </si>
  <si>
    <t>JL.SURAPATI</t>
  </si>
  <si>
    <t>MUARA CIUJUNG BARAT</t>
  </si>
  <si>
    <t>089516407446</t>
  </si>
  <si>
    <t>marteinyasin123@gmail.com</t>
  </si>
  <si>
    <t>3602141803020001</t>
  </si>
  <si>
    <t>SMAS TERPADU AL QUDWAH</t>
  </si>
  <si>
    <t>B 4390720</t>
  </si>
  <si>
    <t>MUHAMAD NASIR YASIN</t>
  </si>
  <si>
    <t>3602144407750004</t>
  </si>
  <si>
    <t>NINA NOFIAYANA</t>
  </si>
  <si>
    <t>JL. SURAPATI</t>
  </si>
  <si>
    <t>087741184050</t>
  </si>
  <si>
    <t>25-07-2021</t>
  </si>
  <si>
    <t>DHEA FIRDA APRILIA</t>
  </si>
  <si>
    <t>08-04-2003</t>
  </si>
  <si>
    <t>Jl.Raya Rangkas Bitung KM.01 Kabayan Citiis</t>
  </si>
  <si>
    <t>Kabayan</t>
  </si>
  <si>
    <t>Kec. Pandeglang</t>
  </si>
  <si>
    <t>085718289472</t>
  </si>
  <si>
    <t>dheaaprilia492@gmail.com</t>
  </si>
  <si>
    <t>3601214804030001</t>
  </si>
  <si>
    <t>SMAN 2 PANDEGLANG</t>
  </si>
  <si>
    <t>3601211508680001</t>
  </si>
  <si>
    <t>AGUS SUTALAKSANA</t>
  </si>
  <si>
    <t>3601214505690001</t>
  </si>
  <si>
    <t>YETI HAYATI NUFUS</t>
  </si>
  <si>
    <t>085930296888</t>
  </si>
  <si>
    <t>MAULIDA KUSUMAWATI</t>
  </si>
  <si>
    <t>29-05-2003</t>
  </si>
  <si>
    <t>KP. perapatan rt 002 rw 001</t>
  </si>
  <si>
    <t>mancak</t>
  </si>
  <si>
    <t>Kec. Mancak</t>
  </si>
  <si>
    <t>081213413945</t>
  </si>
  <si>
    <t>maulidaksm29@gmail.com</t>
  </si>
  <si>
    <t>3604326905030002</t>
  </si>
  <si>
    <t>3604321102770002</t>
  </si>
  <si>
    <t>IRPAN</t>
  </si>
  <si>
    <t>3604326106810002</t>
  </si>
  <si>
    <t>IIP NAFIATUL UKHRO</t>
  </si>
  <si>
    <t>KP. PERAPATAN RT 002 RW 001</t>
  </si>
  <si>
    <t>087808470101</t>
  </si>
  <si>
    <t>MUHAMAD CHAIRIL DAHBI</t>
  </si>
  <si>
    <t>PANDEGALNG</t>
  </si>
  <si>
    <t>25-08-2002</t>
  </si>
  <si>
    <t>KEC. MUNJUL KAB. PANDEGLANG. PROV. BANTEN</t>
  </si>
  <si>
    <t>kp munjul rt.05 rw.03 desa munjul kec. munjul kab.</t>
  </si>
  <si>
    <t>MUNJUL</t>
  </si>
  <si>
    <t>Kec. Munjul</t>
  </si>
  <si>
    <t>088905903510</t>
  </si>
  <si>
    <t>dahbimunjul123@gmail.com</t>
  </si>
  <si>
    <t>3601082806010002</t>
  </si>
  <si>
    <t>3601082009660001</t>
  </si>
  <si>
    <t>MUKHAMAD ARKIM</t>
  </si>
  <si>
    <t>3601085108750001</t>
  </si>
  <si>
    <t>ASNAH NURFALAH</t>
  </si>
  <si>
    <t>087791006816</t>
  </si>
  <si>
    <t>ASHWAT MAULANA PUTERA</t>
  </si>
  <si>
    <t>Link.waru rt03 rw01 kel.panggungrawi kec.jombang</t>
  </si>
  <si>
    <t>Panggungrawi</t>
  </si>
  <si>
    <t>082291638313</t>
  </si>
  <si>
    <t>Kuatswat@gmail.com</t>
  </si>
  <si>
    <t>3672051411000003</t>
  </si>
  <si>
    <t>SMAS BUDI UTOMO PERAK</t>
  </si>
  <si>
    <t>Kab. Jombang</t>
  </si>
  <si>
    <t>3672051612750002</t>
  </si>
  <si>
    <t>TEGUH PRIBADI PUTERA</t>
  </si>
  <si>
    <t>3672054309770004</t>
  </si>
  <si>
    <t>SITI KOMARIAH</t>
  </si>
  <si>
    <t>Link.waru rt3 rw1 kel.panggungrawi kec. Jombang</t>
  </si>
  <si>
    <t>081911191516</t>
  </si>
  <si>
    <t>ANGGUN AULIA YUFA PUTRI</t>
  </si>
  <si>
    <t>01-02-2004</t>
  </si>
  <si>
    <t>KP.KAMALAKA</t>
  </si>
  <si>
    <t>PANGGUNG JATI</t>
  </si>
  <si>
    <t>087806369582</t>
  </si>
  <si>
    <t>anggunaulia869@gmail.com</t>
  </si>
  <si>
    <t>3604014102041202</t>
  </si>
  <si>
    <t>YUSLANI</t>
  </si>
  <si>
    <t>FATMAWATY</t>
  </si>
  <si>
    <t>KP.KAMALAKA RT.003 RW.005 KEL.PANGGUNG JATI</t>
  </si>
  <si>
    <t>087871971982</t>
  </si>
  <si>
    <t>NAUFAL ABIYYU</t>
  </si>
  <si>
    <t>Kota Tasikmalaya</t>
  </si>
  <si>
    <t>Bumi Serang Damai Blok D6/25</t>
  </si>
  <si>
    <t>Drangong</t>
  </si>
  <si>
    <t>081317458931</t>
  </si>
  <si>
    <t>chenkov404@gmail.com</t>
  </si>
  <si>
    <t>3604042610020270</t>
  </si>
  <si>
    <t>3604042812720267</t>
  </si>
  <si>
    <t>BAMBANG HERMAWAN</t>
  </si>
  <si>
    <t>3604045010800268</t>
  </si>
  <si>
    <t>RATNA SARI</t>
  </si>
  <si>
    <t>081382158915</t>
  </si>
  <si>
    <t>RATU AZIZAH</t>
  </si>
  <si>
    <t>komp.pu pengairan jl.sangego raya n0.114</t>
  </si>
  <si>
    <t>koang jaya</t>
  </si>
  <si>
    <t>Kec. Karawaci</t>
  </si>
  <si>
    <t>081298975561</t>
  </si>
  <si>
    <t>ratusyifafauziah123@gmail.com</t>
  </si>
  <si>
    <t>3671075807030002</t>
  </si>
  <si>
    <t>pt duta garden mahkota</t>
  </si>
  <si>
    <t>jlhusen sastra negara kota tangerang</t>
  </si>
  <si>
    <t>staf admin</t>
  </si>
  <si>
    <t>SMAS YUPPENTEK 1</t>
  </si>
  <si>
    <t>TUBAGUS FARCHAN (ALM)</t>
  </si>
  <si>
    <t>3671074206730005</t>
  </si>
  <si>
    <t>EUIS SUMIATY</t>
  </si>
  <si>
    <t>komp. pu pengairan jl.sangego raya no.114 rt03rw05</t>
  </si>
  <si>
    <t>GHINA NUR AINI NAJLA</t>
  </si>
  <si>
    <t>Perumahan metro cilegon cluster primadona a1 no5</t>
  </si>
  <si>
    <t>Panggung rawi</t>
  </si>
  <si>
    <t>089658046561</t>
  </si>
  <si>
    <t>ghinaaini7@gmail.com</t>
  </si>
  <si>
    <t>3672064906030002</t>
  </si>
  <si>
    <t>3672060711660001</t>
  </si>
  <si>
    <t>RAHMAT</t>
  </si>
  <si>
    <t>(ALMH) WATI SISWATI</t>
  </si>
  <si>
    <t>081389643538</t>
  </si>
  <si>
    <t>FAUZAN AZMIL KHAERI</t>
  </si>
  <si>
    <t>Kp.mekarbakti rt 03 rw 01
Kecamatan panongan</t>
  </si>
  <si>
    <t>Mekarbakti</t>
  </si>
  <si>
    <t>081286220926</t>
  </si>
  <si>
    <t>azmilfauzan0@gmail.com</t>
  </si>
  <si>
    <t>3603190101030011</t>
  </si>
  <si>
    <t>MAS AL ISTIQOMAH</t>
  </si>
  <si>
    <t>3603190112650001</t>
  </si>
  <si>
    <t>CHAERUDIN IDRIS</t>
  </si>
  <si>
    <t>3603196010720004</t>
  </si>
  <si>
    <t>H.ELI NURHAENI</t>
  </si>
  <si>
    <t>Kp.mekarbakti rt 03 rw 01</t>
  </si>
  <si>
    <t>ANDINI PUSPITASARI</t>
  </si>
  <si>
    <t>LAB009=2 - Labkom Vokasi (GD-FEB)</t>
  </si>
  <si>
    <t>Rumah</t>
  </si>
  <si>
    <t>18-06-2002</t>
  </si>
  <si>
    <t>TCP Blok H5 No.07</t>
  </si>
  <si>
    <t>Pelawad</t>
  </si>
  <si>
    <t>Kec. Ciruas</t>
  </si>
  <si>
    <t>082116779397</t>
  </si>
  <si>
    <t>andinipuspita52@gmail.com</t>
  </si>
  <si>
    <t>3604095806020001</t>
  </si>
  <si>
    <t>3604091912690006</t>
  </si>
  <si>
    <t>IWAN KURNIAWAN</t>
  </si>
  <si>
    <t>3604094208720002</t>
  </si>
  <si>
    <t>RINA MARLINA</t>
  </si>
  <si>
    <t>081318950036</t>
  </si>
  <si>
    <t>04-08-2021</t>
  </si>
  <si>
    <t>FADLAN FIRMANSYAH</t>
  </si>
  <si>
    <t>01-07-2002</t>
  </si>
  <si>
    <t>Kp.retel, Des. Karyawangi</t>
  </si>
  <si>
    <t>Karyawangi</t>
  </si>
  <si>
    <t>Kec. Pulosari</t>
  </si>
  <si>
    <t>085782265391</t>
  </si>
  <si>
    <t>fadlanf229@gmail.com</t>
  </si>
  <si>
    <t>3601320107020083</t>
  </si>
  <si>
    <t>3601320306650001</t>
  </si>
  <si>
    <t>ACE JARNUJI</t>
  </si>
  <si>
    <t>3601324203680001</t>
  </si>
  <si>
    <t>ANTISAH</t>
  </si>
  <si>
    <t>Ko.retel.desa karyawangi</t>
  </si>
  <si>
    <t>083873558280</t>
  </si>
  <si>
    <t>SITI MARLIYANI</t>
  </si>
  <si>
    <t>25-05-2002</t>
  </si>
  <si>
    <t>Jl. Cikande-kopo Kp. Sebe Kramat</t>
  </si>
  <si>
    <t>Garut</t>
  </si>
  <si>
    <t>Kec. Kopo</t>
  </si>
  <si>
    <t>083812965778</t>
  </si>
  <si>
    <t>marliyaniiyang@gmail.com</t>
  </si>
  <si>
    <t>3604256505020001</t>
  </si>
  <si>
    <t>SMAS BINA PUTERA KOPO</t>
  </si>
  <si>
    <t>3604250101670011</t>
  </si>
  <si>
    <t>SANTAYA</t>
  </si>
  <si>
    <t>3604255304720002</t>
  </si>
  <si>
    <t>JARTI</t>
  </si>
  <si>
    <t>Kp. Sebe Kramat RT.018/RW. 003 Ds. Garut Kec. Kopo</t>
  </si>
  <si>
    <t>083891352983</t>
  </si>
  <si>
    <t>FARHAN MAULANA</t>
  </si>
  <si>
    <t>09-11-2001</t>
  </si>
  <si>
    <t>Link. Sumampir timur RT/Re 01/04</t>
  </si>
  <si>
    <t>Kebondalem</t>
  </si>
  <si>
    <t>0813984987</t>
  </si>
  <si>
    <t>parhanlana00@gmail.com</t>
  </si>
  <si>
    <t>3672070911010003</t>
  </si>
  <si>
    <t>SMKS AL- ISHLAH</t>
  </si>
  <si>
    <t>SURYADI</t>
  </si>
  <si>
    <t>SUNAINI</t>
  </si>
  <si>
    <t>Link. Sumampir timur RT/RW 01/04</t>
  </si>
  <si>
    <t>081287139885</t>
  </si>
  <si>
    <t>RIZQIANA ZAMSANI</t>
  </si>
  <si>
    <t>kab.tangerang</t>
  </si>
  <si>
    <t>12-10-2002</t>
  </si>
  <si>
    <t>Perum Rajeg blok b 11 no 23</t>
  </si>
  <si>
    <t>Rajeg</t>
  </si>
  <si>
    <t>Kec. Rajeg</t>
  </si>
  <si>
    <t>087780319481</t>
  </si>
  <si>
    <t>Zamsaniiman@gmail.com</t>
  </si>
  <si>
    <t>3603115210020004</t>
  </si>
  <si>
    <t>SMAS AL MUBAROK KOTA SERANG</t>
  </si>
  <si>
    <t>3603112003740001</t>
  </si>
  <si>
    <t>JAMHURI</t>
  </si>
  <si>
    <t>3603114405750005</t>
  </si>
  <si>
    <t>SANIATUN</t>
  </si>
  <si>
    <t>Perum Rajeg asri blok b 11 no 23 rt 06 RW 01</t>
  </si>
  <si>
    <t>081808012647</t>
  </si>
  <si>
    <t>AHDINI KHOIRONIKA</t>
  </si>
  <si>
    <t>04-04-2003</t>
  </si>
  <si>
    <t>Jln.raya Banten link.kelanggaran unyur</t>
  </si>
  <si>
    <t>081333281361</t>
  </si>
  <si>
    <t>ahdinikhoironika4@gmail.com</t>
  </si>
  <si>
    <t>3604014404030282</t>
  </si>
  <si>
    <t>SMAS DAAR EL QOLAM 2</t>
  </si>
  <si>
    <t>H.MULYADI</t>
  </si>
  <si>
    <t>3604017011710275</t>
  </si>
  <si>
    <t>HJ.AWALIYAH</t>
  </si>
  <si>
    <t>Jln.raya banten link.kelanggaran unyur rt02/rw024</t>
  </si>
  <si>
    <t>081906070200</t>
  </si>
  <si>
    <t>MUTIARA ZAKIYAH</t>
  </si>
  <si>
    <t>08-07-2001</t>
  </si>
  <si>
    <t>Legok, Tegal Padang Jln. Cendrawasih No. 10</t>
  </si>
  <si>
    <t>Dragong</t>
  </si>
  <si>
    <t>08111508201</t>
  </si>
  <si>
    <t>mutiarazakiyah9@gmail.com</t>
  </si>
  <si>
    <t>3673064807010001</t>
  </si>
  <si>
    <t>3672072005780001</t>
  </si>
  <si>
    <t>ACHMAD RIDWAN</t>
  </si>
  <si>
    <t>3673066506790001</t>
  </si>
  <si>
    <t>ERIN HADIYANTI</t>
  </si>
  <si>
    <t>08111442579</t>
  </si>
  <si>
    <t>NURJANAH</t>
  </si>
  <si>
    <t>23-01-2002</t>
  </si>
  <si>
    <t>kp.cijahe rt.01 rw.02 des.palanyar kec.cipeucang</t>
  </si>
  <si>
    <t>tidak ada</t>
  </si>
  <si>
    <t>cipeucang</t>
  </si>
  <si>
    <t>Kec. Cipeucang</t>
  </si>
  <si>
    <t>085691566096</t>
  </si>
  <si>
    <t>nurjanah48911@gmail.com</t>
  </si>
  <si>
    <t>3601156301020003</t>
  </si>
  <si>
    <t>DAYAT</t>
  </si>
  <si>
    <t>3601155508630001</t>
  </si>
  <si>
    <t>ENUNG</t>
  </si>
  <si>
    <t>085693444929</t>
  </si>
  <si>
    <t>ALIIFAH KHAIRUNNISA</t>
  </si>
  <si>
    <t>16-09-2002</t>
  </si>
  <si>
    <t>Komp.Bumi Mutiara Serang blok J No 18</t>
  </si>
  <si>
    <t>Banjar agung</t>
  </si>
  <si>
    <t>082127107171</t>
  </si>
  <si>
    <t>nisadarmawan25@gmail.com</t>
  </si>
  <si>
    <t>3604015609020956</t>
  </si>
  <si>
    <t>3604011312780581</t>
  </si>
  <si>
    <t>WAHYU IBRAHIM</t>
  </si>
  <si>
    <t>3604014506790584</t>
  </si>
  <si>
    <t>YUNI RAHAYU</t>
  </si>
  <si>
    <t>Komp.Bumi mutiara serang Blok J No 18</t>
  </si>
  <si>
    <t>087880984976</t>
  </si>
  <si>
    <t>ARIEF RAHMAN ALFARIHIN</t>
  </si>
  <si>
    <t>18-02-2003</t>
  </si>
  <si>
    <t>jl.kh.tb.husni qodir rt04/04 pabuaran baru unyur</t>
  </si>
  <si>
    <t>081284688282</t>
  </si>
  <si>
    <t>amas.arief8@gmail.com</t>
  </si>
  <si>
    <t>3673011802030001</t>
  </si>
  <si>
    <t>SETIYONO</t>
  </si>
  <si>
    <t>ENDEH DARSIH</t>
  </si>
  <si>
    <t>Lingk.pabuaran baru  rt04/04 unyur-serang banten</t>
  </si>
  <si>
    <t>08179978244</t>
  </si>
  <si>
    <t>DEWI ADELIA PUTRI</t>
  </si>
  <si>
    <t>LAB010 - Labkom PUSDAINFO</t>
  </si>
  <si>
    <t>12-03-2002</t>
  </si>
  <si>
    <t>Kp. Curuglanglang</t>
  </si>
  <si>
    <t>Curuglanglang</t>
  </si>
  <si>
    <t>081284558431</t>
  </si>
  <si>
    <t>dewiadelliaputt@gmail.com</t>
  </si>
  <si>
    <t>3601085611070002</t>
  </si>
  <si>
    <t>SMAN 7 PANDEGLANG</t>
  </si>
  <si>
    <t>3601082211850002</t>
  </si>
  <si>
    <t>DADAN WINARYA</t>
  </si>
  <si>
    <t>3601084401830002</t>
  </si>
  <si>
    <t>08136512314</t>
  </si>
  <si>
    <t>05-08-2021</t>
  </si>
  <si>
    <t>ROMIE RASYIDHIDAYAT</t>
  </si>
  <si>
    <t>16-06-2003</t>
  </si>
  <si>
    <t>kp. kareo kebon desa sukamanah kec. baros</t>
  </si>
  <si>
    <t>Sukamanah</t>
  </si>
  <si>
    <t>Kec. Baros</t>
  </si>
  <si>
    <t>081315093531</t>
  </si>
  <si>
    <t>romirasyidhidayat@gmail.com</t>
  </si>
  <si>
    <t>3604221606030001</t>
  </si>
  <si>
    <t>3604221504640002</t>
  </si>
  <si>
    <t>EDI SUHARJA</t>
  </si>
  <si>
    <t>3604224207690002</t>
  </si>
  <si>
    <t>SITI ROMLAH</t>
  </si>
  <si>
    <t>kp.kareo kebon desa sukamana kec. baros kab serang</t>
  </si>
  <si>
    <t>087887277262</t>
  </si>
  <si>
    <t>SARIAH</t>
  </si>
  <si>
    <t>05-10-2003</t>
  </si>
  <si>
    <t>Kp Bangkong ds sukarame kec cikeusal kab serang -b</t>
  </si>
  <si>
    <t>Ds sukarame</t>
  </si>
  <si>
    <t>Kec. Cikeusal</t>
  </si>
  <si>
    <t>085694273792</t>
  </si>
  <si>
    <t>Sariahfachri05@gmail.com</t>
  </si>
  <si>
    <t>3604234510030003</t>
  </si>
  <si>
    <t>MAS AL RAHMAH</t>
  </si>
  <si>
    <t>3604230603760002</t>
  </si>
  <si>
    <t>SAMIAN</t>
  </si>
  <si>
    <t>3604234907840001</t>
  </si>
  <si>
    <t>UNAYAH</t>
  </si>
  <si>
    <t>Kp Bangkong ds sukarame kec cikeusal kab serang</t>
  </si>
  <si>
    <t>083119859344</t>
  </si>
  <si>
    <t>VENI VITRIANI</t>
  </si>
  <si>
    <t>Kp.rengat hilir</t>
  </si>
  <si>
    <t>Cipicung</t>
  </si>
  <si>
    <t>083132871526</t>
  </si>
  <si>
    <t>venivitriani26@gmail.com</t>
  </si>
  <si>
    <t>3601266611020001</t>
  </si>
  <si>
    <t>360126060760001</t>
  </si>
  <si>
    <t>RUSDI</t>
  </si>
  <si>
    <t>3601260607660001</t>
  </si>
  <si>
    <t>IJAH HADIJAH</t>
  </si>
  <si>
    <t>Kp rengat hilir</t>
  </si>
  <si>
    <t>087709865265</t>
  </si>
  <si>
    <t>ANDINI FATRIA NINGSIH</t>
  </si>
  <si>
    <t>17-10-2002</t>
  </si>
  <si>
    <t>Komplek RSS Pemda Blok C7 No15</t>
  </si>
  <si>
    <t>Kampung Balekambang Desa Sukadana Ciomas</t>
  </si>
  <si>
    <t>Banjar sari</t>
  </si>
  <si>
    <t>08176399336</t>
  </si>
  <si>
    <t>Andinifatria@gmail.com</t>
  </si>
  <si>
    <t>3604025710020775</t>
  </si>
  <si>
    <t>SMKN 1 KOTA SERANG</t>
  </si>
  <si>
    <t>360402169760773</t>
  </si>
  <si>
    <t>ANDI SUPIANDI, SE</t>
  </si>
  <si>
    <t>3604024404820774</t>
  </si>
  <si>
    <t>TATU FATIMAH</t>
  </si>
  <si>
    <t>Komplek RSS Pemda Blok C7 No15 Rt 002 RW 013</t>
  </si>
  <si>
    <t>087775552307</t>
  </si>
  <si>
    <t>DEWI RAHMASARI</t>
  </si>
  <si>
    <t>27-08-2002</t>
  </si>
  <si>
    <t>Taman Ciruas Permai Blok H5 No.15 Rt-04 Rw-05</t>
  </si>
  <si>
    <t>082125756401</t>
  </si>
  <si>
    <t>dewirahmasari32@gmail.com</t>
  </si>
  <si>
    <t>3604096708020001</t>
  </si>
  <si>
    <t>3604092406670002</t>
  </si>
  <si>
    <t>JEJEN JAENUDIN</t>
  </si>
  <si>
    <t>3604095505700001</t>
  </si>
  <si>
    <t>NANI NURNIATI</t>
  </si>
  <si>
    <t>081310592260</t>
  </si>
  <si>
    <t>CINDY CAHYAWARDANI</t>
  </si>
  <si>
    <t>Kaliwungu</t>
  </si>
  <si>
    <t>12-06-2002</t>
  </si>
  <si>
    <t>Perumahan Bumi Cikande Indah Blok D2/8</t>
  </si>
  <si>
    <t>081398498988</t>
  </si>
  <si>
    <t>vinacindy12@gmail.com</t>
  </si>
  <si>
    <t>3604155206020005</t>
  </si>
  <si>
    <t>3604150606710004</t>
  </si>
  <si>
    <t>YADI SUDIBYO</t>
  </si>
  <si>
    <t>3604156406770005</t>
  </si>
  <si>
    <t>RUPINAH</t>
  </si>
  <si>
    <t>085218915656</t>
  </si>
  <si>
    <t>SHAFIRA RIZKA ANANDA</t>
  </si>
  <si>
    <t>05-07-2003</t>
  </si>
  <si>
    <t>Jalan Campedak</t>
  </si>
  <si>
    <t>Leuwinanggung</t>
  </si>
  <si>
    <t>Kec. Tapos</t>
  </si>
  <si>
    <t>Kota Depok</t>
  </si>
  <si>
    <t>085773841191</t>
  </si>
  <si>
    <t>shafirarizka020@gmail.com</t>
  </si>
  <si>
    <t>3275104507030005</t>
  </si>
  <si>
    <t>SMKS AL HIDAYAH DEPOK</t>
  </si>
  <si>
    <t>3275100512690013</t>
  </si>
  <si>
    <t>ARIZAL</t>
  </si>
  <si>
    <t>3275105004710007</t>
  </si>
  <si>
    <t>DEDE ACHYANI</t>
  </si>
  <si>
    <t>Jalan Campedak RT/RW 02/05</t>
  </si>
  <si>
    <t>081383611513</t>
  </si>
  <si>
    <t>M.HILMI</t>
  </si>
  <si>
    <t>20-04-2003</t>
  </si>
  <si>
    <t>Kp. kadu bangkong</t>
  </si>
  <si>
    <t>08</t>
  </si>
  <si>
    <t>faizalahsan42@gmail.com</t>
  </si>
  <si>
    <t>3601130701084578</t>
  </si>
  <si>
    <t>MAS NURUL AMAL PUSAT</t>
  </si>
  <si>
    <t>3601132306550001</t>
  </si>
  <si>
    <t>KH DJUNAEDI</t>
  </si>
  <si>
    <t>3601135202580001</t>
  </si>
  <si>
    <t>AYANAH</t>
  </si>
  <si>
    <t>kampung Kadubangkong Desa purwaraja rt 06 rw 02</t>
  </si>
  <si>
    <t>081318253679</t>
  </si>
  <si>
    <t>SITI MARWAH</t>
  </si>
  <si>
    <t>03-10-2003</t>
  </si>
  <si>
    <t>Jl.Kp.Melayu Barat no.38</t>
  </si>
  <si>
    <t>Bukit Duri</t>
  </si>
  <si>
    <t>Kec. Tebet</t>
  </si>
  <si>
    <t>Kota Jakarta Selatan</t>
  </si>
  <si>
    <t>089637109260</t>
  </si>
  <si>
    <t>wawaaaaaa03@gmail.com</t>
  </si>
  <si>
    <t>3174014310030001</t>
  </si>
  <si>
    <t>SMKN 32 JAKARTA</t>
  </si>
  <si>
    <t>3576011507850001</t>
  </si>
  <si>
    <t>MOH NUR QOMARI</t>
  </si>
  <si>
    <t>3174014303850002</t>
  </si>
  <si>
    <t>SITI MARYAM</t>
  </si>
  <si>
    <t>Jl.Kp.Melayu Barat rt.006 rw.06 no.38</t>
  </si>
  <si>
    <t>085782950396</t>
  </si>
  <si>
    <t>AHMAD FAIZ IBADURRAHMAN</t>
  </si>
  <si>
    <t>16-10-2003</t>
  </si>
  <si>
    <t>Karundang, Kavling Safeera Regency Blok G No 5</t>
  </si>
  <si>
    <t>Karundang</t>
  </si>
  <si>
    <t>0817202847</t>
  </si>
  <si>
    <t>faizbarcel11@gmail.com</t>
  </si>
  <si>
    <t>3673051610030001</t>
  </si>
  <si>
    <t>3673052608760001</t>
  </si>
  <si>
    <t>ADE RUHIYAT</t>
  </si>
  <si>
    <t>3673054902790001</t>
  </si>
  <si>
    <t>WAHYU MAULIANA</t>
  </si>
  <si>
    <t>08170004921</t>
  </si>
  <si>
    <t>MUHAMMAD ASEP HIDAYAT</t>
  </si>
  <si>
    <t>KEPERAWATAN</t>
  </si>
  <si>
    <t>KEPERAWATAN D3</t>
  </si>
  <si>
    <t>LAB011 - Labkom Keperawatan</t>
  </si>
  <si>
    <t>10-08-2002</t>
  </si>
  <si>
    <t>Kp. Kalebet, Desa. Surianeun, Kec. Patia</t>
  </si>
  <si>
    <t>Surianeun</t>
  </si>
  <si>
    <t>Kec. Patia</t>
  </si>
  <si>
    <t>085715414169</t>
  </si>
  <si>
    <t>suhaetiamoy@gmail.com</t>
  </si>
  <si>
    <t>3601241008020001</t>
  </si>
  <si>
    <t>3601242907730001</t>
  </si>
  <si>
    <t>SUROHMAN</t>
  </si>
  <si>
    <t>3601245607760001</t>
  </si>
  <si>
    <t>KAMSIAH</t>
  </si>
  <si>
    <t>Kp. Kalebet ds. Surianeun, kec.patia</t>
  </si>
  <si>
    <t>087709865738</t>
  </si>
  <si>
    <t>FIKRI HIDAYAT</t>
  </si>
  <si>
    <t>23-06-2003</t>
  </si>
  <si>
    <t>Kp. Cikeusik Lebak RT. 003 RW. 002 Ds. Malingping</t>
  </si>
  <si>
    <t>Malingping Selatan</t>
  </si>
  <si>
    <t>Kec. Malingping</t>
  </si>
  <si>
    <t>087899914749</t>
  </si>
  <si>
    <t>fikrihidayat349@gmail.com</t>
  </si>
  <si>
    <t>3602012306030001</t>
  </si>
  <si>
    <t>Tidak bekerja</t>
  </si>
  <si>
    <t>SMAN 1 MALINGPING</t>
  </si>
  <si>
    <t>3602011407750002</t>
  </si>
  <si>
    <t>HIDAYAT</t>
  </si>
  <si>
    <t>3602014401770001</t>
  </si>
  <si>
    <t>SITI NURASIAH</t>
  </si>
  <si>
    <t>081289461365</t>
  </si>
  <si>
    <t>NAIVA BUDIRIYANTI</t>
  </si>
  <si>
    <t>14-08-2003</t>
  </si>
  <si>
    <t>Kp.kragilan</t>
  </si>
  <si>
    <t>Kragilan</t>
  </si>
  <si>
    <t>Kec. Kragilan</t>
  </si>
  <si>
    <t>081317838081</t>
  </si>
  <si>
    <t>nbudiriyanti@gmail.com</t>
  </si>
  <si>
    <t>3604115408030001</t>
  </si>
  <si>
    <t>MAS DAAR EL QOLAM</t>
  </si>
  <si>
    <t>3604112601690001</t>
  </si>
  <si>
    <t>SAYUTI</t>
  </si>
  <si>
    <t>3604115405740002</t>
  </si>
  <si>
    <t>ENTIN SUHARTINI</t>
  </si>
  <si>
    <t>Kp.Ds.Kragilan Rt.04/02 Kec.Kragilan</t>
  </si>
  <si>
    <t>KEMAL RAMADHAN</t>
  </si>
  <si>
    <t>21-11-2002</t>
  </si>
  <si>
    <t>Kp. Ciminyak Ds. Ciminyak Kec. Muncang Kab. Lebak</t>
  </si>
  <si>
    <t>Ciminyak</t>
  </si>
  <si>
    <t>Kec. Muncang</t>
  </si>
  <si>
    <t>081384061747</t>
  </si>
  <si>
    <t>ramadankemal3@gmail.com</t>
  </si>
  <si>
    <t>3602052111020001</t>
  </si>
  <si>
    <t>Muncang</t>
  </si>
  <si>
    <t>Guru</t>
  </si>
  <si>
    <t>SMAN 1 MUNCANG</t>
  </si>
  <si>
    <t>3602051408620001</t>
  </si>
  <si>
    <t>H. JALAL KAMAL</t>
  </si>
  <si>
    <t>3602054305700006</t>
  </si>
  <si>
    <t>HJ. ELIS MINTARSIH</t>
  </si>
  <si>
    <t>Kp. Ciminyak RT 06/01 Ds. Ciminyak Kec. Muncang</t>
  </si>
  <si>
    <t>085212386216</t>
  </si>
  <si>
    <t>FITRIYAH</t>
  </si>
  <si>
    <t>24-01-2003</t>
  </si>
  <si>
    <t>Kp.lumalang rt.01/02 kec.bojonegara kab.serang</t>
  </si>
  <si>
    <t>0895345425250</t>
  </si>
  <si>
    <t>fitriyahiyah74@gmail.com</t>
  </si>
  <si>
    <t>3604076401030001</t>
  </si>
  <si>
    <t>SAFRUDIN</t>
  </si>
  <si>
    <t>ENAWATI</t>
  </si>
  <si>
    <t>Kp.lumalang rt.01/02 kec.bojonegara</t>
  </si>
  <si>
    <t>081908259291</t>
  </si>
  <si>
    <t>SHIFA MEGA SYLVIA</t>
  </si>
  <si>
    <t>21-08-2003</t>
  </si>
  <si>
    <t>KP. SETRA UTARA BINUANGEN</t>
  </si>
  <si>
    <t>MUARA</t>
  </si>
  <si>
    <t>Kec. Wanasalam</t>
  </si>
  <si>
    <t>085960430902</t>
  </si>
  <si>
    <t>shifamega002@gmail.com</t>
  </si>
  <si>
    <t>3602216108030001</t>
  </si>
  <si>
    <t>3602210203750002</t>
  </si>
  <si>
    <t>YUDI HARYANA</t>
  </si>
  <si>
    <t>3602215107790008</t>
  </si>
  <si>
    <t>SITI ROHMAH</t>
  </si>
  <si>
    <t>Kp. Setra utara binuangen</t>
  </si>
  <si>
    <t>087871196888</t>
  </si>
  <si>
    <t>PUTRI AZZAHRA</t>
  </si>
  <si>
    <t>15-09-2002</t>
  </si>
  <si>
    <t>Kp.Priuk</t>
  </si>
  <si>
    <t>Kp.priuk</t>
  </si>
  <si>
    <t>Singamerta</t>
  </si>
  <si>
    <t>088291548727</t>
  </si>
  <si>
    <t>putriiazzahra151413@gmail.com</t>
  </si>
  <si>
    <t>3604095509020007</t>
  </si>
  <si>
    <t>ALM.MUHIT</t>
  </si>
  <si>
    <t>3604096611750002</t>
  </si>
  <si>
    <t>NIA KUSDINIASIH</t>
  </si>
  <si>
    <t>Kp.Priuk,RT/006.RW/001,Desa Singamerta</t>
  </si>
  <si>
    <t>085939521589</t>
  </si>
  <si>
    <t>RATU SALSABILA MUDOVIA</t>
  </si>
  <si>
    <t>Jln.Sulaeman Komplek Bakhri Gang H. Mustofa</t>
  </si>
  <si>
    <t>Kagungan</t>
  </si>
  <si>
    <t>081213449273</t>
  </si>
  <si>
    <t>ratusalsabila1903@gmail.com</t>
  </si>
  <si>
    <t>3604015903030641</t>
  </si>
  <si>
    <t>3604011010661370</t>
  </si>
  <si>
    <t>MUHAMMAD MUCHTAR</t>
  </si>
  <si>
    <t>3604015010751082</t>
  </si>
  <si>
    <t>DEWI OKTAVIA</t>
  </si>
  <si>
    <t>08176731554</t>
  </si>
  <si>
    <t>HANIYAH</t>
  </si>
  <si>
    <t>15-09-2003</t>
  </si>
  <si>
    <t>Kp.kubang mas</t>
  </si>
  <si>
    <t>Warung jaud</t>
  </si>
  <si>
    <t>089604194123</t>
  </si>
  <si>
    <t>haniyahhani400@gmail.com</t>
  </si>
  <si>
    <t>3604035509030043</t>
  </si>
  <si>
    <t>SMKS KESEHATAN HUSADA PRATAMA</t>
  </si>
  <si>
    <t>3604030608800041</t>
  </si>
  <si>
    <t>JUNEDI</t>
  </si>
  <si>
    <t>3604034911790042</t>
  </si>
  <si>
    <t>RISYANTI</t>
  </si>
  <si>
    <t>Kp.kubang mas RT 025 RW 005</t>
  </si>
  <si>
    <t>087873469892</t>
  </si>
  <si>
    <t>05-07-2021</t>
  </si>
  <si>
    <t>HERLAMBANG</t>
  </si>
  <si>
    <t>07-03-2004</t>
  </si>
  <si>
    <t>Kp. Simpati</t>
  </si>
  <si>
    <t>Curugpanjang</t>
  </si>
  <si>
    <t>Kec. Cikulur</t>
  </si>
  <si>
    <t>081317234357</t>
  </si>
  <si>
    <t>heerlambang07@gmail.com</t>
  </si>
  <si>
    <t>3602170703040004</t>
  </si>
  <si>
    <t>SMAN 1 WARUNGGUNUNG</t>
  </si>
  <si>
    <t>3602170906700002</t>
  </si>
  <si>
    <t>DICKY</t>
  </si>
  <si>
    <t>3602175205740005</t>
  </si>
  <si>
    <t>PIPIN MASPUAH</t>
  </si>
  <si>
    <t>KP.SIMPATI
RT/RW : 08/02 
KEC. CIKULUR 
KAB. LEBAK</t>
  </si>
  <si>
    <t>087774601618</t>
  </si>
  <si>
    <t>29-06-2021</t>
  </si>
  <si>
    <t>DELLA OKTARIA PUSPITA</t>
  </si>
  <si>
    <t>25-10-2001</t>
  </si>
  <si>
    <t>Lingk. Calingcing Lebak</t>
  </si>
  <si>
    <t>Tembong</t>
  </si>
  <si>
    <t>087887295283</t>
  </si>
  <si>
    <t>della009@icloud.com</t>
  </si>
  <si>
    <t>3604026510010046</t>
  </si>
  <si>
    <t>3604021012630105</t>
  </si>
  <si>
    <t>H. RAMIN</t>
  </si>
  <si>
    <t>3604024112680130</t>
  </si>
  <si>
    <t>HJ. SITI AMINAH</t>
  </si>
  <si>
    <t>Lingk. Calingcing Lebak RT/RW 002/006</t>
  </si>
  <si>
    <t>081717848105</t>
  </si>
  <si>
    <t>12-07-2021</t>
  </si>
  <si>
    <t>ANNISA YASFA AZZAHRA</t>
  </si>
  <si>
    <t>Kp.cisereh</t>
  </si>
  <si>
    <t>Kp.cisereh rt001/001</t>
  </si>
  <si>
    <t>Cisereh</t>
  </si>
  <si>
    <t>Kec. Tiga raksa</t>
  </si>
  <si>
    <t>081314954734</t>
  </si>
  <si>
    <t>annisayasfa86@gmail.com</t>
  </si>
  <si>
    <t>3603036208030001</t>
  </si>
  <si>
    <t>ABRI</t>
  </si>
  <si>
    <t>Cikupa</t>
  </si>
  <si>
    <t>Bripka</t>
  </si>
  <si>
    <t>3603032012750001</t>
  </si>
  <si>
    <t>SUARDI</t>
  </si>
  <si>
    <t>3603034302790001</t>
  </si>
  <si>
    <t>NURLAELA</t>
  </si>
  <si>
    <t>081310559732</t>
  </si>
  <si>
    <t>18-06-2021</t>
  </si>
  <si>
    <t>LINDA LIDIAWATI</t>
  </si>
  <si>
    <t>29-11-2001</t>
  </si>
  <si>
    <t>KP. CIMAMPANG RT/RW. 002/003 DESA PANGGARANGAN</t>
  </si>
  <si>
    <t>PANGGARANGAN</t>
  </si>
  <si>
    <t>Kec. Panggarangan</t>
  </si>
  <si>
    <t>082312279319</t>
  </si>
  <si>
    <t>iyanbarlian88@gmail.com</t>
  </si>
  <si>
    <t>3602026911010001</t>
  </si>
  <si>
    <t>SMAN 1 PANGGARANGAN</t>
  </si>
  <si>
    <t>3602020410770002</t>
  </si>
  <si>
    <t>ALANUDIN</t>
  </si>
  <si>
    <t>3602024406780004</t>
  </si>
  <si>
    <t>MARNAWATI</t>
  </si>
  <si>
    <t>KP CIMAMPANG RT/RW. 002/003</t>
  </si>
  <si>
    <t>16-06-2021</t>
  </si>
  <si>
    <t>SALSA NADILLAH</t>
  </si>
  <si>
    <t>Kp Ciburuy kidul RT/RW 05/02 DS Kubang jaya Petir</t>
  </si>
  <si>
    <t>Kubang jaya</t>
  </si>
  <si>
    <t>Kec. Petir</t>
  </si>
  <si>
    <t>083878633660</t>
  </si>
  <si>
    <t>salsanadillah991@gmail.com</t>
  </si>
  <si>
    <t>3604194811020001</t>
  </si>
  <si>
    <t>SMAN 1 PETIR</t>
  </si>
  <si>
    <t>360191203690001</t>
  </si>
  <si>
    <t>TOIBI SADAR</t>
  </si>
  <si>
    <t>3604195307700001</t>
  </si>
  <si>
    <t>KOKOM KOMARIAH</t>
  </si>
  <si>
    <t>Kp Ciburuy kidul RT /RW 05/02 Kubang jaya Petir</t>
  </si>
  <si>
    <t>081906187400</t>
  </si>
  <si>
    <t>DEA YUNNI MAULINA</t>
  </si>
  <si>
    <t>16-06-2000</t>
  </si>
  <si>
    <t>KP.CARINGINSIUH</t>
  </si>
  <si>
    <t>KP. CARINGINSIUH DESA.SINDANGSARI</t>
  </si>
  <si>
    <t>Kec. Warung gunung</t>
  </si>
  <si>
    <t>083813849469</t>
  </si>
  <si>
    <t>deayuni99@gmail.com</t>
  </si>
  <si>
    <t>3602155606000003</t>
  </si>
  <si>
    <t>3602150304640002</t>
  </si>
  <si>
    <t>EDI KUSNADI</t>
  </si>
  <si>
    <t>3602154907670002</t>
  </si>
  <si>
    <t>UPEN SUPENTI</t>
  </si>
  <si>
    <t>KP. CARINGINSIUH RT 004 RW 002 DS.SINDANGSARI</t>
  </si>
  <si>
    <t>082336728886</t>
  </si>
  <si>
    <t>EKA FIKRI AGUSTIANSYAH</t>
  </si>
  <si>
    <t>Kp. Sambilawang</t>
  </si>
  <si>
    <t>Kosong</t>
  </si>
  <si>
    <t>Ds. Teras</t>
  </si>
  <si>
    <t>Kec. Carenang</t>
  </si>
  <si>
    <t>082128517030</t>
  </si>
  <si>
    <t>ekafikriagustiansyah38@gmail.com</t>
  </si>
  <si>
    <t>3604172908030001</t>
  </si>
  <si>
    <t>Pelajar</t>
  </si>
  <si>
    <t>MAS DAAR EL ULUM</t>
  </si>
  <si>
    <t>3604171508770001</t>
  </si>
  <si>
    <t>TAUFIQULLAH</t>
  </si>
  <si>
    <t>3604174601810001</t>
  </si>
  <si>
    <t>SAFINAH</t>
  </si>
  <si>
    <t>Kp.Sambilawang Rt.004/007 Ds.Teras Kec.Carenang</t>
  </si>
  <si>
    <t>082120190137</t>
  </si>
  <si>
    <t>10-07-2021</t>
  </si>
  <si>
    <t>DESTIA WIDYANTI WIJAYA</t>
  </si>
  <si>
    <t>25-12-2002</t>
  </si>
  <si>
    <t>Kp Maja Masjid</t>
  </si>
  <si>
    <t>Sukaratu</t>
  </si>
  <si>
    <t>089692177619</t>
  </si>
  <si>
    <t>destiawidyanti@gmail.com</t>
  </si>
  <si>
    <t>3601346512020006</t>
  </si>
  <si>
    <t>3601340507610004</t>
  </si>
  <si>
    <t>TATANG AMAY</t>
  </si>
  <si>
    <t>3601346505730002</t>
  </si>
  <si>
    <t>RATU NIA CHULWANIA</t>
  </si>
  <si>
    <t>Kp Maja Masjid Rt/Rw 02/05 no 1</t>
  </si>
  <si>
    <t>082311976689</t>
  </si>
  <si>
    <t>MOCH. DANANG ABDUROHMAN</t>
  </si>
  <si>
    <t>25-08-2003</t>
  </si>
  <si>
    <t>Kp.Cihideung</t>
  </si>
  <si>
    <t>Kp.Cihideung 004/002</t>
  </si>
  <si>
    <t>Cimanuk</t>
  </si>
  <si>
    <t>Kec. Cimanuk</t>
  </si>
  <si>
    <t>082149941303</t>
  </si>
  <si>
    <t>Muhamaddanangabdurohman@gmail.com</t>
  </si>
  <si>
    <t>3601182508030007</t>
  </si>
  <si>
    <t>3601180810700004</t>
  </si>
  <si>
    <t>ACHMAD ECHWAN</t>
  </si>
  <si>
    <t>3601185206700002</t>
  </si>
  <si>
    <t>SITI HASANAH</t>
  </si>
  <si>
    <t>Kp.Cihideung 004/002 Batubantar Cimanuk</t>
  </si>
  <si>
    <t>081285044864</t>
  </si>
  <si>
    <t>SAFITRI</t>
  </si>
  <si>
    <t>21-12-2002</t>
  </si>
  <si>
    <t>Kp.Legok Assalam</t>
  </si>
  <si>
    <t>089618951286</t>
  </si>
  <si>
    <t>safitrimpitee21@gmail.com</t>
  </si>
  <si>
    <t>3673066112030002</t>
  </si>
  <si>
    <t>3673060502660001</t>
  </si>
  <si>
    <t>SANURI ALMANIK</t>
  </si>
  <si>
    <t>3673064704740001</t>
  </si>
  <si>
    <t>SITI FATIMAH</t>
  </si>
  <si>
    <t>087871561123</t>
  </si>
  <si>
    <t>AGISTI FATIMATUR ROKHMAN</t>
  </si>
  <si>
    <t>Kp pakancilan</t>
  </si>
  <si>
    <t>Batubantar</t>
  </si>
  <si>
    <t>081214856088</t>
  </si>
  <si>
    <t>agistifrr08@gmail.com</t>
  </si>
  <si>
    <t>3601181508030001</t>
  </si>
  <si>
    <t>3601181908760001</t>
  </si>
  <si>
    <t>AGUS ROKHMAN</t>
  </si>
  <si>
    <t>3601186703780001</t>
  </si>
  <si>
    <t>SUSI NURHAYATI</t>
  </si>
  <si>
    <t>081210996997</t>
  </si>
  <si>
    <t>ALIFIA AZZAHRAN DARMAWAN</t>
  </si>
  <si>
    <t>21-03-2003</t>
  </si>
  <si>
    <t>Perumahan taman Nusa raya</t>
  </si>
  <si>
    <t>081806594758</t>
  </si>
  <si>
    <t>Alifiaazzahrand@gmail.com</t>
  </si>
  <si>
    <t>3604046103030193</t>
  </si>
  <si>
    <t>3604042310700190</t>
  </si>
  <si>
    <t>AWANG DARMAWAN</t>
  </si>
  <si>
    <t>3604044902760191</t>
  </si>
  <si>
    <t>EUIS SUDHIANTI</t>
  </si>
  <si>
    <t>Perumahan Taman Nusa raya</t>
  </si>
  <si>
    <t>21-06-2021</t>
  </si>
  <si>
    <t>MITA JUWITA</t>
  </si>
  <si>
    <t>18-05-2003</t>
  </si>
  <si>
    <t>KP. PAGELARAN</t>
  </si>
  <si>
    <t>PAGELARAN</t>
  </si>
  <si>
    <t>087773777791</t>
  </si>
  <si>
    <t>mitajuwita2003@gmail.com</t>
  </si>
  <si>
    <t>3602015805030004</t>
  </si>
  <si>
    <t>3602010206650003</t>
  </si>
  <si>
    <t>JUMANTA</t>
  </si>
  <si>
    <t>3602015005710004</t>
  </si>
  <si>
    <t>MASITOH</t>
  </si>
  <si>
    <t>KP. PAGELARAN RT. 001 RW. 001 DESA PAGELARAN</t>
  </si>
  <si>
    <t>081291683602</t>
  </si>
  <si>
    <t>14-07-2021</t>
  </si>
  <si>
    <t>RISKA KOMALA</t>
  </si>
  <si>
    <t>03-12-2002</t>
  </si>
  <si>
    <t>Jl raya nabe'i kp ciruas Desa Ranjeng Ciruas</t>
  </si>
  <si>
    <t>Kp linduk Ds linduk Rt/Rw 03/01 kec pontang Serang</t>
  </si>
  <si>
    <t>Ranjeng</t>
  </si>
  <si>
    <t>085779486155</t>
  </si>
  <si>
    <t>komalariska0312@gmail.com</t>
  </si>
  <si>
    <t>3604094312020002</t>
  </si>
  <si>
    <t>SMAS FAJRUL KARIM</t>
  </si>
  <si>
    <t>3604092802780001</t>
  </si>
  <si>
    <t>KOMARUDIN</t>
  </si>
  <si>
    <t>3604125703780002</t>
  </si>
  <si>
    <t>ROSIHAH</t>
  </si>
  <si>
    <t>Kp Ciruas Ds Ranjeng Rt/Rw 006/003 Kec Ciruas</t>
  </si>
  <si>
    <t>087772577887</t>
  </si>
  <si>
    <t>ALIN AGUSTINA</t>
  </si>
  <si>
    <t>26-08-2003</t>
  </si>
  <si>
    <t>Kp. Sukalila</t>
  </si>
  <si>
    <t>Kapuren</t>
  </si>
  <si>
    <t>081313660113</t>
  </si>
  <si>
    <t>agustinaalin77@gmail.com</t>
  </si>
  <si>
    <t>3604102608030182</t>
  </si>
  <si>
    <t>SMAN 8 KOTA SERANG</t>
  </si>
  <si>
    <t>3604102109610176</t>
  </si>
  <si>
    <t>AMINULLOH</t>
  </si>
  <si>
    <t>3604106504670177</t>
  </si>
  <si>
    <t>SARYATI</t>
  </si>
  <si>
    <t>Kp. Sukalila, Rt/Rw.006/003, Kapuren, Walantaka</t>
  </si>
  <si>
    <t>087871110302</t>
  </si>
  <si>
    <t>SITI ISNAINI HANUUN</t>
  </si>
  <si>
    <t>04-11-2002</t>
  </si>
  <si>
    <t>Komp. Makmur Jaya Jl. Cendana No.18</t>
  </si>
  <si>
    <t>DRANGONG</t>
  </si>
  <si>
    <t>087708338909</t>
  </si>
  <si>
    <t>sitiisnainih@gmail.com</t>
  </si>
  <si>
    <t>3604014411020602</t>
  </si>
  <si>
    <t>3604011001670598</t>
  </si>
  <si>
    <t>TEGUH PRASETYA SLAMET</t>
  </si>
  <si>
    <t>3604014505710599</t>
  </si>
  <si>
    <t>ELIN KURAESIN</t>
  </si>
  <si>
    <t>085920033954</t>
  </si>
  <si>
    <t>MUHAMAD SAHRUL</t>
  </si>
  <si>
    <t>KP. SILEBU MASJID</t>
  </si>
  <si>
    <t>SILEBU</t>
  </si>
  <si>
    <t>081222607830</t>
  </si>
  <si>
    <t>mhmdsahrul750@gmail.com</t>
  </si>
  <si>
    <t>3604110807030001</t>
  </si>
  <si>
    <t>3604110108780003</t>
  </si>
  <si>
    <t>SARUM</t>
  </si>
  <si>
    <t>3604116707790001</t>
  </si>
  <si>
    <t>MUMUN MUNTASIROH</t>
  </si>
  <si>
    <t>Kp.Silebu RT/RW 001/003 Desa Silebu kec.kragilan</t>
  </si>
  <si>
    <t>087780900930</t>
  </si>
  <si>
    <t>20-06-2021</t>
  </si>
  <si>
    <t>SAFINATUNAJAT</t>
  </si>
  <si>
    <t>Kp.pulo Ds.pulo</t>
  </si>
  <si>
    <t>Ciruas</t>
  </si>
  <si>
    <t>089647356855</t>
  </si>
  <si>
    <t>safinatunajatsafina@gmail.com</t>
  </si>
  <si>
    <t>3604096608030003</t>
  </si>
  <si>
    <t>SMKN 1 CIRUAS</t>
  </si>
  <si>
    <t>3604091012800002</t>
  </si>
  <si>
    <t>KURDI</t>
  </si>
  <si>
    <t>3604094304800005</t>
  </si>
  <si>
    <t>SITI ROKAYAH</t>
  </si>
  <si>
    <t>Kp.Pulo Ds.Pulo Kec.Ciruas</t>
  </si>
  <si>
    <t>AS SYIFA LESTARI</t>
  </si>
  <si>
    <t>15-05-2002</t>
  </si>
  <si>
    <t>Puri Cilegon Hijau, Jl. Jeruk Hijau Blok A3 No.04</t>
  </si>
  <si>
    <t>Kotasari</t>
  </si>
  <si>
    <t>Kec. Gerogol</t>
  </si>
  <si>
    <t>081385526000</t>
  </si>
  <si>
    <t>lestariassyifa378@gmail.com</t>
  </si>
  <si>
    <t>3672075505020002</t>
  </si>
  <si>
    <t>MAN PULOMERAK</t>
  </si>
  <si>
    <t>3672071708640002</t>
  </si>
  <si>
    <t>ISTAMAR</t>
  </si>
  <si>
    <t>3672074301750002</t>
  </si>
  <si>
    <t>MARYATI</t>
  </si>
  <si>
    <t>08129673855</t>
  </si>
  <si>
    <t>AFNI MANINGSIH</t>
  </si>
  <si>
    <t>Kp. Sampang Kulon Rt/Rw 006/002
Ds. Wanayasa</t>
  </si>
  <si>
    <t>Wanayasa</t>
  </si>
  <si>
    <t>Kec. Pontang</t>
  </si>
  <si>
    <t>083892270904</t>
  </si>
  <si>
    <t>afnimaningsih09@gmail.com</t>
  </si>
  <si>
    <t>3604124902030005</t>
  </si>
  <si>
    <t>SMAN 1 PONTANG</t>
  </si>
  <si>
    <t>3604121606672000</t>
  </si>
  <si>
    <t>SUDIRMAN S.AP</t>
  </si>
  <si>
    <t>3604125312780001</t>
  </si>
  <si>
    <t>ROHADAH</t>
  </si>
  <si>
    <t>Kp. Sampang Kulon RT/RW 006/002 Ds. Wanayasa</t>
  </si>
  <si>
    <t>085714442964</t>
  </si>
  <si>
    <t>28-06-2021</t>
  </si>
  <si>
    <t>RIO AGUSTIAN</t>
  </si>
  <si>
    <t>01-08-2003</t>
  </si>
  <si>
    <t>Kp. Tapen RT01/RW03 Kec. Cadasari
Kab. Pandeglang</t>
  </si>
  <si>
    <t>08997736070</t>
  </si>
  <si>
    <t>rioagustian611@gmail.com</t>
  </si>
  <si>
    <t>3601220108030002</t>
  </si>
  <si>
    <t>3601220706630001</t>
  </si>
  <si>
    <t>SATIRAN</t>
  </si>
  <si>
    <t>3601224107660054</t>
  </si>
  <si>
    <t>JUMINI</t>
  </si>
  <si>
    <t>Kp. Tapen RT01/RW03</t>
  </si>
  <si>
    <t>087772833668</t>
  </si>
  <si>
    <t>01-07-2021</t>
  </si>
  <si>
    <t>WILDA SAFITRI</t>
  </si>
  <si>
    <t>04-06-2004</t>
  </si>
  <si>
    <t>Kp. Tersaba Ds. Sukamanah Kec. Tanara Kab.Serang</t>
  </si>
  <si>
    <t>Kec. Tanara</t>
  </si>
  <si>
    <t>087762506831</t>
  </si>
  <si>
    <t>wildasafitrrii@gmail.com</t>
  </si>
  <si>
    <t>3604141102072697</t>
  </si>
  <si>
    <t>3604140911710001</t>
  </si>
  <si>
    <t>SAHRAWI HERMAN</t>
  </si>
  <si>
    <t>3604144510750002</t>
  </si>
  <si>
    <t>HAYATI</t>
  </si>
  <si>
    <t>kp.Tersaba Ds. Sukamanah Kec. Tanara RT/RW 02/01</t>
  </si>
  <si>
    <t>087771101117</t>
  </si>
  <si>
    <t>BINTANG RAMADHAN NUGRAHA</t>
  </si>
  <si>
    <t>Kabupaten Serang</t>
  </si>
  <si>
    <t>Kp/Ds. Ranjeng RT 02/01</t>
  </si>
  <si>
    <t>0895320493360</t>
  </si>
  <si>
    <t>brnugraha11@gmail.coo</t>
  </si>
  <si>
    <t>3604091811020003</t>
  </si>
  <si>
    <t>MAN 1 SERANG</t>
  </si>
  <si>
    <t>3604092808680001</t>
  </si>
  <si>
    <t>ACEP RACHMAN SUTISNA</t>
  </si>
  <si>
    <t>3604095104730003</t>
  </si>
  <si>
    <t>MURU'AH</t>
  </si>
  <si>
    <t>Kp/Ds. Ranjeng RT 02/01 Kec. Cruas Kab. Serang</t>
  </si>
  <si>
    <t>087774327773</t>
  </si>
  <si>
    <t>UKHWAH</t>
  </si>
  <si>
    <t>11-12-2002</t>
  </si>
  <si>
    <t>Kp.Cimiung.Ds.Pulo.Kec.Ciruas.Kab.Serang/banten</t>
  </si>
  <si>
    <t>Desa pulo</t>
  </si>
  <si>
    <t>088214655248</t>
  </si>
  <si>
    <t>ukhwaislamiyah@gmail.com</t>
  </si>
  <si>
    <t>3604095112020005</t>
  </si>
  <si>
    <t>_</t>
  </si>
  <si>
    <t>SMAN 1 KIBIN</t>
  </si>
  <si>
    <t>3604090307670003</t>
  </si>
  <si>
    <t>A.SAINAN</t>
  </si>
  <si>
    <t>3604094604710004</t>
  </si>
  <si>
    <t>SARWI</t>
  </si>
  <si>
    <t>087771690667</t>
  </si>
  <si>
    <t>17-06-2021</t>
  </si>
  <si>
    <t>ABDUL KOHAR JAELANI</t>
  </si>
  <si>
    <t>12-12-2002</t>
  </si>
  <si>
    <t>Kp.kandang des sukamanah</t>
  </si>
  <si>
    <t>Kp kandang barat</t>
  </si>
  <si>
    <t>083878954395</t>
  </si>
  <si>
    <t>koharjaelani291@gmail.com</t>
  </si>
  <si>
    <t>3602011212020001</t>
  </si>
  <si>
    <t>SMKN 1 MALINGPING</t>
  </si>
  <si>
    <t>3602011203720005</t>
  </si>
  <si>
    <t>EMAN</t>
  </si>
  <si>
    <t>3602016701740004</t>
  </si>
  <si>
    <t>ROHANAH</t>
  </si>
  <si>
    <t>Kp.kandang</t>
  </si>
  <si>
    <t>085283233024</t>
  </si>
  <si>
    <t>23-06-2021</t>
  </si>
  <si>
    <t>MOCHAMMAD FADLILLAH DZIKRIE</t>
  </si>
  <si>
    <t>01-06-2003</t>
  </si>
  <si>
    <t>Jl. Raya jiput-menes, rt 02,rw 01, desa jiput</t>
  </si>
  <si>
    <t>Jiput</t>
  </si>
  <si>
    <t>Kec. Jiput</t>
  </si>
  <si>
    <t>085883379231</t>
  </si>
  <si>
    <t>dzikrifadli1060@gmail.com</t>
  </si>
  <si>
    <t>3601160106030003</t>
  </si>
  <si>
    <t>3601160504620001</t>
  </si>
  <si>
    <t>MULYADI RAHMAT</t>
  </si>
  <si>
    <t>3601164706670001</t>
  </si>
  <si>
    <t>MIMIN AMINAH</t>
  </si>
  <si>
    <t>Jl raya jiput-menes, rt02/rw01, kp.Jiput,ds.jiput</t>
  </si>
  <si>
    <t>087773725979</t>
  </si>
  <si>
    <t>Kp. Cimanuk, Kec. Cimanuk, Kab. Pandeglang</t>
  </si>
  <si>
    <t>Kp. Cimanuk, Kec. Cimanuk, Kab. Pandeglang.</t>
  </si>
  <si>
    <t>089602366354</t>
  </si>
  <si>
    <t>rohmahpratama1433@gmail.com</t>
  </si>
  <si>
    <t>3601185403030003</t>
  </si>
  <si>
    <t>3601180410690001</t>
  </si>
  <si>
    <t>SUNTAMA</t>
  </si>
  <si>
    <t>3601186206710001</t>
  </si>
  <si>
    <t>BABAY NURHAYATI</t>
  </si>
  <si>
    <t>081314281097</t>
  </si>
  <si>
    <t>SIKE RAMUDI DAMAYANTI</t>
  </si>
  <si>
    <t>06-07-2003</t>
  </si>
  <si>
    <t>Kp.cisereh tigarakasa des.cisereh</t>
  </si>
  <si>
    <t>Kp.cisereh des.cisereh rt01 rw01 kec.tigaraksa</t>
  </si>
  <si>
    <t>083877564874</t>
  </si>
  <si>
    <t>rdsike06@gmail.com</t>
  </si>
  <si>
    <t>3603034607030001</t>
  </si>
  <si>
    <t>Polres tangerang</t>
  </si>
  <si>
    <t>3603031004790003</t>
  </si>
  <si>
    <t>RAMUDI</t>
  </si>
  <si>
    <t>3603034607790002</t>
  </si>
  <si>
    <t>SRI HASTUTI DAMAYANTI</t>
  </si>
  <si>
    <t>Kp.cisereh des.cisereh kec.tigaraksa</t>
  </si>
  <si>
    <t>082213115938</t>
  </si>
  <si>
    <t>15-06-2021</t>
  </si>
  <si>
    <t>JIHAN FATIHAH</t>
  </si>
  <si>
    <t>23-09-2003</t>
  </si>
  <si>
    <t>Link. Kubang wuluh</t>
  </si>
  <si>
    <t>Kp. Wates telu RT 13 RW 05 kelurahan Purwakarta</t>
  </si>
  <si>
    <t>0895803233638</t>
  </si>
  <si>
    <t>jihanfatihah911@gmail.com</t>
  </si>
  <si>
    <t>3672076309030002</t>
  </si>
  <si>
    <t>SD Serdang 2</t>
  </si>
  <si>
    <t>Guru agama</t>
  </si>
  <si>
    <t>3672070406730004</t>
  </si>
  <si>
    <t>FATULLAH</t>
  </si>
  <si>
    <t>3672076011730002</t>
  </si>
  <si>
    <t>HUDAIFAH</t>
  </si>
  <si>
    <t>Link. Wates telu RT 13 RW 05 kelurahan Purwakarta</t>
  </si>
  <si>
    <t>08170098961</t>
  </si>
  <si>
    <t>RIDHA ARSY ASAURA</t>
  </si>
  <si>
    <t>22-03-2004</t>
  </si>
  <si>
    <t>RSS Pemda blok c 1 no 16 RT 03 RW 13 Cipocok jaya</t>
  </si>
  <si>
    <t>Banjarsari</t>
  </si>
  <si>
    <t>082217946208</t>
  </si>
  <si>
    <t>ridhaarsy22@gmail.com</t>
  </si>
  <si>
    <t>3673052203040001</t>
  </si>
  <si>
    <t>SMAN 1 PABUARAN</t>
  </si>
  <si>
    <t>3673052210675000</t>
  </si>
  <si>
    <t>PAIRIN</t>
  </si>
  <si>
    <t>3673056212800001</t>
  </si>
  <si>
    <t>AMINAH</t>
  </si>
  <si>
    <t>RSS PEMDA BLOK CI NO 16 RT 3 RW 13 CIPOCOK JAYA</t>
  </si>
  <si>
    <t>087771050006</t>
  </si>
  <si>
    <t>07-10-2001</t>
  </si>
  <si>
    <t>Kp.Angsana rt/rw 02/06 Kec.Kasemen Kel.Kasemen</t>
  </si>
  <si>
    <t>0895328310068</t>
  </si>
  <si>
    <t>aliyahlia3588@gmail.com</t>
  </si>
  <si>
    <t>3604034710010375</t>
  </si>
  <si>
    <t>3604031610720372</t>
  </si>
  <si>
    <t>MARJUKI</t>
  </si>
  <si>
    <t>3604037012750373</t>
  </si>
  <si>
    <t>SALAFIAH</t>
  </si>
  <si>
    <t>Kp.Angsana RT/RW 02/06 Kec.Kasemen kel.kasemen</t>
  </si>
  <si>
    <t>02-07-2021</t>
  </si>
  <si>
    <t>KAMAL ZAKIY DHIYAUDDIN</t>
  </si>
  <si>
    <t>Jl.Dadali Gg.Rajawali no.68 Penancangan Baru</t>
  </si>
  <si>
    <t>panancangan</t>
  </si>
  <si>
    <t>087873251049</t>
  </si>
  <si>
    <t>kamaldzakiy@gmail.com</t>
  </si>
  <si>
    <t>3604020603030357</t>
  </si>
  <si>
    <t>3604021404620352</t>
  </si>
  <si>
    <t>HASAN MUBAROK</t>
  </si>
  <si>
    <t>3673054410650002</t>
  </si>
  <si>
    <t>Y. MULYANAH</t>
  </si>
  <si>
    <t>Jl. Dadali Gg. Rajawali  No.68 penancangan</t>
  </si>
  <si>
    <t>081315068575</t>
  </si>
  <si>
    <t>DESGA EKA BETTER</t>
  </si>
  <si>
    <t>01-12-2003</t>
  </si>
  <si>
    <t>Perumahan griya permata asri blok C7/12</t>
  </si>
  <si>
    <t>Perumahan griya permata asri blok C7/12A</t>
  </si>
  <si>
    <t>Dalung</t>
  </si>
  <si>
    <t>08380439418</t>
  </si>
  <si>
    <t>desga6206@gmail.com</t>
  </si>
  <si>
    <t>3601234112030001</t>
  </si>
  <si>
    <t>Iklan</t>
  </si>
  <si>
    <t>3601230807780005</t>
  </si>
  <si>
    <t>IMAN BUDIMAN</t>
  </si>
  <si>
    <t>3601234211790003</t>
  </si>
  <si>
    <t>NENENG NURUL HADAENI</t>
  </si>
  <si>
    <t>081911234614</t>
  </si>
  <si>
    <t>03-07-2021</t>
  </si>
  <si>
    <t>NURUL FADILAH</t>
  </si>
  <si>
    <t>Kp. Cihujan Desa Nembol Kec. Mandalawangi</t>
  </si>
  <si>
    <t>Nembol</t>
  </si>
  <si>
    <t>Kec. Mandalawangi</t>
  </si>
  <si>
    <t>083841543023</t>
  </si>
  <si>
    <t>nurullfadillah10@gmail.com</t>
  </si>
  <si>
    <t>3601175001030001</t>
  </si>
  <si>
    <t>SMKS HUSADA WINAYA PRATAMA</t>
  </si>
  <si>
    <t>3601171206650002</t>
  </si>
  <si>
    <t>H. KUNDIN</t>
  </si>
  <si>
    <t>3601175809670002</t>
  </si>
  <si>
    <t>HJ. TUTY HERAWATI S.PD</t>
  </si>
  <si>
    <t>KP. CIHUJAN RT/RW 004/004 desa nembol</t>
  </si>
  <si>
    <t>085691405245</t>
  </si>
  <si>
    <t>MAFTUHI</t>
  </si>
  <si>
    <t>15-09-2001</t>
  </si>
  <si>
    <t>JL RAYA  PANDEGLANG KM 5</t>
  </si>
  <si>
    <t>085710524831</t>
  </si>
  <si>
    <t>maftuhituhi122@gmail.com</t>
  </si>
  <si>
    <t>3604021509010271</t>
  </si>
  <si>
    <t>3604020402720268</t>
  </si>
  <si>
    <t>MUHAMAD DALI</t>
  </si>
  <si>
    <t>3604024104730269</t>
  </si>
  <si>
    <t>MUNAWAROH</t>
  </si>
  <si>
    <t>Lingkungan Nancang Waringin RT 01 RW 04, Karundang</t>
  </si>
  <si>
    <t>087871117297</t>
  </si>
  <si>
    <t>MELDINA</t>
  </si>
  <si>
    <t>04-05-2003</t>
  </si>
  <si>
    <t>Kp.Cikiray RT/RW:002/003 Cigadung Karangtanjung</t>
  </si>
  <si>
    <t>085210021422</t>
  </si>
  <si>
    <t>meldina219@gmail.com</t>
  </si>
  <si>
    <t>3601254305030001</t>
  </si>
  <si>
    <t>3601250105770002</t>
  </si>
  <si>
    <t>AHMAD MUKHLIS</t>
  </si>
  <si>
    <t>3601254908790003</t>
  </si>
  <si>
    <t>GUSMIYANTI</t>
  </si>
  <si>
    <t>Kp.Cikiray RT/RW: 002/003</t>
  </si>
  <si>
    <t>085280449097</t>
  </si>
  <si>
    <t>SAKILA DZIKRIANA</t>
  </si>
  <si>
    <t>24-01-2002</t>
  </si>
  <si>
    <t>KP.GARUNG SABRANG DESA CIHUJAN KEC.CIJAKU</t>
  </si>
  <si>
    <t>CIHUJAN</t>
  </si>
  <si>
    <t>Kec. Cijaku</t>
  </si>
  <si>
    <t>085891162954</t>
  </si>
  <si>
    <t>Sakilazikriana@gmail.com</t>
  </si>
  <si>
    <t>3602165006020004</t>
  </si>
  <si>
    <t>MAS DARUL ULUM PANYAUNGAN</t>
  </si>
  <si>
    <t>3602160111740003</t>
  </si>
  <si>
    <t>SALIM</t>
  </si>
  <si>
    <t>3602164104790003</t>
  </si>
  <si>
    <t>Kp.Garung sabrang</t>
  </si>
  <si>
    <t>DEZYA NUR PUTRIA</t>
  </si>
  <si>
    <t>05-09-2003</t>
  </si>
  <si>
    <t>Kp.Cidengdong</t>
  </si>
  <si>
    <t>Sajira Mekar</t>
  </si>
  <si>
    <t>Kec. Sajira</t>
  </si>
  <si>
    <t>082113254586</t>
  </si>
  <si>
    <t>dezya.nurputria.2021@gmail.com</t>
  </si>
  <si>
    <t>3602124509030006</t>
  </si>
  <si>
    <t>3602121311680002</t>
  </si>
  <si>
    <t>YAYAT RUHIYAT</t>
  </si>
  <si>
    <t>3602124505790002</t>
  </si>
  <si>
    <t>TATI NURHAYATI</t>
  </si>
  <si>
    <t>Kp.Cidengdong RT/RW 002/003</t>
  </si>
  <si>
    <t>085714622055</t>
  </si>
  <si>
    <t>TIA MUTIARA</t>
  </si>
  <si>
    <t>Kp. Angsoka jaya rt01  rw09</t>
  </si>
  <si>
    <t>Kp.Angsoka Jaya Rt01 Rw09</t>
  </si>
  <si>
    <t>089641480130</t>
  </si>
  <si>
    <t>Tiyul0605@gmail.com</t>
  </si>
  <si>
    <t>3604034605030095</t>
  </si>
  <si>
    <t>MAS AL INAYAH JERANG ILIR</t>
  </si>
  <si>
    <t>3604030305890238</t>
  </si>
  <si>
    <t>IPYUDIN</t>
  </si>
  <si>
    <t>3604036403720002</t>
  </si>
  <si>
    <t>UKAH</t>
  </si>
  <si>
    <t>Kp. Angsoka jaya rt01 rw 09</t>
  </si>
  <si>
    <t>08781933315</t>
  </si>
  <si>
    <t>MASFIROH</t>
  </si>
  <si>
    <t>21-06-2003</t>
  </si>
  <si>
    <t>Kp.Sidayu Ds.Kebon</t>
  </si>
  <si>
    <t>Kebon</t>
  </si>
  <si>
    <t>Kec. Tirtayasa</t>
  </si>
  <si>
    <t>085781536677</t>
  </si>
  <si>
    <t>firohmasfiroh31@gmail.com</t>
  </si>
  <si>
    <t>3604136106030001</t>
  </si>
  <si>
    <t>SMAN 1 TIRTAYASA</t>
  </si>
  <si>
    <t>3604130301700004</t>
  </si>
  <si>
    <t>MAS'UD</t>
  </si>
  <si>
    <t>3604134603780003</t>
  </si>
  <si>
    <t>RUMINAH</t>
  </si>
  <si>
    <t>Kp. Sidayu, Ds. Kebon, Rt 05/ Rw 02 Kec. Tirtayasa</t>
  </si>
  <si>
    <t>081584773667</t>
  </si>
  <si>
    <t>WULAN PIANA</t>
  </si>
  <si>
    <t>03-03-2003</t>
  </si>
  <si>
    <t>Kp. Gerendeng RT/RW 010/003, Desa Tamansari,</t>
  </si>
  <si>
    <t>Kp. Gerendeng RT/RW 010/003, Tamansari,  Banjarsar</t>
  </si>
  <si>
    <t>Tamansari</t>
  </si>
  <si>
    <t>Kec. Banjarsari</t>
  </si>
  <si>
    <t>089527041408</t>
  </si>
  <si>
    <t>wulanpiana153@gamil.com</t>
  </si>
  <si>
    <t>3602094706990004</t>
  </si>
  <si>
    <t>(-)</t>
  </si>
  <si>
    <t>SMAN 1 BANJARSARI</t>
  </si>
  <si>
    <t>3602090608510001</t>
  </si>
  <si>
    <t>H.  JAMANI</t>
  </si>
  <si>
    <t>3602094509790004</t>
  </si>
  <si>
    <t>HJ. SUKAESIH</t>
  </si>
  <si>
    <t>Kp. Gerendeng RT/RW 010/003, Desa tamansari, Banja</t>
  </si>
  <si>
    <t>085771870571</t>
  </si>
  <si>
    <t>INTAN</t>
  </si>
  <si>
    <t>Jln Ki Muhammad Ali, Kp bojong Tengah Barat</t>
  </si>
  <si>
    <t>Bojong Menteng</t>
  </si>
  <si>
    <t>Kec. Tunjung Teja</t>
  </si>
  <si>
    <t>083890583573</t>
  </si>
  <si>
    <t>intan.intan@gmail.com</t>
  </si>
  <si>
    <t>3604205703030002</t>
  </si>
  <si>
    <t>SMAN 1 CIBADAK</t>
  </si>
  <si>
    <t>3604201008690001</t>
  </si>
  <si>
    <t>OMAN</t>
  </si>
  <si>
    <t>3604204805740002</t>
  </si>
  <si>
    <t>BAINAH</t>
  </si>
  <si>
    <t>Kp Bojong tengah barat, desa bojong menteng</t>
  </si>
  <si>
    <t>087772331909</t>
  </si>
  <si>
    <t>PIPIT ULANDARI</t>
  </si>
  <si>
    <t>06-08-2002</t>
  </si>
  <si>
    <t>Kp. Wadas kubang</t>
  </si>
  <si>
    <t>Sindangsari</t>
  </si>
  <si>
    <t>083813170220</t>
  </si>
  <si>
    <t>pipiulandari06@gmail.com</t>
  </si>
  <si>
    <t>3604195809030003</t>
  </si>
  <si>
    <t>3604192207690001</t>
  </si>
  <si>
    <t>KERI WIJIANTO</t>
  </si>
  <si>
    <t>3604195209770001</t>
  </si>
  <si>
    <t>ONIH</t>
  </si>
  <si>
    <t>Kp. Wadas kubang rt/rw.018/001. Desa. Sindangsari</t>
  </si>
  <si>
    <t>083873090209</t>
  </si>
  <si>
    <t>HERDINA HAPPY APRILIA</t>
  </si>
  <si>
    <t>Asrama grup 1 kopassus jl. Maleo 3 no 127</t>
  </si>
  <si>
    <t>Kel. Taman baru kec. Taktakan serang, banten</t>
  </si>
  <si>
    <t>Taman baru</t>
  </si>
  <si>
    <t>085893342734</t>
  </si>
  <si>
    <t>dudin3205@gmail.com</t>
  </si>
  <si>
    <t>3604047003010001</t>
  </si>
  <si>
    <t>3604040104750243</t>
  </si>
  <si>
    <t>HERNURDIN</t>
  </si>
  <si>
    <t>3604045107780001</t>
  </si>
  <si>
    <t>HERA HARTINI</t>
  </si>
  <si>
    <t>Asrama grup 1 kopassus</t>
  </si>
  <si>
    <t>085210994054</t>
  </si>
  <si>
    <t>MUHAMAD SAHRUL RAMDHANI</t>
  </si>
  <si>
    <t>20-11-2002</t>
  </si>
  <si>
    <t>Kp. Malang Nengah</t>
  </si>
  <si>
    <t>Bendungan</t>
  </si>
  <si>
    <t>082115431226</t>
  </si>
  <si>
    <t>muhamadsahrulramdhani2@gmail.com</t>
  </si>
  <si>
    <t>3602092011020001</t>
  </si>
  <si>
    <t>3602091805650001</t>
  </si>
  <si>
    <t>SUPRIYATNO</t>
  </si>
  <si>
    <t>3602094402690003</t>
  </si>
  <si>
    <t>FATIMAH</t>
  </si>
  <si>
    <t>LEBAK, BANTEN</t>
  </si>
  <si>
    <t>087773897204</t>
  </si>
  <si>
    <t>DEDE UPIK KURNIAWATI</t>
  </si>
  <si>
    <t>Kp. Gurait</t>
  </si>
  <si>
    <t>Ds. Melati</t>
  </si>
  <si>
    <t>Kec. Waringinkurung</t>
  </si>
  <si>
    <t>087782868874</t>
  </si>
  <si>
    <t>dedeupikkurniawati@gmail.com</t>
  </si>
  <si>
    <t>3604065001030001</t>
  </si>
  <si>
    <t>SMAS AL FATH</t>
  </si>
  <si>
    <t>3604062407680002</t>
  </si>
  <si>
    <t>3604066707690001</t>
  </si>
  <si>
    <t>HAMSIAH, S.PD</t>
  </si>
  <si>
    <t>Kp. Gurait RT/RW 005/002 Ds. Melati  Wrkurung</t>
  </si>
  <si>
    <t>ANI SAPUTRI</t>
  </si>
  <si>
    <t>10-08-2003</t>
  </si>
  <si>
    <t>Kp. jalupang kulon, desa sindang heula</t>
  </si>
  <si>
    <t>KP. JALUPANG KULON</t>
  </si>
  <si>
    <t>desa sindang heula</t>
  </si>
  <si>
    <t>087879091535</t>
  </si>
  <si>
    <t>ani876472@gmail.com</t>
  </si>
  <si>
    <t>3604285008030001</t>
  </si>
  <si>
    <t>SMKS KESEHATAN WIDYA HUSADA</t>
  </si>
  <si>
    <t>3604260501790001</t>
  </si>
  <si>
    <t>JUNET</t>
  </si>
  <si>
    <t>3604284702870029</t>
  </si>
  <si>
    <t>SUNIAH</t>
  </si>
  <si>
    <t>KP. JALUPANG KULON RT/RW 004/002</t>
  </si>
  <si>
    <t>082118066059</t>
  </si>
  <si>
    <t>FADIAH RAMADHINA</t>
  </si>
  <si>
    <t>06-11-2003</t>
  </si>
  <si>
    <t>kp. nyawana desa.sukamenak kec.cikeusal rt.07/03</t>
  </si>
  <si>
    <t>sukamenak</t>
  </si>
  <si>
    <t>083872810036</t>
  </si>
  <si>
    <t>ramadhina555@gmail.com</t>
  </si>
  <si>
    <t>3604234611030003</t>
  </si>
  <si>
    <t>3604232802720002</t>
  </si>
  <si>
    <t>AHMAD SYAFEI</t>
  </si>
  <si>
    <t>3604236106760002</t>
  </si>
  <si>
    <t>SITI JULAEHA</t>
  </si>
  <si>
    <t>kp. nyawana desa.sukamenak kec.cikeusal</t>
  </si>
  <si>
    <t>08528297</t>
  </si>
  <si>
    <t>ACHMED MAWARDI MUNAWAR</t>
  </si>
  <si>
    <t>01-04-2002</t>
  </si>
  <si>
    <t>Kp kalahang masjid RT/RW 008/003</t>
  </si>
  <si>
    <t>Kadudodol</t>
  </si>
  <si>
    <t>085773497245</t>
  </si>
  <si>
    <t>munawarfamz@gmail.com</t>
  </si>
  <si>
    <t>3601180104020004</t>
  </si>
  <si>
    <t>MAS SYEKH MANSHUR</t>
  </si>
  <si>
    <t>3601180102690002</t>
  </si>
  <si>
    <t>WAWAN MUNAWAR</t>
  </si>
  <si>
    <t>3601184609690002</t>
  </si>
  <si>
    <t>EEN JUNAENAH</t>
  </si>
  <si>
    <t>Kp kalahang masjid</t>
  </si>
  <si>
    <t>081210343111</t>
  </si>
  <si>
    <t>AYU WULANDARI</t>
  </si>
  <si>
    <t>16-07-2003</t>
  </si>
  <si>
    <t>Kp.jati cilik RT 10 RW 004 des.cakung kec Binuang</t>
  </si>
  <si>
    <t>Cakung</t>
  </si>
  <si>
    <t>Kec. Binuang</t>
  </si>
  <si>
    <t>083132767978</t>
  </si>
  <si>
    <t>wayu67621@gmail.com</t>
  </si>
  <si>
    <t>3604185607050002</t>
  </si>
  <si>
    <t>SMKS MEDIKA INSAN KREATIF</t>
  </si>
  <si>
    <t>3604181412790001</t>
  </si>
  <si>
    <t>ARDANI</t>
  </si>
  <si>
    <t>3604185308840001</t>
  </si>
  <si>
    <t>SUSIYAH</t>
  </si>
  <si>
    <t>Kp.jati cilik des.cakung kec.binuang kab.serang</t>
  </si>
  <si>
    <t>083890796660</t>
  </si>
  <si>
    <t>DEVI</t>
  </si>
  <si>
    <t>28-04-2002</t>
  </si>
  <si>
    <t>kp.pabuaran</t>
  </si>
  <si>
    <t>cilayang</t>
  </si>
  <si>
    <t>083890831433</t>
  </si>
  <si>
    <t>ViiDevi601@gmail.com</t>
  </si>
  <si>
    <t>3604236804020001</t>
  </si>
  <si>
    <t>MAS DARUNNAIM CIRRENDE RANGKASBITUNG</t>
  </si>
  <si>
    <t>3604232705810001</t>
  </si>
  <si>
    <t>ASMARI</t>
  </si>
  <si>
    <t>3604234702840002</t>
  </si>
  <si>
    <t>SUMARNI</t>
  </si>
  <si>
    <t>kp.pabuaran rt008/004 desa cilayang kec.cikeusal</t>
  </si>
  <si>
    <t>081381033773</t>
  </si>
  <si>
    <t>LISA MAHARANI</t>
  </si>
  <si>
    <t>07-01-2003</t>
  </si>
  <si>
    <t>Kp.baru-ciherang, kec. Gununsari, kab. Serang-bant</t>
  </si>
  <si>
    <t>Ciherang</t>
  </si>
  <si>
    <t>Kec. Gunung Sari</t>
  </si>
  <si>
    <t>085929929033</t>
  </si>
  <si>
    <t>maharanilisa07@gmail.com</t>
  </si>
  <si>
    <t>3604334701030001</t>
  </si>
  <si>
    <t>3604331208640001</t>
  </si>
  <si>
    <t>SUDAMA</t>
  </si>
  <si>
    <t>3604335207690002</t>
  </si>
  <si>
    <t>ATUT ASMARIAH</t>
  </si>
  <si>
    <t>Kp. Baru-ciherang, Kec. Gunung sari, Serang-Banten</t>
  </si>
  <si>
    <t>087808346316</t>
  </si>
  <si>
    <t>09-07-2021</t>
  </si>
  <si>
    <t>LILIS SUNAWATI</t>
  </si>
  <si>
    <t>16-05-2003</t>
  </si>
  <si>
    <t>Kp kebon awi</t>
  </si>
  <si>
    <t>Panunggulan</t>
  </si>
  <si>
    <t>083807021426</t>
  </si>
  <si>
    <t>lilissunawati1605@gmail.com</t>
  </si>
  <si>
    <t>3604205605030003</t>
  </si>
  <si>
    <t>3604200808800005</t>
  </si>
  <si>
    <t>LILI JAMALLAIL</t>
  </si>
  <si>
    <t>3604204107840025</t>
  </si>
  <si>
    <t>SAKRIAH</t>
  </si>
  <si>
    <t>Kp. kebon awi RT/RW 012/003</t>
  </si>
  <si>
    <t>087885193999</t>
  </si>
  <si>
    <t>LISSA SILSILA MARTINI</t>
  </si>
  <si>
    <t>20-03-2002</t>
  </si>
  <si>
    <t>Purna Bhakti NO: 11</t>
  </si>
  <si>
    <t>089620374192</t>
  </si>
  <si>
    <t>lissa.karate20@gmail.com</t>
  </si>
  <si>
    <t>3604046003020265</t>
  </si>
  <si>
    <t>ALM. MAMAN SUSILO</t>
  </si>
  <si>
    <t>TINI  SUPARTINI</t>
  </si>
  <si>
    <t>Purna Bhakti NO: 11, RT:01/10</t>
  </si>
  <si>
    <t>087774817564</t>
  </si>
  <si>
    <t>IRPAN MAULANA</t>
  </si>
  <si>
    <t>28-08-2002</t>
  </si>
  <si>
    <t>Kp. Kihara, ds. Padaherang, Kec. Angsana</t>
  </si>
  <si>
    <t>Padaherang</t>
  </si>
  <si>
    <t>Kec. Angsana</t>
  </si>
  <si>
    <t>082125839783</t>
  </si>
  <si>
    <t>dedeirpan028@gmail.com</t>
  </si>
  <si>
    <t>3601072808020001</t>
  </si>
  <si>
    <t>3601072108710001</t>
  </si>
  <si>
    <t>UYUNG SUPRIADI</t>
  </si>
  <si>
    <t>3601076009800001</t>
  </si>
  <si>
    <t>ARPI</t>
  </si>
  <si>
    <t>Kp. Kihara, Ds. Padaherang, kec. Angsana, kab. Pan</t>
  </si>
  <si>
    <t>081511223791</t>
  </si>
  <si>
    <t>DIMAS FAJAR RAYA</t>
  </si>
  <si>
    <t>09-09-2003</t>
  </si>
  <si>
    <t>Kp.kadulawang</t>
  </si>
  <si>
    <t>cigadung</t>
  </si>
  <si>
    <t>089838615211</t>
  </si>
  <si>
    <t>dimasfajarrayaa@gmail.com</t>
  </si>
  <si>
    <t>3601250909030004</t>
  </si>
  <si>
    <t>3601250206600002</t>
  </si>
  <si>
    <t>NUNU SURYONO</t>
  </si>
  <si>
    <t>3601256712640002</t>
  </si>
  <si>
    <t>TITI SUKANTI</t>
  </si>
  <si>
    <t>Kp.kadulawang RT3 RW 2</t>
  </si>
  <si>
    <t>08128118770</t>
  </si>
  <si>
    <t>DEA KLARA SASKIAH</t>
  </si>
  <si>
    <t>LAB011-2 - Labkom Keperawatan</t>
  </si>
  <si>
    <t>28-05-2003</t>
  </si>
  <si>
    <t>Kp.bunar masjid, desa sukajadi,kec Kragilan.</t>
  </si>
  <si>
    <t>Sukajadi</t>
  </si>
  <si>
    <t>08881480238</t>
  </si>
  <si>
    <t>klaradea0@gmail.com</t>
  </si>
  <si>
    <t>3604116805030002</t>
  </si>
  <si>
    <t>MAN KRAGILAN</t>
  </si>
  <si>
    <t>3604111702790001</t>
  </si>
  <si>
    <t>SADELI</t>
  </si>
  <si>
    <t>3604115409800003</t>
  </si>
  <si>
    <t>SITI SARAH</t>
  </si>
  <si>
    <t>Kp.bunar masjid, desa sukajadi. Kec kragilan.</t>
  </si>
  <si>
    <t>088809280136</t>
  </si>
  <si>
    <t>AI FITRI PERMATASARI</t>
  </si>
  <si>
    <t>KP RANCA DADAP RT/013 RW/005 DESA.DAHU, CIKEUSAL</t>
  </si>
  <si>
    <t>DAHU</t>
  </si>
  <si>
    <t>083813643203</t>
  </si>
  <si>
    <t>ayfitripermatas@gmail.com</t>
  </si>
  <si>
    <t>3604235304030002</t>
  </si>
  <si>
    <t>SMAN 1 PAMARAYAN</t>
  </si>
  <si>
    <t>3604230508690001</t>
  </si>
  <si>
    <t>ALI ADNANI</t>
  </si>
  <si>
    <t>3604234507760002</t>
  </si>
  <si>
    <t>KUSMANAH</t>
  </si>
  <si>
    <t>KP.RANCADADAP RT/RW13/05 Desa DAHU Kec. CIKEUSAL</t>
  </si>
  <si>
    <t>085217855820</t>
  </si>
  <si>
    <t>ADIYA THORIQURAHMAN</t>
  </si>
  <si>
    <t>02-04-2002</t>
  </si>
  <si>
    <t>Kp. Kadugajah desa. Cening kec. Cikedal 42271</t>
  </si>
  <si>
    <t>Cening</t>
  </si>
  <si>
    <t>081293313053</t>
  </si>
  <si>
    <t>Thoriqadiya@gmail.com</t>
  </si>
  <si>
    <t>3601260204020002</t>
  </si>
  <si>
    <t>3601261812610001</t>
  </si>
  <si>
    <t>IRYANA</t>
  </si>
  <si>
    <t>3601264110620001</t>
  </si>
  <si>
    <t>TATI HUSTARI</t>
  </si>
  <si>
    <t>Kp. Kadugajah desa. Cening kec. Cikedal</t>
  </si>
  <si>
    <t>082113912637</t>
  </si>
  <si>
    <t>NAZLA QODLATUL LAILA</t>
  </si>
  <si>
    <t>20-06-2002</t>
  </si>
  <si>
    <t>Kp bojong loa kec pamarayan</t>
  </si>
  <si>
    <t>Bojong loa</t>
  </si>
  <si>
    <t>Kec. Pamarayan</t>
  </si>
  <si>
    <t>081311896597</t>
  </si>
  <si>
    <t>Nazlaqodlatullaila@gmail.com</t>
  </si>
  <si>
    <t>3604246006020001</t>
  </si>
  <si>
    <t>3604230602680003</t>
  </si>
  <si>
    <t>AAM JARKASIH</t>
  </si>
  <si>
    <t>3604244205730001</t>
  </si>
  <si>
    <t>RENI LIDIA ANGGRAENI</t>
  </si>
  <si>
    <t>Kp Bojongloa kec Pamarayan</t>
  </si>
  <si>
    <t>087774233336</t>
  </si>
  <si>
    <t>ISMIATUL HASANAH</t>
  </si>
  <si>
    <t>28-06-2003</t>
  </si>
  <si>
    <t>KOMP. TCI BLOK H4 NO.7</t>
  </si>
  <si>
    <t>SUKMAJAYA</t>
  </si>
  <si>
    <t>081315532892</t>
  </si>
  <si>
    <t>ismiatulhasanah762@gmail.com</t>
  </si>
  <si>
    <t>3672056806030001</t>
  </si>
  <si>
    <t>367205010470001</t>
  </si>
  <si>
    <t>SUPANDI</t>
  </si>
  <si>
    <t>3672055711820001</t>
  </si>
  <si>
    <t>IMAS MARIAH</t>
  </si>
  <si>
    <t>KOMP. TAMAN CILEGON INDAH BLOK H4 NO.7</t>
  </si>
  <si>
    <t>0817782712</t>
  </si>
  <si>
    <t>DHISA KHAIRINA NURZAKIA</t>
  </si>
  <si>
    <t>25-05-2003</t>
  </si>
  <si>
    <t>Jalan Raya Otonom Cikupa Ps. Kemis</t>
  </si>
  <si>
    <t>Talagasari</t>
  </si>
  <si>
    <t>Kec. Cikupa</t>
  </si>
  <si>
    <t>081945064415</t>
  </si>
  <si>
    <t>dhisakhairinanz@gmail.com</t>
  </si>
  <si>
    <t>3603186305030009</t>
  </si>
  <si>
    <t>MAN BALARAJA</t>
  </si>
  <si>
    <t>3603181509740007</t>
  </si>
  <si>
    <t>TAUFIK EFFENDI</t>
  </si>
  <si>
    <t>3603184510740001</t>
  </si>
  <si>
    <t>YATI SUMIATI</t>
  </si>
  <si>
    <t>Jalan Raya Otonom Cikupa Ps. Kemis Rt/Rw: 10/02</t>
  </si>
  <si>
    <t>085217695331</t>
  </si>
  <si>
    <t>CICIH AGUSTIN</t>
  </si>
  <si>
    <t>10-01-2004</t>
  </si>
  <si>
    <t>Kp. Marapit Ds. Tamiang Rt/Rw 001/001  Kab. Serang</t>
  </si>
  <si>
    <t>Kp. Marapit Ds Tamiang Rt/Rw 001/001</t>
  </si>
  <si>
    <t>Tamiang</t>
  </si>
  <si>
    <t>085718224757</t>
  </si>
  <si>
    <t>cicihagustin5544@gmail.com</t>
  </si>
  <si>
    <t>3604334502040002</t>
  </si>
  <si>
    <t>3604330204730002</t>
  </si>
  <si>
    <t>SUPENDI</t>
  </si>
  <si>
    <t>3604335202810001</t>
  </si>
  <si>
    <t>SITI NADIROH</t>
  </si>
  <si>
    <t>Kp. Marapit Ds. Tamiang Rt/Rw 001/001 Kab. Serang</t>
  </si>
  <si>
    <t>08577623782</t>
  </si>
  <si>
    <t>MUHAMAD ALFIN AFRIZAL</t>
  </si>
  <si>
    <t>13-06-2003</t>
  </si>
  <si>
    <t>Kp. Pasir cadasari</t>
  </si>
  <si>
    <t>089697558122</t>
  </si>
  <si>
    <t>alfinafrizal90@gmail.com</t>
  </si>
  <si>
    <t>3601221306030004</t>
  </si>
  <si>
    <t>3601220107710047</t>
  </si>
  <si>
    <t>H. AMAN</t>
  </si>
  <si>
    <t>3601224709760002</t>
  </si>
  <si>
    <t>HJ. SULSIAH</t>
  </si>
  <si>
    <t>Kp. Pasir Cadasari</t>
  </si>
  <si>
    <t>085929942798</t>
  </si>
  <si>
    <t>TRIA SUCHI RAHAYU</t>
  </si>
  <si>
    <t>Kp. Kejangkungan</t>
  </si>
  <si>
    <t>081210581653</t>
  </si>
  <si>
    <t>Rtriasuchirahayu@gmail.com</t>
  </si>
  <si>
    <t>3604075306030001</t>
  </si>
  <si>
    <t>3604070703580001</t>
  </si>
  <si>
    <t>ASO DARSONO</t>
  </si>
  <si>
    <t>3604075101650001</t>
  </si>
  <si>
    <t>HAYUNAH</t>
  </si>
  <si>
    <t>Kp. Kejangkungan rt/rw.001</t>
  </si>
  <si>
    <t>0878753243892</t>
  </si>
  <si>
    <t>MUHAMAD RIZQI AGUSTIAN</t>
  </si>
  <si>
    <t>Kp. Pabuaran kadomas, RT/RW 001/005</t>
  </si>
  <si>
    <t>Kadomas</t>
  </si>
  <si>
    <t>081905200223</t>
  </si>
  <si>
    <t>rizqiagustian967@gmail.com</t>
  </si>
  <si>
    <t>360121280803002</t>
  </si>
  <si>
    <t>3601211502640001</t>
  </si>
  <si>
    <t>H. DEDI KOSWARA</t>
  </si>
  <si>
    <t>360121506670001</t>
  </si>
  <si>
    <t>HJ. IYOH SUPENTI</t>
  </si>
  <si>
    <t>Kp. Pabuaran kadomas, RT/RW 01/05, Pandeglang.</t>
  </si>
  <si>
    <t>081316130031</t>
  </si>
  <si>
    <t>DYANA PUTRI HANIFA</t>
  </si>
  <si>
    <t>17-10-2003</t>
  </si>
  <si>
    <t>Kp. Cisereh RT. 004 RW. 001 Kel/Desa Kragilan</t>
  </si>
  <si>
    <t>088224859281</t>
  </si>
  <si>
    <t>dyanaputrihanifa@gmail.com</t>
  </si>
  <si>
    <t>3604115710030001</t>
  </si>
  <si>
    <t>3604110309660001</t>
  </si>
  <si>
    <t>SUYADI</t>
  </si>
  <si>
    <t>3604114102690001</t>
  </si>
  <si>
    <t>KUSNIYAH</t>
  </si>
  <si>
    <t>08815622565</t>
  </si>
  <si>
    <t>SHAVINA ZULFA ZAIMA</t>
  </si>
  <si>
    <t>28-10-2003</t>
  </si>
  <si>
    <t>Jl.Berlian V Blok EB.3 No.11 Mustika Karang Satria</t>
  </si>
  <si>
    <t>Karang Satria</t>
  </si>
  <si>
    <t>Kec. Tambun Utara</t>
  </si>
  <si>
    <t>081297213174</t>
  </si>
  <si>
    <t>zaimashavina@gmail.com</t>
  </si>
  <si>
    <t>3216056810030004</t>
  </si>
  <si>
    <t>SMAN 2 TAMBUN UTARA</t>
  </si>
  <si>
    <t>3216052004760009</t>
  </si>
  <si>
    <t>MIRIANTO</t>
  </si>
  <si>
    <t>3216055609800011</t>
  </si>
  <si>
    <t>NENI SUHAENINGTYAS PALUPI</t>
  </si>
  <si>
    <t>Mustika Karang Satria Jl.Berlian V Blok EB.3 No.11</t>
  </si>
  <si>
    <t>081389309191</t>
  </si>
  <si>
    <t>WINA MEYDINA</t>
  </si>
  <si>
    <t>KP KEBON KELAPA RT 002 RW 004 RANGKASBITUNG LEBAK</t>
  </si>
  <si>
    <t>MUARA CIUJUNG TIMUR</t>
  </si>
  <si>
    <t>085900054224</t>
  </si>
  <si>
    <t>winamey18@gmail.com</t>
  </si>
  <si>
    <t>3602145805030001</t>
  </si>
  <si>
    <t>Tidak</t>
  </si>
  <si>
    <t>3602141503780009</t>
  </si>
  <si>
    <t>HAMAL PASHA</t>
  </si>
  <si>
    <t>3602145605830006</t>
  </si>
  <si>
    <t>WIDA WATI</t>
  </si>
  <si>
    <t>KP KEBON KELAPA RT 002 RW 004 RANGKASBITUNG</t>
  </si>
  <si>
    <t>085888360941</t>
  </si>
  <si>
    <t>SAJIDA ZULFA</t>
  </si>
  <si>
    <t>Kp.kejangkungan,RT/RW 01/01,Kec/Des Bojonegara</t>
  </si>
  <si>
    <t>08888006431</t>
  </si>
  <si>
    <t>Sajidazulfaa@gmail.com</t>
  </si>
  <si>
    <t>3604076608030001</t>
  </si>
  <si>
    <t>3604073006740001</t>
  </si>
  <si>
    <t>H.AHMAD MUNJI S,SOS</t>
  </si>
  <si>
    <t>3604077112740001</t>
  </si>
  <si>
    <t>YATI MARYATI</t>
  </si>
  <si>
    <t>FAJAR MUHAMAD RIFQI</t>
  </si>
  <si>
    <t>SUMEDANG</t>
  </si>
  <si>
    <t>21-10-2002</t>
  </si>
  <si>
    <t>PERUM PURI CISAIT PRATAMA KRAGILAN BLOK A2B NO 25</t>
  </si>
  <si>
    <t>Cisait</t>
  </si>
  <si>
    <t>082147814477</t>
  </si>
  <si>
    <t>fajarrf35@gmail.com</t>
  </si>
  <si>
    <t>3604172110020001</t>
  </si>
  <si>
    <t>3604171212690004</t>
  </si>
  <si>
    <t>DEDY YUHANA</t>
  </si>
  <si>
    <t>3604176103730002</t>
  </si>
  <si>
    <t>EVI SITI PATIMAH S,PD</t>
  </si>
  <si>
    <t>Perum Puri cisait Pratama Kragilan Blok A2b no 25</t>
  </si>
  <si>
    <t>081958006564</t>
  </si>
  <si>
    <t>WILDAN PADILAH</t>
  </si>
  <si>
    <t>Sukabumi</t>
  </si>
  <si>
    <t>31-01-2002</t>
  </si>
  <si>
    <t>Kp pasanggrahan kec sagaranten kab Sukabumi.</t>
  </si>
  <si>
    <t>Pasanggrahan</t>
  </si>
  <si>
    <t>Kec. Sagaranten</t>
  </si>
  <si>
    <t>Kab. Sukabumi</t>
  </si>
  <si>
    <t>082111780862</t>
  </si>
  <si>
    <t>Wildanfadilah41@gmail.com</t>
  </si>
  <si>
    <t>3202413101060002</t>
  </si>
  <si>
    <t>Toko Mas</t>
  </si>
  <si>
    <t>Toko Emas Sahabat JL.RAYA BAROS SAGARANTEN NO.47</t>
  </si>
  <si>
    <t>Pemilik</t>
  </si>
  <si>
    <t>SMAN 1 SAGARANTEN</t>
  </si>
  <si>
    <t>3202411710630002</t>
  </si>
  <si>
    <t>ENO SUPARNO</t>
  </si>
  <si>
    <t>3202415007750006</t>
  </si>
  <si>
    <t>DIDAH PARIDAH</t>
  </si>
  <si>
    <t>Jl Raya Baro No 47. Kp pasanggrahan</t>
  </si>
  <si>
    <t>085793462888</t>
  </si>
  <si>
    <t>IMAS HUROH</t>
  </si>
  <si>
    <t>20-10-2003</t>
  </si>
  <si>
    <t>Kp Pamong Ilir 006/002 Ds Kubang Puji Kec Pontang</t>
  </si>
  <si>
    <t>Kubang Puji</t>
  </si>
  <si>
    <t>085945153103</t>
  </si>
  <si>
    <t>imashuroh03@gmail.com</t>
  </si>
  <si>
    <t>3604126010030001</t>
  </si>
  <si>
    <t>360412050270001</t>
  </si>
  <si>
    <t>MUHIT</t>
  </si>
  <si>
    <t>3604124608750003</t>
  </si>
  <si>
    <t>FADILAH</t>
  </si>
  <si>
    <t>Kp Pamong Ilir RT 006/002 Ds Kubang Puji - Pontang</t>
  </si>
  <si>
    <t>087883749120</t>
  </si>
  <si>
    <t>ADLIYA SYAZA MUDRIKAH</t>
  </si>
  <si>
    <t>Mataram</t>
  </si>
  <si>
    <t>02-01-2003</t>
  </si>
  <si>
    <t>Komplek Taman Widya Asri Blok E8, No. 11</t>
  </si>
  <si>
    <t>Komplek Taman Widya Asri Blok E8 No. 11, Serang</t>
  </si>
  <si>
    <t>081246700053</t>
  </si>
  <si>
    <t>syazaadliya@gmail.com</t>
  </si>
  <si>
    <t>5271044101030001</t>
  </si>
  <si>
    <t>SMAN 1 MATARAM</t>
  </si>
  <si>
    <t>Kota Mataram</t>
  </si>
  <si>
    <t>5271040207670001</t>
  </si>
  <si>
    <t>SUWANDY GANI</t>
  </si>
  <si>
    <t>5271044509720001</t>
  </si>
  <si>
    <t>SORDIAH</t>
  </si>
  <si>
    <t>Jln. R.M Panji Anom, BTN Graha Pagutan Blok A-10</t>
  </si>
  <si>
    <t>081271832650</t>
  </si>
  <si>
    <t>SHINTA APRILIA FATIMATUZAHRA</t>
  </si>
  <si>
    <t>11-04-2003</t>
  </si>
  <si>
    <t>Perum. BCP 1 blok b6 no 13 . ranjeng - ciruas</t>
  </si>
  <si>
    <t>082121903231</t>
  </si>
  <si>
    <t>shintaaafz04@gmail.com</t>
  </si>
  <si>
    <t>3604095104030004</t>
  </si>
  <si>
    <t>3604090310730002</t>
  </si>
  <si>
    <t>SUKRON NAWAWI</t>
  </si>
  <si>
    <t>3604094106780002</t>
  </si>
  <si>
    <t>PURWANINGSIH</t>
  </si>
  <si>
    <t>Perum. BCP 1 RT. 09/04 Ds. ranjeng - ciruas</t>
  </si>
  <si>
    <t>082112249498</t>
  </si>
  <si>
    <t>MUHAMMAD AZIZ MAULANA</t>
  </si>
  <si>
    <t>01-05-2004</t>
  </si>
  <si>
    <t>KP.CIPAYUNG LANGGAR DESA CIPAYUNG KEC. PADARINCANG</t>
  </si>
  <si>
    <t>CIPAYUNG</t>
  </si>
  <si>
    <t>085893336922</t>
  </si>
  <si>
    <t>muhammadazizm011@gmail.com</t>
  </si>
  <si>
    <t>3604290105040002</t>
  </si>
  <si>
    <t>3604292508770001</t>
  </si>
  <si>
    <t>AGUS RIDWAN</t>
  </si>
  <si>
    <t>3604295805760002</t>
  </si>
  <si>
    <t>IRMAWATI</t>
  </si>
  <si>
    <t>KP.CIPAYUNG LANGGAR RT/RW. 002/001 DESA CIPAYUNG</t>
  </si>
  <si>
    <t>085883525911</t>
  </si>
  <si>
    <t>TIARA LUSITA ANDANI</t>
  </si>
  <si>
    <t>27-05-2002</t>
  </si>
  <si>
    <t>Kp.Ciguha.Desa Cibadak</t>
  </si>
  <si>
    <t>Jln raya sepang komplek perumahan Bumi Banten Inda</t>
  </si>
  <si>
    <t>Cibadak</t>
  </si>
  <si>
    <t>Kec. Cimanggu</t>
  </si>
  <si>
    <t>085770901519</t>
  </si>
  <si>
    <t>tiaralusita33@gmail.com</t>
  </si>
  <si>
    <t>3601026705020001</t>
  </si>
  <si>
    <t>MAS NURUL HIDAYAH CIBADAK</t>
  </si>
  <si>
    <t>ANDA SUANDA</t>
  </si>
  <si>
    <t>3601024507670002</t>
  </si>
  <si>
    <t>SUNAYAH</t>
  </si>
  <si>
    <t>Jl.Pantai Rancecet.Kp.Ciguha.Rt 02/05.Desa Cibadak</t>
  </si>
  <si>
    <t>085880072965</t>
  </si>
  <si>
    <t>MASTITI ALAWIYAH</t>
  </si>
  <si>
    <t>20-09-2001</t>
  </si>
  <si>
    <t>ASRAMA YONKAV 9 SATYA DHARMA KALA</t>
  </si>
  <si>
    <t>KP CIBIUK PASIR  DS. MEKARSARI KEC. CARENANG</t>
  </si>
  <si>
    <t>PONDOK JAGUNG</t>
  </si>
  <si>
    <t>Kec. Serpong Utara</t>
  </si>
  <si>
    <t>Kota tangerang Selatan</t>
  </si>
  <si>
    <t>083898719756</t>
  </si>
  <si>
    <t>Mastitialawiyah2001@gmail.com</t>
  </si>
  <si>
    <t>3604176009010001</t>
  </si>
  <si>
    <t>SMAN 1 CARENANG</t>
  </si>
  <si>
    <t>3604172107560001</t>
  </si>
  <si>
    <t>MA'UN</t>
  </si>
  <si>
    <t>3604176103640001</t>
  </si>
  <si>
    <t>SARMAYU</t>
  </si>
  <si>
    <t>KP.CIBIUK PASIR DS. MEKARSARI KEC. CARENANG</t>
  </si>
  <si>
    <t>081295567664</t>
  </si>
  <si>
    <t>HAYATI NUFUS</t>
  </si>
  <si>
    <t>Kp. Pesanggrahan</t>
  </si>
  <si>
    <t>Walantaka</t>
  </si>
  <si>
    <t>083812936830</t>
  </si>
  <si>
    <t>hayatinufus224@gmail.com</t>
  </si>
  <si>
    <t>3604106407020256</t>
  </si>
  <si>
    <t>3604100206680019</t>
  </si>
  <si>
    <t>MARSANI</t>
  </si>
  <si>
    <t>3604104609700002</t>
  </si>
  <si>
    <t>SITI MARDIYATI</t>
  </si>
  <si>
    <t>Kp. Pesanggrahan Rt/Rw 10/05 Kel. Walantaka</t>
  </si>
  <si>
    <t>085959691445</t>
  </si>
  <si>
    <t>UMMI AZIZAH</t>
  </si>
  <si>
    <t>14-11-2003</t>
  </si>
  <si>
    <t>kp.citerep rt005/002 ds.kiara kec.walantaka</t>
  </si>
  <si>
    <t>kiara</t>
  </si>
  <si>
    <t>085212551725</t>
  </si>
  <si>
    <t>umiazizah619@gmail.com</t>
  </si>
  <si>
    <t>3604105411030011</t>
  </si>
  <si>
    <t>3604102306690001</t>
  </si>
  <si>
    <t>NURHADI</t>
  </si>
  <si>
    <t>3604106610730003</t>
  </si>
  <si>
    <t>SODIROH</t>
  </si>
  <si>
    <t>088299264595</t>
  </si>
  <si>
    <t>ABDUL MAJID</t>
  </si>
  <si>
    <t>12-05-2004</t>
  </si>
  <si>
    <t>DS. Lontar kec. Tirtayasa Kp. Margiyasa</t>
  </si>
  <si>
    <t>LONTAR</t>
  </si>
  <si>
    <t>082136691035</t>
  </si>
  <si>
    <t>mejudoghel001@gmail.com</t>
  </si>
  <si>
    <t>3604131205040003</t>
  </si>
  <si>
    <t>ABDULLAH</t>
  </si>
  <si>
    <t>LAILAH</t>
  </si>
  <si>
    <t>Kec. Tirtayasa desa Lontar RT/RW:007/002</t>
  </si>
  <si>
    <t>082125475658</t>
  </si>
  <si>
    <t>NABILA ANANDA GUNAWAN PUTRI</t>
  </si>
  <si>
    <t>28-03-2003</t>
  </si>
  <si>
    <t>Kp banjar kulon rt01/07 desa menes kecamatan menes</t>
  </si>
  <si>
    <t>Perumahan rika residence blok e21/22</t>
  </si>
  <si>
    <t>menes</t>
  </si>
  <si>
    <t>08528305102</t>
  </si>
  <si>
    <t>nabilaananda362@gmail.com</t>
  </si>
  <si>
    <t>3601136803030003</t>
  </si>
  <si>
    <t>3601131404751002</t>
  </si>
  <si>
    <t>WAWAN GUNAWAN</t>
  </si>
  <si>
    <t>3601136507820001</t>
  </si>
  <si>
    <t>ARI INDIASTUTI</t>
  </si>
  <si>
    <t>KP BANJARKULON RT01/07</t>
  </si>
  <si>
    <t>083895706922</t>
  </si>
  <si>
    <t>SALMA SALSABIILA</t>
  </si>
  <si>
    <t>Perum Sudirman Indah Blok.A/6 No.15</t>
  </si>
  <si>
    <t>Tigaraksa</t>
  </si>
  <si>
    <t>081282040150</t>
  </si>
  <si>
    <t>salmasalaabiila2401@gmail.com</t>
  </si>
  <si>
    <t>3603126401030004</t>
  </si>
  <si>
    <t>3603122809730004</t>
  </si>
  <si>
    <t>MINGAN</t>
  </si>
  <si>
    <t>3603127011790005</t>
  </si>
  <si>
    <t>TITA ROSITA</t>
  </si>
  <si>
    <t>Perum Sudirman Indah Blok.A/6 No.15 RT.008 RW.006</t>
  </si>
  <si>
    <t>085930365888</t>
  </si>
  <si>
    <t>GABRIELA MARTA TAMBA</t>
  </si>
  <si>
    <t>Link sukajadi,rt01/02 pulomerak</t>
  </si>
  <si>
    <t>Kec. Pulomerak</t>
  </si>
  <si>
    <t>08985549638</t>
  </si>
  <si>
    <t>gmartatamba@gmail.com</t>
  </si>
  <si>
    <t>3672036407020001</t>
  </si>
  <si>
    <t>MARIDIN TAMBA (ALM)</t>
  </si>
  <si>
    <t>3672034305600002</t>
  </si>
  <si>
    <t>BERLIANA MANURUNG</t>
  </si>
  <si>
    <t>Link sukajadi,rt01/02, Pulomerak</t>
  </si>
  <si>
    <t>081213175710</t>
  </si>
  <si>
    <t>MUHAMMAD YOPI EPENDI</t>
  </si>
  <si>
    <t>Lebak,</t>
  </si>
  <si>
    <t>25-05-2001</t>
  </si>
  <si>
    <t>MAKS</t>
  </si>
  <si>
    <t>Kp. Panancangan sabrang</t>
  </si>
  <si>
    <t>Cimenteng jaya</t>
  </si>
  <si>
    <t>Kec. Cibadak</t>
  </si>
  <si>
    <t>082260111558</t>
  </si>
  <si>
    <t>upendipendi12@gmail.com</t>
  </si>
  <si>
    <t>3602112505010001</t>
  </si>
  <si>
    <t>SMAS DAAR EL AZHAR RANGKASBITUNG</t>
  </si>
  <si>
    <t>3602112504590001</t>
  </si>
  <si>
    <t>UPENDI, S.PD</t>
  </si>
  <si>
    <t>3602114109650001</t>
  </si>
  <si>
    <t>SUMANAH</t>
  </si>
  <si>
    <t>Kp. Panancangan sabrang, cimenteng jaya, cibadak</t>
  </si>
  <si>
    <t>081282691470</t>
  </si>
  <si>
    <t>LAURA AMALIAH</t>
  </si>
  <si>
    <t>13-04-2002</t>
  </si>
  <si>
    <t>Kp. Kamasan gede</t>
  </si>
  <si>
    <t>Margasana</t>
  </si>
  <si>
    <t>083872512449</t>
  </si>
  <si>
    <t>lauraamaliah134@gmail.com</t>
  </si>
  <si>
    <t>3604055304020005</t>
  </si>
  <si>
    <t>3604050807680001</t>
  </si>
  <si>
    <t>DURAHIM</t>
  </si>
  <si>
    <t>3604054604730005</t>
  </si>
  <si>
    <t>SITI ROYANTI</t>
  </si>
  <si>
    <t>Kp. Kamasan gede rt 004 rw 002 ds. Margasana</t>
  </si>
  <si>
    <t>083897639550</t>
  </si>
  <si>
    <t>MAGFIROH</t>
  </si>
  <si>
    <t>12-04-2002</t>
  </si>
  <si>
    <t>Kp.cipugur rt/rw 01/01 kel.pabuaran kec.walantaka</t>
  </si>
  <si>
    <t>pabuaran</t>
  </si>
  <si>
    <t>083179767745</t>
  </si>
  <si>
    <t>magfirohfiroh343@gmail.com</t>
  </si>
  <si>
    <t>3673035504020002</t>
  </si>
  <si>
    <t>3604100103690197</t>
  </si>
  <si>
    <t>JAMARI</t>
  </si>
  <si>
    <t>3604104309710198</t>
  </si>
  <si>
    <t>SAB'AH</t>
  </si>
  <si>
    <t>085215272515</t>
  </si>
  <si>
    <t>KEZYA ANGELYNE SILAEN</t>
  </si>
  <si>
    <t>13-01-2003</t>
  </si>
  <si>
    <t>Jl. Nusa indah raya No.61 BBS 2 ciwedus,cilegon</t>
  </si>
  <si>
    <t>087880584876</t>
  </si>
  <si>
    <t>kezyaangelynes@gmail.com</t>
  </si>
  <si>
    <t>3672025301030003</t>
  </si>
  <si>
    <t>BERTO SILAEN</t>
  </si>
  <si>
    <t>3672024312790001</t>
  </si>
  <si>
    <t>LINA DELITHA</t>
  </si>
  <si>
    <t>MUSLIKAH DWI RAHMAYANTI</t>
  </si>
  <si>
    <t>01-11-2002</t>
  </si>
  <si>
    <t>Taman banten lestari blok C 11 b no 6</t>
  </si>
  <si>
    <t>081285040139</t>
  </si>
  <si>
    <t>Muslikahdwi2002@gmail.com</t>
  </si>
  <si>
    <t>3604014111020635</t>
  </si>
  <si>
    <t>polres serang kota</t>
  </si>
  <si>
    <t>Jl. Ahmad Yani No. 64, cipare,kec,serang, kota ser</t>
  </si>
  <si>
    <t>Kabag SDM</t>
  </si>
  <si>
    <t>3604010608680632</t>
  </si>
  <si>
    <t>MAD SUPUR, S.SOS</t>
  </si>
  <si>
    <t>3604015912750633</t>
  </si>
  <si>
    <t>JUMAYANTI</t>
  </si>
  <si>
    <t>Taman Banten Lestari blok C 11 B No.6 Rt 02/16</t>
  </si>
  <si>
    <t>089531731637</t>
  </si>
  <si>
    <t>RENIKA DASA BHAYANGKARA</t>
  </si>
  <si>
    <t>Perum mina bhakti Blok A5 No.133 karangantu</t>
  </si>
  <si>
    <t>Banten</t>
  </si>
  <si>
    <t>081380490835</t>
  </si>
  <si>
    <t>renikadasa11@gmail.com</t>
  </si>
  <si>
    <t>3604035107030022</t>
  </si>
  <si>
    <t>3604030909730019</t>
  </si>
  <si>
    <t>TURIP , S.AP</t>
  </si>
  <si>
    <t>3604036012770020</t>
  </si>
  <si>
    <t>PURWANINGSIH, S.PD</t>
  </si>
  <si>
    <t>Perum mina bhakti Blok A5 No.133  Karangantu</t>
  </si>
  <si>
    <t>08129511452</t>
  </si>
  <si>
    <t>MUHAMAD ANDI RACHMAN</t>
  </si>
  <si>
    <t>28-01-2003</t>
  </si>
  <si>
    <t>Kp.Kadongkelan Kec.Curug Kel.Kamanisan Jl.Pal6</t>
  </si>
  <si>
    <t>Kamanisan</t>
  </si>
  <si>
    <t>Kec. Curug</t>
  </si>
  <si>
    <t>081284069068</t>
  </si>
  <si>
    <t>andircmn01@gmail.com</t>
  </si>
  <si>
    <t>3604212801030001</t>
  </si>
  <si>
    <t>SMAN 7 KOTA SERANG</t>
  </si>
  <si>
    <t>3673040808800001</t>
  </si>
  <si>
    <t>JAHIDI</t>
  </si>
  <si>
    <t>3673045106780001</t>
  </si>
  <si>
    <t>ELAH YULIAH</t>
  </si>
  <si>
    <t>087771286555</t>
  </si>
  <si>
    <t>VITA FIRLIANSYAH</t>
  </si>
  <si>
    <t>bekasi</t>
  </si>
  <si>
    <t>12-03-2003</t>
  </si>
  <si>
    <t>kp.pengasinan</t>
  </si>
  <si>
    <t>waringinkurung</t>
  </si>
  <si>
    <t>082319661866</t>
  </si>
  <si>
    <t>vitafirliansyah03@gmail.com</t>
  </si>
  <si>
    <t>3171015203030003</t>
  </si>
  <si>
    <t>(ALM) BUDI HERMANSYAH</t>
  </si>
  <si>
    <t>(ALM) ELIA ROZA</t>
  </si>
  <si>
    <t>taman krakatau blok.C no.2</t>
  </si>
  <si>
    <t>MEFIA RAHMANI</t>
  </si>
  <si>
    <t>13-02-2003</t>
  </si>
  <si>
    <t>KOMP DEPARTEMEN DALAM NEGERI</t>
  </si>
  <si>
    <t>Karang Mulya</t>
  </si>
  <si>
    <t>Kec. Karang Tengah</t>
  </si>
  <si>
    <t>085156774989</t>
  </si>
  <si>
    <t>rmefia@gmail.com</t>
  </si>
  <si>
    <t>3173085302031006</t>
  </si>
  <si>
    <t>3671120204730001</t>
  </si>
  <si>
    <t>ADRIANUS</t>
  </si>
  <si>
    <t>3671124108790002</t>
  </si>
  <si>
    <t>MUFIDA</t>
  </si>
  <si>
    <t>087882588889</t>
  </si>
  <si>
    <t>OCTAVIANI AULIA PUTRI</t>
  </si>
  <si>
    <t>Kp. Cipunten Agung</t>
  </si>
  <si>
    <t>Perumahan Serang City Blok W 22 Rt. 001 Rw. 019</t>
  </si>
  <si>
    <t>083897835954</t>
  </si>
  <si>
    <t>octavianiap0310@gmail.com</t>
  </si>
  <si>
    <t>3601124310030007</t>
  </si>
  <si>
    <t>SMAS DAAR EL FALAH</t>
  </si>
  <si>
    <t>3601121910780001</t>
  </si>
  <si>
    <t>RIVA HAFIADY</t>
  </si>
  <si>
    <t>3601124711810002</t>
  </si>
  <si>
    <t>RADEN TANTI NOVIDA</t>
  </si>
  <si>
    <t>Kp. Cipunten Agung Rt.03 Rw.06</t>
  </si>
  <si>
    <t>081911211151</t>
  </si>
  <si>
    <t>PUTRI KHULIL ZANNAH</t>
  </si>
  <si>
    <t>Kp.Babakan Sengkolan</t>
  </si>
  <si>
    <t>Girimukti</t>
  </si>
  <si>
    <t>Kec. Cimarga</t>
  </si>
  <si>
    <t>081519549346</t>
  </si>
  <si>
    <t>putriikz12@gmail.com</t>
  </si>
  <si>
    <t>3602115212020002</t>
  </si>
  <si>
    <t>3600211090450000</t>
  </si>
  <si>
    <t>H.IIM</t>
  </si>
  <si>
    <t>3600211540554000</t>
  </si>
  <si>
    <t>HJ. IYUM NURNANIGRUM</t>
  </si>
  <si>
    <t>Kp.Babakan Sengkolan Rt/Rw 001/004 Des.Girimukti</t>
  </si>
  <si>
    <t>082213769399</t>
  </si>
  <si>
    <t>RINJANI</t>
  </si>
  <si>
    <t>Kab.serang</t>
  </si>
  <si>
    <t>27-08-2005</t>
  </si>
  <si>
    <t>Kp.Pengarengan Des.Pengarengan Kec.Bojonegara</t>
  </si>
  <si>
    <t>Pengarengan</t>
  </si>
  <si>
    <t>082123937922</t>
  </si>
  <si>
    <t>jrin76718@gmail.com</t>
  </si>
  <si>
    <t>3604076708040002</t>
  </si>
  <si>
    <t>Ladang</t>
  </si>
  <si>
    <t>Dusun</t>
  </si>
  <si>
    <t>MAS NURUL HIDAYAH BOJONEGARA</t>
  </si>
  <si>
    <t>3604070307540001</t>
  </si>
  <si>
    <t>WAHID</t>
  </si>
  <si>
    <t>3604074304590002</t>
  </si>
  <si>
    <t>SANTANAH</t>
  </si>
  <si>
    <t>Kp.Pengarengan Des.Pengarengan Kec.Bojonegara.</t>
  </si>
  <si>
    <t>VINA TAZKIYATUL UMAH</t>
  </si>
  <si>
    <t>12-06-2003</t>
  </si>
  <si>
    <t>Kp. Cibogo</t>
  </si>
  <si>
    <t>Cilayang</t>
  </si>
  <si>
    <t>083877804236</t>
  </si>
  <si>
    <t>vinatazkiya03@gmail.com</t>
  </si>
  <si>
    <t>3604235206030002</t>
  </si>
  <si>
    <t>3604230603650001</t>
  </si>
  <si>
    <t>SUANDA</t>
  </si>
  <si>
    <t>3604235204700003</t>
  </si>
  <si>
    <t>MUNTIAH</t>
  </si>
  <si>
    <t>Kp. Cibogo rt/rw 10/03 ds. Cilayang kec. Cikeusal</t>
  </si>
  <si>
    <t>087771442468</t>
  </si>
  <si>
    <t>HENI YULIATI</t>
  </si>
  <si>
    <t>Kebumen</t>
  </si>
  <si>
    <t>Jln. Kh Abdul latief No 32 Serang - Banten</t>
  </si>
  <si>
    <t>Serang banten</t>
  </si>
  <si>
    <t>087872705606</t>
  </si>
  <si>
    <t>Umihani654211@gmail.com</t>
  </si>
  <si>
    <t>3673015207010004</t>
  </si>
  <si>
    <t>Jln. Kh abdul latif cimuncang serang Banten</t>
  </si>
  <si>
    <t>SMAN 69 JAKARTA</t>
  </si>
  <si>
    <t>Kab. Kepulauan Seribu</t>
  </si>
  <si>
    <t>3673011507610004</t>
  </si>
  <si>
    <t>MOH CHUDORI</t>
  </si>
  <si>
    <t>3673014608690002</t>
  </si>
  <si>
    <t>KARIMI</t>
  </si>
  <si>
    <t>ISTIQOMAH</t>
  </si>
  <si>
    <t>Loli tasiburi</t>
  </si>
  <si>
    <t>03-03-2002</t>
  </si>
  <si>
    <t>Jl.baladika no.63</t>
  </si>
  <si>
    <t>Lialang</t>
  </si>
  <si>
    <t>085756721334</t>
  </si>
  <si>
    <t>mayorusman29@gmail.com</t>
  </si>
  <si>
    <t>7203084303020008</t>
  </si>
  <si>
    <t>Kodim 0601</t>
  </si>
  <si>
    <t>Jln.pendidikan no 1 kabupaten Pandeglang</t>
  </si>
  <si>
    <t>KakanminvetcadIII/18kabupaten Pandeglang</t>
  </si>
  <si>
    <t>SMAN 1 BANAWA</t>
  </si>
  <si>
    <t>Kab. Donggala</t>
  </si>
  <si>
    <t>7203082206700004</t>
  </si>
  <si>
    <t>RUSMAN</t>
  </si>
  <si>
    <t>7203084903760001</t>
  </si>
  <si>
    <t>ASIATI</t>
  </si>
  <si>
    <t>Dusun 1 Pantavu</t>
  </si>
  <si>
    <t>Kota Palu</t>
  </si>
  <si>
    <t>082351586327</t>
  </si>
  <si>
    <t>SYAHRIZAL JUNIAR AKMAL</t>
  </si>
  <si>
    <t>07-06-2002</t>
  </si>
  <si>
    <t>KP JIPUT</t>
  </si>
  <si>
    <t>JIPUT</t>
  </si>
  <si>
    <t>085715265609</t>
  </si>
  <si>
    <t>gviole06@gmail.com</t>
  </si>
  <si>
    <t>3601160706020001</t>
  </si>
  <si>
    <t>3601161911660001</t>
  </si>
  <si>
    <t>ACENG SUHENDAR</t>
  </si>
  <si>
    <t>3601165003640001</t>
  </si>
  <si>
    <t>EKOT</t>
  </si>
  <si>
    <t>Kp. Jiput RT 01 RW 1 desa jiput kec. Jiput pandegl</t>
  </si>
  <si>
    <t>081287799775</t>
  </si>
  <si>
    <t>AHMAD NAUPAL TAMAM</t>
  </si>
  <si>
    <t>27-11-2001</t>
  </si>
  <si>
    <t>Kp.kadugenep Bandung,Desa Kubang jaya,kec.Petir</t>
  </si>
  <si>
    <t>083812714262</t>
  </si>
  <si>
    <t>Novaltamam92@gmail.com</t>
  </si>
  <si>
    <t>3604192711010001</t>
  </si>
  <si>
    <t>3604191901630001</t>
  </si>
  <si>
    <t>MADSURI</t>
  </si>
  <si>
    <t>3604194911690001</t>
  </si>
  <si>
    <t>SODRIYAH</t>
  </si>
  <si>
    <t>Kp.Kadugenep Bandung,Ds Kubang jaya,Kec.Petir</t>
  </si>
  <si>
    <t>083169042423</t>
  </si>
  <si>
    <t>REIHAN AGISTIARA</t>
  </si>
  <si>
    <t>08-08-2002</t>
  </si>
  <si>
    <t>jln syeh ahmad rifa'i kodon</t>
  </si>
  <si>
    <t>tunjung teja</t>
  </si>
  <si>
    <t>082124469335</t>
  </si>
  <si>
    <t>agstrareihan@gmail.com</t>
  </si>
  <si>
    <t>3604200808020001</t>
  </si>
  <si>
    <t>MAS AL MIZAN</t>
  </si>
  <si>
    <t>AHMAD RASMANI</t>
  </si>
  <si>
    <t>INDAH NUR CAHAYA</t>
  </si>
  <si>
    <t>Jln syeh ahmad rifa'i kodon kp. terahan</t>
  </si>
  <si>
    <t>087811053455</t>
  </si>
  <si>
    <t>FEBRIYA ALINDA RAHAYU</t>
  </si>
  <si>
    <t>26-02-2003</t>
  </si>
  <si>
    <t>Komp.P&amp;k, jl. Garuda, gg. jalak, penancangan</t>
  </si>
  <si>
    <t>Penancangan</t>
  </si>
  <si>
    <t>081290381047</t>
  </si>
  <si>
    <t>fbryalndrhy@gmail.com</t>
  </si>
  <si>
    <t>3604026602030294</t>
  </si>
  <si>
    <t>3604022011710290</t>
  </si>
  <si>
    <t>ALIUN</t>
  </si>
  <si>
    <t>3604024909770291</t>
  </si>
  <si>
    <t>MAS SUTIHAT</t>
  </si>
  <si>
    <t>Penancangan baru, komp. P&amp;k, jalan garuda</t>
  </si>
  <si>
    <t>087771977778</t>
  </si>
  <si>
    <t>GENIA OKTA ARDITA</t>
  </si>
  <si>
    <t>30-10-2003</t>
  </si>
  <si>
    <t>Kp.Cigondang Masjid RT.03 RW.04 
Kec. Labuan</t>
  </si>
  <si>
    <t>Cigondang</t>
  </si>
  <si>
    <t>083895708418</t>
  </si>
  <si>
    <t>Geniaktrdta30@gmail.com</t>
  </si>
  <si>
    <t>3601127010030004</t>
  </si>
  <si>
    <t>Labuan</t>
  </si>
  <si>
    <t>Kp.Pasar baru RT.1 RW.3</t>
  </si>
  <si>
    <t>3601120507700009</t>
  </si>
  <si>
    <t>SOHIB ASEP RIDWAN</t>
  </si>
  <si>
    <t>361127009760003</t>
  </si>
  <si>
    <t>ANITA RAKHMASARI</t>
  </si>
  <si>
    <t>Kp.Cigondang Masjid RT.3 RW.4 kec.Labuan kab.Pdg</t>
  </si>
  <si>
    <t>087772255521</t>
  </si>
  <si>
    <t>VIRGI PRAMUDITA MANGKUDILAGA</t>
  </si>
  <si>
    <t>30-05-2003</t>
  </si>
  <si>
    <t>KP. MARGAHAYU</t>
  </si>
  <si>
    <t>SUKADAME</t>
  </si>
  <si>
    <t>Kec. Pagelaran</t>
  </si>
  <si>
    <t>087772513838</t>
  </si>
  <si>
    <t>pramuditavirgi30@gmail.com</t>
  </si>
  <si>
    <t>3601093005030001</t>
  </si>
  <si>
    <t>MAS MATHLAUL ANWAR</t>
  </si>
  <si>
    <t>3601091707640001</t>
  </si>
  <si>
    <t>ENTOL IWAN GUNAWAN</t>
  </si>
  <si>
    <t>3601095802670001</t>
  </si>
  <si>
    <t>ENONG SUKIAH</t>
  </si>
  <si>
    <t>KP. MARGAHAYU RT/RW 001/005 DESA SUKADAME</t>
  </si>
  <si>
    <t>081910993991</t>
  </si>
  <si>
    <t>RIZQI ROMADONI</t>
  </si>
  <si>
    <t>Kp. Astana Agung, Ds Walikukun Rt.18/01</t>
  </si>
  <si>
    <t>Walikukun</t>
  </si>
  <si>
    <t>081221025084</t>
  </si>
  <si>
    <t>rizkiromadoni@outlook.com</t>
  </si>
  <si>
    <t>3604170312020001</t>
  </si>
  <si>
    <t>SMAS RAUDLATUL ATHFAL</t>
  </si>
  <si>
    <t>TANTHOWI</t>
  </si>
  <si>
    <t>AISYAH</t>
  </si>
  <si>
    <t>IDHA ANDINI</t>
  </si>
  <si>
    <t>12-02-2003</t>
  </si>
  <si>
    <t>LINK. KELAPA DUA RT001/007 NO.99</t>
  </si>
  <si>
    <t>089525848304</t>
  </si>
  <si>
    <t>idhaandini23477@gmail.com</t>
  </si>
  <si>
    <t>3604015201030971</t>
  </si>
  <si>
    <t>3604011507661196</t>
  </si>
  <si>
    <t>3604016106721204</t>
  </si>
  <si>
    <t>ROMLAH</t>
  </si>
  <si>
    <t>LINK.KELAPA DUA RT 001 RW 007</t>
  </si>
  <si>
    <t>087871107432</t>
  </si>
  <si>
    <t>NUNU TAZKIYATUN NUPUS</t>
  </si>
  <si>
    <t>Kp kuranten</t>
  </si>
  <si>
    <t>Kp cikeper</t>
  </si>
  <si>
    <t>Saruni</t>
  </si>
  <si>
    <t>Kec. Banjar</t>
  </si>
  <si>
    <t>081281985264</t>
  </si>
  <si>
    <t>nufustazkiya84@gmail.com</t>
  </si>
  <si>
    <t>3601344411020003</t>
  </si>
  <si>
    <t>3601340404820003</t>
  </si>
  <si>
    <t>SOLIHIN FIRMANSYAH</t>
  </si>
  <si>
    <t>3601342502870003</t>
  </si>
  <si>
    <t>UMEN UMAENAH</t>
  </si>
  <si>
    <t>Kp kuranten Kel desa saruni kec majasari</t>
  </si>
  <si>
    <t>+62 838-3222-</t>
  </si>
  <si>
    <t>YANTI AGUSTINA</t>
  </si>
  <si>
    <t>08-08-2001</t>
  </si>
  <si>
    <t>Komplek Ambuleuit blok L.120</t>
  </si>
  <si>
    <t>0895340138242</t>
  </si>
  <si>
    <t>Yantiagustinaaa08@gmail.com</t>
  </si>
  <si>
    <t>3601254808020002</t>
  </si>
  <si>
    <t>ALM. JONI JUMHANA</t>
  </si>
  <si>
    <t>ENI MULYANI</t>
  </si>
  <si>
    <t>Komplek Ambuleuit blok L.120 RT 03/RW 11</t>
  </si>
  <si>
    <t>081316825540</t>
  </si>
  <si>
    <t>AGUS RIYADI</t>
  </si>
  <si>
    <t>15-08-2001</t>
  </si>
  <si>
    <t>Kp kedung Cinde DS katulisan kec Cikeusal</t>
  </si>
  <si>
    <t>Katulisan</t>
  </si>
  <si>
    <t>085782817629</t>
  </si>
  <si>
    <t>agusriyad34@gmail.com</t>
  </si>
  <si>
    <t>360423150801000</t>
  </si>
  <si>
    <t>3604230904900001</t>
  </si>
  <si>
    <t>NANA SURYATNA</t>
  </si>
  <si>
    <t>3604236308670001</t>
  </si>
  <si>
    <t>RANTIAH</t>
  </si>
  <si>
    <t>Kp kedung cinde ds katulisan kec Cikeusal</t>
  </si>
  <si>
    <t>DENDI RAHMATULLOH</t>
  </si>
  <si>
    <t>11-03-2000</t>
  </si>
  <si>
    <t>KP. Kosambi cawang</t>
  </si>
  <si>
    <t>Kendayakan</t>
  </si>
  <si>
    <t>083812760423</t>
  </si>
  <si>
    <t>dendirahmatulloh01@gmail.com</t>
  </si>
  <si>
    <t>3604111103000003</t>
  </si>
  <si>
    <t>3604111801580001</t>
  </si>
  <si>
    <t>UMAR SAID</t>
  </si>
  <si>
    <t>HENI SUMARNI (ALM)</t>
  </si>
  <si>
    <t>KP kosambi cawang rt/rw 03/01 ds kendayakan</t>
  </si>
  <si>
    <t>081319929301</t>
  </si>
  <si>
    <t>JASMINE NURUL AULIA</t>
  </si>
  <si>
    <t>02-09-2003</t>
  </si>
  <si>
    <t>LINK. PAL ASEM NO678/A 001/007 PANGGUNG RAWI, CILE</t>
  </si>
  <si>
    <t>082112730654</t>
  </si>
  <si>
    <t>jasmine.nurulaulia@gmail.com</t>
  </si>
  <si>
    <t>3672056409030002</t>
  </si>
  <si>
    <t>3672051305610002</t>
  </si>
  <si>
    <t>RULYANTO</t>
  </si>
  <si>
    <t>3672054101690006</t>
  </si>
  <si>
    <t>TUTI SRIYANI</t>
  </si>
  <si>
    <t>08174992446</t>
  </si>
  <si>
    <t>INDAH PERMATASARI</t>
  </si>
  <si>
    <t>UMK</t>
  </si>
  <si>
    <t>AKUNTANSI</t>
  </si>
  <si>
    <t>LAB008 - Labkom PUSDAINFO</t>
  </si>
  <si>
    <t>09-07-1998</t>
  </si>
  <si>
    <t>kp. Laban Desa Laban Rt/03 Rw/04 Kec. Tirtayasa</t>
  </si>
  <si>
    <t>kp. laban desa laban Rt/03 Rw/04 kec. Tirtaysa</t>
  </si>
  <si>
    <t>laban</t>
  </si>
  <si>
    <t>087773096233</t>
  </si>
  <si>
    <t>indahdidie98@gmail.com</t>
  </si>
  <si>
    <t>3604134907980002</t>
  </si>
  <si>
    <t>3604130103780001</t>
  </si>
  <si>
    <t>SAEPUDIN</t>
  </si>
  <si>
    <t>3604134505780002</t>
  </si>
  <si>
    <t>ASMIRAH</t>
  </si>
  <si>
    <t>kp. laban desa laban Rt/03 Rw/04 kec. Tirtayasa</t>
  </si>
  <si>
    <t>RADEN FAUZAN RAMADHAN IBRAHIM</t>
  </si>
  <si>
    <t>MANAJEMEN</t>
  </si>
  <si>
    <t>23-11-2002</t>
  </si>
  <si>
    <t>Blok AJIF1 No 7, Perum Tigaraksa</t>
  </si>
  <si>
    <t>Margasari</t>
  </si>
  <si>
    <t>081296644245</t>
  </si>
  <si>
    <t>gojan83691@gmail.com</t>
  </si>
  <si>
    <t>3603032311020002</t>
  </si>
  <si>
    <t>Owner</t>
  </si>
  <si>
    <t>3603031107680002</t>
  </si>
  <si>
    <t>RADEN AGUS IBRAHIM</t>
  </si>
  <si>
    <t>3603034212720002</t>
  </si>
  <si>
    <t>ENI RETNO YULIASTUTI</t>
  </si>
  <si>
    <t>Blok AJIF1 No 7 Perum Tigaraksa</t>
  </si>
  <si>
    <t>081314299713</t>
  </si>
  <si>
    <t>WENDI WULAN SARI</t>
  </si>
  <si>
    <t>15-07-2004</t>
  </si>
  <si>
    <t>Kp. Parakan RT. 001/RW. 004 Desa Banyumas 42274</t>
  </si>
  <si>
    <t>Banyumas</t>
  </si>
  <si>
    <t>Kec. Bojong</t>
  </si>
  <si>
    <t>087896198412</t>
  </si>
  <si>
    <t>wwwendiws@gmail.com</t>
  </si>
  <si>
    <t>3601105507040002</t>
  </si>
  <si>
    <t>SMKS SORE PANGKALPINANG</t>
  </si>
  <si>
    <t>Kota Pangkalpinang</t>
  </si>
  <si>
    <t>3601101311710001</t>
  </si>
  <si>
    <t>KHOIRUL ANWAR</t>
  </si>
  <si>
    <t>3601106007840001</t>
  </si>
  <si>
    <t>SITI AISAH</t>
  </si>
  <si>
    <t>Kp. Parakan RT.01/04 Kec. Bojong, Kab. Pandeglang</t>
  </si>
  <si>
    <t>083157924434</t>
  </si>
  <si>
    <t>DWIKI DYAH RETNO KINANTI</t>
  </si>
  <si>
    <t>Jakarta Timur</t>
  </si>
  <si>
    <t>10-09-1999</t>
  </si>
  <si>
    <t>Komplek Vila Inti Persada Blok A3 No.8</t>
  </si>
  <si>
    <t>Pamulang Timur</t>
  </si>
  <si>
    <t>Kec. Pamulang</t>
  </si>
  <si>
    <t>082111015651</t>
  </si>
  <si>
    <t>jungminjooo@gmail.com</t>
  </si>
  <si>
    <t>3674065009990007</t>
  </si>
  <si>
    <t>SMAN 8 KOTA TANGERANG SELATAN</t>
  </si>
  <si>
    <t>3674061506670026</t>
  </si>
  <si>
    <t>SUKIRNO</t>
  </si>
  <si>
    <t>3674065309690012</t>
  </si>
  <si>
    <t>DWIYATI</t>
  </si>
  <si>
    <t>Komplek Vila Inti Persada Blok A3 No.8 RT001 RW019</t>
  </si>
  <si>
    <t>08128475344</t>
  </si>
  <si>
    <t>UNTUNG BOY S</t>
  </si>
  <si>
    <t>KASIKAN</t>
  </si>
  <si>
    <t>06-06-1996</t>
  </si>
  <si>
    <t>Jln. SP 2 KM 59 Desa Rimba beringin, kab. Kampar</t>
  </si>
  <si>
    <t>Rimba Beringin</t>
  </si>
  <si>
    <t>Kec. Tapung Hulu</t>
  </si>
  <si>
    <t>Kab. Kampar</t>
  </si>
  <si>
    <t>082310891276</t>
  </si>
  <si>
    <t>untungboy1@gmail.com</t>
  </si>
  <si>
    <t>1401120606960011</t>
  </si>
  <si>
    <t>SMAS BINTANG TIMUR RANTAUPRAPAT</t>
  </si>
  <si>
    <t>Kab. Labuhan Batu</t>
  </si>
  <si>
    <t>1401121512670004</t>
  </si>
  <si>
    <t>NELSON SITUMORANG</t>
  </si>
  <si>
    <t>1401124903700002</t>
  </si>
  <si>
    <t>KARTINI NINGGOLAN</t>
  </si>
  <si>
    <t>Jln. SP 2 KM 59 Desa Rimba Beringin</t>
  </si>
  <si>
    <t>04-07-2021</t>
  </si>
  <si>
    <t>ABDUL AZIS SOLEHUDIN</t>
  </si>
  <si>
    <t>30-10-1999</t>
  </si>
  <si>
    <t>Kp. Cikaung Desa Mugijaya</t>
  </si>
  <si>
    <t>Desa Mugijaya</t>
  </si>
  <si>
    <t>Kec. Cigemblong</t>
  </si>
  <si>
    <t>085811872610</t>
  </si>
  <si>
    <t>olenkazis72@gmail.com</t>
  </si>
  <si>
    <t>3602283010990005</t>
  </si>
  <si>
    <t>SMAS AL HIDAYAH RANGKASBITUNG</t>
  </si>
  <si>
    <t>3602281009680003</t>
  </si>
  <si>
    <t>MADSOLEH</t>
  </si>
  <si>
    <t>3602284705750005</t>
  </si>
  <si>
    <t>YUYUN</t>
  </si>
  <si>
    <t>081574293645</t>
  </si>
  <si>
    <t>RICKY NUR FAZRIL</t>
  </si>
  <si>
    <t>05-01-1998</t>
  </si>
  <si>
    <t>Kp. Bulak Teko Jl.Waru V No.221</t>
  </si>
  <si>
    <t>Kalideres</t>
  </si>
  <si>
    <t>Kec. Kali Deres</t>
  </si>
  <si>
    <t>Kota Jakarta Barat</t>
  </si>
  <si>
    <t>082122444699</t>
  </si>
  <si>
    <t>rickynurfazril@gmail.com</t>
  </si>
  <si>
    <t>3173010501980011</t>
  </si>
  <si>
    <t>Wuling Prima Tomang</t>
  </si>
  <si>
    <t>Jl. Arjuna Utara No.131, Grogol Petamburan</t>
  </si>
  <si>
    <t>Sales Consultant</t>
  </si>
  <si>
    <t>SMAN 33 JAKARTA</t>
  </si>
  <si>
    <t>3173010508740017</t>
  </si>
  <si>
    <t>SURAHMAN</t>
  </si>
  <si>
    <t>3173014901760006</t>
  </si>
  <si>
    <t>LELI NURITA</t>
  </si>
  <si>
    <t>Kp Bulak Teko Jl Waru V No.221, Kalideres, Jakarta</t>
  </si>
  <si>
    <t>081210311068</t>
  </si>
  <si>
    <t>ERICKA DIAN SAPHIRA</t>
  </si>
  <si>
    <t>04-09-1999</t>
  </si>
  <si>
    <t>Jl H Baping D2 No 57</t>
  </si>
  <si>
    <t>Jl. Ki uju Gg TB Chaerudin no. 7, Serang, Banten.</t>
  </si>
  <si>
    <t>Kec. Ciracas</t>
  </si>
  <si>
    <t>Kota Jakarta Timur</t>
  </si>
  <si>
    <t>85694183938</t>
  </si>
  <si>
    <t>erickadacosta95@gmail.com</t>
  </si>
  <si>
    <t>3175094409990004</t>
  </si>
  <si>
    <t>MAN 6 JAKARTA</t>
  </si>
  <si>
    <t>R M DIAN ANATOMMY AGOESTIAN</t>
  </si>
  <si>
    <t>3175096408740008</t>
  </si>
  <si>
    <t>RATU SIELVY RINTA MARIA</t>
  </si>
  <si>
    <t>Jl. Ki Uju Gg TB Chaerudin no. 7, Serang, Banten.</t>
  </si>
  <si>
    <t>081285398426</t>
  </si>
  <si>
    <t>NADIRA ZULFI DWI WIJAYA</t>
  </si>
  <si>
    <t>18-07-2000</t>
  </si>
  <si>
    <t>Jl.betet raya no.16 D</t>
  </si>
  <si>
    <t>Cibodas</t>
  </si>
  <si>
    <t>Kec. Cibodas</t>
  </si>
  <si>
    <t>081385554391</t>
  </si>
  <si>
    <t>nadirazulfidwi@gmail.com</t>
  </si>
  <si>
    <t>3671095807000006</t>
  </si>
  <si>
    <t>3671090307730006</t>
  </si>
  <si>
    <t>IWAN KURNIAWAN SINGA WIJAYA</t>
  </si>
  <si>
    <t>3671095408760002</t>
  </si>
  <si>
    <t>ROSMIYATI</t>
  </si>
  <si>
    <t>Jl. Betet Raya no.16 D</t>
  </si>
  <si>
    <t>081219704281</t>
  </si>
  <si>
    <t>NISRINA NABILA BUDIYANI</t>
  </si>
  <si>
    <t>27-07-2000</t>
  </si>
  <si>
    <t>Perumahan Puri Cendana RPC No 69</t>
  </si>
  <si>
    <t>Sumber Jaya</t>
  </si>
  <si>
    <t>Kec. Tambun Selatan</t>
  </si>
  <si>
    <t>082260366098</t>
  </si>
  <si>
    <t>nisrinanabila00@gmail.com</t>
  </si>
  <si>
    <t>3216066707000022</t>
  </si>
  <si>
    <t>SMAN 2 TAMBUN SELATAN</t>
  </si>
  <si>
    <t>3216062507690012</t>
  </si>
  <si>
    <t>BUDI PURWANTO</t>
  </si>
  <si>
    <t>3216064211690012</t>
  </si>
  <si>
    <t>WAHYU HANDAYANI</t>
  </si>
  <si>
    <t>085888466336</t>
  </si>
  <si>
    <t>ANNISYA NURUL FIRDAUS</t>
  </si>
  <si>
    <t>04-05-2000</t>
  </si>
  <si>
    <t>Taman Puri Indah Blok B5 No.8</t>
  </si>
  <si>
    <t>Kelurahan Serang</t>
  </si>
  <si>
    <t>085216370001</t>
  </si>
  <si>
    <t>annisyaanf@gmail.com</t>
  </si>
  <si>
    <t>3604014405000003</t>
  </si>
  <si>
    <t>3604011407700001</t>
  </si>
  <si>
    <t>LUKMAN HAKIM</t>
  </si>
  <si>
    <t>3604015403760002</t>
  </si>
  <si>
    <t>IDA RAHAYU</t>
  </si>
  <si>
    <t>087808244187</t>
  </si>
  <si>
    <t>ADELIA VIRA NAVYA NINGTYAS</t>
  </si>
  <si>
    <t>23-11-1999</t>
  </si>
  <si>
    <t>Perum. Cikande Permai Blok R 15 No 5</t>
  </si>
  <si>
    <t>Cikande Permai</t>
  </si>
  <si>
    <t>081807318325</t>
  </si>
  <si>
    <t>Adeliavirann23@gmail.com</t>
  </si>
  <si>
    <t>3604156311990003</t>
  </si>
  <si>
    <t>3604151005660001</t>
  </si>
  <si>
    <t>BUDI PURWOTO</t>
  </si>
  <si>
    <t>3604156612660001</t>
  </si>
  <si>
    <t>LISIANIK RAHAYU</t>
  </si>
  <si>
    <t>Perum. Cikande Permai Blok R 15 No 5 Kec. Cikande</t>
  </si>
  <si>
    <t>081315267758</t>
  </si>
  <si>
    <t>SUNENTI</t>
  </si>
  <si>
    <t>Indramayu</t>
  </si>
  <si>
    <t>04-10-2000</t>
  </si>
  <si>
    <t>Jln.mangga blok bor/blok 11</t>
  </si>
  <si>
    <t>Jl. Raya Bojonegara link.Pecek Cilegon</t>
  </si>
  <si>
    <t>Kertanegara</t>
  </si>
  <si>
    <t>Kec. Haurgeulis</t>
  </si>
  <si>
    <t>Kab. Indramayu</t>
  </si>
  <si>
    <t>082216767611</t>
  </si>
  <si>
    <t>Sunenti104@gmail.com</t>
  </si>
  <si>
    <t>3212014410000003</t>
  </si>
  <si>
    <t>SMAN 1 HAURGEULIS</t>
  </si>
  <si>
    <t>3212010107680232</t>
  </si>
  <si>
    <t>AMIN</t>
  </si>
  <si>
    <t>3212014107720042</t>
  </si>
  <si>
    <t>SATIRI</t>
  </si>
  <si>
    <t>Jln.Mangga Blok bor/blok 11 rt/rw 014/007</t>
  </si>
  <si>
    <t>082319445574</t>
  </si>
  <si>
    <t>DIFFA AYOMI MAYAPA</t>
  </si>
  <si>
    <t>Tanggamus</t>
  </si>
  <si>
    <t>24-01-2001</t>
  </si>
  <si>
    <t>Jl. Saleh Baimin RT/RW 02/03 No. 10 Cimuncang</t>
  </si>
  <si>
    <t>081218159245</t>
  </si>
  <si>
    <t>diffamypaa@gmail.com</t>
  </si>
  <si>
    <t>3604016401010001</t>
  </si>
  <si>
    <t>3604012708650971</t>
  </si>
  <si>
    <t>ADHAM BAHTRA PANGERTI</t>
  </si>
  <si>
    <t>3604015204840975</t>
  </si>
  <si>
    <t>HERLINA</t>
  </si>
  <si>
    <t>Jl. Saleh baimin RT/RW 02/03 No.10 Cimuncang</t>
  </si>
  <si>
    <t>+628138538574</t>
  </si>
  <si>
    <t>AZZAHRA NURUL RAMADHANTI</t>
  </si>
  <si>
    <t>10-12-2000</t>
  </si>
  <si>
    <t>Kp.Ciroke Rt.04 Rw.01 Ds.Tambak Kec.Kibin</t>
  </si>
  <si>
    <t>Tambak</t>
  </si>
  <si>
    <t>Kec. Kibin</t>
  </si>
  <si>
    <t>083812686117</t>
  </si>
  <si>
    <t>Azzahranurul763@gmail.com</t>
  </si>
  <si>
    <t>3604165012000004</t>
  </si>
  <si>
    <t>3604160604710003</t>
  </si>
  <si>
    <t>UDIN BAKHRUDIN</t>
  </si>
  <si>
    <t>3604166006750003</t>
  </si>
  <si>
    <t>AFIKOH ANGGRAENI</t>
  </si>
  <si>
    <t>Kp.Ciroke Rt.04 Rw.01 DS.Tambak Kec.Kibin</t>
  </si>
  <si>
    <t>085921365040</t>
  </si>
  <si>
    <t>AGITA SUCI NAHARANI</t>
  </si>
  <si>
    <t>19-08-2000</t>
  </si>
  <si>
    <t>Komp.Citra Gading Blok E10 No.7</t>
  </si>
  <si>
    <t>085719864741</t>
  </si>
  <si>
    <t>agitasuci668@gmail.com</t>
  </si>
  <si>
    <t>3604025908000627</t>
  </si>
  <si>
    <t>3604021908720001</t>
  </si>
  <si>
    <t>MUH.CUAIB</t>
  </si>
  <si>
    <t>3604024402760001</t>
  </si>
  <si>
    <t>CICIH KURNIASIH</t>
  </si>
  <si>
    <t>Komp.Citra Gading Blok E10/No.7</t>
  </si>
  <si>
    <t>085817702760</t>
  </si>
  <si>
    <t>WANDA AZIZAH HAETI SURYANTO</t>
  </si>
  <si>
    <t>pandeglang</t>
  </si>
  <si>
    <t>30-10-2000</t>
  </si>
  <si>
    <t>Jl. Mulkita No.09 Pasar Heubeul</t>
  </si>
  <si>
    <t>0895348210096</t>
  </si>
  <si>
    <t>wandaazizahhs@gmail.com</t>
  </si>
  <si>
    <t>3601217010000001</t>
  </si>
  <si>
    <t>3601212403660001</t>
  </si>
  <si>
    <t>NANANG SURYANTO</t>
  </si>
  <si>
    <t>3601214211650001</t>
  </si>
  <si>
    <t>ETI ROHAETI</t>
  </si>
  <si>
    <t>Jl. Mulkita No.09 Rt/Rw 001/003 Pasar Heubeul</t>
  </si>
  <si>
    <t>081289822362</t>
  </si>
  <si>
    <t>DESTI CHAERUNNISA</t>
  </si>
  <si>
    <t>09-12-1998</t>
  </si>
  <si>
    <t>Jl Raya Serang Pandeglang kec.Baros</t>
  </si>
  <si>
    <t>kp.siluwung jaya kel.sukamanah  kec baros</t>
  </si>
  <si>
    <t>Baros</t>
  </si>
  <si>
    <t>081289324775</t>
  </si>
  <si>
    <t>destichaerunnisa99@gmail.com</t>
  </si>
  <si>
    <t>3604224912980001</t>
  </si>
  <si>
    <t>3604221010520001</t>
  </si>
  <si>
    <t>A.SANUDIN</t>
  </si>
  <si>
    <t>3604224112540001</t>
  </si>
  <si>
    <t>TATI ASNATI</t>
  </si>
  <si>
    <t>baros</t>
  </si>
  <si>
    <t>+62 85946577</t>
  </si>
  <si>
    <t>MOCHAMMAD RAKA SUGITO</t>
  </si>
  <si>
    <t>30-06-2003</t>
  </si>
  <si>
    <t>JL. Kramat Sawah III</t>
  </si>
  <si>
    <t>Paseban</t>
  </si>
  <si>
    <t>Kec. Senen</t>
  </si>
  <si>
    <t>081513607370</t>
  </si>
  <si>
    <t>rakasugito04@gmail.com</t>
  </si>
  <si>
    <t>3171043006030001</t>
  </si>
  <si>
    <t>SMAN 27 JAKARTA</t>
  </si>
  <si>
    <t>3171041203700003</t>
  </si>
  <si>
    <t>GITO</t>
  </si>
  <si>
    <t>3171046409790002</t>
  </si>
  <si>
    <t>SUSILAWATI</t>
  </si>
  <si>
    <t>JL. Kramat Sawah III Rt 03/ Rw 02 No.15</t>
  </si>
  <si>
    <t>081214042760</t>
  </si>
  <si>
    <t>NIA KARMILAH</t>
  </si>
  <si>
    <t>02-11-2000</t>
  </si>
  <si>
    <t>Kp. Keusikeun RT/RW.004/001 Ds. Sukamurni</t>
  </si>
  <si>
    <t>Sukamurni</t>
  </si>
  <si>
    <t>08889192387</t>
  </si>
  <si>
    <t>nia57864@gmail.com</t>
  </si>
  <si>
    <t>3603014211000004</t>
  </si>
  <si>
    <t>SMAS MANDIRI BALARAJA</t>
  </si>
  <si>
    <t>ALM. AKHMAD SUHAEPI</t>
  </si>
  <si>
    <t>Kp. Keusikeun RT/RW. 004/001 Ds. Sukamurni, Balara</t>
  </si>
  <si>
    <t>083879420986</t>
  </si>
  <si>
    <t>ALYA AMMAR</t>
  </si>
  <si>
    <t>LAB008-2 - Labkom Pusdainfo</t>
  </si>
  <si>
    <t>11-04-1999</t>
  </si>
  <si>
    <t>Jl. Nursaadah no.39</t>
  </si>
  <si>
    <t>Jatiwaringin</t>
  </si>
  <si>
    <t>Kec. Pondokgede</t>
  </si>
  <si>
    <t>085716550091</t>
  </si>
  <si>
    <t>alyamr1113@gmail.com</t>
  </si>
  <si>
    <t>3275085104990015</t>
  </si>
  <si>
    <t>SMAN 113 JAKARTA</t>
  </si>
  <si>
    <t>SLAMET PURWANTO</t>
  </si>
  <si>
    <t>IDA AIDA</t>
  </si>
  <si>
    <t>Jl. Nurrusa'adah no.39</t>
  </si>
  <si>
    <t>085697180073</t>
  </si>
  <si>
    <t>prodi</t>
  </si>
  <si>
    <t>fakultas</t>
  </si>
  <si>
    <t>FEB</t>
  </si>
  <si>
    <t>Kedokteran</t>
  </si>
  <si>
    <t>Row Labels</t>
  </si>
  <si>
    <t>Grand Total</t>
  </si>
  <si>
    <t>p1</t>
  </si>
  <si>
    <t>p1+p2</t>
  </si>
  <si>
    <t>p2</t>
  </si>
  <si>
    <t>pendaftar_p1</t>
  </si>
  <si>
    <t>pendaftar_p12</t>
  </si>
  <si>
    <t>jenjang</t>
  </si>
  <si>
    <t>D3</t>
  </si>
  <si>
    <t>S1</t>
  </si>
  <si>
    <t>periode</t>
  </si>
  <si>
    <t>Sumatera Utara</t>
  </si>
  <si>
    <t>D.K.I. Jakarta</t>
  </si>
  <si>
    <t>Jawa Barat</t>
  </si>
  <si>
    <t>Sumatera Selatan</t>
  </si>
  <si>
    <t>Jawa Timur</t>
  </si>
  <si>
    <t>Nusa Tenggara Barat</t>
  </si>
  <si>
    <t>Sulawesi Tengah</t>
  </si>
  <si>
    <t>Bangka Belitung</t>
  </si>
  <si>
    <t>hasil seleksi</t>
  </si>
  <si>
    <t>nim</t>
  </si>
  <si>
    <t>lulus</t>
  </si>
  <si>
    <t>JAJ</t>
  </si>
  <si>
    <t>diterima</t>
  </si>
  <si>
    <t>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</si>
</sst>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4_D3%20dan%20Alih%20Jenjang/21_Peserta%20D3%20JAJ_lolos_diteri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1111</v>
          </cell>
          <cell r="E2" t="str">
            <v>HUKUM (S1)</v>
          </cell>
        </row>
        <row r="3">
          <cell r="D3">
            <v>2221</v>
          </cell>
          <cell r="E3" t="str">
            <v>PENDIDIKAN NON FORMAL</v>
          </cell>
        </row>
        <row r="4">
          <cell r="D4">
            <v>2222</v>
          </cell>
          <cell r="E4" t="str">
            <v>PENDIDIKAN BAHASA INDONESIA (S1)</v>
          </cell>
        </row>
        <row r="5">
          <cell r="D5">
            <v>2223</v>
          </cell>
          <cell r="E5" t="str">
            <v>PENDIDIKAN BAHASA INGGRIS</v>
          </cell>
        </row>
        <row r="6">
          <cell r="D6">
            <v>2224</v>
          </cell>
          <cell r="E6" t="str">
            <v>PENDIDIKAN BIOLOGI</v>
          </cell>
        </row>
        <row r="7">
          <cell r="D7">
            <v>2225</v>
          </cell>
          <cell r="E7" t="str">
            <v>PENDIDIKAN MATEMATIKA</v>
          </cell>
        </row>
        <row r="8">
          <cell r="D8">
            <v>2226</v>
          </cell>
          <cell r="E8" t="str">
            <v>PENDIDIKAN GURU TAMAN KANAK-KANAK</v>
          </cell>
        </row>
        <row r="9">
          <cell r="D9">
            <v>2227</v>
          </cell>
          <cell r="E9" t="str">
            <v>PENDIDIKAN GURU SEKOLAH DASAR</v>
          </cell>
        </row>
        <row r="10">
          <cell r="D10">
            <v>2228</v>
          </cell>
          <cell r="E10" t="str">
            <v>PENDIDIKAN GURU PENDIDIKAN ANAK USIA DINI</v>
          </cell>
        </row>
        <row r="11">
          <cell r="D11">
            <v>2280</v>
          </cell>
          <cell r="E11" t="str">
            <v>PENDIDIKAN FISIKA</v>
          </cell>
        </row>
        <row r="12">
          <cell r="D12">
            <v>2281</v>
          </cell>
          <cell r="E12" t="str">
            <v>PENDIDIKAN IPA</v>
          </cell>
        </row>
        <row r="13">
          <cell r="D13">
            <v>2282</v>
          </cell>
          <cell r="E13" t="str">
            <v>PENDIDIKAN KIMIA</v>
          </cell>
        </row>
        <row r="14">
          <cell r="D14">
            <v>2283</v>
          </cell>
          <cell r="E14" t="str">
            <v>PENDIDIKAN VOKASIONAL TEKNIK ELEKTRO</v>
          </cell>
        </row>
        <row r="15">
          <cell r="D15">
            <v>2284</v>
          </cell>
          <cell r="E15" t="str">
            <v>PENDIDIKAN VOKASIONAL TEKNIK MESIN</v>
          </cell>
        </row>
        <row r="16">
          <cell r="D16">
            <v>2285</v>
          </cell>
          <cell r="E16" t="str">
            <v>BIMBINGAN DAN KONSELING</v>
          </cell>
        </row>
        <row r="17">
          <cell r="D17">
            <v>2286</v>
          </cell>
          <cell r="E17" t="str">
            <v>PENDIDIKAN PANCASILA DAN KEWARGANEGARAAN</v>
          </cell>
        </row>
        <row r="18">
          <cell r="D18">
            <v>2287</v>
          </cell>
          <cell r="E18" t="str">
            <v>PENDIDIKAN KHUSUS</v>
          </cell>
        </row>
        <row r="19">
          <cell r="D19">
            <v>2288</v>
          </cell>
          <cell r="E19" t="str">
            <v>PENDIDIKAN SEJARAH</v>
          </cell>
        </row>
        <row r="20">
          <cell r="D20">
            <v>2289</v>
          </cell>
          <cell r="E20" t="str">
            <v>PENDIDIKAN SENI PERTUNJUKAN</v>
          </cell>
        </row>
        <row r="21">
          <cell r="D21">
            <v>2290</v>
          </cell>
          <cell r="E21" t="str">
            <v>PENDIDIKAN SOSIOLOGI</v>
          </cell>
        </row>
        <row r="22">
          <cell r="D22">
            <v>3301</v>
          </cell>
          <cell r="E22" t="str">
            <v>TEKNIK INFORMATIKA</v>
          </cell>
        </row>
        <row r="23">
          <cell r="D23">
            <v>3331</v>
          </cell>
          <cell r="E23" t="str">
            <v>TEKNIK MESIN</v>
          </cell>
        </row>
        <row r="24">
          <cell r="D24">
            <v>3332</v>
          </cell>
          <cell r="E24" t="str">
            <v>TEKNIK ELEKTRO</v>
          </cell>
        </row>
        <row r="25">
          <cell r="D25">
            <v>3333</v>
          </cell>
          <cell r="E25" t="str">
            <v>TEKNIK INDUSTRI</v>
          </cell>
        </row>
        <row r="26">
          <cell r="D26">
            <v>3334</v>
          </cell>
          <cell r="E26" t="str">
            <v>TEKNIK METALURGI</v>
          </cell>
        </row>
        <row r="27">
          <cell r="D27">
            <v>3335</v>
          </cell>
          <cell r="E27" t="str">
            <v>TEKNIK KIMIA</v>
          </cell>
        </row>
        <row r="28">
          <cell r="D28">
            <v>3336</v>
          </cell>
          <cell r="E28" t="str">
            <v>TEKNIK SIPIL</v>
          </cell>
        </row>
        <row r="29">
          <cell r="D29">
            <v>3337</v>
          </cell>
          <cell r="E29" t="str">
            <v>INFORMATIKA</v>
          </cell>
        </row>
        <row r="30">
          <cell r="D30">
            <v>4441</v>
          </cell>
          <cell r="E30" t="str">
            <v>AGRIBISNIS</v>
          </cell>
        </row>
        <row r="31">
          <cell r="D31">
            <v>4442</v>
          </cell>
          <cell r="E31" t="str">
            <v>AGROEKOTEKNOLOGI</v>
          </cell>
        </row>
        <row r="32">
          <cell r="D32">
            <v>4443</v>
          </cell>
          <cell r="E32" t="str">
            <v>ILMU PERIKANAN</v>
          </cell>
        </row>
        <row r="33">
          <cell r="D33">
            <v>4444</v>
          </cell>
          <cell r="E33" t="str">
            <v>TEKNOLOGI PANGAN</v>
          </cell>
        </row>
        <row r="34">
          <cell r="D34">
            <v>5501</v>
          </cell>
          <cell r="E34" t="str">
            <v>AKUNTANSI D3</v>
          </cell>
        </row>
        <row r="35">
          <cell r="D35">
            <v>5502</v>
          </cell>
          <cell r="E35" t="str">
            <v>MANAJEMEN PEMASARAN (D3)</v>
          </cell>
        </row>
        <row r="36">
          <cell r="D36">
            <v>5503</v>
          </cell>
          <cell r="E36" t="str">
            <v>PERPAJAKAN</v>
          </cell>
        </row>
        <row r="37">
          <cell r="D37">
            <v>5504</v>
          </cell>
          <cell r="E37" t="str">
            <v>PERBANKAN DAN KEUANGAN</v>
          </cell>
        </row>
        <row r="38">
          <cell r="D38">
            <v>5551</v>
          </cell>
          <cell r="E38" t="str">
            <v>MANAJEMEN</v>
          </cell>
        </row>
        <row r="39">
          <cell r="D39">
            <v>5552</v>
          </cell>
          <cell r="E39" t="str">
            <v>AKUNTANSI</v>
          </cell>
        </row>
        <row r="40">
          <cell r="D40">
            <v>5553</v>
          </cell>
          <cell r="E40" t="str">
            <v>ILMU EKONOMI PEMBANGUNAN</v>
          </cell>
        </row>
        <row r="41">
          <cell r="D41">
            <v>5554</v>
          </cell>
          <cell r="E41" t="str">
            <v>EKONOMI SYARIAH</v>
          </cell>
        </row>
        <row r="42">
          <cell r="D42">
            <v>6661</v>
          </cell>
          <cell r="E42" t="str">
            <v>ADMINISTRASI PUBLIK</v>
          </cell>
        </row>
        <row r="43">
          <cell r="D43">
            <v>6662</v>
          </cell>
          <cell r="E43" t="str">
            <v>ILMU KOMUNIKASI</v>
          </cell>
        </row>
        <row r="44">
          <cell r="D44">
            <v>6670</v>
          </cell>
          <cell r="E44" t="str">
            <v>ILMU PEMERINTAHAN</v>
          </cell>
        </row>
        <row r="45">
          <cell r="D45">
            <v>7771</v>
          </cell>
          <cell r="E45" t="str">
            <v>PENDIDIKAN BAHASA INDONESIA</v>
          </cell>
        </row>
        <row r="46">
          <cell r="D46">
            <v>7772</v>
          </cell>
          <cell r="E46" t="str">
            <v>TEKNOLOGI PENDIDIKAN (S2)</v>
          </cell>
        </row>
        <row r="47">
          <cell r="D47">
            <v>7773</v>
          </cell>
          <cell r="E47" t="str">
            <v>HUKUM (S2)</v>
          </cell>
        </row>
        <row r="48">
          <cell r="D48">
            <v>7774</v>
          </cell>
          <cell r="E48" t="str">
            <v>MAGISTER AKUNTANSI</v>
          </cell>
        </row>
        <row r="49">
          <cell r="D49">
            <v>7775</v>
          </cell>
          <cell r="E49" t="str">
            <v>MAGISTER ADMINISTRASI PUBLIK</v>
          </cell>
        </row>
        <row r="50">
          <cell r="D50">
            <v>7776</v>
          </cell>
          <cell r="E50" t="str">
            <v>MAGISTER MANAJEMEN</v>
          </cell>
        </row>
        <row r="51">
          <cell r="D51">
            <v>7777</v>
          </cell>
          <cell r="E51" t="str">
            <v>PENDIDIKAN BAHASA INGGRIS</v>
          </cell>
        </row>
        <row r="52">
          <cell r="D52">
            <v>7778</v>
          </cell>
          <cell r="E52" t="str">
            <v>PENDIDIKAN MATEMATIKA S2</v>
          </cell>
        </row>
        <row r="53">
          <cell r="D53">
            <v>7779</v>
          </cell>
          <cell r="E53" t="str">
            <v>ILMU PERTANIAN</v>
          </cell>
        </row>
        <row r="54">
          <cell r="D54">
            <v>7780</v>
          </cell>
          <cell r="E54" t="str">
            <v>TEKNIK KIMIA (S2)</v>
          </cell>
        </row>
        <row r="55">
          <cell r="D55">
            <v>7781</v>
          </cell>
          <cell r="E55" t="str">
            <v>ILMU KOMUNIKASI (S2)</v>
          </cell>
        </row>
        <row r="56">
          <cell r="D56">
            <v>7782</v>
          </cell>
          <cell r="E56" t="str">
            <v>PENDIDIKAN (S3)</v>
          </cell>
        </row>
        <row r="57">
          <cell r="D57">
            <v>8881</v>
          </cell>
          <cell r="E57" t="str">
            <v>KEDOKTERAN</v>
          </cell>
        </row>
        <row r="58">
          <cell r="D58">
            <v>8882</v>
          </cell>
          <cell r="E58" t="str">
            <v>GIZI</v>
          </cell>
        </row>
        <row r="59">
          <cell r="D59">
            <v>8883</v>
          </cell>
          <cell r="E59" t="str">
            <v>ILMU KEOLAHRAGAAN</v>
          </cell>
        </row>
        <row r="60">
          <cell r="D60">
            <v>8884</v>
          </cell>
          <cell r="E60" t="str">
            <v>KEPERAWATAN</v>
          </cell>
        </row>
        <row r="61">
          <cell r="D61">
            <v>223701</v>
          </cell>
          <cell r="E61" t="str">
            <v>PPG FISIKA</v>
          </cell>
        </row>
        <row r="62">
          <cell r="D62">
            <v>223702</v>
          </cell>
          <cell r="E62" t="str">
            <v>PPG KIMIA</v>
          </cell>
        </row>
        <row r="63">
          <cell r="D63">
            <v>223703</v>
          </cell>
          <cell r="E63" t="str">
            <v>PPG BAHASA INDONESIA</v>
          </cell>
        </row>
        <row r="64">
          <cell r="D64">
            <v>223704</v>
          </cell>
          <cell r="E64" t="str">
            <v>PPG BAHASA INGGRIS</v>
          </cell>
        </row>
        <row r="65">
          <cell r="D65">
            <v>223705</v>
          </cell>
          <cell r="E65" t="str">
            <v>PPG BIOLOGI</v>
          </cell>
        </row>
        <row r="66">
          <cell r="D66">
            <v>223706</v>
          </cell>
          <cell r="E66" t="str">
            <v>PPG MATEMATIKA</v>
          </cell>
        </row>
        <row r="67">
          <cell r="D67">
            <v>223707</v>
          </cell>
          <cell r="E67" t="str">
            <v>PPG GURU SEKOLAH DASAR</v>
          </cell>
        </row>
        <row r="68">
          <cell r="D68">
            <v>8801</v>
          </cell>
          <cell r="E68" t="str">
            <v>KEPERAWATAN D3</v>
          </cell>
        </row>
        <row r="69">
          <cell r="D69">
            <v>3440</v>
          </cell>
          <cell r="E69" t="str">
            <v>KEPERAWATAN D3</v>
          </cell>
        </row>
        <row r="70">
          <cell r="D70">
            <v>7783</v>
          </cell>
          <cell r="E70" t="str">
            <v>ILMU AKUNTANSI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J2">
            <v>21211165</v>
          </cell>
          <cell r="K2">
            <v>8801210005</v>
          </cell>
        </row>
        <row r="3">
          <cell r="J3">
            <v>21211287</v>
          </cell>
          <cell r="K3">
            <v>8801210045</v>
          </cell>
        </row>
        <row r="4">
          <cell r="J4">
            <v>21211011</v>
          </cell>
          <cell r="K4">
            <v>8801210035</v>
          </cell>
        </row>
        <row r="5">
          <cell r="J5">
            <v>21211136</v>
          </cell>
          <cell r="K5">
            <v>8801210040</v>
          </cell>
        </row>
        <row r="6">
          <cell r="J6">
            <v>21211244</v>
          </cell>
          <cell r="K6">
            <v>8801210058</v>
          </cell>
        </row>
        <row r="7">
          <cell r="J7">
            <v>21211242</v>
          </cell>
          <cell r="K7">
            <v>8801210071</v>
          </cell>
        </row>
        <row r="8">
          <cell r="J8">
            <v>21211286</v>
          </cell>
          <cell r="K8">
            <v>8801210063</v>
          </cell>
        </row>
        <row r="9">
          <cell r="J9">
            <v>21211210</v>
          </cell>
          <cell r="K9">
            <v>8801210008</v>
          </cell>
        </row>
        <row r="10">
          <cell r="J10">
            <v>21211492</v>
          </cell>
          <cell r="K10">
            <v>5504210004</v>
          </cell>
        </row>
        <row r="11">
          <cell r="J11">
            <v>21211371</v>
          </cell>
          <cell r="K11">
            <v>5501210004</v>
          </cell>
        </row>
        <row r="12">
          <cell r="J12">
            <v>21211212</v>
          </cell>
          <cell r="K12">
            <v>8801210023</v>
          </cell>
        </row>
        <row r="13">
          <cell r="J13">
            <v>21211540</v>
          </cell>
          <cell r="K13">
            <v>5502210030</v>
          </cell>
        </row>
        <row r="14">
          <cell r="J14">
            <v>21211054</v>
          </cell>
          <cell r="K14">
            <v>8801210052</v>
          </cell>
        </row>
        <row r="15">
          <cell r="J15">
            <v>21211158</v>
          </cell>
          <cell r="K15">
            <v>8801210022</v>
          </cell>
        </row>
        <row r="16">
          <cell r="J16">
            <v>21211251</v>
          </cell>
          <cell r="K16">
            <v>8801210006</v>
          </cell>
        </row>
        <row r="17">
          <cell r="J17">
            <v>21211134</v>
          </cell>
          <cell r="K17">
            <v>8801210039</v>
          </cell>
        </row>
        <row r="18">
          <cell r="J18">
            <v>21211311</v>
          </cell>
          <cell r="K18">
            <v>5502210020</v>
          </cell>
        </row>
        <row r="19">
          <cell r="J19">
            <v>21211519</v>
          </cell>
          <cell r="K19">
            <v>5503210004</v>
          </cell>
        </row>
        <row r="20">
          <cell r="J20">
            <v>21211294</v>
          </cell>
          <cell r="K20">
            <v>8801210042</v>
          </cell>
        </row>
        <row r="21">
          <cell r="J21">
            <v>21211103</v>
          </cell>
          <cell r="K21">
            <v>8801210031</v>
          </cell>
        </row>
        <row r="22">
          <cell r="J22">
            <v>21211272</v>
          </cell>
          <cell r="K22">
            <v>8801210025</v>
          </cell>
        </row>
        <row r="23">
          <cell r="J23">
            <v>21211075</v>
          </cell>
          <cell r="K23">
            <v>8801210047</v>
          </cell>
        </row>
        <row r="24">
          <cell r="J24">
            <v>21211049</v>
          </cell>
          <cell r="K24">
            <v>8801210059</v>
          </cell>
        </row>
        <row r="25">
          <cell r="J25">
            <v>21211467</v>
          </cell>
          <cell r="K25">
            <v>5504210018</v>
          </cell>
        </row>
        <row r="26">
          <cell r="J26">
            <v>21211189</v>
          </cell>
          <cell r="K26">
            <v>8801210032</v>
          </cell>
        </row>
        <row r="27">
          <cell r="J27">
            <v>21211002</v>
          </cell>
          <cell r="K27">
            <v>8801210061</v>
          </cell>
        </row>
        <row r="28">
          <cell r="J28">
            <v>21211256</v>
          </cell>
          <cell r="K28">
            <v>8801210075</v>
          </cell>
        </row>
        <row r="29">
          <cell r="J29">
            <v>21211346</v>
          </cell>
          <cell r="K29">
            <v>5501210033</v>
          </cell>
        </row>
        <row r="30">
          <cell r="J30">
            <v>21211031</v>
          </cell>
          <cell r="K30">
            <v>0</v>
          </cell>
        </row>
        <row r="31">
          <cell r="J31">
            <v>21211288</v>
          </cell>
          <cell r="K31">
            <v>8801210033</v>
          </cell>
        </row>
        <row r="32">
          <cell r="J32">
            <v>21211308</v>
          </cell>
          <cell r="K32">
            <v>5503210027</v>
          </cell>
        </row>
        <row r="33">
          <cell r="J33">
            <v>21211162</v>
          </cell>
          <cell r="K33">
            <v>8801210004</v>
          </cell>
        </row>
        <row r="34">
          <cell r="J34">
            <v>21211044</v>
          </cell>
          <cell r="K34">
            <v>8801210024</v>
          </cell>
        </row>
        <row r="35">
          <cell r="J35">
            <v>21211174</v>
          </cell>
          <cell r="K35">
            <v>8801210070</v>
          </cell>
        </row>
        <row r="36">
          <cell r="J36">
            <v>21211499</v>
          </cell>
          <cell r="K36">
            <v>5501210031</v>
          </cell>
        </row>
        <row r="37">
          <cell r="J37">
            <v>21211167</v>
          </cell>
          <cell r="K37">
            <v>8801210001</v>
          </cell>
        </row>
        <row r="38">
          <cell r="J38">
            <v>21211333</v>
          </cell>
          <cell r="K38">
            <v>5503210019</v>
          </cell>
        </row>
        <row r="39">
          <cell r="J39">
            <v>21211297</v>
          </cell>
          <cell r="K39">
            <v>8801210054</v>
          </cell>
        </row>
        <row r="40">
          <cell r="J40">
            <v>21211460</v>
          </cell>
          <cell r="K40">
            <v>5501210017</v>
          </cell>
        </row>
        <row r="41">
          <cell r="J41">
            <v>21210230</v>
          </cell>
          <cell r="K41">
            <v>5504210007</v>
          </cell>
        </row>
        <row r="42">
          <cell r="J42">
            <v>21211036</v>
          </cell>
          <cell r="K42">
            <v>8801210038</v>
          </cell>
        </row>
        <row r="43">
          <cell r="J43">
            <v>21211469</v>
          </cell>
          <cell r="K43">
            <v>5502210026</v>
          </cell>
        </row>
        <row r="44">
          <cell r="J44">
            <v>21210387</v>
          </cell>
          <cell r="K44">
            <v>5502210033</v>
          </cell>
        </row>
        <row r="45">
          <cell r="J45">
            <v>21210959</v>
          </cell>
          <cell r="K45">
            <v>8801210012</v>
          </cell>
        </row>
        <row r="46">
          <cell r="J46">
            <v>21210309</v>
          </cell>
          <cell r="K46">
            <v>5502210001</v>
          </cell>
        </row>
        <row r="47">
          <cell r="J47">
            <v>21210474</v>
          </cell>
          <cell r="K47">
            <v>5502210027</v>
          </cell>
        </row>
        <row r="48">
          <cell r="J48">
            <v>21210415</v>
          </cell>
          <cell r="K48">
            <v>5504210001</v>
          </cell>
        </row>
        <row r="49">
          <cell r="J49">
            <v>21211223</v>
          </cell>
          <cell r="K49">
            <v>0</v>
          </cell>
        </row>
        <row r="50">
          <cell r="J50">
            <v>21211566</v>
          </cell>
          <cell r="K50">
            <v>5503210030</v>
          </cell>
        </row>
        <row r="51">
          <cell r="J51">
            <v>21210850</v>
          </cell>
          <cell r="K51">
            <v>8801210009</v>
          </cell>
        </row>
        <row r="52">
          <cell r="J52">
            <v>21211032</v>
          </cell>
          <cell r="K52">
            <v>8801210036</v>
          </cell>
        </row>
        <row r="53">
          <cell r="J53">
            <v>21210459</v>
          </cell>
          <cell r="K53">
            <v>5501210025</v>
          </cell>
        </row>
        <row r="54">
          <cell r="J54">
            <v>21210205</v>
          </cell>
          <cell r="K54">
            <v>5502210003</v>
          </cell>
        </row>
        <row r="55">
          <cell r="J55">
            <v>21210455</v>
          </cell>
          <cell r="K55">
            <v>5503210005</v>
          </cell>
        </row>
        <row r="56">
          <cell r="J56">
            <v>21211021</v>
          </cell>
          <cell r="K56">
            <v>8801210028</v>
          </cell>
        </row>
        <row r="57">
          <cell r="J57">
            <v>21210384</v>
          </cell>
          <cell r="K57">
            <v>5503210008</v>
          </cell>
        </row>
        <row r="58">
          <cell r="J58">
            <v>21210274</v>
          </cell>
          <cell r="K58">
            <v>5502210006</v>
          </cell>
        </row>
        <row r="59">
          <cell r="J59">
            <v>21210441</v>
          </cell>
          <cell r="K59">
            <v>5503210025</v>
          </cell>
        </row>
        <row r="60">
          <cell r="J60">
            <v>21210294</v>
          </cell>
          <cell r="K60">
            <v>5502210004</v>
          </cell>
        </row>
        <row r="61">
          <cell r="J61">
            <v>21210213</v>
          </cell>
          <cell r="K61">
            <v>5501210019</v>
          </cell>
        </row>
        <row r="62">
          <cell r="J62">
            <v>21210438</v>
          </cell>
          <cell r="K62">
            <v>5503210012</v>
          </cell>
        </row>
        <row r="63">
          <cell r="J63">
            <v>21210269</v>
          </cell>
          <cell r="K63">
            <v>5501210005</v>
          </cell>
        </row>
        <row r="64">
          <cell r="J64">
            <v>21211514</v>
          </cell>
          <cell r="K64">
            <v>5501210034</v>
          </cell>
        </row>
        <row r="65">
          <cell r="J65">
            <v>21210956</v>
          </cell>
          <cell r="K65">
            <v>8801210003</v>
          </cell>
        </row>
        <row r="66">
          <cell r="J66">
            <v>21210395</v>
          </cell>
          <cell r="K66">
            <v>5501210010</v>
          </cell>
        </row>
        <row r="67">
          <cell r="J67">
            <v>21211159</v>
          </cell>
          <cell r="K67">
            <v>8801210019</v>
          </cell>
        </row>
        <row r="68">
          <cell r="J68">
            <v>21211274</v>
          </cell>
          <cell r="K68">
            <v>8801210051</v>
          </cell>
        </row>
        <row r="69">
          <cell r="J69">
            <v>21210481</v>
          </cell>
          <cell r="K69">
            <v>5503210022</v>
          </cell>
        </row>
        <row r="70">
          <cell r="J70">
            <v>21210223</v>
          </cell>
          <cell r="K70">
            <v>5501210009</v>
          </cell>
        </row>
        <row r="71">
          <cell r="J71">
            <v>21210996</v>
          </cell>
          <cell r="K71">
            <v>8801210018</v>
          </cell>
        </row>
        <row r="72">
          <cell r="J72">
            <v>21210339</v>
          </cell>
          <cell r="K72">
            <v>5501210001</v>
          </cell>
        </row>
        <row r="73">
          <cell r="J73">
            <v>21210498</v>
          </cell>
          <cell r="K73">
            <v>5501210008</v>
          </cell>
        </row>
        <row r="74">
          <cell r="J74">
            <v>21210970</v>
          </cell>
          <cell r="K74">
            <v>8801210021</v>
          </cell>
        </row>
        <row r="75">
          <cell r="J75">
            <v>21210785</v>
          </cell>
          <cell r="K75">
            <v>8801210076</v>
          </cell>
        </row>
        <row r="76">
          <cell r="J76">
            <v>21211062</v>
          </cell>
          <cell r="K76">
            <v>8801210056</v>
          </cell>
        </row>
        <row r="77">
          <cell r="J77">
            <v>21210388</v>
          </cell>
          <cell r="K77">
            <v>5503210003</v>
          </cell>
        </row>
        <row r="78">
          <cell r="J78">
            <v>21210371</v>
          </cell>
          <cell r="K78">
            <v>5501210015</v>
          </cell>
        </row>
        <row r="79">
          <cell r="J79">
            <v>21210299</v>
          </cell>
          <cell r="K79">
            <v>5501210002</v>
          </cell>
        </row>
        <row r="80">
          <cell r="J80">
            <v>21211023</v>
          </cell>
          <cell r="K80">
            <v>8801210055</v>
          </cell>
        </row>
        <row r="81">
          <cell r="J81">
            <v>21210317</v>
          </cell>
          <cell r="K81">
            <v>5503210018</v>
          </cell>
        </row>
        <row r="82">
          <cell r="J82">
            <v>21210843</v>
          </cell>
          <cell r="K82">
            <v>8801210020</v>
          </cell>
        </row>
        <row r="83">
          <cell r="J83">
            <v>21211247</v>
          </cell>
          <cell r="K83">
            <v>8801210046</v>
          </cell>
        </row>
        <row r="84">
          <cell r="J84">
            <v>21210338</v>
          </cell>
          <cell r="K84">
            <v>5502210017</v>
          </cell>
        </row>
        <row r="85">
          <cell r="J85">
            <v>21210372</v>
          </cell>
          <cell r="K85">
            <v>5502210010</v>
          </cell>
        </row>
        <row r="86">
          <cell r="J86">
            <v>21210986</v>
          </cell>
          <cell r="K86">
            <v>8801210027</v>
          </cell>
        </row>
        <row r="87">
          <cell r="J87">
            <v>21210447</v>
          </cell>
          <cell r="K87">
            <v>5502210021</v>
          </cell>
        </row>
        <row r="88">
          <cell r="J88">
            <v>21210337</v>
          </cell>
          <cell r="K88">
            <v>5502210034</v>
          </cell>
        </row>
        <row r="89">
          <cell r="J89">
            <v>21210837</v>
          </cell>
          <cell r="K89">
            <v>8801210029</v>
          </cell>
        </row>
        <row r="90">
          <cell r="J90">
            <v>21210406</v>
          </cell>
          <cell r="K90">
            <v>5501210036</v>
          </cell>
        </row>
        <row r="91">
          <cell r="J91">
            <v>21211367</v>
          </cell>
          <cell r="K91">
            <v>5504210009</v>
          </cell>
        </row>
        <row r="92">
          <cell r="J92">
            <v>21211034</v>
          </cell>
          <cell r="K92">
            <v>8801210037</v>
          </cell>
        </row>
        <row r="93">
          <cell r="J93">
            <v>21211079</v>
          </cell>
          <cell r="K93">
            <v>8801210013</v>
          </cell>
        </row>
        <row r="94">
          <cell r="J94">
            <v>21210282</v>
          </cell>
          <cell r="K94">
            <v>5502210028</v>
          </cell>
        </row>
        <row r="95">
          <cell r="J95">
            <v>21210948</v>
          </cell>
          <cell r="K95">
            <v>8801210011</v>
          </cell>
        </row>
        <row r="96">
          <cell r="J96">
            <v>21210900</v>
          </cell>
          <cell r="K96">
            <v>8801210044</v>
          </cell>
        </row>
        <row r="97">
          <cell r="J97">
            <v>21210307</v>
          </cell>
          <cell r="K97">
            <v>5504210011</v>
          </cell>
        </row>
        <row r="98">
          <cell r="J98">
            <v>21210314</v>
          </cell>
          <cell r="K98">
            <v>5501210035</v>
          </cell>
        </row>
        <row r="99">
          <cell r="J99">
            <v>21210246</v>
          </cell>
          <cell r="K99">
            <v>5503210006</v>
          </cell>
        </row>
        <row r="100">
          <cell r="J100">
            <v>21210989</v>
          </cell>
          <cell r="K100">
            <v>8801210007</v>
          </cell>
        </row>
        <row r="101">
          <cell r="J101">
            <v>21211118</v>
          </cell>
          <cell r="K101">
            <v>8801210057</v>
          </cell>
        </row>
        <row r="102">
          <cell r="J102">
            <v>21211549</v>
          </cell>
          <cell r="K102">
            <v>5502210014</v>
          </cell>
        </row>
        <row r="103">
          <cell r="J103">
            <v>21210217</v>
          </cell>
          <cell r="K103">
            <v>5503210009</v>
          </cell>
        </row>
        <row r="104">
          <cell r="J104">
            <v>21210322</v>
          </cell>
          <cell r="K104">
            <v>5503210002</v>
          </cell>
        </row>
        <row r="105">
          <cell r="J105">
            <v>21211522</v>
          </cell>
          <cell r="K105">
            <v>5501210022</v>
          </cell>
        </row>
        <row r="106">
          <cell r="J106">
            <v>21210466</v>
          </cell>
          <cell r="K106">
            <v>5501210016</v>
          </cell>
        </row>
        <row r="107">
          <cell r="J107">
            <v>21211264</v>
          </cell>
          <cell r="K107">
            <v>0</v>
          </cell>
        </row>
        <row r="108">
          <cell r="J108">
            <v>21210265</v>
          </cell>
          <cell r="K108">
            <v>5503210011</v>
          </cell>
        </row>
        <row r="109">
          <cell r="J109">
            <v>21210385</v>
          </cell>
          <cell r="K109">
            <v>5503210026</v>
          </cell>
        </row>
        <row r="110">
          <cell r="J110">
            <v>21211574</v>
          </cell>
          <cell r="K110">
            <v>5502210029</v>
          </cell>
        </row>
        <row r="111">
          <cell r="J111">
            <v>21211220</v>
          </cell>
          <cell r="K111">
            <v>8801210049</v>
          </cell>
        </row>
        <row r="112">
          <cell r="J112">
            <v>21211096</v>
          </cell>
          <cell r="K112">
            <v>8801210053</v>
          </cell>
        </row>
        <row r="113">
          <cell r="J113">
            <v>21211426</v>
          </cell>
          <cell r="K113">
            <v>5502210032</v>
          </cell>
        </row>
        <row r="114">
          <cell r="J114">
            <v>21210811</v>
          </cell>
          <cell r="K114">
            <v>8801210015</v>
          </cell>
        </row>
        <row r="115">
          <cell r="J115">
            <v>21210301</v>
          </cell>
          <cell r="K115">
            <v>5504210017</v>
          </cell>
        </row>
        <row r="116">
          <cell r="J116">
            <v>21210346</v>
          </cell>
          <cell r="K116">
            <v>5503210021</v>
          </cell>
        </row>
        <row r="117">
          <cell r="J117">
            <v>21211290</v>
          </cell>
          <cell r="K117">
            <v>8801210041</v>
          </cell>
        </row>
        <row r="118">
          <cell r="J118">
            <v>21210794</v>
          </cell>
          <cell r="K118">
            <v>8801210034</v>
          </cell>
        </row>
        <row r="119">
          <cell r="J119">
            <v>21211427</v>
          </cell>
          <cell r="K119">
            <v>5501210029</v>
          </cell>
        </row>
        <row r="120">
          <cell r="J120">
            <v>21210214</v>
          </cell>
          <cell r="K120">
            <v>5504210003</v>
          </cell>
        </row>
        <row r="121">
          <cell r="J121">
            <v>21211216</v>
          </cell>
          <cell r="K121">
            <v>8801210066</v>
          </cell>
        </row>
        <row r="122">
          <cell r="J122">
            <v>21210347</v>
          </cell>
          <cell r="K122">
            <v>5502210019</v>
          </cell>
        </row>
        <row r="123">
          <cell r="J123">
            <v>21210295</v>
          </cell>
          <cell r="K123">
            <v>5502210016</v>
          </cell>
        </row>
        <row r="124">
          <cell r="J124">
            <v>21211500</v>
          </cell>
          <cell r="K124">
            <v>5503210023</v>
          </cell>
        </row>
        <row r="125">
          <cell r="J125">
            <v>21211001</v>
          </cell>
          <cell r="K125">
            <v>8801210010</v>
          </cell>
        </row>
        <row r="126">
          <cell r="J126">
            <v>21210918</v>
          </cell>
          <cell r="K126">
            <v>8801210064</v>
          </cell>
        </row>
        <row r="127">
          <cell r="J127">
            <v>21211526</v>
          </cell>
          <cell r="K127">
            <v>5502210013</v>
          </cell>
        </row>
        <row r="128">
          <cell r="J128">
            <v>21210877</v>
          </cell>
          <cell r="K128">
            <v>8801210017</v>
          </cell>
        </row>
        <row r="129">
          <cell r="J129">
            <v>21210835</v>
          </cell>
          <cell r="K129">
            <v>8801210060</v>
          </cell>
        </row>
        <row r="130">
          <cell r="J130">
            <v>21211124</v>
          </cell>
          <cell r="K130">
            <v>8801210014</v>
          </cell>
        </row>
        <row r="131">
          <cell r="J131">
            <v>21210298</v>
          </cell>
          <cell r="K131">
            <v>5503210014</v>
          </cell>
        </row>
        <row r="132">
          <cell r="J132">
            <v>21210249</v>
          </cell>
          <cell r="K132">
            <v>5502210015</v>
          </cell>
        </row>
        <row r="133">
          <cell r="J133">
            <v>21211269</v>
          </cell>
          <cell r="K133">
            <v>8801210074</v>
          </cell>
        </row>
        <row r="134">
          <cell r="J134">
            <v>21210311</v>
          </cell>
          <cell r="K134">
            <v>5504210013</v>
          </cell>
        </row>
        <row r="135">
          <cell r="J135">
            <v>21210345</v>
          </cell>
          <cell r="K135">
            <v>5501210032</v>
          </cell>
        </row>
        <row r="136">
          <cell r="J136">
            <v>21210283</v>
          </cell>
          <cell r="K136">
            <v>5501210030</v>
          </cell>
        </row>
        <row r="137">
          <cell r="J137">
            <v>21211480</v>
          </cell>
          <cell r="K137">
            <v>5503210016</v>
          </cell>
        </row>
        <row r="138">
          <cell r="J138">
            <v>21210237</v>
          </cell>
          <cell r="K138">
            <v>5501210007</v>
          </cell>
        </row>
        <row r="139">
          <cell r="J139">
            <v>21210255</v>
          </cell>
          <cell r="K139">
            <v>5502210002</v>
          </cell>
        </row>
        <row r="140">
          <cell r="J140">
            <v>21210402</v>
          </cell>
          <cell r="K140">
            <v>5502210011</v>
          </cell>
        </row>
        <row r="141">
          <cell r="J141">
            <v>21210467</v>
          </cell>
          <cell r="K141">
            <v>5501210021</v>
          </cell>
        </row>
        <row r="142">
          <cell r="J142">
            <v>21210469</v>
          </cell>
          <cell r="K142">
            <v>5503210010</v>
          </cell>
        </row>
        <row r="143">
          <cell r="J143">
            <v>21210407</v>
          </cell>
          <cell r="K143">
            <v>5502210009</v>
          </cell>
        </row>
        <row r="144">
          <cell r="J144">
            <v>21219908</v>
          </cell>
          <cell r="K144">
            <v>8801210073</v>
          </cell>
        </row>
        <row r="145">
          <cell r="J145">
            <v>21211098</v>
          </cell>
          <cell r="K145">
            <v>8801210048</v>
          </cell>
        </row>
        <row r="146">
          <cell r="J146">
            <v>21210292</v>
          </cell>
          <cell r="K146">
            <v>5501210024</v>
          </cell>
        </row>
        <row r="147">
          <cell r="J147">
            <v>21210210</v>
          </cell>
          <cell r="K147">
            <v>5503210001</v>
          </cell>
        </row>
        <row r="148">
          <cell r="J148">
            <v>21210318</v>
          </cell>
          <cell r="K148">
            <v>5504210014</v>
          </cell>
        </row>
        <row r="149">
          <cell r="J149">
            <v>21210394</v>
          </cell>
          <cell r="K149">
            <v>5503210029</v>
          </cell>
        </row>
        <row r="150">
          <cell r="J150">
            <v>21211046</v>
          </cell>
          <cell r="K150">
            <v>8801210062</v>
          </cell>
        </row>
        <row r="151">
          <cell r="J151">
            <v>21211104</v>
          </cell>
          <cell r="K151">
            <v>8801210069</v>
          </cell>
        </row>
        <row r="152">
          <cell r="J152">
            <v>21211186</v>
          </cell>
          <cell r="K152">
            <v>8801210050</v>
          </cell>
        </row>
        <row r="153">
          <cell r="J153">
            <v>21210286</v>
          </cell>
          <cell r="K153">
            <v>5503210031</v>
          </cell>
        </row>
        <row r="154">
          <cell r="J154">
            <v>21219651</v>
          </cell>
          <cell r="K154">
            <v>5502210018</v>
          </cell>
        </row>
        <row r="155">
          <cell r="J155">
            <v>21210373</v>
          </cell>
          <cell r="K155">
            <v>5501210006</v>
          </cell>
        </row>
        <row r="156">
          <cell r="J156">
            <v>21210905</v>
          </cell>
          <cell r="K156">
            <v>8801210026</v>
          </cell>
        </row>
        <row r="157">
          <cell r="J157">
            <v>21219644</v>
          </cell>
          <cell r="K157">
            <v>5502210024</v>
          </cell>
        </row>
        <row r="158">
          <cell r="J158">
            <v>21219677</v>
          </cell>
          <cell r="K158">
            <v>5502210031</v>
          </cell>
        </row>
        <row r="159">
          <cell r="J159">
            <v>21211316</v>
          </cell>
          <cell r="K159">
            <v>5502210012</v>
          </cell>
        </row>
        <row r="160">
          <cell r="J160">
            <v>21210304</v>
          </cell>
          <cell r="K160">
            <v>5501210013</v>
          </cell>
        </row>
        <row r="161">
          <cell r="J161">
            <v>21219665</v>
          </cell>
          <cell r="K161">
            <v>5501210020</v>
          </cell>
        </row>
        <row r="162">
          <cell r="J162">
            <v>21211535</v>
          </cell>
          <cell r="K162">
            <v>5501210003</v>
          </cell>
        </row>
        <row r="163">
          <cell r="J163">
            <v>21210401</v>
          </cell>
          <cell r="K163">
            <v>5501210023</v>
          </cell>
        </row>
        <row r="164">
          <cell r="J164">
            <v>21210891</v>
          </cell>
          <cell r="K164">
            <v>8801210072</v>
          </cell>
        </row>
        <row r="165">
          <cell r="J165">
            <v>21210436</v>
          </cell>
          <cell r="K165">
            <v>5503210017</v>
          </cell>
        </row>
        <row r="166">
          <cell r="J166">
            <v>21219580</v>
          </cell>
          <cell r="K166">
            <v>5503210033</v>
          </cell>
        </row>
        <row r="167">
          <cell r="J167">
            <v>21210964</v>
          </cell>
          <cell r="K167">
            <v>8801210065</v>
          </cell>
        </row>
        <row r="168">
          <cell r="J168">
            <v>21219725</v>
          </cell>
          <cell r="K168">
            <v>5503210024</v>
          </cell>
        </row>
        <row r="169">
          <cell r="J169">
            <v>21210476</v>
          </cell>
          <cell r="K169">
            <v>5504210012</v>
          </cell>
        </row>
        <row r="170">
          <cell r="J170">
            <v>21210431</v>
          </cell>
          <cell r="K170">
            <v>5501210026</v>
          </cell>
        </row>
        <row r="171">
          <cell r="J171">
            <v>21210293</v>
          </cell>
          <cell r="K171">
            <v>5501210012</v>
          </cell>
        </row>
        <row r="172">
          <cell r="J172">
            <v>21210242</v>
          </cell>
          <cell r="K172">
            <v>0</v>
          </cell>
        </row>
        <row r="173">
          <cell r="J173">
            <v>21210439</v>
          </cell>
          <cell r="K173">
            <v>5504210005</v>
          </cell>
        </row>
        <row r="174">
          <cell r="J174">
            <v>21219604</v>
          </cell>
          <cell r="K174">
            <v>5503210007</v>
          </cell>
        </row>
        <row r="175">
          <cell r="J175">
            <v>21211292</v>
          </cell>
          <cell r="K175">
            <v>0</v>
          </cell>
        </row>
        <row r="176">
          <cell r="J176">
            <v>21219641</v>
          </cell>
          <cell r="K176">
            <v>5504210016</v>
          </cell>
        </row>
        <row r="177">
          <cell r="J177">
            <v>21210500</v>
          </cell>
          <cell r="K177">
            <v>5502210008</v>
          </cell>
        </row>
        <row r="178">
          <cell r="J178">
            <v>21219599</v>
          </cell>
          <cell r="K178">
            <v>5502210025</v>
          </cell>
        </row>
        <row r="179">
          <cell r="J179">
            <v>21219596</v>
          </cell>
          <cell r="K179">
            <v>5503210013</v>
          </cell>
        </row>
        <row r="180">
          <cell r="J180">
            <v>21219660</v>
          </cell>
          <cell r="K180">
            <v>5501210027</v>
          </cell>
        </row>
        <row r="181">
          <cell r="J181">
            <v>21211315</v>
          </cell>
          <cell r="K181">
            <v>5501210011</v>
          </cell>
        </row>
        <row r="182">
          <cell r="J182">
            <v>21219945</v>
          </cell>
          <cell r="K182">
            <v>8801210002</v>
          </cell>
        </row>
        <row r="183">
          <cell r="J183">
            <v>21219617</v>
          </cell>
          <cell r="K183">
            <v>5501210014</v>
          </cell>
        </row>
        <row r="184">
          <cell r="J184">
            <v>21219935</v>
          </cell>
          <cell r="K184">
            <v>8801210016</v>
          </cell>
        </row>
        <row r="185">
          <cell r="J185">
            <v>21219627</v>
          </cell>
          <cell r="K185">
            <v>5504210006</v>
          </cell>
        </row>
        <row r="186">
          <cell r="J186">
            <v>21210374</v>
          </cell>
          <cell r="K186">
            <v>5503210015</v>
          </cell>
        </row>
        <row r="187">
          <cell r="J187">
            <v>21219746</v>
          </cell>
          <cell r="K187">
            <v>5504210019</v>
          </cell>
        </row>
        <row r="188">
          <cell r="J188">
            <v>21211237</v>
          </cell>
          <cell r="K188">
            <v>8801210030</v>
          </cell>
        </row>
        <row r="189">
          <cell r="J189">
            <v>21219748</v>
          </cell>
          <cell r="K189">
            <v>5502210007</v>
          </cell>
        </row>
        <row r="190">
          <cell r="J190">
            <v>21219638</v>
          </cell>
          <cell r="K190">
            <v>5503210032</v>
          </cell>
        </row>
        <row r="191">
          <cell r="J191">
            <v>21219808</v>
          </cell>
          <cell r="K191">
            <v>8801210067</v>
          </cell>
        </row>
        <row r="192">
          <cell r="J192">
            <v>21210327</v>
          </cell>
          <cell r="K192">
            <v>5503210020</v>
          </cell>
        </row>
        <row r="193">
          <cell r="J193">
            <v>21210275</v>
          </cell>
          <cell r="K193">
            <v>5502210005</v>
          </cell>
        </row>
        <row r="194">
          <cell r="J194">
            <v>21219594</v>
          </cell>
          <cell r="K194">
            <v>5504210002</v>
          </cell>
        </row>
        <row r="195">
          <cell r="J195">
            <v>21211135</v>
          </cell>
          <cell r="K195">
            <v>8801210068</v>
          </cell>
        </row>
        <row r="196">
          <cell r="J196">
            <v>21219672</v>
          </cell>
          <cell r="K196">
            <v>5501210028</v>
          </cell>
        </row>
        <row r="197">
          <cell r="J197">
            <v>21219565</v>
          </cell>
          <cell r="K197">
            <v>5501210018</v>
          </cell>
        </row>
        <row r="198">
          <cell r="J198">
            <v>21219556</v>
          </cell>
          <cell r="K198">
            <v>0</v>
          </cell>
        </row>
        <row r="199">
          <cell r="J199">
            <v>21219784</v>
          </cell>
          <cell r="K199">
            <v>0</v>
          </cell>
        </row>
        <row r="200">
          <cell r="J200">
            <v>21219591</v>
          </cell>
          <cell r="K200">
            <v>5504210010</v>
          </cell>
        </row>
        <row r="201">
          <cell r="J201">
            <v>21219568</v>
          </cell>
          <cell r="K201">
            <v>5503210028</v>
          </cell>
        </row>
        <row r="202">
          <cell r="J202">
            <v>21219707</v>
          </cell>
          <cell r="K202">
            <v>5502210023</v>
          </cell>
        </row>
        <row r="203">
          <cell r="J203">
            <v>21219696</v>
          </cell>
          <cell r="K203">
            <v>5504210015</v>
          </cell>
        </row>
        <row r="204">
          <cell r="J204">
            <v>21219759</v>
          </cell>
          <cell r="K204">
            <v>8801210043</v>
          </cell>
        </row>
        <row r="205">
          <cell r="J205">
            <v>21219566</v>
          </cell>
          <cell r="K205">
            <v>5504210008</v>
          </cell>
        </row>
        <row r="206">
          <cell r="J206">
            <v>21219702</v>
          </cell>
          <cell r="K206">
            <v>5502210022</v>
          </cell>
        </row>
        <row r="207">
          <cell r="J207">
            <v>21310363</v>
          </cell>
          <cell r="K207">
            <v>5552210166</v>
          </cell>
        </row>
        <row r="208">
          <cell r="J208">
            <v>21310332</v>
          </cell>
          <cell r="K208">
            <v>5551210191</v>
          </cell>
        </row>
        <row r="209">
          <cell r="J209">
            <v>21310593</v>
          </cell>
          <cell r="K209">
            <v>5552210161</v>
          </cell>
        </row>
        <row r="210">
          <cell r="J210">
            <v>21310511</v>
          </cell>
          <cell r="K210">
            <v>5551210192</v>
          </cell>
        </row>
        <row r="211">
          <cell r="J211">
            <v>21310562</v>
          </cell>
          <cell r="K211">
            <v>5551210194</v>
          </cell>
        </row>
        <row r="212">
          <cell r="J212">
            <v>21310163</v>
          </cell>
          <cell r="K212">
            <v>5552210163</v>
          </cell>
        </row>
        <row r="213">
          <cell r="J213">
            <v>21310458</v>
          </cell>
          <cell r="K213">
            <v>5551210189</v>
          </cell>
        </row>
        <row r="214">
          <cell r="J214">
            <v>21317730</v>
          </cell>
          <cell r="K214">
            <v>5551210188</v>
          </cell>
        </row>
        <row r="215">
          <cell r="J215">
            <v>21317789</v>
          </cell>
          <cell r="K215">
            <v>5551210186</v>
          </cell>
        </row>
        <row r="216">
          <cell r="J216">
            <v>21317857</v>
          </cell>
          <cell r="K216">
            <v>5552210165</v>
          </cell>
        </row>
        <row r="217">
          <cell r="J217">
            <v>21317632</v>
          </cell>
          <cell r="K217">
            <v>5552210164</v>
          </cell>
        </row>
        <row r="218">
          <cell r="J218">
            <v>21310496</v>
          </cell>
          <cell r="K218">
            <v>5551210187</v>
          </cell>
        </row>
        <row r="219">
          <cell r="J219">
            <v>21318037</v>
          </cell>
          <cell r="K219">
            <v>5552210162</v>
          </cell>
        </row>
        <row r="220">
          <cell r="J220">
            <v>21317981</v>
          </cell>
          <cell r="K220">
            <v>5551210183</v>
          </cell>
        </row>
        <row r="221">
          <cell r="J221">
            <v>21318245</v>
          </cell>
          <cell r="K221">
            <v>5551210184</v>
          </cell>
        </row>
        <row r="222">
          <cell r="J222">
            <v>21318099</v>
          </cell>
          <cell r="K222">
            <v>5551210185</v>
          </cell>
        </row>
        <row r="223">
          <cell r="J223">
            <v>21318123</v>
          </cell>
          <cell r="K223">
            <v>5551210193</v>
          </cell>
        </row>
        <row r="224">
          <cell r="J224">
            <v>21310563</v>
          </cell>
          <cell r="K224">
            <v>5551210190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74"/>
  <sheetViews>
    <sheetView tabSelected="1" topLeftCell="F1" workbookViewId="0">
      <selection activeCell="J16" sqref="J16"/>
    </sheetView>
  </sheetViews>
  <sheetFormatPr defaultRowHeight="12.5" x14ac:dyDescent="0.25"/>
  <cols>
    <col min="1" max="1" width="4.6328125" customWidth="1"/>
    <col min="2" max="2" width="16.6328125" customWidth="1"/>
    <col min="3" max="3" width="30.6328125" customWidth="1"/>
    <col min="4" max="6" width="15.6328125" customWidth="1"/>
    <col min="7" max="9" width="15.6328125" style="3" customWidth="1"/>
    <col min="10" max="10" width="25.26953125" style="3" bestFit="1" customWidth="1"/>
    <col min="11" max="12" width="25.26953125" style="3" customWidth="1"/>
    <col min="13" max="15" width="30.6328125" customWidth="1"/>
    <col min="16" max="16" width="10.6328125" customWidth="1"/>
    <col min="17" max="17" width="7.6328125" customWidth="1"/>
    <col min="18" max="18" width="10.6328125" customWidth="1"/>
    <col min="19" max="20" width="14.6328125" customWidth="1"/>
    <col min="21" max="21" width="10.6328125" customWidth="1"/>
    <col min="22" max="22" width="15.6328125" customWidth="1"/>
    <col min="23" max="23" width="8.6328125" customWidth="1"/>
    <col min="24" max="26" width="6.6328125" customWidth="1"/>
    <col min="27" max="29" width="12.6328125" customWidth="1"/>
    <col min="30" max="31" width="30.6328125" customWidth="1"/>
    <col min="32" max="33" width="17.6328125" customWidth="1"/>
    <col min="34" max="34" width="24.6328125" customWidth="1"/>
    <col min="35" max="36" width="12.6328125" customWidth="1"/>
    <col min="37" max="39" width="15.6328125" customWidth="1"/>
    <col min="40" max="40" width="20.6328125" customWidth="1"/>
    <col min="41" max="42" width="15.6328125" customWidth="1"/>
    <col min="43" max="44" width="25.6328125" customWidth="1"/>
    <col min="45" max="45" width="20.6328125" customWidth="1"/>
    <col min="46" max="46" width="25.6328125" customWidth="1"/>
    <col min="47" max="53" width="15.6328125" customWidth="1"/>
    <col min="54" max="54" width="25.6328125" customWidth="1"/>
    <col min="55" max="62" width="15.6328125" customWidth="1"/>
    <col min="63" max="64" width="25.6328125" customWidth="1"/>
    <col min="65" max="65" width="20.6328125" customWidth="1"/>
    <col min="66" max="66" width="15.6328125" customWidth="1"/>
    <col min="67" max="68" width="25.6328125" customWidth="1"/>
    <col min="69" max="70" width="30.6328125" customWidth="1"/>
    <col min="71" max="71" width="25.6328125" customWidth="1"/>
    <col min="72" max="72" width="24.6328125" customWidth="1"/>
    <col min="73" max="73" width="18.6328125" customWidth="1"/>
    <col min="74" max="74" width="22.6328125" customWidth="1"/>
    <col min="75" max="77" width="25.6328125" customWidth="1"/>
    <col min="78" max="78" width="22.6328125" customWidth="1"/>
    <col min="79" max="80" width="25.6328125" customWidth="1"/>
    <col min="81" max="81" width="30.6328125" customWidth="1"/>
    <col min="82" max="82" width="12.1796875" bestFit="1" customWidth="1"/>
    <col min="83" max="83" width="13.26953125" bestFit="1" customWidth="1"/>
  </cols>
  <sheetData>
    <row r="1" spans="1:85" ht="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3921</v>
      </c>
      <c r="H1" s="1" t="s">
        <v>3918</v>
      </c>
      <c r="I1" s="1" t="s">
        <v>3908</v>
      </c>
      <c r="J1" s="1" t="s">
        <v>3907</v>
      </c>
      <c r="K1" s="1" t="s">
        <v>3930</v>
      </c>
      <c r="L1" s="1" t="s">
        <v>3931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3935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57</v>
      </c>
      <c r="BN1" s="1" t="s">
        <v>58</v>
      </c>
      <c r="BO1" s="1" t="s">
        <v>59</v>
      </c>
      <c r="BP1" s="1" t="s">
        <v>60</v>
      </c>
      <c r="BQ1" s="1" t="s">
        <v>61</v>
      </c>
      <c r="BR1" s="1" t="s">
        <v>62</v>
      </c>
      <c r="BS1" s="1" t="s">
        <v>63</v>
      </c>
      <c r="BT1" s="1" t="s">
        <v>64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4" t="s">
        <v>3916</v>
      </c>
      <c r="CE1" s="4" t="s">
        <v>3917</v>
      </c>
      <c r="CF1" s="4" t="s">
        <v>3932</v>
      </c>
      <c r="CG1" s="4" t="s">
        <v>3934</v>
      </c>
    </row>
    <row r="2" spans="1:85" x14ac:dyDescent="0.25">
      <c r="A2" s="2">
        <v>1</v>
      </c>
      <c r="B2" s="2">
        <v>21211308</v>
      </c>
      <c r="C2" s="2" t="s">
        <v>74</v>
      </c>
      <c r="D2" s="2" t="s">
        <v>75</v>
      </c>
      <c r="E2" s="2" t="s">
        <v>76</v>
      </c>
      <c r="F2" s="2" t="s">
        <v>77</v>
      </c>
      <c r="G2" s="2">
        <v>2101</v>
      </c>
      <c r="H2" s="2" t="s">
        <v>3919</v>
      </c>
      <c r="I2" s="2" t="s">
        <v>3909</v>
      </c>
      <c r="J2" s="2" t="str">
        <f>IF(AND(K2=0,L2=0)=TRUE,"",IF(AND(K2&gt;0,L2&gt;0)=TRUE,VLOOKUP(LEFT(L2,4)*1,[1]PRODI_2019!$D$2:$E$70,2,FALSE),M2))</f>
        <v>PERPAJAKAN</v>
      </c>
      <c r="K2" s="2">
        <f>_xlfn.IFNA(VLOOKUP(B2,[2]Data!$J$2:$K$224,1,FALSE),0)</f>
        <v>21211308</v>
      </c>
      <c r="L2" s="2">
        <f>_xlfn.IFNA(VLOOKUP(B2,[2]Data!$J$2:$K$224,2,FALSE),0)</f>
        <v>5503210027</v>
      </c>
      <c r="M2" s="2" t="s">
        <v>78</v>
      </c>
      <c r="N2" s="2" t="s">
        <v>79</v>
      </c>
      <c r="O2" s="2" t="s">
        <v>79</v>
      </c>
      <c r="P2" s="2" t="s">
        <v>80</v>
      </c>
      <c r="Q2" s="2" t="s">
        <v>81</v>
      </c>
      <c r="R2" s="2" t="s">
        <v>82</v>
      </c>
      <c r="S2" s="2" t="s">
        <v>83</v>
      </c>
      <c r="T2" s="2" t="s">
        <v>84</v>
      </c>
      <c r="U2" s="2" t="s">
        <v>85</v>
      </c>
      <c r="V2" s="2" t="s">
        <v>86</v>
      </c>
      <c r="W2" s="2">
        <v>2021</v>
      </c>
      <c r="X2" s="2"/>
      <c r="Y2" s="2"/>
      <c r="Z2" s="2"/>
      <c r="AA2" s="2"/>
      <c r="AB2" s="2"/>
      <c r="AC2" s="2"/>
      <c r="AD2" s="2" t="s">
        <v>87</v>
      </c>
      <c r="AE2" s="2" t="s">
        <v>79</v>
      </c>
      <c r="AF2" s="2" t="s">
        <v>88</v>
      </c>
      <c r="AG2" s="2" t="s">
        <v>89</v>
      </c>
      <c r="AH2" s="2" t="s">
        <v>90</v>
      </c>
      <c r="AI2" s="2" t="s">
        <v>91</v>
      </c>
      <c r="AJ2" s="2" t="s">
        <v>92</v>
      </c>
      <c r="AK2" s="2" t="s">
        <v>93</v>
      </c>
      <c r="AL2" s="2" t="s">
        <v>79</v>
      </c>
      <c r="AM2" s="2" t="s">
        <v>79</v>
      </c>
      <c r="AN2" s="2" t="s">
        <v>79</v>
      </c>
      <c r="AO2" s="2" t="s">
        <v>79</v>
      </c>
      <c r="AP2" s="2" t="s">
        <v>94</v>
      </c>
      <c r="AQ2" s="2" t="s">
        <v>95</v>
      </c>
      <c r="AR2" s="2" t="s">
        <v>90</v>
      </c>
      <c r="AS2" s="2" t="s">
        <v>3305</v>
      </c>
      <c r="AT2" s="2" t="s">
        <v>79</v>
      </c>
      <c r="AU2" s="2" t="s">
        <v>79</v>
      </c>
      <c r="AV2" s="2" t="s">
        <v>79</v>
      </c>
      <c r="AW2" s="2" t="s">
        <v>79</v>
      </c>
      <c r="AX2" s="2" t="s">
        <v>79</v>
      </c>
      <c r="AY2" s="2" t="s">
        <v>79</v>
      </c>
      <c r="AZ2" s="2" t="s">
        <v>79</v>
      </c>
      <c r="BA2" s="2" t="s">
        <v>79</v>
      </c>
      <c r="BB2" s="2" t="s">
        <v>79</v>
      </c>
      <c r="BC2" s="2" t="s">
        <v>79</v>
      </c>
      <c r="BD2" s="2" t="s">
        <v>79</v>
      </c>
      <c r="BE2" s="2" t="s">
        <v>79</v>
      </c>
      <c r="BF2" s="2" t="s">
        <v>79</v>
      </c>
      <c r="BG2" s="2" t="s">
        <v>79</v>
      </c>
      <c r="BH2" s="2" t="s">
        <v>79</v>
      </c>
      <c r="BI2" s="2" t="s">
        <v>79</v>
      </c>
      <c r="BJ2" s="2" t="s">
        <v>96</v>
      </c>
      <c r="BK2" s="2" t="s">
        <v>97</v>
      </c>
      <c r="BL2" s="2" t="s">
        <v>98</v>
      </c>
      <c r="BM2" s="2" t="s">
        <v>99</v>
      </c>
      <c r="BN2" s="2" t="s">
        <v>100</v>
      </c>
      <c r="BO2" s="2" t="s">
        <v>101</v>
      </c>
      <c r="BP2" s="2" t="s">
        <v>98</v>
      </c>
      <c r="BQ2" s="2" t="s">
        <v>102</v>
      </c>
      <c r="BR2" s="2" t="s">
        <v>87</v>
      </c>
      <c r="BS2" s="2" t="s">
        <v>79</v>
      </c>
      <c r="BT2" s="2" t="s">
        <v>90</v>
      </c>
      <c r="BU2" s="2" t="s">
        <v>103</v>
      </c>
      <c r="BV2" s="2" t="s">
        <v>104</v>
      </c>
      <c r="BW2" s="2" t="s">
        <v>105</v>
      </c>
      <c r="BX2" s="2" t="s">
        <v>106</v>
      </c>
      <c r="BY2" s="2">
        <v>100</v>
      </c>
      <c r="BZ2" s="2">
        <v>50</v>
      </c>
      <c r="CA2" s="2">
        <v>1000000</v>
      </c>
      <c r="CB2" s="2">
        <v>0</v>
      </c>
      <c r="CC2" s="2">
        <v>3</v>
      </c>
      <c r="CD2">
        <f>_xlfn.IFNA(VLOOKUP(M2,Sheet1!$B$4:$D$10,2,FALSE),"")</f>
        <v>37</v>
      </c>
      <c r="CE2" s="3">
        <f>_xlfn.IFNA(VLOOKUP(M2,Sheet1!$B$4:$D$10,3,FALSE),"")</f>
        <v>70</v>
      </c>
      <c r="CF2" s="3" t="str">
        <f>IF(K2=0,"tidak","lulus")</f>
        <v>lulus</v>
      </c>
      <c r="CG2" s="3" t="str">
        <f>IF(L2=0,"tidak","diterima")</f>
        <v>diterima</v>
      </c>
    </row>
    <row r="3" spans="1:85" x14ac:dyDescent="0.25">
      <c r="A3" s="2">
        <v>2</v>
      </c>
      <c r="B3" s="2">
        <v>21211311</v>
      </c>
      <c r="C3" s="2" t="s">
        <v>107</v>
      </c>
      <c r="D3" s="2" t="s">
        <v>75</v>
      </c>
      <c r="E3" s="2" t="s">
        <v>76</v>
      </c>
      <c r="F3" s="2" t="s">
        <v>77</v>
      </c>
      <c r="G3" s="2">
        <v>2101</v>
      </c>
      <c r="H3" s="2" t="s">
        <v>3919</v>
      </c>
      <c r="I3" s="2" t="s">
        <v>3909</v>
      </c>
      <c r="J3" s="2" t="str">
        <f>IF(AND(K3=0,L3=0)=TRUE,"",IF(AND(K3&gt;0,L3&gt;0)=TRUE,VLOOKUP(LEFT(L3,4)*1,[1]PRODI_2019!$D$2:$E$70,2,FALSE),M3))</f>
        <v>MANAJEMEN PEMASARAN (D3)</v>
      </c>
      <c r="K3" s="2">
        <f>_xlfn.IFNA(VLOOKUP(B3,[2]Data!$J$2:$K$224,1,FALSE),0)</f>
        <v>21211311</v>
      </c>
      <c r="L3" s="2">
        <f>_xlfn.IFNA(VLOOKUP(B3,[2]Data!$J$2:$K$224,2,FALSE),0)</f>
        <v>5502210020</v>
      </c>
      <c r="M3" s="2" t="s">
        <v>108</v>
      </c>
      <c r="N3" s="2" t="s">
        <v>109</v>
      </c>
      <c r="O3" s="2" t="s">
        <v>79</v>
      </c>
      <c r="P3" s="2" t="s">
        <v>80</v>
      </c>
      <c r="Q3" s="2" t="s">
        <v>110</v>
      </c>
      <c r="R3" s="2" t="s">
        <v>82</v>
      </c>
      <c r="S3" s="2" t="s">
        <v>111</v>
      </c>
      <c r="T3" s="2" t="s">
        <v>112</v>
      </c>
      <c r="U3" s="2" t="s">
        <v>113</v>
      </c>
      <c r="V3" s="2" t="s">
        <v>114</v>
      </c>
      <c r="W3" s="2">
        <v>2020</v>
      </c>
      <c r="X3" s="2">
        <v>7</v>
      </c>
      <c r="Y3" s="2">
        <v>7</v>
      </c>
      <c r="Z3" s="2">
        <v>8</v>
      </c>
      <c r="AA3" s="2"/>
      <c r="AB3" s="2"/>
      <c r="AC3" s="2"/>
      <c r="AD3" s="2" t="s">
        <v>115</v>
      </c>
      <c r="AE3" s="2" t="s">
        <v>115</v>
      </c>
      <c r="AF3" s="2" t="s">
        <v>116</v>
      </c>
      <c r="AG3" s="2" t="s">
        <v>117</v>
      </c>
      <c r="AH3" s="2" t="s">
        <v>118</v>
      </c>
      <c r="AI3" s="2" t="s">
        <v>119</v>
      </c>
      <c r="AJ3" s="2" t="s">
        <v>120</v>
      </c>
      <c r="AK3" s="2" t="s">
        <v>121</v>
      </c>
      <c r="AL3" s="2" t="s">
        <v>122</v>
      </c>
      <c r="AM3" s="2" t="s">
        <v>123</v>
      </c>
      <c r="AN3" s="2" t="s">
        <v>123</v>
      </c>
      <c r="AO3" s="2" t="s">
        <v>123</v>
      </c>
      <c r="AP3" s="2" t="s">
        <v>94</v>
      </c>
      <c r="AQ3" s="2" t="s">
        <v>124</v>
      </c>
      <c r="AR3" s="2" t="s">
        <v>118</v>
      </c>
      <c r="AS3" s="2" t="s">
        <v>3305</v>
      </c>
      <c r="AT3" s="2" t="s">
        <v>79</v>
      </c>
      <c r="AU3" s="2" t="s">
        <v>79</v>
      </c>
      <c r="AV3" s="2" t="s">
        <v>79</v>
      </c>
      <c r="AW3" s="2" t="s">
        <v>79</v>
      </c>
      <c r="AX3" s="2" t="s">
        <v>79</v>
      </c>
      <c r="AY3" s="2" t="s">
        <v>79</v>
      </c>
      <c r="AZ3" s="2" t="s">
        <v>79</v>
      </c>
      <c r="BA3" s="2" t="s">
        <v>79</v>
      </c>
      <c r="BB3" s="2" t="s">
        <v>79</v>
      </c>
      <c r="BC3" s="2" t="s">
        <v>79</v>
      </c>
      <c r="BD3" s="2" t="s">
        <v>79</v>
      </c>
      <c r="BE3" s="2" t="s">
        <v>79</v>
      </c>
      <c r="BF3" s="2" t="s">
        <v>79</v>
      </c>
      <c r="BG3" s="2" t="s">
        <v>79</v>
      </c>
      <c r="BH3" s="2" t="s">
        <v>79</v>
      </c>
      <c r="BI3" s="2" t="s">
        <v>79</v>
      </c>
      <c r="BJ3" s="2" t="s">
        <v>125</v>
      </c>
      <c r="BK3" s="2" t="s">
        <v>126</v>
      </c>
      <c r="BL3" s="2" t="s">
        <v>122</v>
      </c>
      <c r="BM3" s="2" t="s">
        <v>127</v>
      </c>
      <c r="BN3" s="2" t="s">
        <v>128</v>
      </c>
      <c r="BO3" s="2" t="s">
        <v>129</v>
      </c>
      <c r="BP3" s="2" t="s">
        <v>130</v>
      </c>
      <c r="BQ3" s="2" t="s">
        <v>131</v>
      </c>
      <c r="BR3" s="2" t="s">
        <v>115</v>
      </c>
      <c r="BS3" s="2" t="s">
        <v>79</v>
      </c>
      <c r="BT3" s="2" t="s">
        <v>118</v>
      </c>
      <c r="BU3" s="2" t="s">
        <v>132</v>
      </c>
      <c r="BV3" s="2" t="s">
        <v>133</v>
      </c>
      <c r="BW3" s="2" t="s">
        <v>105</v>
      </c>
      <c r="BX3" s="2" t="s">
        <v>134</v>
      </c>
      <c r="BY3" s="2">
        <v>462</v>
      </c>
      <c r="BZ3" s="2">
        <v>462</v>
      </c>
      <c r="CA3" s="2">
        <v>1393000</v>
      </c>
      <c r="CB3" s="2">
        <v>134000</v>
      </c>
      <c r="CC3" s="2">
        <v>2</v>
      </c>
      <c r="CD3" s="3">
        <f>_xlfn.IFNA(VLOOKUP(M3,Sheet1!$B$4:$D$10,2,FALSE),"")</f>
        <v>38</v>
      </c>
      <c r="CE3" s="3">
        <f>_xlfn.IFNA(VLOOKUP(M3,Sheet1!$B$4:$D$10,3,FALSE),"")</f>
        <v>61</v>
      </c>
      <c r="CF3" s="3" t="str">
        <f t="shared" ref="CF3:CF66" si="0">IF(K3=0,"tidak","lulus")</f>
        <v>lulus</v>
      </c>
      <c r="CG3" s="3" t="str">
        <f t="shared" ref="CG3:CG66" si="1">IF(L3=0,"tidak","diterima")</f>
        <v>diterima</v>
      </c>
    </row>
    <row r="4" spans="1:85" x14ac:dyDescent="0.25">
      <c r="A4" s="2">
        <v>3</v>
      </c>
      <c r="B4" s="2">
        <v>21211346</v>
      </c>
      <c r="C4" s="2" t="s">
        <v>135</v>
      </c>
      <c r="D4" s="2" t="s">
        <v>75</v>
      </c>
      <c r="E4" s="2" t="s">
        <v>76</v>
      </c>
      <c r="F4" s="2" t="s">
        <v>77</v>
      </c>
      <c r="G4" s="2">
        <v>2101</v>
      </c>
      <c r="H4" s="2" t="s">
        <v>3919</v>
      </c>
      <c r="I4" s="2" t="s">
        <v>3909</v>
      </c>
      <c r="J4" s="2" t="str">
        <f>IF(AND(K4=0,L4=0)=TRUE,"",IF(AND(K4&gt;0,L4&gt;0)=TRUE,VLOOKUP(LEFT(L4,4)*1,[1]PRODI_2019!$D$2:$E$70,2,FALSE),M4))</f>
        <v>AKUNTANSI D3</v>
      </c>
      <c r="K4" s="2">
        <f>_xlfn.IFNA(VLOOKUP(B4,[2]Data!$J$2:$K$224,1,FALSE),0)</f>
        <v>21211346</v>
      </c>
      <c r="L4" s="2">
        <f>_xlfn.IFNA(VLOOKUP(B4,[2]Data!$J$2:$K$224,2,FALSE),0)</f>
        <v>5501210033</v>
      </c>
      <c r="M4" s="2" t="s">
        <v>109</v>
      </c>
      <c r="N4" s="2" t="s">
        <v>108</v>
      </c>
      <c r="O4" s="2" t="s">
        <v>79</v>
      </c>
      <c r="P4" s="2" t="s">
        <v>80</v>
      </c>
      <c r="Q4" s="2" t="s">
        <v>110</v>
      </c>
      <c r="R4" s="2" t="s">
        <v>82</v>
      </c>
      <c r="S4" s="2" t="s">
        <v>136</v>
      </c>
      <c r="T4" s="2" t="s">
        <v>137</v>
      </c>
      <c r="U4" s="2" t="s">
        <v>138</v>
      </c>
      <c r="V4" s="2" t="s">
        <v>114</v>
      </c>
      <c r="W4" s="2">
        <v>2020</v>
      </c>
      <c r="X4" s="2"/>
      <c r="Y4" s="2"/>
      <c r="Z4" s="2"/>
      <c r="AA4" s="2"/>
      <c r="AB4" s="2"/>
      <c r="AC4" s="2"/>
      <c r="AD4" s="2" t="s">
        <v>139</v>
      </c>
      <c r="AE4" s="2" t="s">
        <v>79</v>
      </c>
      <c r="AF4" s="2" t="s">
        <v>139</v>
      </c>
      <c r="AG4" s="2" t="s">
        <v>140</v>
      </c>
      <c r="AH4" s="2" t="s">
        <v>141</v>
      </c>
      <c r="AI4" s="2" t="s">
        <v>142</v>
      </c>
      <c r="AJ4" s="2" t="s">
        <v>143</v>
      </c>
      <c r="AK4" s="2" t="s">
        <v>144</v>
      </c>
      <c r="AL4" s="2" t="s">
        <v>122</v>
      </c>
      <c r="AM4" s="2" t="s">
        <v>79</v>
      </c>
      <c r="AN4" s="2" t="s">
        <v>79</v>
      </c>
      <c r="AO4" s="2" t="s">
        <v>79</v>
      </c>
      <c r="AP4" s="2" t="s">
        <v>145</v>
      </c>
      <c r="AQ4" s="2" t="s">
        <v>146</v>
      </c>
      <c r="AR4" s="2" t="s">
        <v>147</v>
      </c>
      <c r="AS4" s="2" t="s">
        <v>3922</v>
      </c>
      <c r="AT4" s="2" t="s">
        <v>79</v>
      </c>
      <c r="AU4" s="2" t="s">
        <v>79</v>
      </c>
      <c r="AV4" s="2" t="s">
        <v>79</v>
      </c>
      <c r="AW4" s="2" t="s">
        <v>79</v>
      </c>
      <c r="AX4" s="2" t="s">
        <v>79</v>
      </c>
      <c r="AY4" s="2" t="s">
        <v>79</v>
      </c>
      <c r="AZ4" s="2" t="s">
        <v>79</v>
      </c>
      <c r="BA4" s="2" t="s">
        <v>79</v>
      </c>
      <c r="BB4" s="2" t="s">
        <v>79</v>
      </c>
      <c r="BC4" s="2" t="s">
        <v>79</v>
      </c>
      <c r="BD4" s="2" t="s">
        <v>79</v>
      </c>
      <c r="BE4" s="2" t="s">
        <v>79</v>
      </c>
      <c r="BF4" s="2" t="s">
        <v>79</v>
      </c>
      <c r="BG4" s="2" t="s">
        <v>79</v>
      </c>
      <c r="BH4" s="2" t="s">
        <v>79</v>
      </c>
      <c r="BI4" s="2" t="s">
        <v>79</v>
      </c>
      <c r="BJ4" s="2" t="s">
        <v>148</v>
      </c>
      <c r="BK4" s="2" t="s">
        <v>149</v>
      </c>
      <c r="BL4" s="2" t="s">
        <v>98</v>
      </c>
      <c r="BM4" s="2" t="s">
        <v>102</v>
      </c>
      <c r="BN4" s="2" t="s">
        <v>150</v>
      </c>
      <c r="BO4" s="2" t="s">
        <v>151</v>
      </c>
      <c r="BP4" s="2" t="s">
        <v>98</v>
      </c>
      <c r="BQ4" s="2" t="s">
        <v>152</v>
      </c>
      <c r="BR4" s="2" t="s">
        <v>153</v>
      </c>
      <c r="BS4" s="2" t="s">
        <v>79</v>
      </c>
      <c r="BT4" s="2" t="s">
        <v>141</v>
      </c>
      <c r="BU4" s="2" t="s">
        <v>154</v>
      </c>
      <c r="BV4" s="2" t="s">
        <v>155</v>
      </c>
      <c r="BW4" s="2" t="s">
        <v>105</v>
      </c>
      <c r="BX4" s="2" t="s">
        <v>106</v>
      </c>
      <c r="BY4" s="2">
        <v>12</v>
      </c>
      <c r="BZ4" s="2">
        <v>8</v>
      </c>
      <c r="CA4" s="2">
        <v>2000000</v>
      </c>
      <c r="CB4" s="2">
        <v>100000</v>
      </c>
      <c r="CC4" s="2">
        <v>2</v>
      </c>
      <c r="CD4" s="3">
        <f>_xlfn.IFNA(VLOOKUP(M4,Sheet1!$B$4:$D$10,2,FALSE),"")</f>
        <v>43</v>
      </c>
      <c r="CE4" s="3">
        <f>_xlfn.IFNA(VLOOKUP(M4,Sheet1!$B$4:$D$10,3,FALSE),"")</f>
        <v>75</v>
      </c>
      <c r="CF4" s="3" t="str">
        <f t="shared" si="0"/>
        <v>lulus</v>
      </c>
      <c r="CG4" s="3" t="str">
        <f t="shared" si="1"/>
        <v>diterima</v>
      </c>
    </row>
    <row r="5" spans="1:85" x14ac:dyDescent="0.25">
      <c r="A5" s="2">
        <v>4</v>
      </c>
      <c r="B5" s="2">
        <v>21211368</v>
      </c>
      <c r="C5" s="2" t="s">
        <v>156</v>
      </c>
      <c r="D5" s="2" t="s">
        <v>75</v>
      </c>
      <c r="E5" s="2" t="s">
        <v>76</v>
      </c>
      <c r="F5" s="2" t="s">
        <v>77</v>
      </c>
      <c r="G5" s="2">
        <v>2101</v>
      </c>
      <c r="H5" s="2" t="s">
        <v>3919</v>
      </c>
      <c r="I5" s="2" t="s">
        <v>3909</v>
      </c>
      <c r="J5" s="2" t="str">
        <f>IF(AND(K5=0,L5=0)=TRUE,"",IF(AND(K5&gt;0,L5&gt;0)=TRUE,VLOOKUP(LEFT(L5,4)*1,[1]PRODI_2019!$D$2:$E$70,2,FALSE),M5))</f>
        <v/>
      </c>
      <c r="K5" s="2">
        <f>_xlfn.IFNA(VLOOKUP(B5,[2]Data!$J$2:$K$224,1,FALSE),0)</f>
        <v>0</v>
      </c>
      <c r="L5" s="2">
        <f>_xlfn.IFNA(VLOOKUP(B5,[2]Data!$J$2:$K$224,2,FALSE),0)</f>
        <v>0</v>
      </c>
      <c r="M5" s="2" t="s">
        <v>157</v>
      </c>
      <c r="N5" s="2" t="s">
        <v>109</v>
      </c>
      <c r="O5" s="2" t="s">
        <v>79</v>
      </c>
      <c r="P5" s="2" t="s">
        <v>80</v>
      </c>
      <c r="Q5" s="2" t="s">
        <v>110</v>
      </c>
      <c r="R5" s="2" t="s">
        <v>82</v>
      </c>
      <c r="S5" s="2" t="s">
        <v>158</v>
      </c>
      <c r="T5" s="2" t="s">
        <v>159</v>
      </c>
      <c r="U5" s="2" t="s">
        <v>160</v>
      </c>
      <c r="V5" s="2" t="s">
        <v>161</v>
      </c>
      <c r="W5" s="2">
        <v>2021</v>
      </c>
      <c r="X5" s="2"/>
      <c r="Y5" s="2"/>
      <c r="Z5" s="2"/>
      <c r="AA5" s="2"/>
      <c r="AB5" s="2"/>
      <c r="AC5" s="2"/>
      <c r="AD5" s="2" t="s">
        <v>162</v>
      </c>
      <c r="AE5" s="2" t="s">
        <v>79</v>
      </c>
      <c r="AF5" s="2" t="s">
        <v>163</v>
      </c>
      <c r="AG5" s="2" t="s">
        <v>164</v>
      </c>
      <c r="AH5" s="2" t="s">
        <v>165</v>
      </c>
      <c r="AI5" s="2" t="s">
        <v>166</v>
      </c>
      <c r="AJ5" s="2" t="s">
        <v>167</v>
      </c>
      <c r="AK5" s="2" t="s">
        <v>168</v>
      </c>
      <c r="AL5" s="2" t="s">
        <v>79</v>
      </c>
      <c r="AM5" s="2" t="s">
        <v>79</v>
      </c>
      <c r="AN5" s="2" t="s">
        <v>79</v>
      </c>
      <c r="AO5" s="2" t="s">
        <v>79</v>
      </c>
      <c r="AP5" s="2" t="s">
        <v>145</v>
      </c>
      <c r="AQ5" s="2" t="s">
        <v>169</v>
      </c>
      <c r="AR5" s="2" t="s">
        <v>165</v>
      </c>
      <c r="AS5" s="2" t="s">
        <v>3305</v>
      </c>
      <c r="AT5" s="2" t="s">
        <v>79</v>
      </c>
      <c r="AU5" s="2" t="s">
        <v>79</v>
      </c>
      <c r="AV5" s="2" t="s">
        <v>79</v>
      </c>
      <c r="AW5" s="2" t="s">
        <v>79</v>
      </c>
      <c r="AX5" s="2" t="s">
        <v>79</v>
      </c>
      <c r="AY5" s="2" t="s">
        <v>79</v>
      </c>
      <c r="AZ5" s="2" t="s">
        <v>79</v>
      </c>
      <c r="BA5" s="2" t="s">
        <v>79</v>
      </c>
      <c r="BB5" s="2" t="s">
        <v>79</v>
      </c>
      <c r="BC5" s="2" t="s">
        <v>79</v>
      </c>
      <c r="BD5" s="2" t="s">
        <v>79</v>
      </c>
      <c r="BE5" s="2" t="s">
        <v>79</v>
      </c>
      <c r="BF5" s="2" t="s">
        <v>79</v>
      </c>
      <c r="BG5" s="2" t="s">
        <v>79</v>
      </c>
      <c r="BH5" s="2" t="s">
        <v>79</v>
      </c>
      <c r="BI5" s="2" t="s">
        <v>79</v>
      </c>
      <c r="BJ5" s="2" t="s">
        <v>170</v>
      </c>
      <c r="BK5" s="2" t="s">
        <v>171</v>
      </c>
      <c r="BL5" s="2" t="s">
        <v>172</v>
      </c>
      <c r="BM5" s="2" t="s">
        <v>99</v>
      </c>
      <c r="BN5" s="2" t="s">
        <v>79</v>
      </c>
      <c r="BO5" s="2" t="s">
        <v>173</v>
      </c>
      <c r="BP5" s="2" t="s">
        <v>122</v>
      </c>
      <c r="BQ5" s="2" t="s">
        <v>131</v>
      </c>
      <c r="BR5" s="2" t="s">
        <v>174</v>
      </c>
      <c r="BS5" s="2" t="s">
        <v>79</v>
      </c>
      <c r="BT5" s="2" t="s">
        <v>165</v>
      </c>
      <c r="BU5" s="2" t="s">
        <v>175</v>
      </c>
      <c r="BV5" s="2" t="s">
        <v>176</v>
      </c>
      <c r="BW5" s="2" t="s">
        <v>105</v>
      </c>
      <c r="BX5" s="2" t="s">
        <v>177</v>
      </c>
      <c r="BY5" s="2">
        <v>200</v>
      </c>
      <c r="BZ5" s="2">
        <v>77</v>
      </c>
      <c r="CA5" s="2">
        <v>2147483647</v>
      </c>
      <c r="CB5" s="2">
        <v>0</v>
      </c>
      <c r="CC5" s="2">
        <v>2</v>
      </c>
      <c r="CD5" s="3">
        <f>_xlfn.IFNA(VLOOKUP(M5,Sheet1!$B$4:$D$10,2,FALSE),"")</f>
        <v>13</v>
      </c>
      <c r="CE5" s="3">
        <f>_xlfn.IFNA(VLOOKUP(M5,Sheet1!$B$4:$D$10,3,FALSE),"")</f>
        <v>52</v>
      </c>
      <c r="CF5" s="3" t="str">
        <f t="shared" si="0"/>
        <v>tidak</v>
      </c>
      <c r="CG5" s="3" t="str">
        <f t="shared" si="1"/>
        <v>tidak</v>
      </c>
    </row>
    <row r="6" spans="1:85" x14ac:dyDescent="0.25">
      <c r="A6" s="2">
        <v>5</v>
      </c>
      <c r="B6" s="2">
        <v>21211371</v>
      </c>
      <c r="C6" s="2" t="s">
        <v>178</v>
      </c>
      <c r="D6" s="2" t="s">
        <v>75</v>
      </c>
      <c r="E6" s="2" t="s">
        <v>76</v>
      </c>
      <c r="F6" s="2" t="s">
        <v>77</v>
      </c>
      <c r="G6" s="2">
        <v>2101</v>
      </c>
      <c r="H6" s="2" t="s">
        <v>3919</v>
      </c>
      <c r="I6" s="2" t="s">
        <v>3909</v>
      </c>
      <c r="J6" s="2" t="str">
        <f>IF(AND(K6=0,L6=0)=TRUE,"",IF(AND(K6&gt;0,L6&gt;0)=TRUE,VLOOKUP(LEFT(L6,4)*1,[1]PRODI_2019!$D$2:$E$70,2,FALSE),M6))</f>
        <v>AKUNTANSI D3</v>
      </c>
      <c r="K6" s="2">
        <f>_xlfn.IFNA(VLOOKUP(B6,[2]Data!$J$2:$K$224,1,FALSE),0)</f>
        <v>21211371</v>
      </c>
      <c r="L6" s="2">
        <f>_xlfn.IFNA(VLOOKUP(B6,[2]Data!$J$2:$K$224,2,FALSE),0)</f>
        <v>5501210004</v>
      </c>
      <c r="M6" s="2" t="s">
        <v>109</v>
      </c>
      <c r="N6" s="2" t="s">
        <v>78</v>
      </c>
      <c r="O6" s="2" t="s">
        <v>79</v>
      </c>
      <c r="P6" s="2" t="s">
        <v>80</v>
      </c>
      <c r="Q6" s="2" t="s">
        <v>110</v>
      </c>
      <c r="R6" s="2" t="s">
        <v>82</v>
      </c>
      <c r="S6" s="2" t="s">
        <v>179</v>
      </c>
      <c r="T6" s="2" t="s">
        <v>180</v>
      </c>
      <c r="U6" s="2" t="s">
        <v>181</v>
      </c>
      <c r="V6" s="2" t="s">
        <v>182</v>
      </c>
      <c r="W6" s="2">
        <v>2021</v>
      </c>
      <c r="X6" s="2"/>
      <c r="Y6" s="2"/>
      <c r="Z6" s="2"/>
      <c r="AA6" s="2">
        <v>85</v>
      </c>
      <c r="AB6" s="2">
        <v>90</v>
      </c>
      <c r="AC6" s="2">
        <v>80</v>
      </c>
      <c r="AD6" s="2" t="s">
        <v>183</v>
      </c>
      <c r="AE6" s="2" t="s">
        <v>123</v>
      </c>
      <c r="AF6" s="2" t="s">
        <v>184</v>
      </c>
      <c r="AG6" s="2" t="s">
        <v>185</v>
      </c>
      <c r="AH6" s="2" t="s">
        <v>186</v>
      </c>
      <c r="AI6" s="2" t="s">
        <v>187</v>
      </c>
      <c r="AJ6" s="2" t="s">
        <v>188</v>
      </c>
      <c r="AK6" s="2" t="s">
        <v>189</v>
      </c>
      <c r="AL6" s="2" t="s">
        <v>190</v>
      </c>
      <c r="AM6" s="2" t="s">
        <v>191</v>
      </c>
      <c r="AN6" s="2" t="s">
        <v>192</v>
      </c>
      <c r="AO6" s="2" t="s">
        <v>193</v>
      </c>
      <c r="AP6" s="2" t="s">
        <v>145</v>
      </c>
      <c r="AQ6" s="2" t="s">
        <v>194</v>
      </c>
      <c r="AR6" s="2" t="s">
        <v>186</v>
      </c>
      <c r="AS6" s="2" t="s">
        <v>3305</v>
      </c>
      <c r="AT6" s="2" t="s">
        <v>79</v>
      </c>
      <c r="AU6" s="2" t="s">
        <v>79</v>
      </c>
      <c r="AV6" s="2" t="s">
        <v>79</v>
      </c>
      <c r="AW6" s="2" t="s">
        <v>79</v>
      </c>
      <c r="AX6" s="2" t="s">
        <v>79</v>
      </c>
      <c r="AY6" s="2" t="s">
        <v>79</v>
      </c>
      <c r="AZ6" s="2" t="s">
        <v>79</v>
      </c>
      <c r="BA6" s="2" t="s">
        <v>79</v>
      </c>
      <c r="BB6" s="2" t="s">
        <v>79</v>
      </c>
      <c r="BC6" s="2" t="s">
        <v>79</v>
      </c>
      <c r="BD6" s="2" t="s">
        <v>79</v>
      </c>
      <c r="BE6" s="2" t="s">
        <v>79</v>
      </c>
      <c r="BF6" s="2" t="s">
        <v>79</v>
      </c>
      <c r="BG6" s="2" t="s">
        <v>79</v>
      </c>
      <c r="BH6" s="2" t="s">
        <v>79</v>
      </c>
      <c r="BI6" s="2" t="s">
        <v>79</v>
      </c>
      <c r="BJ6" s="2" t="s">
        <v>195</v>
      </c>
      <c r="BK6" s="2" t="s">
        <v>196</v>
      </c>
      <c r="BL6" s="2" t="s">
        <v>190</v>
      </c>
      <c r="BM6" s="2" t="s">
        <v>131</v>
      </c>
      <c r="BN6" s="2" t="s">
        <v>197</v>
      </c>
      <c r="BO6" s="2" t="s">
        <v>198</v>
      </c>
      <c r="BP6" s="2" t="s">
        <v>122</v>
      </c>
      <c r="BQ6" s="2" t="s">
        <v>131</v>
      </c>
      <c r="BR6" s="2" t="s">
        <v>183</v>
      </c>
      <c r="BS6" s="2" t="s">
        <v>79</v>
      </c>
      <c r="BT6" s="2" t="s">
        <v>186</v>
      </c>
      <c r="BU6" s="2" t="s">
        <v>199</v>
      </c>
      <c r="BV6" s="2" t="s">
        <v>200</v>
      </c>
      <c r="BW6" s="2" t="s">
        <v>105</v>
      </c>
      <c r="BX6" s="2" t="s">
        <v>177</v>
      </c>
      <c r="BY6" s="2">
        <v>96</v>
      </c>
      <c r="BZ6" s="2">
        <v>80</v>
      </c>
      <c r="CA6" s="2">
        <v>9000000</v>
      </c>
      <c r="CB6" s="2">
        <v>0</v>
      </c>
      <c r="CC6" s="2">
        <v>2</v>
      </c>
      <c r="CD6" s="3">
        <f>_xlfn.IFNA(VLOOKUP(M6,Sheet1!$B$4:$D$10,2,FALSE),"")</f>
        <v>43</v>
      </c>
      <c r="CE6" s="3">
        <f>_xlfn.IFNA(VLOOKUP(M6,Sheet1!$B$4:$D$10,3,FALSE),"")</f>
        <v>75</v>
      </c>
      <c r="CF6" s="3" t="str">
        <f t="shared" si="0"/>
        <v>lulus</v>
      </c>
      <c r="CG6" s="3" t="str">
        <f t="shared" si="1"/>
        <v>diterima</v>
      </c>
    </row>
    <row r="7" spans="1:85" x14ac:dyDescent="0.25">
      <c r="A7" s="2">
        <v>6</v>
      </c>
      <c r="B7" s="2">
        <v>21211467</v>
      </c>
      <c r="C7" s="2" t="s">
        <v>201</v>
      </c>
      <c r="D7" s="2" t="s">
        <v>75</v>
      </c>
      <c r="E7" s="2" t="s">
        <v>76</v>
      </c>
      <c r="F7" s="2" t="s">
        <v>77</v>
      </c>
      <c r="G7" s="2">
        <v>2101</v>
      </c>
      <c r="H7" s="2" t="s">
        <v>3919</v>
      </c>
      <c r="I7" s="2" t="s">
        <v>3909</v>
      </c>
      <c r="J7" s="2" t="str">
        <f>IF(AND(K7=0,L7=0)=TRUE,"",IF(AND(K7&gt;0,L7&gt;0)=TRUE,VLOOKUP(LEFT(L7,4)*1,[1]PRODI_2019!$D$2:$E$70,2,FALSE),M7))</f>
        <v>PERBANKAN DAN KEUANGAN</v>
      </c>
      <c r="K7" s="2">
        <f>_xlfn.IFNA(VLOOKUP(B7,[2]Data!$J$2:$K$224,1,FALSE),0)</f>
        <v>21211467</v>
      </c>
      <c r="L7" s="2">
        <f>_xlfn.IFNA(VLOOKUP(B7,[2]Data!$J$2:$K$224,2,FALSE),0)</f>
        <v>5504210018</v>
      </c>
      <c r="M7" s="2" t="s">
        <v>157</v>
      </c>
      <c r="N7" s="2" t="s">
        <v>108</v>
      </c>
      <c r="O7" s="2" t="s">
        <v>79</v>
      </c>
      <c r="P7" s="2" t="s">
        <v>80</v>
      </c>
      <c r="Q7" s="2" t="s">
        <v>110</v>
      </c>
      <c r="R7" s="2" t="s">
        <v>82</v>
      </c>
      <c r="S7" s="2" t="s">
        <v>202</v>
      </c>
      <c r="T7" s="2" t="s">
        <v>203</v>
      </c>
      <c r="U7" s="2" t="s">
        <v>160</v>
      </c>
      <c r="V7" s="2" t="s">
        <v>114</v>
      </c>
      <c r="W7" s="2">
        <v>2021</v>
      </c>
      <c r="X7" s="2"/>
      <c r="Y7" s="2"/>
      <c r="Z7" s="2"/>
      <c r="AA7" s="2"/>
      <c r="AB7" s="2"/>
      <c r="AC7" s="2"/>
      <c r="AD7" s="2" t="s">
        <v>204</v>
      </c>
      <c r="AE7" s="2" t="s">
        <v>79</v>
      </c>
      <c r="AF7" s="2" t="s">
        <v>205</v>
      </c>
      <c r="AG7" s="2" t="s">
        <v>206</v>
      </c>
      <c r="AH7" s="2" t="s">
        <v>165</v>
      </c>
      <c r="AI7" s="2" t="s">
        <v>207</v>
      </c>
      <c r="AJ7" s="2" t="s">
        <v>208</v>
      </c>
      <c r="AK7" s="2" t="s">
        <v>209</v>
      </c>
      <c r="AL7" s="2" t="s">
        <v>79</v>
      </c>
      <c r="AM7" s="2" t="s">
        <v>79</v>
      </c>
      <c r="AN7" s="2" t="s">
        <v>79</v>
      </c>
      <c r="AO7" s="2" t="s">
        <v>79</v>
      </c>
      <c r="AP7" s="2" t="s">
        <v>210</v>
      </c>
      <c r="AQ7" s="2" t="s">
        <v>211</v>
      </c>
      <c r="AR7" s="2" t="s">
        <v>212</v>
      </c>
      <c r="AS7" s="2" t="s">
        <v>3305</v>
      </c>
      <c r="AT7" s="2" t="s">
        <v>79</v>
      </c>
      <c r="AU7" s="2" t="s">
        <v>79</v>
      </c>
      <c r="AV7" s="2" t="s">
        <v>79</v>
      </c>
      <c r="AW7" s="2" t="s">
        <v>79</v>
      </c>
      <c r="AX7" s="2" t="s">
        <v>79</v>
      </c>
      <c r="AY7" s="2" t="s">
        <v>79</v>
      </c>
      <c r="AZ7" s="2" t="s">
        <v>79</v>
      </c>
      <c r="BA7" s="2" t="s">
        <v>79</v>
      </c>
      <c r="BB7" s="2" t="s">
        <v>79</v>
      </c>
      <c r="BC7" s="2" t="s">
        <v>79</v>
      </c>
      <c r="BD7" s="2" t="s">
        <v>79</v>
      </c>
      <c r="BE7" s="2" t="s">
        <v>79</v>
      </c>
      <c r="BF7" s="2" t="s">
        <v>79</v>
      </c>
      <c r="BG7" s="2" t="s">
        <v>79</v>
      </c>
      <c r="BH7" s="2" t="s">
        <v>79</v>
      </c>
      <c r="BI7" s="2" t="s">
        <v>79</v>
      </c>
      <c r="BJ7" s="2" t="s">
        <v>170</v>
      </c>
      <c r="BK7" s="2" t="s">
        <v>213</v>
      </c>
      <c r="BL7" s="2" t="s">
        <v>214</v>
      </c>
      <c r="BM7" s="2" t="s">
        <v>127</v>
      </c>
      <c r="BN7" s="2" t="s">
        <v>215</v>
      </c>
      <c r="BO7" s="2" t="s">
        <v>216</v>
      </c>
      <c r="BP7" s="2" t="s">
        <v>122</v>
      </c>
      <c r="BQ7" s="2" t="s">
        <v>99</v>
      </c>
      <c r="BR7" s="2" t="s">
        <v>204</v>
      </c>
      <c r="BS7" s="2" t="s">
        <v>79</v>
      </c>
      <c r="BT7" s="2" t="s">
        <v>165</v>
      </c>
      <c r="BU7" s="2" t="s">
        <v>217</v>
      </c>
      <c r="BV7" s="2" t="s">
        <v>218</v>
      </c>
      <c r="BW7" s="2" t="s">
        <v>105</v>
      </c>
      <c r="BX7" s="2" t="s">
        <v>219</v>
      </c>
      <c r="BY7" s="2">
        <v>390</v>
      </c>
      <c r="BZ7" s="2">
        <v>338</v>
      </c>
      <c r="CA7" s="2">
        <v>10000000</v>
      </c>
      <c r="CB7" s="2">
        <v>0</v>
      </c>
      <c r="CC7" s="2">
        <v>4</v>
      </c>
      <c r="CD7" s="3">
        <f>_xlfn.IFNA(VLOOKUP(M7,Sheet1!$B$4:$D$10,2,FALSE),"")</f>
        <v>13</v>
      </c>
      <c r="CE7" s="3">
        <f>_xlfn.IFNA(VLOOKUP(M7,Sheet1!$B$4:$D$10,3,FALSE),"")</f>
        <v>52</v>
      </c>
      <c r="CF7" s="3" t="str">
        <f t="shared" si="0"/>
        <v>lulus</v>
      </c>
      <c r="CG7" s="3" t="str">
        <f t="shared" si="1"/>
        <v>diterima</v>
      </c>
    </row>
    <row r="8" spans="1:85" x14ac:dyDescent="0.25">
      <c r="A8" s="2">
        <v>7</v>
      </c>
      <c r="B8" s="2">
        <v>21211492</v>
      </c>
      <c r="C8" s="2" t="s">
        <v>220</v>
      </c>
      <c r="D8" s="2" t="s">
        <v>75</v>
      </c>
      <c r="E8" s="2" t="s">
        <v>76</v>
      </c>
      <c r="F8" s="2" t="s">
        <v>77</v>
      </c>
      <c r="G8" s="2">
        <v>2101</v>
      </c>
      <c r="H8" s="2" t="s">
        <v>3919</v>
      </c>
      <c r="I8" s="2" t="s">
        <v>3909</v>
      </c>
      <c r="J8" s="2" t="str">
        <f>IF(AND(K8=0,L8=0)=TRUE,"",IF(AND(K8&gt;0,L8&gt;0)=TRUE,VLOOKUP(LEFT(L8,4)*1,[1]PRODI_2019!$D$2:$E$70,2,FALSE),M8))</f>
        <v>PERBANKAN DAN KEUANGAN</v>
      </c>
      <c r="K8" s="2">
        <f>_xlfn.IFNA(VLOOKUP(B8,[2]Data!$J$2:$K$224,1,FALSE),0)</f>
        <v>21211492</v>
      </c>
      <c r="L8" s="2">
        <f>_xlfn.IFNA(VLOOKUP(B8,[2]Data!$J$2:$K$224,2,FALSE),0)</f>
        <v>5504210004</v>
      </c>
      <c r="M8" s="2" t="s">
        <v>78</v>
      </c>
      <c r="N8" s="2" t="s">
        <v>157</v>
      </c>
      <c r="O8" s="2" t="s">
        <v>79</v>
      </c>
      <c r="P8" s="2" t="s">
        <v>80</v>
      </c>
      <c r="Q8" s="2" t="s">
        <v>110</v>
      </c>
      <c r="R8" s="2" t="s">
        <v>82</v>
      </c>
      <c r="S8" s="2" t="s">
        <v>221</v>
      </c>
      <c r="T8" s="2" t="s">
        <v>222</v>
      </c>
      <c r="U8" s="2" t="s">
        <v>113</v>
      </c>
      <c r="V8" s="2" t="s">
        <v>114</v>
      </c>
      <c r="W8" s="2">
        <v>2021</v>
      </c>
      <c r="X8" s="2">
        <v>75</v>
      </c>
      <c r="Y8" s="2">
        <v>79</v>
      </c>
      <c r="Z8" s="2">
        <v>76</v>
      </c>
      <c r="AA8" s="2"/>
      <c r="AB8" s="2"/>
      <c r="AC8" s="2"/>
      <c r="AD8" s="2" t="s">
        <v>223</v>
      </c>
      <c r="AE8" s="2" t="s">
        <v>224</v>
      </c>
      <c r="AF8" s="2" t="s">
        <v>225</v>
      </c>
      <c r="AG8" s="2" t="s">
        <v>226</v>
      </c>
      <c r="AH8" s="2" t="s">
        <v>227</v>
      </c>
      <c r="AI8" s="2" t="s">
        <v>228</v>
      </c>
      <c r="AJ8" s="2" t="s">
        <v>229</v>
      </c>
      <c r="AK8" s="2" t="s">
        <v>230</v>
      </c>
      <c r="AL8" s="2" t="s">
        <v>122</v>
      </c>
      <c r="AM8" s="2" t="s">
        <v>231</v>
      </c>
      <c r="AN8" s="2" t="s">
        <v>231</v>
      </c>
      <c r="AO8" s="2" t="s">
        <v>232</v>
      </c>
      <c r="AP8" s="2" t="s">
        <v>233</v>
      </c>
      <c r="AQ8" s="2" t="s">
        <v>234</v>
      </c>
      <c r="AR8" s="2" t="s">
        <v>90</v>
      </c>
      <c r="AS8" s="2" t="s">
        <v>3305</v>
      </c>
      <c r="AT8" s="2" t="s">
        <v>79</v>
      </c>
      <c r="AU8" s="2" t="s">
        <v>79</v>
      </c>
      <c r="AV8" s="2" t="s">
        <v>79</v>
      </c>
      <c r="AW8" s="2" t="s">
        <v>79</v>
      </c>
      <c r="AX8" s="2" t="s">
        <v>79</v>
      </c>
      <c r="AY8" s="2" t="s">
        <v>79</v>
      </c>
      <c r="AZ8" s="2" t="s">
        <v>79</v>
      </c>
      <c r="BA8" s="2" t="s">
        <v>79</v>
      </c>
      <c r="BB8" s="2" t="s">
        <v>79</v>
      </c>
      <c r="BC8" s="2" t="s">
        <v>79</v>
      </c>
      <c r="BD8" s="2" t="s">
        <v>79</v>
      </c>
      <c r="BE8" s="2" t="s">
        <v>79</v>
      </c>
      <c r="BF8" s="2" t="s">
        <v>79</v>
      </c>
      <c r="BG8" s="2" t="s">
        <v>79</v>
      </c>
      <c r="BH8" s="2" t="s">
        <v>79</v>
      </c>
      <c r="BI8" s="2" t="s">
        <v>79</v>
      </c>
      <c r="BJ8" s="2" t="s">
        <v>235</v>
      </c>
      <c r="BK8" s="2" t="s">
        <v>236</v>
      </c>
      <c r="BL8" s="2" t="s">
        <v>172</v>
      </c>
      <c r="BM8" s="2" t="s">
        <v>99</v>
      </c>
      <c r="BN8" s="2" t="s">
        <v>237</v>
      </c>
      <c r="BO8" s="2" t="s">
        <v>238</v>
      </c>
      <c r="BP8" s="2" t="s">
        <v>130</v>
      </c>
      <c r="BQ8" s="2" t="s">
        <v>99</v>
      </c>
      <c r="BR8" s="2" t="s">
        <v>239</v>
      </c>
      <c r="BS8" s="2" t="s">
        <v>79</v>
      </c>
      <c r="BT8" s="2" t="s">
        <v>165</v>
      </c>
      <c r="BU8" s="2" t="s">
        <v>240</v>
      </c>
      <c r="BV8" s="2" t="s">
        <v>200</v>
      </c>
      <c r="BW8" s="2" t="s">
        <v>105</v>
      </c>
      <c r="BX8" s="2" t="s">
        <v>106</v>
      </c>
      <c r="BY8" s="2">
        <v>500</v>
      </c>
      <c r="BZ8" s="2">
        <v>5</v>
      </c>
      <c r="CA8" s="2">
        <v>1500000</v>
      </c>
      <c r="CB8" s="2">
        <v>830000</v>
      </c>
      <c r="CC8" s="2">
        <v>3</v>
      </c>
      <c r="CD8" s="3">
        <f>_xlfn.IFNA(VLOOKUP(M8,Sheet1!$B$4:$D$10,2,FALSE),"")</f>
        <v>37</v>
      </c>
      <c r="CE8" s="3">
        <f>_xlfn.IFNA(VLOOKUP(M8,Sheet1!$B$4:$D$10,3,FALSE),"")</f>
        <v>70</v>
      </c>
      <c r="CF8" s="3" t="str">
        <f t="shared" si="0"/>
        <v>lulus</v>
      </c>
      <c r="CG8" s="3" t="str">
        <f t="shared" si="1"/>
        <v>diterima</v>
      </c>
    </row>
    <row r="9" spans="1:85" x14ac:dyDescent="0.25">
      <c r="A9" s="2">
        <v>8</v>
      </c>
      <c r="B9" s="2">
        <v>21211499</v>
      </c>
      <c r="C9" s="2" t="s">
        <v>241</v>
      </c>
      <c r="D9" s="2" t="s">
        <v>75</v>
      </c>
      <c r="E9" s="2" t="s">
        <v>76</v>
      </c>
      <c r="F9" s="2" t="s">
        <v>77</v>
      </c>
      <c r="G9" s="2">
        <v>2101</v>
      </c>
      <c r="H9" s="2" t="s">
        <v>3919</v>
      </c>
      <c r="I9" s="2" t="s">
        <v>3909</v>
      </c>
      <c r="J9" s="2" t="str">
        <f>IF(AND(K9=0,L9=0)=TRUE,"",IF(AND(K9&gt;0,L9&gt;0)=TRUE,VLOOKUP(LEFT(L9,4)*1,[1]PRODI_2019!$D$2:$E$70,2,FALSE),M9))</f>
        <v>AKUNTANSI D3</v>
      </c>
      <c r="K9" s="2">
        <f>_xlfn.IFNA(VLOOKUP(B9,[2]Data!$J$2:$K$224,1,FALSE),0)</f>
        <v>21211499</v>
      </c>
      <c r="L9" s="2">
        <f>_xlfn.IFNA(VLOOKUP(B9,[2]Data!$J$2:$K$224,2,FALSE),0)</f>
        <v>5501210031</v>
      </c>
      <c r="M9" s="2" t="s">
        <v>109</v>
      </c>
      <c r="N9" s="2" t="s">
        <v>78</v>
      </c>
      <c r="O9" s="2" t="s">
        <v>79</v>
      </c>
      <c r="P9" s="2" t="s">
        <v>80</v>
      </c>
      <c r="Q9" s="2" t="s">
        <v>110</v>
      </c>
      <c r="R9" s="2" t="s">
        <v>82</v>
      </c>
      <c r="S9" s="2" t="s">
        <v>242</v>
      </c>
      <c r="T9" s="2" t="s">
        <v>243</v>
      </c>
      <c r="U9" s="2" t="s">
        <v>160</v>
      </c>
      <c r="V9" s="2" t="s">
        <v>161</v>
      </c>
      <c r="W9" s="2">
        <v>2021</v>
      </c>
      <c r="X9" s="2"/>
      <c r="Y9" s="2"/>
      <c r="Z9" s="2"/>
      <c r="AA9" s="2"/>
      <c r="AB9" s="2"/>
      <c r="AC9" s="2"/>
      <c r="AD9" s="2" t="s">
        <v>244</v>
      </c>
      <c r="AE9" s="2" t="s">
        <v>79</v>
      </c>
      <c r="AF9" s="2" t="s">
        <v>245</v>
      </c>
      <c r="AG9" s="2" t="s">
        <v>246</v>
      </c>
      <c r="AH9" s="2" t="s">
        <v>227</v>
      </c>
      <c r="AI9" s="2" t="s">
        <v>247</v>
      </c>
      <c r="AJ9" s="2" t="s">
        <v>248</v>
      </c>
      <c r="AK9" s="2" t="s">
        <v>249</v>
      </c>
      <c r="AL9" s="2" t="s">
        <v>79</v>
      </c>
      <c r="AM9" s="2" t="s">
        <v>79</v>
      </c>
      <c r="AN9" s="2" t="s">
        <v>79</v>
      </c>
      <c r="AO9" s="2" t="s">
        <v>79</v>
      </c>
      <c r="AP9" s="2" t="s">
        <v>250</v>
      </c>
      <c r="AQ9" s="2" t="s">
        <v>251</v>
      </c>
      <c r="AR9" s="2" t="s">
        <v>165</v>
      </c>
      <c r="AS9" s="2" t="s">
        <v>3305</v>
      </c>
      <c r="AT9" s="2" t="s">
        <v>79</v>
      </c>
      <c r="AU9" s="2" t="s">
        <v>79</v>
      </c>
      <c r="AV9" s="2" t="s">
        <v>79</v>
      </c>
      <c r="AW9" s="2" t="s">
        <v>79</v>
      </c>
      <c r="AX9" s="2" t="s">
        <v>79</v>
      </c>
      <c r="AY9" s="2" t="s">
        <v>79</v>
      </c>
      <c r="AZ9" s="2" t="s">
        <v>79</v>
      </c>
      <c r="BA9" s="2" t="s">
        <v>79</v>
      </c>
      <c r="BB9" s="2" t="s">
        <v>79</v>
      </c>
      <c r="BC9" s="2" t="s">
        <v>79</v>
      </c>
      <c r="BD9" s="2" t="s">
        <v>79</v>
      </c>
      <c r="BE9" s="2" t="s">
        <v>79</v>
      </c>
      <c r="BF9" s="2" t="s">
        <v>79</v>
      </c>
      <c r="BG9" s="2" t="s">
        <v>79</v>
      </c>
      <c r="BH9" s="2" t="s">
        <v>79</v>
      </c>
      <c r="BI9" s="2" t="s">
        <v>79</v>
      </c>
      <c r="BJ9" s="2" t="s">
        <v>252</v>
      </c>
      <c r="BK9" s="2" t="s">
        <v>253</v>
      </c>
      <c r="BL9" s="2" t="s">
        <v>130</v>
      </c>
      <c r="BM9" s="2" t="s">
        <v>99</v>
      </c>
      <c r="BN9" s="2" t="s">
        <v>79</v>
      </c>
      <c r="BO9" s="2" t="s">
        <v>254</v>
      </c>
      <c r="BP9" s="2" t="s">
        <v>122</v>
      </c>
      <c r="BQ9" s="2" t="s">
        <v>99</v>
      </c>
      <c r="BR9" s="2" t="s">
        <v>255</v>
      </c>
      <c r="BS9" s="2" t="s">
        <v>79</v>
      </c>
      <c r="BT9" s="2" t="s">
        <v>227</v>
      </c>
      <c r="BU9" s="2" t="s">
        <v>247</v>
      </c>
      <c r="BV9" s="2" t="s">
        <v>256</v>
      </c>
      <c r="BW9" s="2" t="s">
        <v>105</v>
      </c>
      <c r="BX9" s="2" t="s">
        <v>134</v>
      </c>
      <c r="BY9" s="2">
        <v>100</v>
      </c>
      <c r="BZ9" s="2">
        <v>100</v>
      </c>
      <c r="CA9" s="2">
        <v>4000000</v>
      </c>
      <c r="CB9" s="2">
        <v>0</v>
      </c>
      <c r="CC9" s="2">
        <v>2</v>
      </c>
      <c r="CD9" s="3">
        <f>_xlfn.IFNA(VLOOKUP(M9,Sheet1!$B$4:$D$10,2,FALSE),"")</f>
        <v>43</v>
      </c>
      <c r="CE9" s="3">
        <f>_xlfn.IFNA(VLOOKUP(M9,Sheet1!$B$4:$D$10,3,FALSE),"")</f>
        <v>75</v>
      </c>
      <c r="CF9" s="3" t="str">
        <f t="shared" si="0"/>
        <v>lulus</v>
      </c>
      <c r="CG9" s="3" t="str">
        <f t="shared" si="1"/>
        <v>diterima</v>
      </c>
    </row>
    <row r="10" spans="1:85" x14ac:dyDescent="0.25">
      <c r="A10" s="2">
        <v>9</v>
      </c>
      <c r="B10" s="2">
        <v>21211519</v>
      </c>
      <c r="C10" s="2" t="s">
        <v>257</v>
      </c>
      <c r="D10" s="2" t="s">
        <v>75</v>
      </c>
      <c r="E10" s="2" t="s">
        <v>76</v>
      </c>
      <c r="F10" s="2" t="s">
        <v>77</v>
      </c>
      <c r="G10" s="2">
        <v>2101</v>
      </c>
      <c r="H10" s="2" t="s">
        <v>3919</v>
      </c>
      <c r="I10" s="2" t="s">
        <v>3909</v>
      </c>
      <c r="J10" s="2" t="str">
        <f>IF(AND(K10=0,L10=0)=TRUE,"",IF(AND(K10&gt;0,L10&gt;0)=TRUE,VLOOKUP(LEFT(L10,4)*1,[1]PRODI_2019!$D$2:$E$70,2,FALSE),M10))</f>
        <v>PERPAJAKAN</v>
      </c>
      <c r="K10" s="2">
        <f>_xlfn.IFNA(VLOOKUP(B10,[2]Data!$J$2:$K$224,1,FALSE),0)</f>
        <v>21211519</v>
      </c>
      <c r="L10" s="2">
        <f>_xlfn.IFNA(VLOOKUP(B10,[2]Data!$J$2:$K$224,2,FALSE),0)</f>
        <v>5503210004</v>
      </c>
      <c r="M10" s="2" t="s">
        <v>78</v>
      </c>
      <c r="N10" s="2" t="s">
        <v>157</v>
      </c>
      <c r="O10" s="2" t="s">
        <v>79</v>
      </c>
      <c r="P10" s="2" t="s">
        <v>80</v>
      </c>
      <c r="Q10" s="2" t="s">
        <v>110</v>
      </c>
      <c r="R10" s="2" t="s">
        <v>82</v>
      </c>
      <c r="S10" s="2" t="s">
        <v>258</v>
      </c>
      <c r="T10" s="2" t="s">
        <v>259</v>
      </c>
      <c r="U10" s="2" t="s">
        <v>113</v>
      </c>
      <c r="V10" s="2" t="s">
        <v>161</v>
      </c>
      <c r="W10" s="2">
        <v>2021</v>
      </c>
      <c r="X10" s="2">
        <v>95</v>
      </c>
      <c r="Y10" s="2">
        <v>95</v>
      </c>
      <c r="Z10" s="2">
        <v>96</v>
      </c>
      <c r="AA10" s="2"/>
      <c r="AB10" s="2"/>
      <c r="AC10" s="2"/>
      <c r="AD10" s="2" t="s">
        <v>260</v>
      </c>
      <c r="AE10" s="2" t="s">
        <v>261</v>
      </c>
      <c r="AF10" s="2" t="s">
        <v>262</v>
      </c>
      <c r="AG10" s="2" t="s">
        <v>206</v>
      </c>
      <c r="AH10" s="2" t="s">
        <v>165</v>
      </c>
      <c r="AI10" s="2" t="s">
        <v>263</v>
      </c>
      <c r="AJ10" s="2" t="s">
        <v>264</v>
      </c>
      <c r="AK10" s="2" t="s">
        <v>265</v>
      </c>
      <c r="AL10" s="2" t="s">
        <v>79</v>
      </c>
      <c r="AM10" s="2" t="s">
        <v>123</v>
      </c>
      <c r="AN10" s="2" t="s">
        <v>123</v>
      </c>
      <c r="AO10" s="2" t="s">
        <v>123</v>
      </c>
      <c r="AP10" s="2" t="s">
        <v>145</v>
      </c>
      <c r="AQ10" s="2" t="s">
        <v>266</v>
      </c>
      <c r="AR10" s="2" t="s">
        <v>165</v>
      </c>
      <c r="AS10" s="2" t="s">
        <v>3305</v>
      </c>
      <c r="AT10" s="2" t="s">
        <v>79</v>
      </c>
      <c r="AU10" s="2" t="s">
        <v>79</v>
      </c>
      <c r="AV10" s="2" t="s">
        <v>79</v>
      </c>
      <c r="AW10" s="2" t="s">
        <v>79</v>
      </c>
      <c r="AX10" s="2" t="s">
        <v>79</v>
      </c>
      <c r="AY10" s="2" t="s">
        <v>79</v>
      </c>
      <c r="AZ10" s="2" t="s">
        <v>79</v>
      </c>
      <c r="BA10" s="2" t="s">
        <v>79</v>
      </c>
      <c r="BB10" s="2" t="s">
        <v>79</v>
      </c>
      <c r="BC10" s="2" t="s">
        <v>79</v>
      </c>
      <c r="BD10" s="2" t="s">
        <v>79</v>
      </c>
      <c r="BE10" s="2" t="s">
        <v>79</v>
      </c>
      <c r="BF10" s="2" t="s">
        <v>79</v>
      </c>
      <c r="BG10" s="2" t="s">
        <v>79</v>
      </c>
      <c r="BH10" s="2" t="s">
        <v>79</v>
      </c>
      <c r="BI10" s="2" t="s">
        <v>79</v>
      </c>
      <c r="BJ10" s="2" t="s">
        <v>267</v>
      </c>
      <c r="BK10" s="2" t="s">
        <v>268</v>
      </c>
      <c r="BL10" s="2" t="s">
        <v>269</v>
      </c>
      <c r="BM10" s="2" t="s">
        <v>99</v>
      </c>
      <c r="BN10" s="2" t="s">
        <v>270</v>
      </c>
      <c r="BO10" s="2" t="s">
        <v>271</v>
      </c>
      <c r="BP10" s="2" t="s">
        <v>190</v>
      </c>
      <c r="BQ10" s="2" t="s">
        <v>272</v>
      </c>
      <c r="BR10" s="2" t="s">
        <v>273</v>
      </c>
      <c r="BS10" s="2" t="s">
        <v>79</v>
      </c>
      <c r="BT10" s="2" t="s">
        <v>165</v>
      </c>
      <c r="BU10" s="2" t="s">
        <v>274</v>
      </c>
      <c r="BV10" s="2" t="s">
        <v>275</v>
      </c>
      <c r="BW10" s="2" t="s">
        <v>276</v>
      </c>
      <c r="BX10" s="2" t="s">
        <v>177</v>
      </c>
      <c r="BY10" s="2">
        <v>385</v>
      </c>
      <c r="BZ10" s="2">
        <v>385</v>
      </c>
      <c r="CA10" s="2">
        <v>5000000</v>
      </c>
      <c r="CB10" s="2">
        <v>3800000</v>
      </c>
      <c r="CC10" s="2">
        <v>2</v>
      </c>
      <c r="CD10" s="3">
        <f>_xlfn.IFNA(VLOOKUP(M10,Sheet1!$B$4:$D$10,2,FALSE),"")</f>
        <v>37</v>
      </c>
      <c r="CE10" s="3">
        <f>_xlfn.IFNA(VLOOKUP(M10,Sheet1!$B$4:$D$10,3,FALSE),"")</f>
        <v>70</v>
      </c>
      <c r="CF10" s="3" t="str">
        <f t="shared" si="0"/>
        <v>lulus</v>
      </c>
      <c r="CG10" s="3" t="str">
        <f t="shared" si="1"/>
        <v>diterima</v>
      </c>
    </row>
    <row r="11" spans="1:85" x14ac:dyDescent="0.25">
      <c r="A11" s="2">
        <v>10</v>
      </c>
      <c r="B11" s="2">
        <v>21211540</v>
      </c>
      <c r="C11" s="2" t="s">
        <v>277</v>
      </c>
      <c r="D11" s="2" t="s">
        <v>75</v>
      </c>
      <c r="E11" s="2" t="s">
        <v>76</v>
      </c>
      <c r="F11" s="2" t="s">
        <v>77</v>
      </c>
      <c r="G11" s="2">
        <v>2101</v>
      </c>
      <c r="H11" s="2" t="s">
        <v>3919</v>
      </c>
      <c r="I11" s="2" t="s">
        <v>3909</v>
      </c>
      <c r="J11" s="2" t="str">
        <f>IF(AND(K11=0,L11=0)=TRUE,"",IF(AND(K11&gt;0,L11&gt;0)=TRUE,VLOOKUP(LEFT(L11,4)*1,[1]PRODI_2019!$D$2:$E$70,2,FALSE),M11))</f>
        <v>MANAJEMEN PEMASARAN (D3)</v>
      </c>
      <c r="K11" s="2">
        <f>_xlfn.IFNA(VLOOKUP(B11,[2]Data!$J$2:$K$224,1,FALSE),0)</f>
        <v>21211540</v>
      </c>
      <c r="L11" s="2">
        <f>_xlfn.IFNA(VLOOKUP(B11,[2]Data!$J$2:$K$224,2,FALSE),0)</f>
        <v>5502210030</v>
      </c>
      <c r="M11" s="2" t="s">
        <v>108</v>
      </c>
      <c r="N11" s="2" t="s">
        <v>108</v>
      </c>
      <c r="O11" s="2" t="s">
        <v>79</v>
      </c>
      <c r="P11" s="2" t="s">
        <v>80</v>
      </c>
      <c r="Q11" s="2" t="s">
        <v>110</v>
      </c>
      <c r="R11" s="2" t="s">
        <v>82</v>
      </c>
      <c r="S11" s="2" t="s">
        <v>278</v>
      </c>
      <c r="T11" s="2" t="s">
        <v>279</v>
      </c>
      <c r="U11" s="2" t="s">
        <v>160</v>
      </c>
      <c r="V11" s="2" t="s">
        <v>161</v>
      </c>
      <c r="W11" s="2">
        <v>2020</v>
      </c>
      <c r="X11" s="2">
        <v>0</v>
      </c>
      <c r="Y11" s="2">
        <v>0</v>
      </c>
      <c r="Z11" s="2">
        <v>0</v>
      </c>
      <c r="AA11" s="2"/>
      <c r="AB11" s="2"/>
      <c r="AC11" s="2"/>
      <c r="AD11" s="2" t="s">
        <v>280</v>
      </c>
      <c r="AE11" s="2" t="s">
        <v>79</v>
      </c>
      <c r="AF11" s="2" t="s">
        <v>281</v>
      </c>
      <c r="AG11" s="2" t="s">
        <v>282</v>
      </c>
      <c r="AH11" s="2" t="s">
        <v>118</v>
      </c>
      <c r="AI11" s="2" t="s">
        <v>283</v>
      </c>
      <c r="AJ11" s="2" t="s">
        <v>284</v>
      </c>
      <c r="AK11" s="2" t="s">
        <v>285</v>
      </c>
      <c r="AL11" s="2" t="s">
        <v>79</v>
      </c>
      <c r="AM11" s="2" t="s">
        <v>79</v>
      </c>
      <c r="AN11" s="2" t="s">
        <v>79</v>
      </c>
      <c r="AO11" s="2" t="s">
        <v>79</v>
      </c>
      <c r="AP11" s="2" t="s">
        <v>286</v>
      </c>
      <c r="AQ11" s="2" t="s">
        <v>287</v>
      </c>
      <c r="AR11" s="2" t="s">
        <v>118</v>
      </c>
      <c r="AS11" s="2" t="s">
        <v>3305</v>
      </c>
      <c r="AT11" s="2" t="s">
        <v>79</v>
      </c>
      <c r="AU11" s="2" t="s">
        <v>79</v>
      </c>
      <c r="AV11" s="2" t="s">
        <v>79</v>
      </c>
      <c r="AW11" s="2" t="s">
        <v>79</v>
      </c>
      <c r="AX11" s="2" t="s">
        <v>79</v>
      </c>
      <c r="AY11" s="2" t="s">
        <v>79</v>
      </c>
      <c r="AZ11" s="2" t="s">
        <v>79</v>
      </c>
      <c r="BA11" s="2" t="s">
        <v>79</v>
      </c>
      <c r="BB11" s="2" t="s">
        <v>79</v>
      </c>
      <c r="BC11" s="2" t="s">
        <v>79</v>
      </c>
      <c r="BD11" s="2" t="s">
        <v>79</v>
      </c>
      <c r="BE11" s="2" t="s">
        <v>79</v>
      </c>
      <c r="BF11" s="2" t="s">
        <v>79</v>
      </c>
      <c r="BG11" s="2" t="s">
        <v>79</v>
      </c>
      <c r="BH11" s="2" t="s">
        <v>79</v>
      </c>
      <c r="BI11" s="2" t="s">
        <v>79</v>
      </c>
      <c r="BJ11" s="2" t="s">
        <v>288</v>
      </c>
      <c r="BK11" s="2" t="s">
        <v>289</v>
      </c>
      <c r="BL11" s="2" t="s">
        <v>130</v>
      </c>
      <c r="BM11" s="2" t="s">
        <v>272</v>
      </c>
      <c r="BN11" s="2" t="s">
        <v>290</v>
      </c>
      <c r="BO11" s="2" t="s">
        <v>291</v>
      </c>
      <c r="BP11" s="2" t="s">
        <v>122</v>
      </c>
      <c r="BQ11" s="2" t="s">
        <v>99</v>
      </c>
      <c r="BR11" s="2" t="s">
        <v>280</v>
      </c>
      <c r="BS11" s="2" t="s">
        <v>79</v>
      </c>
      <c r="BT11" s="2" t="s">
        <v>118</v>
      </c>
      <c r="BU11" s="2" t="s">
        <v>292</v>
      </c>
      <c r="BV11" s="2" t="s">
        <v>200</v>
      </c>
      <c r="BW11" s="2" t="s">
        <v>105</v>
      </c>
      <c r="BX11" s="2" t="s">
        <v>134</v>
      </c>
      <c r="BY11" s="2">
        <v>180</v>
      </c>
      <c r="BZ11" s="2">
        <v>150</v>
      </c>
      <c r="CA11" s="2">
        <v>8000000</v>
      </c>
      <c r="CB11" s="2">
        <v>0</v>
      </c>
      <c r="CC11" s="2">
        <v>4</v>
      </c>
      <c r="CD11" s="3">
        <f>_xlfn.IFNA(VLOOKUP(M11,Sheet1!$B$4:$D$10,2,FALSE),"")</f>
        <v>38</v>
      </c>
      <c r="CE11" s="3">
        <f>_xlfn.IFNA(VLOOKUP(M11,Sheet1!$B$4:$D$10,3,FALSE),"")</f>
        <v>61</v>
      </c>
      <c r="CF11" s="3" t="str">
        <f t="shared" si="0"/>
        <v>lulus</v>
      </c>
      <c r="CG11" s="3" t="str">
        <f t="shared" si="1"/>
        <v>diterima</v>
      </c>
    </row>
    <row r="12" spans="1:85" x14ac:dyDescent="0.25">
      <c r="A12" s="2">
        <v>11</v>
      </c>
      <c r="B12" s="2">
        <v>21210214</v>
      </c>
      <c r="C12" s="2" t="s">
        <v>293</v>
      </c>
      <c r="D12" s="2" t="s">
        <v>75</v>
      </c>
      <c r="E12" s="2" t="s">
        <v>76</v>
      </c>
      <c r="F12" s="2" t="s">
        <v>77</v>
      </c>
      <c r="G12" s="2">
        <v>2101</v>
      </c>
      <c r="H12" s="2" t="s">
        <v>3919</v>
      </c>
      <c r="I12" s="2" t="s">
        <v>3909</v>
      </c>
      <c r="J12" s="2" t="str">
        <f>IF(AND(K12=0,L12=0)=TRUE,"",IF(AND(K12&gt;0,L12&gt;0)=TRUE,VLOOKUP(LEFT(L12,4)*1,[1]PRODI_2019!$D$2:$E$70,2,FALSE),M12))</f>
        <v>PERBANKAN DAN KEUANGAN</v>
      </c>
      <c r="K12" s="2">
        <f>_xlfn.IFNA(VLOOKUP(B12,[2]Data!$J$2:$K$224,1,FALSE),0)</f>
        <v>21210214</v>
      </c>
      <c r="L12" s="2">
        <f>_xlfn.IFNA(VLOOKUP(B12,[2]Data!$J$2:$K$224,2,FALSE),0)</f>
        <v>5504210003</v>
      </c>
      <c r="M12" s="2" t="s">
        <v>157</v>
      </c>
      <c r="N12" s="2" t="s">
        <v>109</v>
      </c>
      <c r="O12" s="2" t="s">
        <v>79</v>
      </c>
      <c r="P12" s="2" t="s">
        <v>294</v>
      </c>
      <c r="Q12" s="2" t="s">
        <v>110</v>
      </c>
      <c r="R12" s="2" t="s">
        <v>82</v>
      </c>
      <c r="S12" s="2" t="s">
        <v>221</v>
      </c>
      <c r="T12" s="2" t="s">
        <v>295</v>
      </c>
      <c r="U12" s="2" t="s">
        <v>138</v>
      </c>
      <c r="V12" s="2" t="s">
        <v>161</v>
      </c>
      <c r="W12" s="2">
        <v>2021</v>
      </c>
      <c r="X12" s="2"/>
      <c r="Y12" s="2"/>
      <c r="Z12" s="2"/>
      <c r="AA12" s="2">
        <v>77</v>
      </c>
      <c r="AB12" s="2">
        <v>78</v>
      </c>
      <c r="AC12" s="2">
        <v>87</v>
      </c>
      <c r="AD12" s="2" t="s">
        <v>296</v>
      </c>
      <c r="AE12" s="2" t="s">
        <v>79</v>
      </c>
      <c r="AF12" s="2" t="s">
        <v>297</v>
      </c>
      <c r="AG12" s="2" t="s">
        <v>298</v>
      </c>
      <c r="AH12" s="2" t="s">
        <v>165</v>
      </c>
      <c r="AI12" s="2" t="s">
        <v>299</v>
      </c>
      <c r="AJ12" s="2" t="s">
        <v>300</v>
      </c>
      <c r="AK12" s="2" t="s">
        <v>301</v>
      </c>
      <c r="AL12" s="2" t="s">
        <v>79</v>
      </c>
      <c r="AM12" s="2" t="s">
        <v>79</v>
      </c>
      <c r="AN12" s="2" t="s">
        <v>79</v>
      </c>
      <c r="AO12" s="2" t="s">
        <v>79</v>
      </c>
      <c r="AP12" s="2" t="s">
        <v>94</v>
      </c>
      <c r="AQ12" s="2" t="s">
        <v>122</v>
      </c>
      <c r="AR12" s="2" t="s">
        <v>122</v>
      </c>
      <c r="AS12" s="2" t="s">
        <v>86</v>
      </c>
      <c r="AT12" s="2" t="s">
        <v>79</v>
      </c>
      <c r="AU12" s="2" t="s">
        <v>79</v>
      </c>
      <c r="AV12" s="2" t="s">
        <v>79</v>
      </c>
      <c r="AW12" s="2" t="s">
        <v>79</v>
      </c>
      <c r="AX12" s="2" t="s">
        <v>79</v>
      </c>
      <c r="AY12" s="2" t="s">
        <v>79</v>
      </c>
      <c r="AZ12" s="2" t="s">
        <v>79</v>
      </c>
      <c r="BA12" s="2" t="s">
        <v>79</v>
      </c>
      <c r="BB12" s="2" t="s">
        <v>79</v>
      </c>
      <c r="BC12" s="2" t="s">
        <v>79</v>
      </c>
      <c r="BD12" s="2" t="s">
        <v>79</v>
      </c>
      <c r="BE12" s="2" t="s">
        <v>79</v>
      </c>
      <c r="BF12" s="2" t="s">
        <v>79</v>
      </c>
      <c r="BG12" s="2" t="s">
        <v>79</v>
      </c>
      <c r="BH12" s="2" t="s">
        <v>79</v>
      </c>
      <c r="BI12" s="2" t="s">
        <v>79</v>
      </c>
      <c r="BJ12" s="2" t="s">
        <v>302</v>
      </c>
      <c r="BK12" s="2" t="s">
        <v>303</v>
      </c>
      <c r="BL12" s="2" t="s">
        <v>122</v>
      </c>
      <c r="BM12" s="2" t="s">
        <v>99</v>
      </c>
      <c r="BN12" s="2" t="s">
        <v>304</v>
      </c>
      <c r="BO12" s="2" t="s">
        <v>305</v>
      </c>
      <c r="BP12" s="2" t="s">
        <v>122</v>
      </c>
      <c r="BQ12" s="2" t="s">
        <v>152</v>
      </c>
      <c r="BR12" s="2" t="s">
        <v>306</v>
      </c>
      <c r="BS12" s="2" t="s">
        <v>79</v>
      </c>
      <c r="BT12" s="2" t="s">
        <v>165</v>
      </c>
      <c r="BU12" s="2" t="s">
        <v>307</v>
      </c>
      <c r="BV12" s="2" t="s">
        <v>308</v>
      </c>
      <c r="BW12" s="2" t="s">
        <v>105</v>
      </c>
      <c r="BX12" s="2" t="s">
        <v>106</v>
      </c>
      <c r="BY12" s="2">
        <v>300</v>
      </c>
      <c r="BZ12" s="2">
        <v>100</v>
      </c>
      <c r="CA12" s="2">
        <v>1500000</v>
      </c>
      <c r="CB12" s="2">
        <v>0</v>
      </c>
      <c r="CC12" s="2">
        <v>4</v>
      </c>
      <c r="CD12" s="3">
        <f>_xlfn.IFNA(VLOOKUP(M12,Sheet1!$B$4:$D$10,2,FALSE),"")</f>
        <v>13</v>
      </c>
      <c r="CE12" s="3">
        <f>_xlfn.IFNA(VLOOKUP(M12,Sheet1!$B$4:$D$10,3,FALSE),"")</f>
        <v>52</v>
      </c>
      <c r="CF12" s="3" t="str">
        <f t="shared" si="0"/>
        <v>lulus</v>
      </c>
      <c r="CG12" s="3" t="str">
        <f t="shared" si="1"/>
        <v>diterima</v>
      </c>
    </row>
    <row r="13" spans="1:85" x14ac:dyDescent="0.25">
      <c r="A13" s="2">
        <v>12</v>
      </c>
      <c r="B13" s="2">
        <v>21210249</v>
      </c>
      <c r="C13" s="2" t="s">
        <v>309</v>
      </c>
      <c r="D13" s="2" t="s">
        <v>75</v>
      </c>
      <c r="E13" s="2" t="s">
        <v>76</v>
      </c>
      <c r="F13" s="2" t="s">
        <v>77</v>
      </c>
      <c r="G13" s="2">
        <v>2101</v>
      </c>
      <c r="H13" s="2" t="s">
        <v>3919</v>
      </c>
      <c r="I13" s="2" t="s">
        <v>3909</v>
      </c>
      <c r="J13" s="2" t="str">
        <f>IF(AND(K13=0,L13=0)=TRUE,"",IF(AND(K13&gt;0,L13&gt;0)=TRUE,VLOOKUP(LEFT(L13,4)*1,[1]PRODI_2019!$D$2:$E$70,2,FALSE),M13))</f>
        <v>MANAJEMEN PEMASARAN (D3)</v>
      </c>
      <c r="K13" s="2">
        <f>_xlfn.IFNA(VLOOKUP(B13,[2]Data!$J$2:$K$224,1,FALSE),0)</f>
        <v>21210249</v>
      </c>
      <c r="L13" s="2">
        <f>_xlfn.IFNA(VLOOKUP(B13,[2]Data!$J$2:$K$224,2,FALSE),0)</f>
        <v>5502210015</v>
      </c>
      <c r="M13" s="2" t="s">
        <v>108</v>
      </c>
      <c r="N13" s="2" t="s">
        <v>157</v>
      </c>
      <c r="O13" s="2" t="s">
        <v>79</v>
      </c>
      <c r="P13" s="2" t="s">
        <v>294</v>
      </c>
      <c r="Q13" s="2" t="s">
        <v>110</v>
      </c>
      <c r="R13" s="2" t="s">
        <v>82</v>
      </c>
      <c r="S13" s="2" t="s">
        <v>310</v>
      </c>
      <c r="T13" s="2" t="s">
        <v>311</v>
      </c>
      <c r="U13" s="2" t="s">
        <v>160</v>
      </c>
      <c r="V13" s="2" t="s">
        <v>114</v>
      </c>
      <c r="W13" s="2">
        <v>2019</v>
      </c>
      <c r="X13" s="2">
        <v>27.5</v>
      </c>
      <c r="Y13" s="2">
        <v>42</v>
      </c>
      <c r="Z13" s="2">
        <v>62</v>
      </c>
      <c r="AA13" s="2"/>
      <c r="AB13" s="2"/>
      <c r="AC13" s="2"/>
      <c r="AD13" s="2" t="s">
        <v>312</v>
      </c>
      <c r="AE13" s="2" t="s">
        <v>79</v>
      </c>
      <c r="AF13" s="2" t="s">
        <v>313</v>
      </c>
      <c r="AG13" s="2" t="s">
        <v>314</v>
      </c>
      <c r="AH13" s="2" t="s">
        <v>118</v>
      </c>
      <c r="AI13" s="2" t="s">
        <v>315</v>
      </c>
      <c r="AJ13" s="2" t="s">
        <v>316</v>
      </c>
      <c r="AK13" s="2" t="s">
        <v>317</v>
      </c>
      <c r="AL13" s="2" t="s">
        <v>79</v>
      </c>
      <c r="AM13" s="2" t="s">
        <v>79</v>
      </c>
      <c r="AN13" s="2" t="s">
        <v>79</v>
      </c>
      <c r="AO13" s="2" t="s">
        <v>79</v>
      </c>
      <c r="AP13" s="2" t="s">
        <v>233</v>
      </c>
      <c r="AQ13" s="2" t="s">
        <v>318</v>
      </c>
      <c r="AR13" s="2" t="s">
        <v>118</v>
      </c>
      <c r="AS13" s="2" t="s">
        <v>3305</v>
      </c>
      <c r="AT13" s="2" t="s">
        <v>79</v>
      </c>
      <c r="AU13" s="2" t="s">
        <v>79</v>
      </c>
      <c r="AV13" s="2" t="s">
        <v>79</v>
      </c>
      <c r="AW13" s="2" t="s">
        <v>79</v>
      </c>
      <c r="AX13" s="2" t="s">
        <v>79</v>
      </c>
      <c r="AY13" s="2" t="s">
        <v>79</v>
      </c>
      <c r="AZ13" s="2" t="s">
        <v>79</v>
      </c>
      <c r="BA13" s="2" t="s">
        <v>79</v>
      </c>
      <c r="BB13" s="2" t="s">
        <v>79</v>
      </c>
      <c r="BC13" s="2" t="s">
        <v>79</v>
      </c>
      <c r="BD13" s="2" t="s">
        <v>79</v>
      </c>
      <c r="BE13" s="2" t="s">
        <v>79</v>
      </c>
      <c r="BF13" s="2" t="s">
        <v>79</v>
      </c>
      <c r="BG13" s="2" t="s">
        <v>79</v>
      </c>
      <c r="BH13" s="2" t="s">
        <v>79</v>
      </c>
      <c r="BI13" s="2" t="s">
        <v>79</v>
      </c>
      <c r="BJ13" s="2" t="s">
        <v>319</v>
      </c>
      <c r="BK13" s="2" t="s">
        <v>320</v>
      </c>
      <c r="BL13" s="2" t="s">
        <v>130</v>
      </c>
      <c r="BM13" s="2" t="s">
        <v>131</v>
      </c>
      <c r="BN13" s="2" t="s">
        <v>321</v>
      </c>
      <c r="BO13" s="2" t="s">
        <v>322</v>
      </c>
      <c r="BP13" s="2" t="s">
        <v>130</v>
      </c>
      <c r="BQ13" s="2" t="s">
        <v>131</v>
      </c>
      <c r="BR13" s="2" t="s">
        <v>312</v>
      </c>
      <c r="BS13" s="2" t="s">
        <v>79</v>
      </c>
      <c r="BT13" s="2" t="s">
        <v>118</v>
      </c>
      <c r="BU13" s="2" t="s">
        <v>323</v>
      </c>
      <c r="BV13" s="2" t="s">
        <v>308</v>
      </c>
      <c r="BW13" s="2" t="s">
        <v>105</v>
      </c>
      <c r="BX13" s="2" t="s">
        <v>134</v>
      </c>
      <c r="BY13" s="2">
        <v>142</v>
      </c>
      <c r="BZ13" s="2">
        <v>142</v>
      </c>
      <c r="CA13" s="2">
        <v>10000000</v>
      </c>
      <c r="CB13" s="2">
        <v>5000000</v>
      </c>
      <c r="CC13" s="2">
        <v>3</v>
      </c>
      <c r="CD13" s="3">
        <f>_xlfn.IFNA(VLOOKUP(M13,Sheet1!$B$4:$D$10,2,FALSE),"")</f>
        <v>38</v>
      </c>
      <c r="CE13" s="3">
        <f>_xlfn.IFNA(VLOOKUP(M13,Sheet1!$B$4:$D$10,3,FALSE),"")</f>
        <v>61</v>
      </c>
      <c r="CF13" s="3" t="str">
        <f t="shared" si="0"/>
        <v>lulus</v>
      </c>
      <c r="CG13" s="3" t="str">
        <f t="shared" si="1"/>
        <v>diterima</v>
      </c>
    </row>
    <row r="14" spans="1:85" x14ac:dyDescent="0.25">
      <c r="A14" s="2">
        <v>13</v>
      </c>
      <c r="B14" s="2">
        <v>21210295</v>
      </c>
      <c r="C14" s="2" t="s">
        <v>324</v>
      </c>
      <c r="D14" s="2" t="s">
        <v>75</v>
      </c>
      <c r="E14" s="2" t="s">
        <v>76</v>
      </c>
      <c r="F14" s="2" t="s">
        <v>77</v>
      </c>
      <c r="G14" s="2">
        <v>2101</v>
      </c>
      <c r="H14" s="2" t="s">
        <v>3919</v>
      </c>
      <c r="I14" s="2" t="s">
        <v>3909</v>
      </c>
      <c r="J14" s="2" t="str">
        <f>IF(AND(K14=0,L14=0)=TRUE,"",IF(AND(K14&gt;0,L14&gt;0)=TRUE,VLOOKUP(LEFT(L14,4)*1,[1]PRODI_2019!$D$2:$E$70,2,FALSE),M14))</f>
        <v>MANAJEMEN PEMASARAN (D3)</v>
      </c>
      <c r="K14" s="2">
        <f>_xlfn.IFNA(VLOOKUP(B14,[2]Data!$J$2:$K$224,1,FALSE),0)</f>
        <v>21210295</v>
      </c>
      <c r="L14" s="2">
        <f>_xlfn.IFNA(VLOOKUP(B14,[2]Data!$J$2:$K$224,2,FALSE),0)</f>
        <v>5502210016</v>
      </c>
      <c r="M14" s="2" t="s">
        <v>108</v>
      </c>
      <c r="N14" s="2" t="s">
        <v>157</v>
      </c>
      <c r="O14" s="2" t="s">
        <v>79</v>
      </c>
      <c r="P14" s="2" t="s">
        <v>294</v>
      </c>
      <c r="Q14" s="2" t="s">
        <v>81</v>
      </c>
      <c r="R14" s="2" t="s">
        <v>82</v>
      </c>
      <c r="S14" s="2" t="s">
        <v>111</v>
      </c>
      <c r="T14" s="2" t="s">
        <v>325</v>
      </c>
      <c r="U14" s="2" t="s">
        <v>160</v>
      </c>
      <c r="V14" s="2" t="s">
        <v>161</v>
      </c>
      <c r="W14" s="2">
        <v>2021</v>
      </c>
      <c r="X14" s="2">
        <v>82</v>
      </c>
      <c r="Y14" s="2">
        <v>75</v>
      </c>
      <c r="Z14" s="2">
        <v>81</v>
      </c>
      <c r="AA14" s="2"/>
      <c r="AB14" s="2"/>
      <c r="AC14" s="2"/>
      <c r="AD14" s="2" t="s">
        <v>326</v>
      </c>
      <c r="AE14" s="2" t="s">
        <v>79</v>
      </c>
      <c r="AF14" s="2" t="s">
        <v>327</v>
      </c>
      <c r="AG14" s="2" t="s">
        <v>328</v>
      </c>
      <c r="AH14" s="2" t="s">
        <v>165</v>
      </c>
      <c r="AI14" s="2" t="s">
        <v>329</v>
      </c>
      <c r="AJ14" s="2" t="s">
        <v>330</v>
      </c>
      <c r="AK14" s="2" t="s">
        <v>331</v>
      </c>
      <c r="AL14" s="2" t="s">
        <v>79</v>
      </c>
      <c r="AM14" s="2" t="s">
        <v>79</v>
      </c>
      <c r="AN14" s="2" t="s">
        <v>79</v>
      </c>
      <c r="AO14" s="2" t="s">
        <v>79</v>
      </c>
      <c r="AP14" s="2" t="s">
        <v>233</v>
      </c>
      <c r="AQ14" s="2" t="s">
        <v>332</v>
      </c>
      <c r="AR14" s="2" t="s">
        <v>165</v>
      </c>
      <c r="AS14" s="2" t="s">
        <v>3305</v>
      </c>
      <c r="AT14" s="2" t="s">
        <v>79</v>
      </c>
      <c r="AU14" s="2" t="s">
        <v>79</v>
      </c>
      <c r="AV14" s="2" t="s">
        <v>79</v>
      </c>
      <c r="AW14" s="2" t="s">
        <v>79</v>
      </c>
      <c r="AX14" s="2" t="s">
        <v>79</v>
      </c>
      <c r="AY14" s="2" t="s">
        <v>79</v>
      </c>
      <c r="AZ14" s="2" t="s">
        <v>79</v>
      </c>
      <c r="BA14" s="2" t="s">
        <v>79</v>
      </c>
      <c r="BB14" s="2" t="s">
        <v>79</v>
      </c>
      <c r="BC14" s="2" t="s">
        <v>79</v>
      </c>
      <c r="BD14" s="2" t="s">
        <v>79</v>
      </c>
      <c r="BE14" s="2" t="s">
        <v>79</v>
      </c>
      <c r="BF14" s="2" t="s">
        <v>79</v>
      </c>
      <c r="BG14" s="2" t="s">
        <v>79</v>
      </c>
      <c r="BH14" s="2" t="s">
        <v>79</v>
      </c>
      <c r="BI14" s="2" t="s">
        <v>79</v>
      </c>
      <c r="BJ14" s="2" t="s">
        <v>333</v>
      </c>
      <c r="BK14" s="2" t="s">
        <v>334</v>
      </c>
      <c r="BL14" s="2" t="s">
        <v>130</v>
      </c>
      <c r="BM14" s="2" t="s">
        <v>99</v>
      </c>
      <c r="BN14" s="2" t="s">
        <v>335</v>
      </c>
      <c r="BO14" s="2" t="s">
        <v>336</v>
      </c>
      <c r="BP14" s="2" t="s">
        <v>122</v>
      </c>
      <c r="BQ14" s="2" t="s">
        <v>102</v>
      </c>
      <c r="BR14" s="2" t="s">
        <v>337</v>
      </c>
      <c r="BS14" s="2" t="s">
        <v>79</v>
      </c>
      <c r="BT14" s="2" t="s">
        <v>165</v>
      </c>
      <c r="BU14" s="2" t="s">
        <v>329</v>
      </c>
      <c r="BV14" s="2" t="s">
        <v>308</v>
      </c>
      <c r="BW14" s="2" t="s">
        <v>105</v>
      </c>
      <c r="BX14" s="2" t="s">
        <v>177</v>
      </c>
      <c r="BY14" s="2">
        <v>130</v>
      </c>
      <c r="BZ14" s="2">
        <v>100</v>
      </c>
      <c r="CA14" s="2">
        <v>4000000</v>
      </c>
      <c r="CB14" s="2">
        <v>0</v>
      </c>
      <c r="CC14" s="2">
        <v>1</v>
      </c>
      <c r="CD14" s="3">
        <f>_xlfn.IFNA(VLOOKUP(M14,Sheet1!$B$4:$D$10,2,FALSE),"")</f>
        <v>38</v>
      </c>
      <c r="CE14" s="3">
        <f>_xlfn.IFNA(VLOOKUP(M14,Sheet1!$B$4:$D$10,3,FALSE),"")</f>
        <v>61</v>
      </c>
      <c r="CF14" s="3" t="str">
        <f t="shared" si="0"/>
        <v>lulus</v>
      </c>
      <c r="CG14" s="3" t="str">
        <f t="shared" si="1"/>
        <v>diterima</v>
      </c>
    </row>
    <row r="15" spans="1:85" x14ac:dyDescent="0.25">
      <c r="A15" s="2">
        <v>14</v>
      </c>
      <c r="B15" s="2">
        <v>21210298</v>
      </c>
      <c r="C15" s="2" t="s">
        <v>338</v>
      </c>
      <c r="D15" s="2" t="s">
        <v>75</v>
      </c>
      <c r="E15" s="2" t="s">
        <v>76</v>
      </c>
      <c r="F15" s="2" t="s">
        <v>77</v>
      </c>
      <c r="G15" s="2">
        <v>2101</v>
      </c>
      <c r="H15" s="2" t="s">
        <v>3919</v>
      </c>
      <c r="I15" s="2" t="s">
        <v>3909</v>
      </c>
      <c r="J15" s="2" t="str">
        <f>IF(AND(K15=0,L15=0)=TRUE,"",IF(AND(K15&gt;0,L15&gt;0)=TRUE,VLOOKUP(LEFT(L15,4)*1,[1]PRODI_2019!$D$2:$E$70,2,FALSE),M15))</f>
        <v>PERPAJAKAN</v>
      </c>
      <c r="K15" s="2">
        <f>_xlfn.IFNA(VLOOKUP(B15,[2]Data!$J$2:$K$224,1,FALSE),0)</f>
        <v>21210298</v>
      </c>
      <c r="L15" s="2">
        <f>_xlfn.IFNA(VLOOKUP(B15,[2]Data!$J$2:$K$224,2,FALSE),0)</f>
        <v>5503210014</v>
      </c>
      <c r="M15" s="2" t="s">
        <v>78</v>
      </c>
      <c r="N15" s="2" t="s">
        <v>109</v>
      </c>
      <c r="O15" s="2" t="s">
        <v>79</v>
      </c>
      <c r="P15" s="2" t="s">
        <v>294</v>
      </c>
      <c r="Q15" s="2" t="s">
        <v>110</v>
      </c>
      <c r="R15" s="2" t="s">
        <v>82</v>
      </c>
      <c r="S15" s="2" t="s">
        <v>339</v>
      </c>
      <c r="T15" s="2" t="s">
        <v>325</v>
      </c>
      <c r="U15" s="2" t="s">
        <v>160</v>
      </c>
      <c r="V15" s="2" t="s">
        <v>161</v>
      </c>
      <c r="W15" s="2">
        <v>2021</v>
      </c>
      <c r="X15" s="2">
        <v>83</v>
      </c>
      <c r="Y15" s="2">
        <v>83</v>
      </c>
      <c r="Z15" s="2">
        <v>80</v>
      </c>
      <c r="AA15" s="2"/>
      <c r="AB15" s="2"/>
      <c r="AC15" s="2"/>
      <c r="AD15" s="2" t="s">
        <v>340</v>
      </c>
      <c r="AE15" s="2" t="s">
        <v>79</v>
      </c>
      <c r="AF15" s="2" t="s">
        <v>341</v>
      </c>
      <c r="AG15" s="2" t="s">
        <v>342</v>
      </c>
      <c r="AH15" s="2" t="s">
        <v>186</v>
      </c>
      <c r="AI15" s="2" t="s">
        <v>343</v>
      </c>
      <c r="AJ15" s="2" t="s">
        <v>344</v>
      </c>
      <c r="AK15" s="2" t="s">
        <v>345</v>
      </c>
      <c r="AL15" s="2" t="s">
        <v>79</v>
      </c>
      <c r="AM15" s="2" t="s">
        <v>79</v>
      </c>
      <c r="AN15" s="2" t="s">
        <v>79</v>
      </c>
      <c r="AO15" s="2" t="s">
        <v>79</v>
      </c>
      <c r="AP15" s="2" t="s">
        <v>145</v>
      </c>
      <c r="AQ15" s="2" t="s">
        <v>346</v>
      </c>
      <c r="AR15" s="2" t="s">
        <v>186</v>
      </c>
      <c r="AS15" s="2" t="s">
        <v>3305</v>
      </c>
      <c r="AT15" s="2" t="s">
        <v>79</v>
      </c>
      <c r="AU15" s="2" t="s">
        <v>79</v>
      </c>
      <c r="AV15" s="2" t="s">
        <v>79</v>
      </c>
      <c r="AW15" s="2" t="s">
        <v>79</v>
      </c>
      <c r="AX15" s="2" t="s">
        <v>79</v>
      </c>
      <c r="AY15" s="2" t="s">
        <v>79</v>
      </c>
      <c r="AZ15" s="2" t="s">
        <v>79</v>
      </c>
      <c r="BA15" s="2" t="s">
        <v>79</v>
      </c>
      <c r="BB15" s="2" t="s">
        <v>79</v>
      </c>
      <c r="BC15" s="2" t="s">
        <v>79</v>
      </c>
      <c r="BD15" s="2" t="s">
        <v>79</v>
      </c>
      <c r="BE15" s="2" t="s">
        <v>79</v>
      </c>
      <c r="BF15" s="2" t="s">
        <v>79</v>
      </c>
      <c r="BG15" s="2" t="s">
        <v>79</v>
      </c>
      <c r="BH15" s="2" t="s">
        <v>79</v>
      </c>
      <c r="BI15" s="2" t="s">
        <v>79</v>
      </c>
      <c r="BJ15" s="2" t="s">
        <v>347</v>
      </c>
      <c r="BK15" s="2" t="s">
        <v>348</v>
      </c>
      <c r="BL15" s="2" t="s">
        <v>349</v>
      </c>
      <c r="BM15" s="2" t="s">
        <v>127</v>
      </c>
      <c r="BN15" s="2" t="s">
        <v>350</v>
      </c>
      <c r="BO15" s="2" t="s">
        <v>351</v>
      </c>
      <c r="BP15" s="2" t="s">
        <v>190</v>
      </c>
      <c r="BQ15" s="2" t="s">
        <v>127</v>
      </c>
      <c r="BR15" s="2" t="s">
        <v>352</v>
      </c>
      <c r="BS15" s="2" t="s">
        <v>79</v>
      </c>
      <c r="BT15" s="2" t="s">
        <v>186</v>
      </c>
      <c r="BU15" s="2" t="s">
        <v>353</v>
      </c>
      <c r="BV15" s="2" t="s">
        <v>308</v>
      </c>
      <c r="BW15" s="2" t="s">
        <v>105</v>
      </c>
      <c r="BX15" s="2" t="s">
        <v>177</v>
      </c>
      <c r="BY15" s="2">
        <v>577</v>
      </c>
      <c r="BZ15" s="2">
        <v>120</v>
      </c>
      <c r="CA15" s="2">
        <v>5000000</v>
      </c>
      <c r="CB15" s="2">
        <v>5000000</v>
      </c>
      <c r="CC15" s="2">
        <v>1</v>
      </c>
      <c r="CD15" s="3">
        <f>_xlfn.IFNA(VLOOKUP(M15,Sheet1!$B$4:$D$10,2,FALSE),"")</f>
        <v>37</v>
      </c>
      <c r="CE15" s="3">
        <f>_xlfn.IFNA(VLOOKUP(M15,Sheet1!$B$4:$D$10,3,FALSE),"")</f>
        <v>70</v>
      </c>
      <c r="CF15" s="3" t="str">
        <f t="shared" si="0"/>
        <v>lulus</v>
      </c>
      <c r="CG15" s="3" t="str">
        <f t="shared" si="1"/>
        <v>diterima</v>
      </c>
    </row>
    <row r="16" spans="1:85" x14ac:dyDescent="0.25">
      <c r="A16" s="2">
        <v>15</v>
      </c>
      <c r="B16" s="2">
        <v>21210301</v>
      </c>
      <c r="C16" s="2" t="s">
        <v>354</v>
      </c>
      <c r="D16" s="2" t="s">
        <v>75</v>
      </c>
      <c r="E16" s="2" t="s">
        <v>76</v>
      </c>
      <c r="F16" s="2" t="s">
        <v>77</v>
      </c>
      <c r="G16" s="2">
        <v>2101</v>
      </c>
      <c r="H16" s="2" t="s">
        <v>3919</v>
      </c>
      <c r="I16" s="2" t="s">
        <v>3909</v>
      </c>
      <c r="J16" s="2" t="str">
        <f>IF(AND(K16=0,L16=0)=TRUE,"",IF(AND(K16&gt;0,L16&gt;0)=TRUE,VLOOKUP(LEFT(L16,4)*1,[1]PRODI_2019!$D$2:$E$70,2,FALSE),M16))</f>
        <v>PERBANKAN DAN KEUANGAN</v>
      </c>
      <c r="K16" s="2">
        <f>_xlfn.IFNA(VLOOKUP(B16,[2]Data!$J$2:$K$224,1,FALSE),0)</f>
        <v>21210301</v>
      </c>
      <c r="L16" s="2">
        <f>_xlfn.IFNA(VLOOKUP(B16,[2]Data!$J$2:$K$224,2,FALSE),0)</f>
        <v>5504210017</v>
      </c>
      <c r="M16" s="2" t="s">
        <v>109</v>
      </c>
      <c r="N16" s="2" t="s">
        <v>157</v>
      </c>
      <c r="O16" s="2" t="s">
        <v>79</v>
      </c>
      <c r="P16" s="2" t="s">
        <v>294</v>
      </c>
      <c r="Q16" s="2" t="s">
        <v>81</v>
      </c>
      <c r="R16" s="2" t="s">
        <v>82</v>
      </c>
      <c r="S16" s="2" t="s">
        <v>355</v>
      </c>
      <c r="T16" s="2" t="s">
        <v>356</v>
      </c>
      <c r="U16" s="2" t="s">
        <v>160</v>
      </c>
      <c r="V16" s="2" t="s">
        <v>114</v>
      </c>
      <c r="W16" s="2">
        <v>2021</v>
      </c>
      <c r="X16" s="2">
        <v>85</v>
      </c>
      <c r="Y16" s="2">
        <v>83</v>
      </c>
      <c r="Z16" s="2">
        <v>85</v>
      </c>
      <c r="AA16" s="2"/>
      <c r="AB16" s="2"/>
      <c r="AC16" s="2"/>
      <c r="AD16" s="2" t="s">
        <v>357</v>
      </c>
      <c r="AE16" s="2" t="s">
        <v>79</v>
      </c>
      <c r="AF16" s="2" t="s">
        <v>358</v>
      </c>
      <c r="AG16" s="2" t="s">
        <v>359</v>
      </c>
      <c r="AH16" s="2" t="s">
        <v>90</v>
      </c>
      <c r="AI16" s="2" t="s">
        <v>360</v>
      </c>
      <c r="AJ16" s="2" t="s">
        <v>361</v>
      </c>
      <c r="AK16" s="2" t="s">
        <v>362</v>
      </c>
      <c r="AL16" s="2" t="s">
        <v>122</v>
      </c>
      <c r="AM16" s="2" t="s">
        <v>79</v>
      </c>
      <c r="AN16" s="2" t="s">
        <v>79</v>
      </c>
      <c r="AO16" s="2" t="s">
        <v>79</v>
      </c>
      <c r="AP16" s="2" t="s">
        <v>145</v>
      </c>
      <c r="AQ16" s="2" t="s">
        <v>363</v>
      </c>
      <c r="AR16" s="2" t="s">
        <v>90</v>
      </c>
      <c r="AS16" s="2" t="s">
        <v>3305</v>
      </c>
      <c r="AT16" s="2" t="s">
        <v>79</v>
      </c>
      <c r="AU16" s="2" t="s">
        <v>79</v>
      </c>
      <c r="AV16" s="2" t="s">
        <v>79</v>
      </c>
      <c r="AW16" s="2" t="s">
        <v>79</v>
      </c>
      <c r="AX16" s="2" t="s">
        <v>79</v>
      </c>
      <c r="AY16" s="2" t="s">
        <v>79</v>
      </c>
      <c r="AZ16" s="2" t="s">
        <v>79</v>
      </c>
      <c r="BA16" s="2" t="s">
        <v>79</v>
      </c>
      <c r="BB16" s="2" t="s">
        <v>79</v>
      </c>
      <c r="BC16" s="2" t="s">
        <v>79</v>
      </c>
      <c r="BD16" s="2" t="s">
        <v>79</v>
      </c>
      <c r="BE16" s="2" t="s">
        <v>79</v>
      </c>
      <c r="BF16" s="2" t="s">
        <v>79</v>
      </c>
      <c r="BG16" s="2" t="s">
        <v>79</v>
      </c>
      <c r="BH16" s="2" t="s">
        <v>79</v>
      </c>
      <c r="BI16" s="2" t="s">
        <v>79</v>
      </c>
      <c r="BJ16" s="2" t="s">
        <v>364</v>
      </c>
      <c r="BK16" s="2" t="s">
        <v>365</v>
      </c>
      <c r="BL16" s="2" t="s">
        <v>130</v>
      </c>
      <c r="BM16" s="2" t="s">
        <v>272</v>
      </c>
      <c r="BN16" s="2" t="s">
        <v>366</v>
      </c>
      <c r="BO16" s="2" t="s">
        <v>367</v>
      </c>
      <c r="BP16" s="2" t="s">
        <v>130</v>
      </c>
      <c r="BQ16" s="2" t="s">
        <v>99</v>
      </c>
      <c r="BR16" s="2" t="s">
        <v>357</v>
      </c>
      <c r="BS16" s="2" t="s">
        <v>79</v>
      </c>
      <c r="BT16" s="2" t="s">
        <v>90</v>
      </c>
      <c r="BU16" s="2" t="s">
        <v>368</v>
      </c>
      <c r="BV16" s="2" t="s">
        <v>369</v>
      </c>
      <c r="BW16" s="2" t="s">
        <v>105</v>
      </c>
      <c r="BX16" s="2" t="s">
        <v>177</v>
      </c>
      <c r="BY16" s="2">
        <v>200</v>
      </c>
      <c r="BZ16" s="2">
        <v>150</v>
      </c>
      <c r="CA16" s="2">
        <v>2000000</v>
      </c>
      <c r="CB16" s="2">
        <v>6000000</v>
      </c>
      <c r="CC16" s="2">
        <v>4</v>
      </c>
      <c r="CD16" s="3">
        <f>_xlfn.IFNA(VLOOKUP(M16,Sheet1!$B$4:$D$10,2,FALSE),"")</f>
        <v>43</v>
      </c>
      <c r="CE16" s="3">
        <f>_xlfn.IFNA(VLOOKUP(M16,Sheet1!$B$4:$D$10,3,FALSE),"")</f>
        <v>75</v>
      </c>
      <c r="CF16" s="3" t="str">
        <f t="shared" si="0"/>
        <v>lulus</v>
      </c>
      <c r="CG16" s="3" t="str">
        <f t="shared" si="1"/>
        <v>diterima</v>
      </c>
    </row>
    <row r="17" spans="1:85" x14ac:dyDescent="0.25">
      <c r="A17" s="2">
        <v>16</v>
      </c>
      <c r="B17" s="2">
        <v>21210346</v>
      </c>
      <c r="C17" s="2" t="s">
        <v>370</v>
      </c>
      <c r="D17" s="2" t="s">
        <v>75</v>
      </c>
      <c r="E17" s="2" t="s">
        <v>76</v>
      </c>
      <c r="F17" s="2" t="s">
        <v>77</v>
      </c>
      <c r="G17" s="2">
        <v>2101</v>
      </c>
      <c r="H17" s="2" t="s">
        <v>3919</v>
      </c>
      <c r="I17" s="2" t="s">
        <v>3909</v>
      </c>
      <c r="J17" s="2" t="str">
        <f>IF(AND(K17=0,L17=0)=TRUE,"",IF(AND(K17&gt;0,L17&gt;0)=TRUE,VLOOKUP(LEFT(L17,4)*1,[1]PRODI_2019!$D$2:$E$70,2,FALSE),M17))</f>
        <v>PERPAJAKAN</v>
      </c>
      <c r="K17" s="2">
        <f>_xlfn.IFNA(VLOOKUP(B17,[2]Data!$J$2:$K$224,1,FALSE),0)</f>
        <v>21210346</v>
      </c>
      <c r="L17" s="2">
        <f>_xlfn.IFNA(VLOOKUP(B17,[2]Data!$J$2:$K$224,2,FALSE),0)</f>
        <v>5503210021</v>
      </c>
      <c r="M17" s="2" t="s">
        <v>78</v>
      </c>
      <c r="N17" s="2" t="s">
        <v>109</v>
      </c>
      <c r="O17" s="2" t="s">
        <v>79</v>
      </c>
      <c r="P17" s="2" t="s">
        <v>294</v>
      </c>
      <c r="Q17" s="2" t="s">
        <v>110</v>
      </c>
      <c r="R17" s="2" t="s">
        <v>82</v>
      </c>
      <c r="S17" s="2" t="s">
        <v>221</v>
      </c>
      <c r="T17" s="2" t="s">
        <v>371</v>
      </c>
      <c r="U17" s="2" t="s">
        <v>160</v>
      </c>
      <c r="V17" s="2" t="s">
        <v>161</v>
      </c>
      <c r="W17" s="2">
        <v>2020</v>
      </c>
      <c r="X17" s="2">
        <v>0</v>
      </c>
      <c r="Y17" s="2">
        <v>0</v>
      </c>
      <c r="Z17" s="2">
        <v>0</v>
      </c>
      <c r="AA17" s="2"/>
      <c r="AB17" s="2"/>
      <c r="AC17" s="2"/>
      <c r="AD17" s="2" t="s">
        <v>372</v>
      </c>
      <c r="AE17" s="2" t="s">
        <v>123</v>
      </c>
      <c r="AF17" s="2" t="s">
        <v>221</v>
      </c>
      <c r="AG17" s="2" t="s">
        <v>373</v>
      </c>
      <c r="AH17" s="2" t="s">
        <v>212</v>
      </c>
      <c r="AI17" s="2" t="s">
        <v>374</v>
      </c>
      <c r="AJ17" s="2" t="s">
        <v>375</v>
      </c>
      <c r="AK17" s="2" t="s">
        <v>376</v>
      </c>
      <c r="AL17" s="2" t="s">
        <v>122</v>
      </c>
      <c r="AM17" s="2" t="s">
        <v>123</v>
      </c>
      <c r="AN17" s="2" t="s">
        <v>123</v>
      </c>
      <c r="AO17" s="2" t="s">
        <v>123</v>
      </c>
      <c r="AP17" s="2" t="s">
        <v>94</v>
      </c>
      <c r="AQ17" s="2" t="s">
        <v>377</v>
      </c>
      <c r="AR17" s="2" t="s">
        <v>212</v>
      </c>
      <c r="AS17" s="2" t="s">
        <v>3305</v>
      </c>
      <c r="AT17" s="2" t="s">
        <v>79</v>
      </c>
      <c r="AU17" s="2" t="s">
        <v>79</v>
      </c>
      <c r="AV17" s="2" t="s">
        <v>79</v>
      </c>
      <c r="AW17" s="2" t="s">
        <v>79</v>
      </c>
      <c r="AX17" s="2" t="s">
        <v>79</v>
      </c>
      <c r="AY17" s="2" t="s">
        <v>79</v>
      </c>
      <c r="AZ17" s="2" t="s">
        <v>79</v>
      </c>
      <c r="BA17" s="2" t="s">
        <v>79</v>
      </c>
      <c r="BB17" s="2" t="s">
        <v>79</v>
      </c>
      <c r="BC17" s="2" t="s">
        <v>79</v>
      </c>
      <c r="BD17" s="2" t="s">
        <v>79</v>
      </c>
      <c r="BE17" s="2" t="s">
        <v>79</v>
      </c>
      <c r="BF17" s="2" t="s">
        <v>79</v>
      </c>
      <c r="BG17" s="2" t="s">
        <v>79</v>
      </c>
      <c r="BH17" s="2" t="s">
        <v>79</v>
      </c>
      <c r="BI17" s="2" t="s">
        <v>79</v>
      </c>
      <c r="BJ17" s="2" t="s">
        <v>378</v>
      </c>
      <c r="BK17" s="2" t="s">
        <v>379</v>
      </c>
      <c r="BL17" s="2" t="s">
        <v>349</v>
      </c>
      <c r="BM17" s="2" t="s">
        <v>380</v>
      </c>
      <c r="BN17" s="2" t="s">
        <v>381</v>
      </c>
      <c r="BO17" s="2" t="s">
        <v>382</v>
      </c>
      <c r="BP17" s="2" t="s">
        <v>122</v>
      </c>
      <c r="BQ17" s="2" t="s">
        <v>99</v>
      </c>
      <c r="BR17" s="2" t="s">
        <v>383</v>
      </c>
      <c r="BS17" s="2" t="s">
        <v>79</v>
      </c>
      <c r="BT17" s="2" t="s">
        <v>212</v>
      </c>
      <c r="BU17" s="2" t="s">
        <v>384</v>
      </c>
      <c r="BV17" s="2" t="s">
        <v>369</v>
      </c>
      <c r="BW17" s="2" t="s">
        <v>105</v>
      </c>
      <c r="BX17" s="2" t="s">
        <v>134</v>
      </c>
      <c r="BY17" s="2">
        <v>90</v>
      </c>
      <c r="BZ17" s="2">
        <v>90</v>
      </c>
      <c r="CA17" s="2">
        <v>4300000</v>
      </c>
      <c r="CB17" s="2">
        <v>0</v>
      </c>
      <c r="CC17" s="2">
        <v>2</v>
      </c>
      <c r="CD17" s="3">
        <f>_xlfn.IFNA(VLOOKUP(M17,Sheet1!$B$4:$D$10,2,FALSE),"")</f>
        <v>37</v>
      </c>
      <c r="CE17" s="3">
        <f>_xlfn.IFNA(VLOOKUP(M17,Sheet1!$B$4:$D$10,3,FALSE),"")</f>
        <v>70</v>
      </c>
      <c r="CF17" s="3" t="str">
        <f t="shared" si="0"/>
        <v>lulus</v>
      </c>
      <c r="CG17" s="3" t="str">
        <f t="shared" si="1"/>
        <v>diterima</v>
      </c>
    </row>
    <row r="18" spans="1:85" x14ac:dyDescent="0.25">
      <c r="A18" s="2">
        <v>17</v>
      </c>
      <c r="B18" s="2">
        <v>21210347</v>
      </c>
      <c r="C18" s="2" t="s">
        <v>385</v>
      </c>
      <c r="D18" s="2" t="s">
        <v>75</v>
      </c>
      <c r="E18" s="2" t="s">
        <v>76</v>
      </c>
      <c r="F18" s="2" t="s">
        <v>77</v>
      </c>
      <c r="G18" s="2">
        <v>2101</v>
      </c>
      <c r="H18" s="2" t="s">
        <v>3919</v>
      </c>
      <c r="I18" s="2" t="s">
        <v>3909</v>
      </c>
      <c r="J18" s="2" t="str">
        <f>IF(AND(K18=0,L18=0)=TRUE,"",IF(AND(K18&gt;0,L18&gt;0)=TRUE,VLOOKUP(LEFT(L18,4)*1,[1]PRODI_2019!$D$2:$E$70,2,FALSE),M18))</f>
        <v>MANAJEMEN PEMASARAN (D3)</v>
      </c>
      <c r="K18" s="2">
        <f>_xlfn.IFNA(VLOOKUP(B18,[2]Data!$J$2:$K$224,1,FALSE),0)</f>
        <v>21210347</v>
      </c>
      <c r="L18" s="2">
        <f>_xlfn.IFNA(VLOOKUP(B18,[2]Data!$J$2:$K$224,2,FALSE),0)</f>
        <v>5502210019</v>
      </c>
      <c r="M18" s="2" t="s">
        <v>108</v>
      </c>
      <c r="N18" s="2" t="s">
        <v>109</v>
      </c>
      <c r="O18" s="2" t="s">
        <v>79</v>
      </c>
      <c r="P18" s="2" t="s">
        <v>294</v>
      </c>
      <c r="Q18" s="2" t="s">
        <v>81</v>
      </c>
      <c r="R18" s="2" t="s">
        <v>82</v>
      </c>
      <c r="S18" s="2" t="s">
        <v>221</v>
      </c>
      <c r="T18" s="2" t="s">
        <v>386</v>
      </c>
      <c r="U18" s="2" t="s">
        <v>160</v>
      </c>
      <c r="V18" s="2" t="s">
        <v>114</v>
      </c>
      <c r="W18" s="2">
        <v>2021</v>
      </c>
      <c r="X18" s="2">
        <v>79</v>
      </c>
      <c r="Y18" s="2">
        <v>85</v>
      </c>
      <c r="Z18" s="2">
        <v>85</v>
      </c>
      <c r="AA18" s="2"/>
      <c r="AB18" s="2"/>
      <c r="AC18" s="2"/>
      <c r="AD18" s="2" t="s">
        <v>387</v>
      </c>
      <c r="AE18" s="2" t="s">
        <v>79</v>
      </c>
      <c r="AF18" s="2" t="s">
        <v>388</v>
      </c>
      <c r="AG18" s="2" t="s">
        <v>389</v>
      </c>
      <c r="AH18" s="2" t="s">
        <v>212</v>
      </c>
      <c r="AI18" s="2" t="s">
        <v>390</v>
      </c>
      <c r="AJ18" s="2" t="s">
        <v>391</v>
      </c>
      <c r="AK18" s="2" t="s">
        <v>392</v>
      </c>
      <c r="AL18" s="2" t="s">
        <v>79</v>
      </c>
      <c r="AM18" s="2" t="s">
        <v>79</v>
      </c>
      <c r="AN18" s="2" t="s">
        <v>79</v>
      </c>
      <c r="AO18" s="2" t="s">
        <v>79</v>
      </c>
      <c r="AP18" s="2" t="s">
        <v>145</v>
      </c>
      <c r="AQ18" s="2" t="s">
        <v>393</v>
      </c>
      <c r="AR18" s="2" t="s">
        <v>212</v>
      </c>
      <c r="AS18" s="2" t="s">
        <v>3305</v>
      </c>
      <c r="AT18" s="2" t="s">
        <v>79</v>
      </c>
      <c r="AU18" s="2" t="s">
        <v>79</v>
      </c>
      <c r="AV18" s="2" t="s">
        <v>79</v>
      </c>
      <c r="AW18" s="2" t="s">
        <v>79</v>
      </c>
      <c r="AX18" s="2" t="s">
        <v>79</v>
      </c>
      <c r="AY18" s="2" t="s">
        <v>79</v>
      </c>
      <c r="AZ18" s="2" t="s">
        <v>79</v>
      </c>
      <c r="BA18" s="2" t="s">
        <v>79</v>
      </c>
      <c r="BB18" s="2" t="s">
        <v>79</v>
      </c>
      <c r="BC18" s="2" t="s">
        <v>79</v>
      </c>
      <c r="BD18" s="2" t="s">
        <v>79</v>
      </c>
      <c r="BE18" s="2" t="s">
        <v>79</v>
      </c>
      <c r="BF18" s="2" t="s">
        <v>79</v>
      </c>
      <c r="BG18" s="2" t="s">
        <v>79</v>
      </c>
      <c r="BH18" s="2" t="s">
        <v>79</v>
      </c>
      <c r="BI18" s="2" t="s">
        <v>79</v>
      </c>
      <c r="BJ18" s="2" t="s">
        <v>394</v>
      </c>
      <c r="BK18" s="2" t="s">
        <v>395</v>
      </c>
      <c r="BL18" s="2" t="s">
        <v>172</v>
      </c>
      <c r="BM18" s="2" t="s">
        <v>99</v>
      </c>
      <c r="BN18" s="2" t="s">
        <v>396</v>
      </c>
      <c r="BO18" s="2" t="s">
        <v>397</v>
      </c>
      <c r="BP18" s="2" t="s">
        <v>122</v>
      </c>
      <c r="BQ18" s="2" t="s">
        <v>99</v>
      </c>
      <c r="BR18" s="2" t="s">
        <v>398</v>
      </c>
      <c r="BS18" s="2" t="s">
        <v>79</v>
      </c>
      <c r="BT18" s="2" t="s">
        <v>212</v>
      </c>
      <c r="BU18" s="2" t="s">
        <v>399</v>
      </c>
      <c r="BV18" s="2" t="s">
        <v>308</v>
      </c>
      <c r="BW18" s="2" t="s">
        <v>105</v>
      </c>
      <c r="BX18" s="2" t="s">
        <v>134</v>
      </c>
      <c r="BY18" s="2">
        <v>285</v>
      </c>
      <c r="BZ18" s="2">
        <v>80</v>
      </c>
      <c r="CA18" s="2">
        <v>2500000</v>
      </c>
      <c r="CB18" s="2">
        <v>0</v>
      </c>
      <c r="CC18" s="2">
        <v>3</v>
      </c>
      <c r="CD18" s="3">
        <f>_xlfn.IFNA(VLOOKUP(M18,Sheet1!$B$4:$D$10,2,FALSE),"")</f>
        <v>38</v>
      </c>
      <c r="CE18" s="3">
        <f>_xlfn.IFNA(VLOOKUP(M18,Sheet1!$B$4:$D$10,3,FALSE),"")</f>
        <v>61</v>
      </c>
      <c r="CF18" s="3" t="str">
        <f t="shared" si="0"/>
        <v>lulus</v>
      </c>
      <c r="CG18" s="3" t="str">
        <f t="shared" si="1"/>
        <v>diterima</v>
      </c>
    </row>
    <row r="19" spans="1:85" x14ac:dyDescent="0.25">
      <c r="A19" s="2">
        <v>18</v>
      </c>
      <c r="B19" s="2">
        <v>21211427</v>
      </c>
      <c r="C19" s="2" t="s">
        <v>400</v>
      </c>
      <c r="D19" s="2" t="s">
        <v>75</v>
      </c>
      <c r="E19" s="2" t="s">
        <v>76</v>
      </c>
      <c r="F19" s="2" t="s">
        <v>77</v>
      </c>
      <c r="G19" s="2">
        <v>2101</v>
      </c>
      <c r="H19" s="2" t="s">
        <v>3919</v>
      </c>
      <c r="I19" s="2" t="s">
        <v>3909</v>
      </c>
      <c r="J19" s="2" t="str">
        <f>IF(AND(K19=0,L19=0)=TRUE,"",IF(AND(K19&gt;0,L19&gt;0)=TRUE,VLOOKUP(LEFT(L19,4)*1,[1]PRODI_2019!$D$2:$E$70,2,FALSE),M19))</f>
        <v>AKUNTANSI D3</v>
      </c>
      <c r="K19" s="2">
        <f>_xlfn.IFNA(VLOOKUP(B19,[2]Data!$J$2:$K$224,1,FALSE),0)</f>
        <v>21211427</v>
      </c>
      <c r="L19" s="2">
        <f>_xlfn.IFNA(VLOOKUP(B19,[2]Data!$J$2:$K$224,2,FALSE),0)</f>
        <v>5501210029</v>
      </c>
      <c r="M19" s="2" t="s">
        <v>109</v>
      </c>
      <c r="N19" s="2" t="s">
        <v>157</v>
      </c>
      <c r="O19" s="2" t="s">
        <v>79</v>
      </c>
      <c r="P19" s="2" t="s">
        <v>294</v>
      </c>
      <c r="Q19" s="2" t="s">
        <v>110</v>
      </c>
      <c r="R19" s="2" t="s">
        <v>82</v>
      </c>
      <c r="S19" s="2" t="s">
        <v>221</v>
      </c>
      <c r="T19" s="2" t="s">
        <v>401</v>
      </c>
      <c r="U19" s="2" t="s">
        <v>160</v>
      </c>
      <c r="V19" s="2" t="s">
        <v>161</v>
      </c>
      <c r="W19" s="2">
        <v>2020</v>
      </c>
      <c r="X19" s="2"/>
      <c r="Y19" s="2"/>
      <c r="Z19" s="2"/>
      <c r="AA19" s="2"/>
      <c r="AB19" s="2"/>
      <c r="AC19" s="2"/>
      <c r="AD19" s="2" t="s">
        <v>402</v>
      </c>
      <c r="AE19" s="2" t="s">
        <v>79</v>
      </c>
      <c r="AF19" s="2" t="s">
        <v>221</v>
      </c>
      <c r="AG19" s="2" t="s">
        <v>373</v>
      </c>
      <c r="AH19" s="2" t="s">
        <v>212</v>
      </c>
      <c r="AI19" s="2" t="s">
        <v>403</v>
      </c>
      <c r="AJ19" s="2" t="s">
        <v>404</v>
      </c>
      <c r="AK19" s="2" t="s">
        <v>405</v>
      </c>
      <c r="AL19" s="2" t="s">
        <v>79</v>
      </c>
      <c r="AM19" s="2" t="s">
        <v>79</v>
      </c>
      <c r="AN19" s="2" t="s">
        <v>79</v>
      </c>
      <c r="AO19" s="2" t="s">
        <v>79</v>
      </c>
      <c r="AP19" s="2" t="s">
        <v>94</v>
      </c>
      <c r="AQ19" s="2" t="s">
        <v>393</v>
      </c>
      <c r="AR19" s="2" t="s">
        <v>212</v>
      </c>
      <c r="AS19" s="2" t="s">
        <v>3305</v>
      </c>
      <c r="AT19" s="2" t="s">
        <v>79</v>
      </c>
      <c r="AU19" s="2" t="s">
        <v>79</v>
      </c>
      <c r="AV19" s="2" t="s">
        <v>79</v>
      </c>
      <c r="AW19" s="2" t="s">
        <v>79</v>
      </c>
      <c r="AX19" s="2" t="s">
        <v>79</v>
      </c>
      <c r="AY19" s="2" t="s">
        <v>79</v>
      </c>
      <c r="AZ19" s="2" t="s">
        <v>79</v>
      </c>
      <c r="BA19" s="2" t="s">
        <v>79</v>
      </c>
      <c r="BB19" s="2" t="s">
        <v>79</v>
      </c>
      <c r="BC19" s="2" t="s">
        <v>79</v>
      </c>
      <c r="BD19" s="2" t="s">
        <v>79</v>
      </c>
      <c r="BE19" s="2" t="s">
        <v>79</v>
      </c>
      <c r="BF19" s="2" t="s">
        <v>79</v>
      </c>
      <c r="BG19" s="2" t="s">
        <v>79</v>
      </c>
      <c r="BH19" s="2" t="s">
        <v>79</v>
      </c>
      <c r="BI19" s="2" t="s">
        <v>79</v>
      </c>
      <c r="BJ19" s="2" t="s">
        <v>406</v>
      </c>
      <c r="BK19" s="2" t="s">
        <v>407</v>
      </c>
      <c r="BL19" s="2" t="s">
        <v>408</v>
      </c>
      <c r="BM19" s="2" t="s">
        <v>99</v>
      </c>
      <c r="BN19" s="2" t="s">
        <v>409</v>
      </c>
      <c r="BO19" s="2" t="s">
        <v>410</v>
      </c>
      <c r="BP19" s="2" t="s">
        <v>122</v>
      </c>
      <c r="BQ19" s="2" t="s">
        <v>99</v>
      </c>
      <c r="BR19" s="2" t="s">
        <v>411</v>
      </c>
      <c r="BS19" s="2" t="s">
        <v>79</v>
      </c>
      <c r="BT19" s="2" t="s">
        <v>212</v>
      </c>
      <c r="BU19" s="2" t="s">
        <v>412</v>
      </c>
      <c r="BV19" s="2" t="s">
        <v>308</v>
      </c>
      <c r="BW19" s="2" t="s">
        <v>105</v>
      </c>
      <c r="BX19" s="2" t="s">
        <v>106</v>
      </c>
      <c r="BY19" s="2">
        <v>84</v>
      </c>
      <c r="BZ19" s="2">
        <v>36</v>
      </c>
      <c r="CA19" s="2">
        <v>1000000</v>
      </c>
      <c r="CB19" s="2">
        <v>0</v>
      </c>
      <c r="CC19" s="2">
        <v>3</v>
      </c>
      <c r="CD19" s="3">
        <f>_xlfn.IFNA(VLOOKUP(M19,Sheet1!$B$4:$D$10,2,FALSE),"")</f>
        <v>43</v>
      </c>
      <c r="CE19" s="3">
        <f>_xlfn.IFNA(VLOOKUP(M19,Sheet1!$B$4:$D$10,3,FALSE),"")</f>
        <v>75</v>
      </c>
      <c r="CF19" s="3" t="str">
        <f t="shared" si="0"/>
        <v>lulus</v>
      </c>
      <c r="CG19" s="3" t="str">
        <f t="shared" si="1"/>
        <v>diterima</v>
      </c>
    </row>
    <row r="20" spans="1:85" x14ac:dyDescent="0.25">
      <c r="A20" s="2">
        <v>19</v>
      </c>
      <c r="B20" s="2">
        <v>21211500</v>
      </c>
      <c r="C20" s="2" t="s">
        <v>413</v>
      </c>
      <c r="D20" s="2" t="s">
        <v>75</v>
      </c>
      <c r="E20" s="2" t="s">
        <v>76</v>
      </c>
      <c r="F20" s="2" t="s">
        <v>77</v>
      </c>
      <c r="G20" s="2">
        <v>2101</v>
      </c>
      <c r="H20" s="2" t="s">
        <v>3919</v>
      </c>
      <c r="I20" s="2" t="s">
        <v>3909</v>
      </c>
      <c r="J20" s="2" t="str">
        <f>IF(AND(K20=0,L20=0)=TRUE,"",IF(AND(K20&gt;0,L20&gt;0)=TRUE,VLOOKUP(LEFT(L20,4)*1,[1]PRODI_2019!$D$2:$E$70,2,FALSE),M20))</f>
        <v>PERPAJAKAN</v>
      </c>
      <c r="K20" s="2">
        <f>_xlfn.IFNA(VLOOKUP(B20,[2]Data!$J$2:$K$224,1,FALSE),0)</f>
        <v>21211500</v>
      </c>
      <c r="L20" s="2">
        <f>_xlfn.IFNA(VLOOKUP(B20,[2]Data!$J$2:$K$224,2,FALSE),0)</f>
        <v>5503210023</v>
      </c>
      <c r="M20" s="2" t="s">
        <v>78</v>
      </c>
      <c r="N20" s="2" t="s">
        <v>157</v>
      </c>
      <c r="O20" s="2" t="s">
        <v>79</v>
      </c>
      <c r="P20" s="2" t="s">
        <v>294</v>
      </c>
      <c r="Q20" s="2" t="s">
        <v>81</v>
      </c>
      <c r="R20" s="2" t="s">
        <v>82</v>
      </c>
      <c r="S20" s="2" t="s">
        <v>242</v>
      </c>
      <c r="T20" s="2" t="s">
        <v>414</v>
      </c>
      <c r="U20" s="2" t="s">
        <v>160</v>
      </c>
      <c r="V20" s="2" t="s">
        <v>114</v>
      </c>
      <c r="W20" s="2">
        <v>2020</v>
      </c>
      <c r="X20" s="2">
        <v>81</v>
      </c>
      <c r="Y20" s="2">
        <v>86</v>
      </c>
      <c r="Z20" s="2">
        <v>84</v>
      </c>
      <c r="AA20" s="2"/>
      <c r="AB20" s="2"/>
      <c r="AC20" s="2"/>
      <c r="AD20" s="2" t="s">
        <v>415</v>
      </c>
      <c r="AE20" s="2" t="s">
        <v>79</v>
      </c>
      <c r="AF20" s="2" t="s">
        <v>416</v>
      </c>
      <c r="AG20" s="2" t="s">
        <v>246</v>
      </c>
      <c r="AH20" s="2" t="s">
        <v>227</v>
      </c>
      <c r="AI20" s="2" t="s">
        <v>417</v>
      </c>
      <c r="AJ20" s="2" t="s">
        <v>418</v>
      </c>
      <c r="AK20" s="2" t="s">
        <v>419</v>
      </c>
      <c r="AL20" s="2" t="s">
        <v>79</v>
      </c>
      <c r="AM20" s="2" t="s">
        <v>79</v>
      </c>
      <c r="AN20" s="2" t="s">
        <v>79</v>
      </c>
      <c r="AO20" s="2" t="s">
        <v>79</v>
      </c>
      <c r="AP20" s="2" t="s">
        <v>233</v>
      </c>
      <c r="AQ20" s="2" t="s">
        <v>420</v>
      </c>
      <c r="AR20" s="2" t="s">
        <v>227</v>
      </c>
      <c r="AS20" s="2" t="s">
        <v>3305</v>
      </c>
      <c r="AT20" s="2" t="s">
        <v>79</v>
      </c>
      <c r="AU20" s="2" t="s">
        <v>79</v>
      </c>
      <c r="AV20" s="2" t="s">
        <v>79</v>
      </c>
      <c r="AW20" s="2" t="s">
        <v>79</v>
      </c>
      <c r="AX20" s="2" t="s">
        <v>79</v>
      </c>
      <c r="AY20" s="2" t="s">
        <v>79</v>
      </c>
      <c r="AZ20" s="2" t="s">
        <v>79</v>
      </c>
      <c r="BA20" s="2" t="s">
        <v>79</v>
      </c>
      <c r="BB20" s="2" t="s">
        <v>79</v>
      </c>
      <c r="BC20" s="2" t="s">
        <v>79</v>
      </c>
      <c r="BD20" s="2" t="s">
        <v>79</v>
      </c>
      <c r="BE20" s="2" t="s">
        <v>79</v>
      </c>
      <c r="BF20" s="2" t="s">
        <v>79</v>
      </c>
      <c r="BG20" s="2" t="s">
        <v>79</v>
      </c>
      <c r="BH20" s="2" t="s">
        <v>79</v>
      </c>
      <c r="BI20" s="2" t="s">
        <v>79</v>
      </c>
      <c r="BJ20" s="2" t="s">
        <v>421</v>
      </c>
      <c r="BK20" s="2" t="s">
        <v>422</v>
      </c>
      <c r="BL20" s="2" t="s">
        <v>172</v>
      </c>
      <c r="BM20" s="2" t="s">
        <v>99</v>
      </c>
      <c r="BN20" s="2" t="s">
        <v>423</v>
      </c>
      <c r="BO20" s="2" t="s">
        <v>424</v>
      </c>
      <c r="BP20" s="2" t="s">
        <v>122</v>
      </c>
      <c r="BQ20" s="2" t="s">
        <v>99</v>
      </c>
      <c r="BR20" s="2" t="s">
        <v>415</v>
      </c>
      <c r="BS20" s="2" t="s">
        <v>79</v>
      </c>
      <c r="BT20" s="2" t="s">
        <v>227</v>
      </c>
      <c r="BU20" s="2" t="s">
        <v>425</v>
      </c>
      <c r="BV20" s="2" t="s">
        <v>308</v>
      </c>
      <c r="BW20" s="2" t="s">
        <v>105</v>
      </c>
      <c r="BX20" s="2" t="s">
        <v>177</v>
      </c>
      <c r="BY20" s="2">
        <v>72</v>
      </c>
      <c r="BZ20" s="2">
        <v>70</v>
      </c>
      <c r="CA20" s="2">
        <v>4637301</v>
      </c>
      <c r="CB20" s="2">
        <v>0</v>
      </c>
      <c r="CC20" s="2">
        <v>1</v>
      </c>
      <c r="CD20" s="3">
        <f>_xlfn.IFNA(VLOOKUP(M20,Sheet1!$B$4:$D$10,2,FALSE),"")</f>
        <v>37</v>
      </c>
      <c r="CE20" s="3">
        <f>_xlfn.IFNA(VLOOKUP(M20,Sheet1!$B$4:$D$10,3,FALSE),"")</f>
        <v>70</v>
      </c>
      <c r="CF20" s="3" t="str">
        <f t="shared" si="0"/>
        <v>lulus</v>
      </c>
      <c r="CG20" s="3" t="str">
        <f t="shared" si="1"/>
        <v>diterima</v>
      </c>
    </row>
    <row r="21" spans="1:85" x14ac:dyDescent="0.25">
      <c r="A21" s="2">
        <v>20</v>
      </c>
      <c r="B21" s="2">
        <v>21211526</v>
      </c>
      <c r="C21" s="2" t="s">
        <v>426</v>
      </c>
      <c r="D21" s="2" t="s">
        <v>75</v>
      </c>
      <c r="E21" s="2" t="s">
        <v>76</v>
      </c>
      <c r="F21" s="2" t="s">
        <v>77</v>
      </c>
      <c r="G21" s="2">
        <v>2101</v>
      </c>
      <c r="H21" s="2" t="s">
        <v>3919</v>
      </c>
      <c r="I21" s="2" t="s">
        <v>3909</v>
      </c>
      <c r="J21" s="2" t="str">
        <f>IF(AND(K21=0,L21=0)=TRUE,"",IF(AND(K21&gt;0,L21&gt;0)=TRUE,VLOOKUP(LEFT(L21,4)*1,[1]PRODI_2019!$D$2:$E$70,2,FALSE),M21))</f>
        <v>MANAJEMEN PEMASARAN (D3)</v>
      </c>
      <c r="K21" s="2">
        <f>_xlfn.IFNA(VLOOKUP(B21,[2]Data!$J$2:$K$224,1,FALSE),0)</f>
        <v>21211526</v>
      </c>
      <c r="L21" s="2">
        <f>_xlfn.IFNA(VLOOKUP(B21,[2]Data!$J$2:$K$224,2,FALSE),0)</f>
        <v>5502210013</v>
      </c>
      <c r="M21" s="2" t="s">
        <v>108</v>
      </c>
      <c r="N21" s="2" t="s">
        <v>157</v>
      </c>
      <c r="O21" s="2" t="s">
        <v>79</v>
      </c>
      <c r="P21" s="2" t="s">
        <v>294</v>
      </c>
      <c r="Q21" s="2" t="s">
        <v>110</v>
      </c>
      <c r="R21" s="2" t="s">
        <v>82</v>
      </c>
      <c r="S21" s="2" t="s">
        <v>221</v>
      </c>
      <c r="T21" s="2" t="s">
        <v>427</v>
      </c>
      <c r="U21" s="2" t="s">
        <v>160</v>
      </c>
      <c r="V21" s="2" t="s">
        <v>114</v>
      </c>
      <c r="W21" s="2">
        <v>2021</v>
      </c>
      <c r="X21" s="2"/>
      <c r="Y21" s="2"/>
      <c r="Z21" s="2"/>
      <c r="AA21" s="2"/>
      <c r="AB21" s="2"/>
      <c r="AC21" s="2"/>
      <c r="AD21" s="2" t="s">
        <v>428</v>
      </c>
      <c r="AE21" s="2" t="s">
        <v>79</v>
      </c>
      <c r="AF21" s="2" t="s">
        <v>221</v>
      </c>
      <c r="AG21" s="2" t="s">
        <v>373</v>
      </c>
      <c r="AH21" s="2" t="s">
        <v>212</v>
      </c>
      <c r="AI21" s="2" t="s">
        <v>429</v>
      </c>
      <c r="AJ21" s="2" t="s">
        <v>430</v>
      </c>
      <c r="AK21" s="2" t="s">
        <v>431</v>
      </c>
      <c r="AL21" s="2" t="s">
        <v>79</v>
      </c>
      <c r="AM21" s="2" t="s">
        <v>79</v>
      </c>
      <c r="AN21" s="2" t="s">
        <v>79</v>
      </c>
      <c r="AO21" s="2" t="s">
        <v>79</v>
      </c>
      <c r="AP21" s="2" t="s">
        <v>233</v>
      </c>
      <c r="AQ21" s="2" t="s">
        <v>393</v>
      </c>
      <c r="AR21" s="2" t="s">
        <v>212</v>
      </c>
      <c r="AS21" s="2" t="s">
        <v>3305</v>
      </c>
      <c r="AT21" s="2" t="s">
        <v>79</v>
      </c>
      <c r="AU21" s="2" t="s">
        <v>79</v>
      </c>
      <c r="AV21" s="2" t="s">
        <v>79</v>
      </c>
      <c r="AW21" s="2" t="s">
        <v>79</v>
      </c>
      <c r="AX21" s="2" t="s">
        <v>79</v>
      </c>
      <c r="AY21" s="2" t="s">
        <v>79</v>
      </c>
      <c r="AZ21" s="2" t="s">
        <v>79</v>
      </c>
      <c r="BA21" s="2" t="s">
        <v>79</v>
      </c>
      <c r="BB21" s="2" t="s">
        <v>79</v>
      </c>
      <c r="BC21" s="2" t="s">
        <v>79</v>
      </c>
      <c r="BD21" s="2" t="s">
        <v>79</v>
      </c>
      <c r="BE21" s="2" t="s">
        <v>79</v>
      </c>
      <c r="BF21" s="2" t="s">
        <v>79</v>
      </c>
      <c r="BG21" s="2" t="s">
        <v>79</v>
      </c>
      <c r="BH21" s="2" t="s">
        <v>79</v>
      </c>
      <c r="BI21" s="2" t="s">
        <v>79</v>
      </c>
      <c r="BJ21" s="2" t="s">
        <v>170</v>
      </c>
      <c r="BK21" s="2" t="s">
        <v>432</v>
      </c>
      <c r="BL21" s="2" t="s">
        <v>190</v>
      </c>
      <c r="BM21" s="2" t="s">
        <v>380</v>
      </c>
      <c r="BN21" s="2" t="s">
        <v>79</v>
      </c>
      <c r="BO21" s="2" t="s">
        <v>433</v>
      </c>
      <c r="BP21" s="2" t="s">
        <v>190</v>
      </c>
      <c r="BQ21" s="2" t="s">
        <v>380</v>
      </c>
      <c r="BR21" s="2" t="s">
        <v>428</v>
      </c>
      <c r="BS21" s="2" t="s">
        <v>79</v>
      </c>
      <c r="BT21" s="2" t="s">
        <v>212</v>
      </c>
      <c r="BU21" s="2" t="s">
        <v>434</v>
      </c>
      <c r="BV21" s="2" t="s">
        <v>308</v>
      </c>
      <c r="BW21" s="2" t="s">
        <v>105</v>
      </c>
      <c r="BX21" s="2" t="s">
        <v>134</v>
      </c>
      <c r="BY21" s="2">
        <v>114</v>
      </c>
      <c r="BZ21" s="2">
        <v>85</v>
      </c>
      <c r="CA21" s="2">
        <v>4000000</v>
      </c>
      <c r="CB21" s="2">
        <v>3500000</v>
      </c>
      <c r="CC21" s="2">
        <v>2</v>
      </c>
      <c r="CD21" s="3">
        <f>_xlfn.IFNA(VLOOKUP(M21,Sheet1!$B$4:$D$10,2,FALSE),"")</f>
        <v>38</v>
      </c>
      <c r="CE21" s="3">
        <f>_xlfn.IFNA(VLOOKUP(M21,Sheet1!$B$4:$D$10,3,FALSE),"")</f>
        <v>61</v>
      </c>
      <c r="CF21" s="3" t="str">
        <f t="shared" si="0"/>
        <v>lulus</v>
      </c>
      <c r="CG21" s="3" t="str">
        <f t="shared" si="1"/>
        <v>diterima</v>
      </c>
    </row>
    <row r="22" spans="1:85" x14ac:dyDescent="0.25">
      <c r="A22" s="2">
        <v>21</v>
      </c>
      <c r="B22" s="2">
        <v>21210205</v>
      </c>
      <c r="C22" s="2" t="s">
        <v>435</v>
      </c>
      <c r="D22" s="2" t="s">
        <v>75</v>
      </c>
      <c r="E22" s="2" t="s">
        <v>76</v>
      </c>
      <c r="F22" s="2" t="s">
        <v>77</v>
      </c>
      <c r="G22" s="2">
        <v>2101</v>
      </c>
      <c r="H22" s="2" t="s">
        <v>3919</v>
      </c>
      <c r="I22" s="2" t="s">
        <v>3909</v>
      </c>
      <c r="J22" s="2" t="str">
        <f>IF(AND(K22=0,L22=0)=TRUE,"",IF(AND(K22&gt;0,L22&gt;0)=TRUE,VLOOKUP(LEFT(L22,4)*1,[1]PRODI_2019!$D$2:$E$70,2,FALSE),M22))</f>
        <v>MANAJEMEN PEMASARAN (D3)</v>
      </c>
      <c r="K22" s="2">
        <f>_xlfn.IFNA(VLOOKUP(B22,[2]Data!$J$2:$K$224,1,FALSE),0)</f>
        <v>21210205</v>
      </c>
      <c r="L22" s="2">
        <f>_xlfn.IFNA(VLOOKUP(B22,[2]Data!$J$2:$K$224,2,FALSE),0)</f>
        <v>5502210003</v>
      </c>
      <c r="M22" s="2" t="s">
        <v>108</v>
      </c>
      <c r="N22" s="2" t="s">
        <v>78</v>
      </c>
      <c r="O22" s="2" t="s">
        <v>79</v>
      </c>
      <c r="P22" s="2" t="s">
        <v>436</v>
      </c>
      <c r="Q22" s="2" t="s">
        <v>81</v>
      </c>
      <c r="R22" s="2" t="s">
        <v>82</v>
      </c>
      <c r="S22" s="2" t="s">
        <v>437</v>
      </c>
      <c r="T22" s="2" t="s">
        <v>438</v>
      </c>
      <c r="U22" s="2" t="s">
        <v>160</v>
      </c>
      <c r="V22" s="2" t="s">
        <v>161</v>
      </c>
      <c r="W22" s="2">
        <v>2021</v>
      </c>
      <c r="X22" s="2">
        <v>78</v>
      </c>
      <c r="Y22" s="2">
        <v>88</v>
      </c>
      <c r="Z22" s="2">
        <v>84</v>
      </c>
      <c r="AA22" s="2"/>
      <c r="AB22" s="2"/>
      <c r="AC22" s="2"/>
      <c r="AD22" s="2" t="s">
        <v>439</v>
      </c>
      <c r="AE22" s="2" t="s">
        <v>79</v>
      </c>
      <c r="AF22" s="2" t="s">
        <v>440</v>
      </c>
      <c r="AG22" s="2" t="s">
        <v>441</v>
      </c>
      <c r="AH22" s="2" t="s">
        <v>118</v>
      </c>
      <c r="AI22" s="2" t="s">
        <v>442</v>
      </c>
      <c r="AJ22" s="2" t="s">
        <v>443</v>
      </c>
      <c r="AK22" s="2" t="s">
        <v>444</v>
      </c>
      <c r="AL22" s="2" t="s">
        <v>79</v>
      </c>
      <c r="AM22" s="2" t="s">
        <v>79</v>
      </c>
      <c r="AN22" s="2" t="s">
        <v>79</v>
      </c>
      <c r="AO22" s="2" t="s">
        <v>79</v>
      </c>
      <c r="AP22" s="2" t="s">
        <v>286</v>
      </c>
      <c r="AQ22" s="2" t="s">
        <v>445</v>
      </c>
      <c r="AR22" s="2" t="s">
        <v>118</v>
      </c>
      <c r="AS22" s="2" t="s">
        <v>3305</v>
      </c>
      <c r="AT22" s="2" t="s">
        <v>79</v>
      </c>
      <c r="AU22" s="2" t="s">
        <v>79</v>
      </c>
      <c r="AV22" s="2" t="s">
        <v>79</v>
      </c>
      <c r="AW22" s="2" t="s">
        <v>79</v>
      </c>
      <c r="AX22" s="2" t="s">
        <v>79</v>
      </c>
      <c r="AY22" s="2" t="s">
        <v>79</v>
      </c>
      <c r="AZ22" s="2" t="s">
        <v>79</v>
      </c>
      <c r="BA22" s="2" t="s">
        <v>79</v>
      </c>
      <c r="BB22" s="2" t="s">
        <v>79</v>
      </c>
      <c r="BC22" s="2" t="s">
        <v>79</v>
      </c>
      <c r="BD22" s="2" t="s">
        <v>79</v>
      </c>
      <c r="BE22" s="2" t="s">
        <v>79</v>
      </c>
      <c r="BF22" s="2" t="s">
        <v>79</v>
      </c>
      <c r="BG22" s="2" t="s">
        <v>79</v>
      </c>
      <c r="BH22" s="2" t="s">
        <v>79</v>
      </c>
      <c r="BI22" s="2" t="s">
        <v>79</v>
      </c>
      <c r="BJ22" s="2" t="s">
        <v>446</v>
      </c>
      <c r="BK22" s="2" t="s">
        <v>447</v>
      </c>
      <c r="BL22" s="2" t="s">
        <v>269</v>
      </c>
      <c r="BM22" s="2" t="s">
        <v>99</v>
      </c>
      <c r="BN22" s="2" t="s">
        <v>448</v>
      </c>
      <c r="BO22" s="2" t="s">
        <v>449</v>
      </c>
      <c r="BP22" s="2" t="s">
        <v>122</v>
      </c>
      <c r="BQ22" s="2" t="s">
        <v>99</v>
      </c>
      <c r="BR22" s="2" t="s">
        <v>439</v>
      </c>
      <c r="BS22" s="2" t="s">
        <v>79</v>
      </c>
      <c r="BT22" s="2" t="s">
        <v>118</v>
      </c>
      <c r="BU22" s="2" t="s">
        <v>450</v>
      </c>
      <c r="BV22" s="2" t="s">
        <v>451</v>
      </c>
      <c r="BW22" s="2" t="s">
        <v>210</v>
      </c>
      <c r="BX22" s="2" t="s">
        <v>177</v>
      </c>
      <c r="BY22" s="2">
        <v>60</v>
      </c>
      <c r="BZ22" s="2">
        <v>60</v>
      </c>
      <c r="CA22" s="2">
        <v>4000000</v>
      </c>
      <c r="CB22" s="2">
        <v>0</v>
      </c>
      <c r="CC22" s="2">
        <v>2</v>
      </c>
      <c r="CD22" s="3">
        <f>_xlfn.IFNA(VLOOKUP(M22,Sheet1!$B$4:$D$10,2,FALSE),"")</f>
        <v>38</v>
      </c>
      <c r="CE22" s="3">
        <f>_xlfn.IFNA(VLOOKUP(M22,Sheet1!$B$4:$D$10,3,FALSE),"")</f>
        <v>61</v>
      </c>
      <c r="CF22" s="3" t="str">
        <f t="shared" si="0"/>
        <v>lulus</v>
      </c>
      <c r="CG22" s="3" t="str">
        <f t="shared" si="1"/>
        <v>diterima</v>
      </c>
    </row>
    <row r="23" spans="1:85" x14ac:dyDescent="0.25">
      <c r="A23" s="2">
        <v>22</v>
      </c>
      <c r="B23" s="2">
        <v>21210213</v>
      </c>
      <c r="C23" s="2" t="s">
        <v>452</v>
      </c>
      <c r="D23" s="2" t="s">
        <v>75</v>
      </c>
      <c r="E23" s="2" t="s">
        <v>76</v>
      </c>
      <c r="F23" s="2" t="s">
        <v>77</v>
      </c>
      <c r="G23" s="2">
        <v>2101</v>
      </c>
      <c r="H23" s="2" t="s">
        <v>3919</v>
      </c>
      <c r="I23" s="2" t="s">
        <v>3909</v>
      </c>
      <c r="J23" s="2" t="str">
        <f>IF(AND(K23=0,L23=0)=TRUE,"",IF(AND(K23&gt;0,L23&gt;0)=TRUE,VLOOKUP(LEFT(L23,4)*1,[1]PRODI_2019!$D$2:$E$70,2,FALSE),M23))</f>
        <v>AKUNTANSI D3</v>
      </c>
      <c r="K23" s="2">
        <f>_xlfn.IFNA(VLOOKUP(B23,[2]Data!$J$2:$K$224,1,FALSE),0)</f>
        <v>21210213</v>
      </c>
      <c r="L23" s="2">
        <f>_xlfn.IFNA(VLOOKUP(B23,[2]Data!$J$2:$K$224,2,FALSE),0)</f>
        <v>5501210019</v>
      </c>
      <c r="M23" s="2" t="s">
        <v>109</v>
      </c>
      <c r="N23" s="2" t="s">
        <v>109</v>
      </c>
      <c r="O23" s="2" t="s">
        <v>79</v>
      </c>
      <c r="P23" s="2" t="s">
        <v>436</v>
      </c>
      <c r="Q23" s="2" t="s">
        <v>81</v>
      </c>
      <c r="R23" s="2" t="s">
        <v>82</v>
      </c>
      <c r="S23" s="2" t="s">
        <v>310</v>
      </c>
      <c r="T23" s="2" t="s">
        <v>453</v>
      </c>
      <c r="U23" s="2" t="s">
        <v>160</v>
      </c>
      <c r="V23" s="2" t="s">
        <v>114</v>
      </c>
      <c r="W23" s="2">
        <v>2021</v>
      </c>
      <c r="X23" s="2">
        <v>75</v>
      </c>
      <c r="Y23" s="2">
        <v>81</v>
      </c>
      <c r="Z23" s="2">
        <v>83</v>
      </c>
      <c r="AA23" s="2"/>
      <c r="AB23" s="2"/>
      <c r="AC23" s="2"/>
      <c r="AD23" s="2" t="s">
        <v>454</v>
      </c>
      <c r="AE23" s="2" t="s">
        <v>79</v>
      </c>
      <c r="AF23" s="2" t="s">
        <v>455</v>
      </c>
      <c r="AG23" s="2" t="s">
        <v>456</v>
      </c>
      <c r="AH23" s="2" t="s">
        <v>118</v>
      </c>
      <c r="AI23" s="2" t="s">
        <v>457</v>
      </c>
      <c r="AJ23" s="2" t="s">
        <v>458</v>
      </c>
      <c r="AK23" s="2" t="s">
        <v>459</v>
      </c>
      <c r="AL23" s="2" t="s">
        <v>79</v>
      </c>
      <c r="AM23" s="2" t="s">
        <v>79</v>
      </c>
      <c r="AN23" s="2" t="s">
        <v>79</v>
      </c>
      <c r="AO23" s="2" t="s">
        <v>79</v>
      </c>
      <c r="AP23" s="2" t="s">
        <v>145</v>
      </c>
      <c r="AQ23" s="2" t="s">
        <v>122</v>
      </c>
      <c r="AR23" s="2" t="s">
        <v>122</v>
      </c>
      <c r="AS23" s="2" t="s">
        <v>86</v>
      </c>
      <c r="AT23" s="2" t="s">
        <v>79</v>
      </c>
      <c r="AU23" s="2" t="s">
        <v>79</v>
      </c>
      <c r="AV23" s="2" t="s">
        <v>79</v>
      </c>
      <c r="AW23" s="2" t="s">
        <v>79</v>
      </c>
      <c r="AX23" s="2" t="s">
        <v>79</v>
      </c>
      <c r="AY23" s="2" t="s">
        <v>79</v>
      </c>
      <c r="AZ23" s="2" t="s">
        <v>79</v>
      </c>
      <c r="BA23" s="2" t="s">
        <v>79</v>
      </c>
      <c r="BB23" s="2" t="s">
        <v>79</v>
      </c>
      <c r="BC23" s="2" t="s">
        <v>79</v>
      </c>
      <c r="BD23" s="2" t="s">
        <v>79</v>
      </c>
      <c r="BE23" s="2" t="s">
        <v>79</v>
      </c>
      <c r="BF23" s="2" t="s">
        <v>79</v>
      </c>
      <c r="BG23" s="2" t="s">
        <v>79</v>
      </c>
      <c r="BH23" s="2" t="s">
        <v>79</v>
      </c>
      <c r="BI23" s="2" t="s">
        <v>79</v>
      </c>
      <c r="BJ23" s="2" t="s">
        <v>460</v>
      </c>
      <c r="BK23" s="2" t="s">
        <v>461</v>
      </c>
      <c r="BL23" s="2" t="s">
        <v>130</v>
      </c>
      <c r="BM23" s="2" t="s">
        <v>127</v>
      </c>
      <c r="BN23" s="2" t="s">
        <v>462</v>
      </c>
      <c r="BO23" s="2" t="s">
        <v>463</v>
      </c>
      <c r="BP23" s="2" t="s">
        <v>122</v>
      </c>
      <c r="BQ23" s="2" t="s">
        <v>99</v>
      </c>
      <c r="BR23" s="2" t="s">
        <v>454</v>
      </c>
      <c r="BS23" s="2" t="s">
        <v>79</v>
      </c>
      <c r="BT23" s="2" t="s">
        <v>118</v>
      </c>
      <c r="BU23" s="2" t="s">
        <v>464</v>
      </c>
      <c r="BV23" s="2" t="s">
        <v>465</v>
      </c>
      <c r="BW23" s="2" t="s">
        <v>105</v>
      </c>
      <c r="BX23" s="2" t="s">
        <v>134</v>
      </c>
      <c r="BY23" s="2">
        <v>150</v>
      </c>
      <c r="BZ23" s="2">
        <v>98</v>
      </c>
      <c r="CA23" s="2">
        <v>3000000</v>
      </c>
      <c r="CB23" s="2">
        <v>0</v>
      </c>
      <c r="CC23" s="2">
        <v>3</v>
      </c>
      <c r="CD23" s="3">
        <f>_xlfn.IFNA(VLOOKUP(M23,Sheet1!$B$4:$D$10,2,FALSE),"")</f>
        <v>43</v>
      </c>
      <c r="CE23" s="3">
        <f>_xlfn.IFNA(VLOOKUP(M23,Sheet1!$B$4:$D$10,3,FALSE),"")</f>
        <v>75</v>
      </c>
      <c r="CF23" s="3" t="str">
        <f t="shared" si="0"/>
        <v>lulus</v>
      </c>
      <c r="CG23" s="3" t="str">
        <f t="shared" si="1"/>
        <v>diterima</v>
      </c>
    </row>
    <row r="24" spans="1:85" x14ac:dyDescent="0.25">
      <c r="A24" s="2">
        <v>23</v>
      </c>
      <c r="B24" s="2">
        <v>21210230</v>
      </c>
      <c r="C24" s="2" t="s">
        <v>466</v>
      </c>
      <c r="D24" s="2" t="s">
        <v>75</v>
      </c>
      <c r="E24" s="2" t="s">
        <v>76</v>
      </c>
      <c r="F24" s="2" t="s">
        <v>77</v>
      </c>
      <c r="G24" s="2">
        <v>2101</v>
      </c>
      <c r="H24" s="2" t="s">
        <v>3919</v>
      </c>
      <c r="I24" s="2" t="s">
        <v>3909</v>
      </c>
      <c r="J24" s="2" t="str">
        <f>IF(AND(K24=0,L24=0)=TRUE,"",IF(AND(K24&gt;0,L24&gt;0)=TRUE,VLOOKUP(LEFT(L24,4)*1,[1]PRODI_2019!$D$2:$E$70,2,FALSE),M24))</f>
        <v>PERBANKAN DAN KEUANGAN</v>
      </c>
      <c r="K24" s="2">
        <f>_xlfn.IFNA(VLOOKUP(B24,[2]Data!$J$2:$K$224,1,FALSE),0)</f>
        <v>21210230</v>
      </c>
      <c r="L24" s="2">
        <f>_xlfn.IFNA(VLOOKUP(B24,[2]Data!$J$2:$K$224,2,FALSE),0)</f>
        <v>5504210007</v>
      </c>
      <c r="M24" s="2" t="s">
        <v>157</v>
      </c>
      <c r="N24" s="2" t="s">
        <v>109</v>
      </c>
      <c r="O24" s="2" t="s">
        <v>79</v>
      </c>
      <c r="P24" s="2" t="s">
        <v>436</v>
      </c>
      <c r="Q24" s="2" t="s">
        <v>81</v>
      </c>
      <c r="R24" s="2" t="s">
        <v>82</v>
      </c>
      <c r="S24" s="2" t="s">
        <v>467</v>
      </c>
      <c r="T24" s="2" t="s">
        <v>468</v>
      </c>
      <c r="U24" s="2" t="s">
        <v>160</v>
      </c>
      <c r="V24" s="2" t="s">
        <v>114</v>
      </c>
      <c r="W24" s="2">
        <v>2021</v>
      </c>
      <c r="X24" s="2">
        <v>87</v>
      </c>
      <c r="Y24" s="2">
        <v>87</v>
      </c>
      <c r="Z24" s="2">
        <v>83</v>
      </c>
      <c r="AA24" s="2"/>
      <c r="AB24" s="2"/>
      <c r="AC24" s="2"/>
      <c r="AD24" s="2" t="s">
        <v>469</v>
      </c>
      <c r="AE24" s="2" t="s">
        <v>79</v>
      </c>
      <c r="AF24" s="2" t="s">
        <v>470</v>
      </c>
      <c r="AG24" s="2" t="s">
        <v>471</v>
      </c>
      <c r="AH24" s="2" t="s">
        <v>227</v>
      </c>
      <c r="AI24" s="2" t="s">
        <v>472</v>
      </c>
      <c r="AJ24" s="2" t="s">
        <v>473</v>
      </c>
      <c r="AK24" s="2" t="s">
        <v>474</v>
      </c>
      <c r="AL24" s="2" t="s">
        <v>79</v>
      </c>
      <c r="AM24" s="2" t="s">
        <v>79</v>
      </c>
      <c r="AN24" s="2" t="s">
        <v>79</v>
      </c>
      <c r="AO24" s="2" t="s">
        <v>79</v>
      </c>
      <c r="AP24" s="2" t="s">
        <v>286</v>
      </c>
      <c r="AQ24" s="2" t="s">
        <v>420</v>
      </c>
      <c r="AR24" s="2" t="s">
        <v>227</v>
      </c>
      <c r="AS24" s="2" t="s">
        <v>3305</v>
      </c>
      <c r="AT24" s="2" t="s">
        <v>79</v>
      </c>
      <c r="AU24" s="2" t="s">
        <v>79</v>
      </c>
      <c r="AV24" s="2" t="s">
        <v>79</v>
      </c>
      <c r="AW24" s="2" t="s">
        <v>79</v>
      </c>
      <c r="AX24" s="2" t="s">
        <v>79</v>
      </c>
      <c r="AY24" s="2" t="s">
        <v>79</v>
      </c>
      <c r="AZ24" s="2" t="s">
        <v>79</v>
      </c>
      <c r="BA24" s="2" t="s">
        <v>79</v>
      </c>
      <c r="BB24" s="2" t="s">
        <v>79</v>
      </c>
      <c r="BC24" s="2" t="s">
        <v>79</v>
      </c>
      <c r="BD24" s="2" t="s">
        <v>79</v>
      </c>
      <c r="BE24" s="2" t="s">
        <v>79</v>
      </c>
      <c r="BF24" s="2" t="s">
        <v>79</v>
      </c>
      <c r="BG24" s="2" t="s">
        <v>79</v>
      </c>
      <c r="BH24" s="2" t="s">
        <v>79</v>
      </c>
      <c r="BI24" s="2" t="s">
        <v>79</v>
      </c>
      <c r="BJ24" s="2" t="s">
        <v>475</v>
      </c>
      <c r="BK24" s="2" t="s">
        <v>476</v>
      </c>
      <c r="BL24" s="2" t="s">
        <v>130</v>
      </c>
      <c r="BM24" s="2" t="s">
        <v>99</v>
      </c>
      <c r="BN24" s="2" t="s">
        <v>477</v>
      </c>
      <c r="BO24" s="2" t="s">
        <v>478</v>
      </c>
      <c r="BP24" s="2" t="s">
        <v>122</v>
      </c>
      <c r="BQ24" s="2" t="s">
        <v>99</v>
      </c>
      <c r="BR24" s="2" t="s">
        <v>479</v>
      </c>
      <c r="BS24" s="2" t="s">
        <v>79</v>
      </c>
      <c r="BT24" s="2" t="s">
        <v>227</v>
      </c>
      <c r="BU24" s="2" t="s">
        <v>480</v>
      </c>
      <c r="BV24" s="2" t="s">
        <v>481</v>
      </c>
      <c r="BW24" s="2" t="s">
        <v>105</v>
      </c>
      <c r="BX24" s="2" t="s">
        <v>106</v>
      </c>
      <c r="BY24" s="2">
        <v>200</v>
      </c>
      <c r="BZ24" s="2">
        <v>80</v>
      </c>
      <c r="CA24" s="2">
        <v>4500000</v>
      </c>
      <c r="CB24" s="2">
        <v>0</v>
      </c>
      <c r="CC24" s="2">
        <v>3</v>
      </c>
      <c r="CD24" s="3">
        <f>_xlfn.IFNA(VLOOKUP(M24,Sheet1!$B$4:$D$10,2,FALSE),"")</f>
        <v>13</v>
      </c>
      <c r="CE24" s="3">
        <f>_xlfn.IFNA(VLOOKUP(M24,Sheet1!$B$4:$D$10,3,FALSE),"")</f>
        <v>52</v>
      </c>
      <c r="CF24" s="3" t="str">
        <f t="shared" si="0"/>
        <v>lulus</v>
      </c>
      <c r="CG24" s="3" t="str">
        <f t="shared" si="1"/>
        <v>diterima</v>
      </c>
    </row>
    <row r="25" spans="1:85" x14ac:dyDescent="0.25">
      <c r="A25" s="2">
        <v>24</v>
      </c>
      <c r="B25" s="2">
        <v>21210269</v>
      </c>
      <c r="C25" s="2" t="s">
        <v>482</v>
      </c>
      <c r="D25" s="2" t="s">
        <v>75</v>
      </c>
      <c r="E25" s="2" t="s">
        <v>76</v>
      </c>
      <c r="F25" s="2" t="s">
        <v>77</v>
      </c>
      <c r="G25" s="2">
        <v>2101</v>
      </c>
      <c r="H25" s="2" t="s">
        <v>3919</v>
      </c>
      <c r="I25" s="2" t="s">
        <v>3909</v>
      </c>
      <c r="J25" s="2" t="str">
        <f>IF(AND(K25=0,L25=0)=TRUE,"",IF(AND(K25&gt;0,L25&gt;0)=TRUE,VLOOKUP(LEFT(L25,4)*1,[1]PRODI_2019!$D$2:$E$70,2,FALSE),M25))</f>
        <v>AKUNTANSI D3</v>
      </c>
      <c r="K25" s="2">
        <f>_xlfn.IFNA(VLOOKUP(B25,[2]Data!$J$2:$K$224,1,FALSE),0)</f>
        <v>21210269</v>
      </c>
      <c r="L25" s="2">
        <f>_xlfn.IFNA(VLOOKUP(B25,[2]Data!$J$2:$K$224,2,FALSE),0)</f>
        <v>5501210005</v>
      </c>
      <c r="M25" s="2" t="s">
        <v>109</v>
      </c>
      <c r="N25" s="2" t="s">
        <v>78</v>
      </c>
      <c r="O25" s="2" t="s">
        <v>79</v>
      </c>
      <c r="P25" s="2" t="s">
        <v>436</v>
      </c>
      <c r="Q25" s="2" t="s">
        <v>81</v>
      </c>
      <c r="R25" s="2" t="s">
        <v>82</v>
      </c>
      <c r="S25" s="2" t="s">
        <v>212</v>
      </c>
      <c r="T25" s="2" t="s">
        <v>483</v>
      </c>
      <c r="U25" s="2" t="s">
        <v>160</v>
      </c>
      <c r="V25" s="2" t="s">
        <v>161</v>
      </c>
      <c r="W25" s="2">
        <v>2021</v>
      </c>
      <c r="X25" s="2"/>
      <c r="Y25" s="2"/>
      <c r="Z25" s="2"/>
      <c r="AA25" s="2"/>
      <c r="AB25" s="2"/>
      <c r="AC25" s="2"/>
      <c r="AD25" s="2" t="s">
        <v>484</v>
      </c>
      <c r="AE25" s="2" t="s">
        <v>79</v>
      </c>
      <c r="AF25" s="2" t="s">
        <v>485</v>
      </c>
      <c r="AG25" s="2" t="s">
        <v>373</v>
      </c>
      <c r="AH25" s="2" t="s">
        <v>212</v>
      </c>
      <c r="AI25" s="2" t="s">
        <v>486</v>
      </c>
      <c r="AJ25" s="2" t="s">
        <v>487</v>
      </c>
      <c r="AK25" s="2" t="s">
        <v>488</v>
      </c>
      <c r="AL25" s="2" t="s">
        <v>79</v>
      </c>
      <c r="AM25" s="2" t="s">
        <v>79</v>
      </c>
      <c r="AN25" s="2" t="s">
        <v>79</v>
      </c>
      <c r="AO25" s="2" t="s">
        <v>79</v>
      </c>
      <c r="AP25" s="2" t="s">
        <v>145</v>
      </c>
      <c r="AQ25" s="2" t="s">
        <v>489</v>
      </c>
      <c r="AR25" s="2" t="s">
        <v>212</v>
      </c>
      <c r="AS25" s="2" t="s">
        <v>3305</v>
      </c>
      <c r="AT25" s="2" t="s">
        <v>79</v>
      </c>
      <c r="AU25" s="2" t="s">
        <v>79</v>
      </c>
      <c r="AV25" s="2" t="s">
        <v>79</v>
      </c>
      <c r="AW25" s="2" t="s">
        <v>79</v>
      </c>
      <c r="AX25" s="2" t="s">
        <v>79</v>
      </c>
      <c r="AY25" s="2" t="s">
        <v>79</v>
      </c>
      <c r="AZ25" s="2" t="s">
        <v>79</v>
      </c>
      <c r="BA25" s="2" t="s">
        <v>79</v>
      </c>
      <c r="BB25" s="2" t="s">
        <v>79</v>
      </c>
      <c r="BC25" s="2" t="s">
        <v>79</v>
      </c>
      <c r="BD25" s="2" t="s">
        <v>79</v>
      </c>
      <c r="BE25" s="2" t="s">
        <v>79</v>
      </c>
      <c r="BF25" s="2" t="s">
        <v>79</v>
      </c>
      <c r="BG25" s="2" t="s">
        <v>79</v>
      </c>
      <c r="BH25" s="2" t="s">
        <v>79</v>
      </c>
      <c r="BI25" s="2" t="s">
        <v>79</v>
      </c>
      <c r="BJ25" s="2" t="s">
        <v>490</v>
      </c>
      <c r="BK25" s="2" t="s">
        <v>491</v>
      </c>
      <c r="BL25" s="2" t="s">
        <v>122</v>
      </c>
      <c r="BM25" s="2" t="s">
        <v>127</v>
      </c>
      <c r="BN25" s="2" t="s">
        <v>492</v>
      </c>
      <c r="BO25" s="2" t="s">
        <v>493</v>
      </c>
      <c r="BP25" s="2" t="s">
        <v>122</v>
      </c>
      <c r="BQ25" s="2" t="s">
        <v>99</v>
      </c>
      <c r="BR25" s="2" t="s">
        <v>494</v>
      </c>
      <c r="BS25" s="2" t="s">
        <v>79</v>
      </c>
      <c r="BT25" s="2" t="s">
        <v>212</v>
      </c>
      <c r="BU25" s="2" t="s">
        <v>495</v>
      </c>
      <c r="BV25" s="2" t="s">
        <v>465</v>
      </c>
      <c r="BW25" s="2" t="s">
        <v>105</v>
      </c>
      <c r="BX25" s="2" t="s">
        <v>177</v>
      </c>
      <c r="BY25" s="2">
        <v>60</v>
      </c>
      <c r="BZ25" s="2">
        <v>60</v>
      </c>
      <c r="CA25" s="2">
        <v>4500000</v>
      </c>
      <c r="CB25" s="2">
        <v>0</v>
      </c>
      <c r="CC25" s="2">
        <v>2</v>
      </c>
      <c r="CD25" s="3">
        <f>_xlfn.IFNA(VLOOKUP(M25,Sheet1!$B$4:$D$10,2,FALSE),"")</f>
        <v>43</v>
      </c>
      <c r="CE25" s="3">
        <f>_xlfn.IFNA(VLOOKUP(M25,Sheet1!$B$4:$D$10,3,FALSE),"")</f>
        <v>75</v>
      </c>
      <c r="CF25" s="3" t="str">
        <f t="shared" si="0"/>
        <v>lulus</v>
      </c>
      <c r="CG25" s="3" t="str">
        <f t="shared" si="1"/>
        <v>diterima</v>
      </c>
    </row>
    <row r="26" spans="1:85" x14ac:dyDescent="0.25">
      <c r="A26" s="2">
        <v>25</v>
      </c>
      <c r="B26" s="2">
        <v>21210274</v>
      </c>
      <c r="C26" s="2" t="s">
        <v>496</v>
      </c>
      <c r="D26" s="2" t="s">
        <v>75</v>
      </c>
      <c r="E26" s="2" t="s">
        <v>76</v>
      </c>
      <c r="F26" s="2" t="s">
        <v>77</v>
      </c>
      <c r="G26" s="2">
        <v>2101</v>
      </c>
      <c r="H26" s="2" t="s">
        <v>3919</v>
      </c>
      <c r="I26" s="2" t="s">
        <v>3909</v>
      </c>
      <c r="J26" s="2" t="str">
        <f>IF(AND(K26=0,L26=0)=TRUE,"",IF(AND(K26&gt;0,L26&gt;0)=TRUE,VLOOKUP(LEFT(L26,4)*1,[1]PRODI_2019!$D$2:$E$70,2,FALSE),M26))</f>
        <v>MANAJEMEN PEMASARAN (D3)</v>
      </c>
      <c r="K26" s="2">
        <f>_xlfn.IFNA(VLOOKUP(B26,[2]Data!$J$2:$K$224,1,FALSE),0)</f>
        <v>21210274</v>
      </c>
      <c r="L26" s="2">
        <f>_xlfn.IFNA(VLOOKUP(B26,[2]Data!$J$2:$K$224,2,FALSE),0)</f>
        <v>5502210006</v>
      </c>
      <c r="M26" s="2" t="s">
        <v>108</v>
      </c>
      <c r="N26" s="2" t="s">
        <v>157</v>
      </c>
      <c r="O26" s="2" t="s">
        <v>79</v>
      </c>
      <c r="P26" s="2" t="s">
        <v>436</v>
      </c>
      <c r="Q26" s="2" t="s">
        <v>81</v>
      </c>
      <c r="R26" s="2" t="s">
        <v>82</v>
      </c>
      <c r="S26" s="2" t="s">
        <v>221</v>
      </c>
      <c r="T26" s="2" t="s">
        <v>497</v>
      </c>
      <c r="U26" s="2" t="s">
        <v>498</v>
      </c>
      <c r="V26" s="2" t="s">
        <v>114</v>
      </c>
      <c r="W26" s="2">
        <v>2021</v>
      </c>
      <c r="X26" s="2">
        <v>80</v>
      </c>
      <c r="Y26" s="2">
        <v>83</v>
      </c>
      <c r="Z26" s="2">
        <v>84</v>
      </c>
      <c r="AA26" s="2"/>
      <c r="AB26" s="2"/>
      <c r="AC26" s="2"/>
      <c r="AD26" s="2" t="s">
        <v>499</v>
      </c>
      <c r="AE26" s="2" t="s">
        <v>500</v>
      </c>
      <c r="AF26" s="2" t="s">
        <v>501</v>
      </c>
      <c r="AG26" s="2" t="s">
        <v>389</v>
      </c>
      <c r="AH26" s="2" t="s">
        <v>212</v>
      </c>
      <c r="AI26" s="2" t="s">
        <v>502</v>
      </c>
      <c r="AJ26" s="2" t="s">
        <v>503</v>
      </c>
      <c r="AK26" s="2" t="s">
        <v>504</v>
      </c>
      <c r="AL26" s="2" t="s">
        <v>79</v>
      </c>
      <c r="AM26" s="2" t="s">
        <v>79</v>
      </c>
      <c r="AN26" s="2" t="s">
        <v>79</v>
      </c>
      <c r="AO26" s="2" t="s">
        <v>79</v>
      </c>
      <c r="AP26" s="2" t="s">
        <v>286</v>
      </c>
      <c r="AQ26" s="2" t="s">
        <v>393</v>
      </c>
      <c r="AR26" s="2" t="s">
        <v>212</v>
      </c>
      <c r="AS26" s="2" t="s">
        <v>3305</v>
      </c>
      <c r="AT26" s="2" t="s">
        <v>79</v>
      </c>
      <c r="AU26" s="2" t="s">
        <v>79</v>
      </c>
      <c r="AV26" s="2" t="s">
        <v>79</v>
      </c>
      <c r="AW26" s="2" t="s">
        <v>79</v>
      </c>
      <c r="AX26" s="2" t="s">
        <v>79</v>
      </c>
      <c r="AY26" s="2" t="s">
        <v>79</v>
      </c>
      <c r="AZ26" s="2" t="s">
        <v>79</v>
      </c>
      <c r="BA26" s="2" t="s">
        <v>79</v>
      </c>
      <c r="BB26" s="2" t="s">
        <v>79</v>
      </c>
      <c r="BC26" s="2" t="s">
        <v>79</v>
      </c>
      <c r="BD26" s="2" t="s">
        <v>79</v>
      </c>
      <c r="BE26" s="2" t="s">
        <v>79</v>
      </c>
      <c r="BF26" s="2" t="s">
        <v>79</v>
      </c>
      <c r="BG26" s="2" t="s">
        <v>79</v>
      </c>
      <c r="BH26" s="2" t="s">
        <v>79</v>
      </c>
      <c r="BI26" s="2" t="s">
        <v>79</v>
      </c>
      <c r="BJ26" s="2" t="s">
        <v>170</v>
      </c>
      <c r="BK26" s="2" t="s">
        <v>505</v>
      </c>
      <c r="BL26" s="2" t="s">
        <v>130</v>
      </c>
      <c r="BM26" s="2" t="s">
        <v>99</v>
      </c>
      <c r="BN26" s="2" t="s">
        <v>79</v>
      </c>
      <c r="BO26" s="2" t="s">
        <v>506</v>
      </c>
      <c r="BP26" s="2" t="s">
        <v>130</v>
      </c>
      <c r="BQ26" s="2" t="s">
        <v>99</v>
      </c>
      <c r="BR26" s="2" t="s">
        <v>507</v>
      </c>
      <c r="BS26" s="2" t="s">
        <v>79</v>
      </c>
      <c r="BT26" s="2" t="s">
        <v>212</v>
      </c>
      <c r="BU26" s="2" t="s">
        <v>508</v>
      </c>
      <c r="BV26" s="2" t="s">
        <v>465</v>
      </c>
      <c r="BW26" s="2" t="s">
        <v>105</v>
      </c>
      <c r="BX26" s="2" t="s">
        <v>177</v>
      </c>
      <c r="BY26" s="2">
        <v>180</v>
      </c>
      <c r="BZ26" s="2">
        <v>250</v>
      </c>
      <c r="CA26" s="2">
        <v>0</v>
      </c>
      <c r="CB26" s="2">
        <v>7000000</v>
      </c>
      <c r="CC26" s="2">
        <v>2</v>
      </c>
      <c r="CD26" s="3">
        <f>_xlfn.IFNA(VLOOKUP(M26,Sheet1!$B$4:$D$10,2,FALSE),"")</f>
        <v>38</v>
      </c>
      <c r="CE26" s="3">
        <f>_xlfn.IFNA(VLOOKUP(M26,Sheet1!$B$4:$D$10,3,FALSE),"")</f>
        <v>61</v>
      </c>
      <c r="CF26" s="3" t="str">
        <f t="shared" si="0"/>
        <v>lulus</v>
      </c>
      <c r="CG26" s="3" t="str">
        <f t="shared" si="1"/>
        <v>diterima</v>
      </c>
    </row>
    <row r="27" spans="1:85" x14ac:dyDescent="0.25">
      <c r="A27" s="2">
        <v>26</v>
      </c>
      <c r="B27" s="2">
        <v>21210294</v>
      </c>
      <c r="C27" s="2" t="s">
        <v>509</v>
      </c>
      <c r="D27" s="2" t="s">
        <v>75</v>
      </c>
      <c r="E27" s="2" t="s">
        <v>76</v>
      </c>
      <c r="F27" s="2" t="s">
        <v>77</v>
      </c>
      <c r="G27" s="2">
        <v>2101</v>
      </c>
      <c r="H27" s="2" t="s">
        <v>3919</v>
      </c>
      <c r="I27" s="2" t="s">
        <v>3909</v>
      </c>
      <c r="J27" s="2" t="str">
        <f>IF(AND(K27=0,L27=0)=TRUE,"",IF(AND(K27&gt;0,L27&gt;0)=TRUE,VLOOKUP(LEFT(L27,4)*1,[1]PRODI_2019!$D$2:$E$70,2,FALSE),M27))</f>
        <v>MANAJEMEN PEMASARAN (D3)</v>
      </c>
      <c r="K27" s="2">
        <f>_xlfn.IFNA(VLOOKUP(B27,[2]Data!$J$2:$K$224,1,FALSE),0)</f>
        <v>21210294</v>
      </c>
      <c r="L27" s="2">
        <f>_xlfn.IFNA(VLOOKUP(B27,[2]Data!$J$2:$K$224,2,FALSE),0)</f>
        <v>5502210004</v>
      </c>
      <c r="M27" s="2" t="s">
        <v>108</v>
      </c>
      <c r="N27" s="2" t="s">
        <v>109</v>
      </c>
      <c r="O27" s="2" t="s">
        <v>79</v>
      </c>
      <c r="P27" s="2" t="s">
        <v>436</v>
      </c>
      <c r="Q27" s="2" t="s">
        <v>81</v>
      </c>
      <c r="R27" s="2" t="s">
        <v>82</v>
      </c>
      <c r="S27" s="2" t="s">
        <v>339</v>
      </c>
      <c r="T27" s="2" t="s">
        <v>510</v>
      </c>
      <c r="U27" s="2" t="s">
        <v>160</v>
      </c>
      <c r="V27" s="2" t="s">
        <v>161</v>
      </c>
      <c r="W27" s="2">
        <v>2021</v>
      </c>
      <c r="X27" s="2">
        <v>78</v>
      </c>
      <c r="Y27" s="2">
        <v>77</v>
      </c>
      <c r="Z27" s="2">
        <v>88</v>
      </c>
      <c r="AA27" s="2"/>
      <c r="AB27" s="2"/>
      <c r="AC27" s="2"/>
      <c r="AD27" s="2" t="s">
        <v>511</v>
      </c>
      <c r="AE27" s="2" t="s">
        <v>79</v>
      </c>
      <c r="AF27" s="2" t="s">
        <v>512</v>
      </c>
      <c r="AG27" s="2" t="s">
        <v>513</v>
      </c>
      <c r="AH27" s="2" t="s">
        <v>186</v>
      </c>
      <c r="AI27" s="2" t="s">
        <v>514</v>
      </c>
      <c r="AJ27" s="2" t="s">
        <v>515</v>
      </c>
      <c r="AK27" s="2" t="s">
        <v>516</v>
      </c>
      <c r="AL27" s="2" t="s">
        <v>172</v>
      </c>
      <c r="AM27" s="2" t="s">
        <v>517</v>
      </c>
      <c r="AN27" s="2" t="s">
        <v>518</v>
      </c>
      <c r="AO27" s="2" t="s">
        <v>519</v>
      </c>
      <c r="AP27" s="2" t="s">
        <v>145</v>
      </c>
      <c r="AQ27" s="2" t="s">
        <v>520</v>
      </c>
      <c r="AR27" s="2" t="s">
        <v>186</v>
      </c>
      <c r="AS27" s="2" t="s">
        <v>3305</v>
      </c>
      <c r="AT27" s="2" t="s">
        <v>79</v>
      </c>
      <c r="AU27" s="2" t="s">
        <v>79</v>
      </c>
      <c r="AV27" s="2" t="s">
        <v>79</v>
      </c>
      <c r="AW27" s="2" t="s">
        <v>79</v>
      </c>
      <c r="AX27" s="2" t="s">
        <v>79</v>
      </c>
      <c r="AY27" s="2" t="s">
        <v>79</v>
      </c>
      <c r="AZ27" s="2" t="s">
        <v>79</v>
      </c>
      <c r="BA27" s="2" t="s">
        <v>79</v>
      </c>
      <c r="BB27" s="2" t="s">
        <v>79</v>
      </c>
      <c r="BC27" s="2" t="s">
        <v>79</v>
      </c>
      <c r="BD27" s="2" t="s">
        <v>79</v>
      </c>
      <c r="BE27" s="2" t="s">
        <v>79</v>
      </c>
      <c r="BF27" s="2" t="s">
        <v>79</v>
      </c>
      <c r="BG27" s="2" t="s">
        <v>79</v>
      </c>
      <c r="BH27" s="2" t="s">
        <v>79</v>
      </c>
      <c r="BI27" s="2" t="s">
        <v>79</v>
      </c>
      <c r="BJ27" s="2" t="s">
        <v>521</v>
      </c>
      <c r="BK27" s="2" t="s">
        <v>447</v>
      </c>
      <c r="BL27" s="2" t="s">
        <v>172</v>
      </c>
      <c r="BM27" s="2" t="s">
        <v>102</v>
      </c>
      <c r="BN27" s="2" t="s">
        <v>522</v>
      </c>
      <c r="BO27" s="2" t="s">
        <v>523</v>
      </c>
      <c r="BP27" s="2" t="s">
        <v>122</v>
      </c>
      <c r="BQ27" s="2" t="s">
        <v>99</v>
      </c>
      <c r="BR27" s="2" t="s">
        <v>524</v>
      </c>
      <c r="BS27" s="2" t="s">
        <v>79</v>
      </c>
      <c r="BT27" s="2" t="s">
        <v>186</v>
      </c>
      <c r="BU27" s="2" t="s">
        <v>525</v>
      </c>
      <c r="BV27" s="2" t="s">
        <v>465</v>
      </c>
      <c r="BW27" s="2" t="s">
        <v>105</v>
      </c>
      <c r="BX27" s="2" t="s">
        <v>177</v>
      </c>
      <c r="BY27" s="2">
        <v>60</v>
      </c>
      <c r="BZ27" s="2">
        <v>27</v>
      </c>
      <c r="CA27" s="2">
        <v>6000000</v>
      </c>
      <c r="CB27" s="2">
        <v>0</v>
      </c>
      <c r="CC27" s="2">
        <v>2</v>
      </c>
      <c r="CD27" s="3">
        <f>_xlfn.IFNA(VLOOKUP(M27,Sheet1!$B$4:$D$10,2,FALSE),"")</f>
        <v>38</v>
      </c>
      <c r="CE27" s="3">
        <f>_xlfn.IFNA(VLOOKUP(M27,Sheet1!$B$4:$D$10,3,FALSE),"")</f>
        <v>61</v>
      </c>
      <c r="CF27" s="3" t="str">
        <f t="shared" si="0"/>
        <v>lulus</v>
      </c>
      <c r="CG27" s="3" t="str">
        <f t="shared" si="1"/>
        <v>diterima</v>
      </c>
    </row>
    <row r="28" spans="1:85" x14ac:dyDescent="0.25">
      <c r="A28" s="2">
        <v>27</v>
      </c>
      <c r="B28" s="2">
        <v>21210309</v>
      </c>
      <c r="C28" s="2" t="s">
        <v>526</v>
      </c>
      <c r="D28" s="2" t="s">
        <v>75</v>
      </c>
      <c r="E28" s="2" t="s">
        <v>76</v>
      </c>
      <c r="F28" s="2" t="s">
        <v>77</v>
      </c>
      <c r="G28" s="2">
        <v>2101</v>
      </c>
      <c r="H28" s="2" t="s">
        <v>3919</v>
      </c>
      <c r="I28" s="2" t="s">
        <v>3909</v>
      </c>
      <c r="J28" s="2" t="str">
        <f>IF(AND(K28=0,L28=0)=TRUE,"",IF(AND(K28&gt;0,L28&gt;0)=TRUE,VLOOKUP(LEFT(L28,4)*1,[1]PRODI_2019!$D$2:$E$70,2,FALSE),M28))</f>
        <v>MANAJEMEN PEMASARAN (D3)</v>
      </c>
      <c r="K28" s="2">
        <f>_xlfn.IFNA(VLOOKUP(B28,[2]Data!$J$2:$K$224,1,FALSE),0)</f>
        <v>21210309</v>
      </c>
      <c r="L28" s="2">
        <f>_xlfn.IFNA(VLOOKUP(B28,[2]Data!$J$2:$K$224,2,FALSE),0)</f>
        <v>5502210001</v>
      </c>
      <c r="M28" s="2" t="s">
        <v>108</v>
      </c>
      <c r="N28" s="2" t="s">
        <v>109</v>
      </c>
      <c r="O28" s="2" t="s">
        <v>79</v>
      </c>
      <c r="P28" s="2" t="s">
        <v>436</v>
      </c>
      <c r="Q28" s="2" t="s">
        <v>81</v>
      </c>
      <c r="R28" s="2" t="s">
        <v>82</v>
      </c>
      <c r="S28" s="2" t="s">
        <v>242</v>
      </c>
      <c r="T28" s="2" t="s">
        <v>527</v>
      </c>
      <c r="U28" s="2" t="s">
        <v>160</v>
      </c>
      <c r="V28" s="2" t="s">
        <v>114</v>
      </c>
      <c r="W28" s="2">
        <v>2021</v>
      </c>
      <c r="X28" s="2">
        <v>84</v>
      </c>
      <c r="Y28" s="2">
        <v>89</v>
      </c>
      <c r="Z28" s="2">
        <v>92</v>
      </c>
      <c r="AA28" s="2"/>
      <c r="AB28" s="2"/>
      <c r="AC28" s="2"/>
      <c r="AD28" s="2" t="s">
        <v>528</v>
      </c>
      <c r="AE28" s="2" t="s">
        <v>123</v>
      </c>
      <c r="AF28" s="2" t="s">
        <v>529</v>
      </c>
      <c r="AG28" s="2" t="s">
        <v>530</v>
      </c>
      <c r="AH28" s="2" t="s">
        <v>227</v>
      </c>
      <c r="AI28" s="2" t="s">
        <v>531</v>
      </c>
      <c r="AJ28" s="2" t="s">
        <v>532</v>
      </c>
      <c r="AK28" s="2" t="s">
        <v>533</v>
      </c>
      <c r="AL28" s="2" t="s">
        <v>79</v>
      </c>
      <c r="AM28" s="2" t="s">
        <v>79</v>
      </c>
      <c r="AN28" s="2" t="s">
        <v>79</v>
      </c>
      <c r="AO28" s="2" t="s">
        <v>79</v>
      </c>
      <c r="AP28" s="2" t="s">
        <v>286</v>
      </c>
      <c r="AQ28" s="2" t="s">
        <v>534</v>
      </c>
      <c r="AR28" s="2" t="s">
        <v>227</v>
      </c>
      <c r="AS28" s="2" t="s">
        <v>3305</v>
      </c>
      <c r="AT28" s="2" t="s">
        <v>79</v>
      </c>
      <c r="AU28" s="2" t="s">
        <v>79</v>
      </c>
      <c r="AV28" s="2" t="s">
        <v>79</v>
      </c>
      <c r="AW28" s="2" t="s">
        <v>79</v>
      </c>
      <c r="AX28" s="2" t="s">
        <v>79</v>
      </c>
      <c r="AY28" s="2" t="s">
        <v>79</v>
      </c>
      <c r="AZ28" s="2" t="s">
        <v>79</v>
      </c>
      <c r="BA28" s="2" t="s">
        <v>79</v>
      </c>
      <c r="BB28" s="2" t="s">
        <v>79</v>
      </c>
      <c r="BC28" s="2" t="s">
        <v>79</v>
      </c>
      <c r="BD28" s="2" t="s">
        <v>79</v>
      </c>
      <c r="BE28" s="2" t="s">
        <v>79</v>
      </c>
      <c r="BF28" s="2" t="s">
        <v>79</v>
      </c>
      <c r="BG28" s="2" t="s">
        <v>79</v>
      </c>
      <c r="BH28" s="2" t="s">
        <v>79</v>
      </c>
      <c r="BI28" s="2" t="s">
        <v>79</v>
      </c>
      <c r="BJ28" s="2" t="s">
        <v>535</v>
      </c>
      <c r="BK28" s="2" t="s">
        <v>536</v>
      </c>
      <c r="BL28" s="2" t="s">
        <v>130</v>
      </c>
      <c r="BM28" s="2" t="s">
        <v>127</v>
      </c>
      <c r="BN28" s="2" t="s">
        <v>537</v>
      </c>
      <c r="BO28" s="2" t="s">
        <v>538</v>
      </c>
      <c r="BP28" s="2" t="s">
        <v>172</v>
      </c>
      <c r="BQ28" s="2" t="s">
        <v>272</v>
      </c>
      <c r="BR28" s="2" t="s">
        <v>528</v>
      </c>
      <c r="BS28" s="2" t="s">
        <v>79</v>
      </c>
      <c r="BT28" s="2" t="s">
        <v>227</v>
      </c>
      <c r="BU28" s="2" t="s">
        <v>539</v>
      </c>
      <c r="BV28" s="2" t="s">
        <v>481</v>
      </c>
      <c r="BW28" s="2" t="s">
        <v>105</v>
      </c>
      <c r="BX28" s="2" t="s">
        <v>540</v>
      </c>
      <c r="BY28" s="2">
        <v>924</v>
      </c>
      <c r="BZ28" s="2">
        <v>108</v>
      </c>
      <c r="CA28" s="2">
        <v>5000000</v>
      </c>
      <c r="CB28" s="2">
        <v>15000000</v>
      </c>
      <c r="CC28" s="2">
        <v>2</v>
      </c>
      <c r="CD28" s="3">
        <f>_xlfn.IFNA(VLOOKUP(M28,Sheet1!$B$4:$D$10,2,FALSE),"")</f>
        <v>38</v>
      </c>
      <c r="CE28" s="3">
        <f>_xlfn.IFNA(VLOOKUP(M28,Sheet1!$B$4:$D$10,3,FALSE),"")</f>
        <v>61</v>
      </c>
      <c r="CF28" s="3" t="str">
        <f t="shared" si="0"/>
        <v>lulus</v>
      </c>
      <c r="CG28" s="3" t="str">
        <f t="shared" si="1"/>
        <v>diterima</v>
      </c>
    </row>
    <row r="29" spans="1:85" x14ac:dyDescent="0.25">
      <c r="A29" s="2">
        <v>28</v>
      </c>
      <c r="B29" s="2">
        <v>21210384</v>
      </c>
      <c r="C29" s="2" t="s">
        <v>541</v>
      </c>
      <c r="D29" s="2" t="s">
        <v>75</v>
      </c>
      <c r="E29" s="2" t="s">
        <v>76</v>
      </c>
      <c r="F29" s="2" t="s">
        <v>77</v>
      </c>
      <c r="G29" s="2">
        <v>2101</v>
      </c>
      <c r="H29" s="2" t="s">
        <v>3919</v>
      </c>
      <c r="I29" s="2" t="s">
        <v>3909</v>
      </c>
      <c r="J29" s="2" t="str">
        <f>IF(AND(K29=0,L29=0)=TRUE,"",IF(AND(K29&gt;0,L29&gt;0)=TRUE,VLOOKUP(LEFT(L29,4)*1,[1]PRODI_2019!$D$2:$E$70,2,FALSE),M29))</f>
        <v>PERPAJAKAN</v>
      </c>
      <c r="K29" s="2">
        <f>_xlfn.IFNA(VLOOKUP(B29,[2]Data!$J$2:$K$224,1,FALSE),0)</f>
        <v>21210384</v>
      </c>
      <c r="L29" s="2">
        <f>_xlfn.IFNA(VLOOKUP(B29,[2]Data!$J$2:$K$224,2,FALSE),0)</f>
        <v>5503210008</v>
      </c>
      <c r="M29" s="2" t="s">
        <v>78</v>
      </c>
      <c r="N29" s="2" t="s">
        <v>157</v>
      </c>
      <c r="O29" s="2" t="s">
        <v>79</v>
      </c>
      <c r="P29" s="2" t="s">
        <v>436</v>
      </c>
      <c r="Q29" s="2" t="s">
        <v>81</v>
      </c>
      <c r="R29" s="2" t="s">
        <v>542</v>
      </c>
      <c r="S29" s="2" t="s">
        <v>339</v>
      </c>
      <c r="T29" s="2" t="s">
        <v>453</v>
      </c>
      <c r="U29" s="2" t="s">
        <v>138</v>
      </c>
      <c r="V29" s="2" t="s">
        <v>114</v>
      </c>
      <c r="W29" s="2">
        <v>2021</v>
      </c>
      <c r="X29" s="2">
        <v>77</v>
      </c>
      <c r="Y29" s="2">
        <v>79</v>
      </c>
      <c r="Z29" s="2">
        <v>81</v>
      </c>
      <c r="AA29" s="2"/>
      <c r="AB29" s="2"/>
      <c r="AC29" s="2"/>
      <c r="AD29" s="2" t="s">
        <v>543</v>
      </c>
      <c r="AE29" s="2" t="s">
        <v>79</v>
      </c>
      <c r="AF29" s="2" t="s">
        <v>544</v>
      </c>
      <c r="AG29" s="2" t="s">
        <v>545</v>
      </c>
      <c r="AH29" s="2" t="s">
        <v>546</v>
      </c>
      <c r="AI29" s="2" t="s">
        <v>547</v>
      </c>
      <c r="AJ29" s="2" t="s">
        <v>548</v>
      </c>
      <c r="AK29" s="2" t="s">
        <v>549</v>
      </c>
      <c r="AL29" s="2" t="s">
        <v>79</v>
      </c>
      <c r="AM29" s="2" t="s">
        <v>79</v>
      </c>
      <c r="AN29" s="2" t="s">
        <v>79</v>
      </c>
      <c r="AO29" s="2" t="s">
        <v>79</v>
      </c>
      <c r="AP29" s="2" t="s">
        <v>145</v>
      </c>
      <c r="AQ29" s="2" t="s">
        <v>550</v>
      </c>
      <c r="AR29" s="2" t="s">
        <v>546</v>
      </c>
      <c r="AS29" s="2" t="s">
        <v>3305</v>
      </c>
      <c r="AT29" s="2" t="s">
        <v>79</v>
      </c>
      <c r="AU29" s="2" t="s">
        <v>79</v>
      </c>
      <c r="AV29" s="2" t="s">
        <v>79</v>
      </c>
      <c r="AW29" s="2" t="s">
        <v>79</v>
      </c>
      <c r="AX29" s="2" t="s">
        <v>79</v>
      </c>
      <c r="AY29" s="2" t="s">
        <v>79</v>
      </c>
      <c r="AZ29" s="2" t="s">
        <v>79</v>
      </c>
      <c r="BA29" s="2" t="s">
        <v>79</v>
      </c>
      <c r="BB29" s="2" t="s">
        <v>79</v>
      </c>
      <c r="BC29" s="2" t="s">
        <v>79</v>
      </c>
      <c r="BD29" s="2" t="s">
        <v>79</v>
      </c>
      <c r="BE29" s="2" t="s">
        <v>79</v>
      </c>
      <c r="BF29" s="2" t="s">
        <v>79</v>
      </c>
      <c r="BG29" s="2" t="s">
        <v>79</v>
      </c>
      <c r="BH29" s="2" t="s">
        <v>79</v>
      </c>
      <c r="BI29" s="2" t="s">
        <v>79</v>
      </c>
      <c r="BJ29" s="2" t="s">
        <v>170</v>
      </c>
      <c r="BK29" s="2" t="s">
        <v>551</v>
      </c>
      <c r="BL29" s="2" t="s">
        <v>122</v>
      </c>
      <c r="BM29" s="2" t="s">
        <v>99</v>
      </c>
      <c r="BN29" s="2" t="s">
        <v>552</v>
      </c>
      <c r="BO29" s="2" t="s">
        <v>553</v>
      </c>
      <c r="BP29" s="2" t="s">
        <v>122</v>
      </c>
      <c r="BQ29" s="2" t="s">
        <v>99</v>
      </c>
      <c r="BR29" s="2" t="s">
        <v>554</v>
      </c>
      <c r="BS29" s="2" t="s">
        <v>79</v>
      </c>
      <c r="BT29" s="2" t="s">
        <v>546</v>
      </c>
      <c r="BU29" s="2" t="s">
        <v>555</v>
      </c>
      <c r="BV29" s="2" t="s">
        <v>465</v>
      </c>
      <c r="BW29" s="2" t="s">
        <v>105</v>
      </c>
      <c r="BX29" s="2" t="s">
        <v>177</v>
      </c>
      <c r="BY29" s="2">
        <v>60</v>
      </c>
      <c r="BZ29" s="2">
        <v>35</v>
      </c>
      <c r="CA29" s="2">
        <v>0</v>
      </c>
      <c r="CB29" s="2">
        <v>1000000</v>
      </c>
      <c r="CC29" s="2">
        <v>3</v>
      </c>
      <c r="CD29" s="3">
        <f>_xlfn.IFNA(VLOOKUP(M29,Sheet1!$B$4:$D$10,2,FALSE),"")</f>
        <v>37</v>
      </c>
      <c r="CE29" s="3">
        <f>_xlfn.IFNA(VLOOKUP(M29,Sheet1!$B$4:$D$10,3,FALSE),"")</f>
        <v>70</v>
      </c>
      <c r="CF29" s="3" t="str">
        <f t="shared" si="0"/>
        <v>lulus</v>
      </c>
      <c r="CG29" s="3" t="str">
        <f t="shared" si="1"/>
        <v>diterima</v>
      </c>
    </row>
    <row r="30" spans="1:85" x14ac:dyDescent="0.25">
      <c r="A30" s="2">
        <v>29</v>
      </c>
      <c r="B30" s="2">
        <v>21210387</v>
      </c>
      <c r="C30" s="2" t="s">
        <v>556</v>
      </c>
      <c r="D30" s="2" t="s">
        <v>75</v>
      </c>
      <c r="E30" s="2" t="s">
        <v>76</v>
      </c>
      <c r="F30" s="2" t="s">
        <v>77</v>
      </c>
      <c r="G30" s="2">
        <v>2101</v>
      </c>
      <c r="H30" s="2" t="s">
        <v>3919</v>
      </c>
      <c r="I30" s="2" t="s">
        <v>3909</v>
      </c>
      <c r="J30" s="2" t="str">
        <f>IF(AND(K30=0,L30=0)=TRUE,"",IF(AND(K30&gt;0,L30&gt;0)=TRUE,VLOOKUP(LEFT(L30,4)*1,[1]PRODI_2019!$D$2:$E$70,2,FALSE),M30))</f>
        <v>MANAJEMEN PEMASARAN (D3)</v>
      </c>
      <c r="K30" s="2">
        <f>_xlfn.IFNA(VLOOKUP(B30,[2]Data!$J$2:$K$224,1,FALSE),0)</f>
        <v>21210387</v>
      </c>
      <c r="L30" s="2">
        <f>_xlfn.IFNA(VLOOKUP(B30,[2]Data!$J$2:$K$224,2,FALSE),0)</f>
        <v>5502210033</v>
      </c>
      <c r="M30" s="2" t="s">
        <v>108</v>
      </c>
      <c r="N30" s="2" t="s">
        <v>109</v>
      </c>
      <c r="O30" s="2" t="s">
        <v>79</v>
      </c>
      <c r="P30" s="2" t="s">
        <v>436</v>
      </c>
      <c r="Q30" s="2" t="s">
        <v>81</v>
      </c>
      <c r="R30" s="2" t="s">
        <v>82</v>
      </c>
      <c r="S30" s="2" t="s">
        <v>557</v>
      </c>
      <c r="T30" s="2" t="s">
        <v>558</v>
      </c>
      <c r="U30" s="2" t="s">
        <v>160</v>
      </c>
      <c r="V30" s="2" t="s">
        <v>114</v>
      </c>
      <c r="W30" s="2">
        <v>2021</v>
      </c>
      <c r="X30" s="2"/>
      <c r="Y30" s="2"/>
      <c r="Z30" s="2"/>
      <c r="AA30" s="2"/>
      <c r="AB30" s="2"/>
      <c r="AC30" s="2"/>
      <c r="AD30" s="2" t="s">
        <v>559</v>
      </c>
      <c r="AE30" s="2" t="s">
        <v>560</v>
      </c>
      <c r="AF30" s="2" t="s">
        <v>561</v>
      </c>
      <c r="AG30" s="2" t="s">
        <v>562</v>
      </c>
      <c r="AH30" s="2" t="s">
        <v>212</v>
      </c>
      <c r="AI30" s="2" t="s">
        <v>563</v>
      </c>
      <c r="AJ30" s="2" t="s">
        <v>564</v>
      </c>
      <c r="AK30" s="2" t="s">
        <v>565</v>
      </c>
      <c r="AL30" s="2" t="s">
        <v>79</v>
      </c>
      <c r="AM30" s="2" t="s">
        <v>79</v>
      </c>
      <c r="AN30" s="2" t="s">
        <v>79</v>
      </c>
      <c r="AO30" s="2" t="s">
        <v>79</v>
      </c>
      <c r="AP30" s="2" t="s">
        <v>145</v>
      </c>
      <c r="AQ30" s="2" t="s">
        <v>566</v>
      </c>
      <c r="AR30" s="2" t="s">
        <v>212</v>
      </c>
      <c r="AS30" s="2" t="s">
        <v>3305</v>
      </c>
      <c r="AT30" s="2" t="s">
        <v>79</v>
      </c>
      <c r="AU30" s="2" t="s">
        <v>79</v>
      </c>
      <c r="AV30" s="2" t="s">
        <v>79</v>
      </c>
      <c r="AW30" s="2" t="s">
        <v>79</v>
      </c>
      <c r="AX30" s="2" t="s">
        <v>79</v>
      </c>
      <c r="AY30" s="2" t="s">
        <v>79</v>
      </c>
      <c r="AZ30" s="2" t="s">
        <v>79</v>
      </c>
      <c r="BA30" s="2" t="s">
        <v>79</v>
      </c>
      <c r="BB30" s="2" t="s">
        <v>79</v>
      </c>
      <c r="BC30" s="2" t="s">
        <v>79</v>
      </c>
      <c r="BD30" s="2" t="s">
        <v>79</v>
      </c>
      <c r="BE30" s="2" t="s">
        <v>79</v>
      </c>
      <c r="BF30" s="2" t="s">
        <v>79</v>
      </c>
      <c r="BG30" s="2" t="s">
        <v>79</v>
      </c>
      <c r="BH30" s="2" t="s">
        <v>79</v>
      </c>
      <c r="BI30" s="2" t="s">
        <v>79</v>
      </c>
      <c r="BJ30" s="2" t="s">
        <v>170</v>
      </c>
      <c r="BK30" s="2" t="s">
        <v>567</v>
      </c>
      <c r="BL30" s="2" t="s">
        <v>349</v>
      </c>
      <c r="BM30" s="2" t="s">
        <v>99</v>
      </c>
      <c r="BN30" s="2" t="s">
        <v>79</v>
      </c>
      <c r="BO30" s="2" t="s">
        <v>568</v>
      </c>
      <c r="BP30" s="2" t="s">
        <v>122</v>
      </c>
      <c r="BQ30" s="2" t="s">
        <v>102</v>
      </c>
      <c r="BR30" s="2" t="s">
        <v>569</v>
      </c>
      <c r="BS30" s="2" t="s">
        <v>79</v>
      </c>
      <c r="BT30" s="2" t="s">
        <v>212</v>
      </c>
      <c r="BU30" s="2" t="s">
        <v>570</v>
      </c>
      <c r="BV30" s="2" t="s">
        <v>481</v>
      </c>
      <c r="BW30" s="2" t="s">
        <v>105</v>
      </c>
      <c r="BX30" s="2" t="s">
        <v>540</v>
      </c>
      <c r="BY30" s="2">
        <v>150</v>
      </c>
      <c r="BZ30" s="2">
        <v>120</v>
      </c>
      <c r="CA30" s="2">
        <v>2000000</v>
      </c>
      <c r="CB30" s="2">
        <v>0</v>
      </c>
      <c r="CC30" s="2">
        <v>0</v>
      </c>
      <c r="CD30" s="3">
        <f>_xlfn.IFNA(VLOOKUP(M30,Sheet1!$B$4:$D$10,2,FALSE),"")</f>
        <v>38</v>
      </c>
      <c r="CE30" s="3">
        <f>_xlfn.IFNA(VLOOKUP(M30,Sheet1!$B$4:$D$10,3,FALSE),"")</f>
        <v>61</v>
      </c>
      <c r="CF30" s="3" t="str">
        <f t="shared" si="0"/>
        <v>lulus</v>
      </c>
      <c r="CG30" s="3" t="str">
        <f t="shared" si="1"/>
        <v>diterima</v>
      </c>
    </row>
    <row r="31" spans="1:85" x14ac:dyDescent="0.25">
      <c r="A31" s="2">
        <v>30</v>
      </c>
      <c r="B31" s="2">
        <v>21210413</v>
      </c>
      <c r="C31" s="2" t="s">
        <v>571</v>
      </c>
      <c r="D31" s="2" t="s">
        <v>75</v>
      </c>
      <c r="E31" s="2" t="s">
        <v>76</v>
      </c>
      <c r="F31" s="2" t="s">
        <v>77</v>
      </c>
      <c r="G31" s="2">
        <v>2101</v>
      </c>
      <c r="H31" s="2" t="s">
        <v>3919</v>
      </c>
      <c r="I31" s="2" t="s">
        <v>3909</v>
      </c>
      <c r="J31" s="2" t="str">
        <f>IF(AND(K31=0,L31=0)=TRUE,"",IF(AND(K31&gt;0,L31&gt;0)=TRUE,VLOOKUP(LEFT(L31,4)*1,[1]PRODI_2019!$D$2:$E$70,2,FALSE),M31))</f>
        <v/>
      </c>
      <c r="K31" s="2">
        <f>_xlfn.IFNA(VLOOKUP(B31,[2]Data!$J$2:$K$224,1,FALSE),0)</f>
        <v>0</v>
      </c>
      <c r="L31" s="2">
        <f>_xlfn.IFNA(VLOOKUP(B31,[2]Data!$J$2:$K$224,2,FALSE),0)</f>
        <v>0</v>
      </c>
      <c r="M31" s="2" t="s">
        <v>108</v>
      </c>
      <c r="N31" s="2" t="s">
        <v>109</v>
      </c>
      <c r="O31" s="2" t="s">
        <v>79</v>
      </c>
      <c r="P31" s="2" t="s">
        <v>436</v>
      </c>
      <c r="Q31" s="2" t="s">
        <v>110</v>
      </c>
      <c r="R31" s="2" t="s">
        <v>82</v>
      </c>
      <c r="S31" s="2" t="s">
        <v>467</v>
      </c>
      <c r="T31" s="2" t="s">
        <v>572</v>
      </c>
      <c r="U31" s="2" t="s">
        <v>113</v>
      </c>
      <c r="V31" s="2" t="s">
        <v>161</v>
      </c>
      <c r="W31" s="2">
        <v>2021</v>
      </c>
      <c r="X31" s="2"/>
      <c r="Y31" s="2"/>
      <c r="Z31" s="2"/>
      <c r="AA31" s="2"/>
      <c r="AB31" s="2"/>
      <c r="AC31" s="2"/>
      <c r="AD31" s="2" t="s">
        <v>573</v>
      </c>
      <c r="AE31" s="2" t="s">
        <v>79</v>
      </c>
      <c r="AF31" s="2" t="s">
        <v>574</v>
      </c>
      <c r="AG31" s="2" t="s">
        <v>575</v>
      </c>
      <c r="AH31" s="2" t="s">
        <v>165</v>
      </c>
      <c r="AI31" s="2" t="s">
        <v>576</v>
      </c>
      <c r="AJ31" s="2" t="s">
        <v>577</v>
      </c>
      <c r="AK31" s="2" t="s">
        <v>578</v>
      </c>
      <c r="AL31" s="2" t="s">
        <v>79</v>
      </c>
      <c r="AM31" s="2" t="s">
        <v>79</v>
      </c>
      <c r="AN31" s="2" t="s">
        <v>79</v>
      </c>
      <c r="AO31" s="2" t="s">
        <v>79</v>
      </c>
      <c r="AP31" s="2" t="s">
        <v>286</v>
      </c>
      <c r="AQ31" s="2" t="s">
        <v>122</v>
      </c>
      <c r="AR31" s="2" t="s">
        <v>122</v>
      </c>
      <c r="AS31" s="2" t="s">
        <v>86</v>
      </c>
      <c r="AT31" s="2" t="s">
        <v>79</v>
      </c>
      <c r="AU31" s="2" t="s">
        <v>79</v>
      </c>
      <c r="AV31" s="2" t="s">
        <v>79</v>
      </c>
      <c r="AW31" s="2" t="s">
        <v>79</v>
      </c>
      <c r="AX31" s="2" t="s">
        <v>79</v>
      </c>
      <c r="AY31" s="2" t="s">
        <v>79</v>
      </c>
      <c r="AZ31" s="2" t="s">
        <v>79</v>
      </c>
      <c r="BA31" s="2" t="s">
        <v>79</v>
      </c>
      <c r="BB31" s="2" t="s">
        <v>79</v>
      </c>
      <c r="BC31" s="2" t="s">
        <v>79</v>
      </c>
      <c r="BD31" s="2" t="s">
        <v>79</v>
      </c>
      <c r="BE31" s="2" t="s">
        <v>79</v>
      </c>
      <c r="BF31" s="2" t="s">
        <v>79</v>
      </c>
      <c r="BG31" s="2" t="s">
        <v>79</v>
      </c>
      <c r="BH31" s="2" t="s">
        <v>79</v>
      </c>
      <c r="BI31" s="2" t="s">
        <v>79</v>
      </c>
      <c r="BJ31" s="2" t="s">
        <v>579</v>
      </c>
      <c r="BK31" s="2" t="s">
        <v>580</v>
      </c>
      <c r="BL31" s="2" t="s">
        <v>172</v>
      </c>
      <c r="BM31" s="2" t="s">
        <v>127</v>
      </c>
      <c r="BN31" s="2" t="s">
        <v>581</v>
      </c>
      <c r="BO31" s="2" t="s">
        <v>582</v>
      </c>
      <c r="BP31" s="2" t="s">
        <v>122</v>
      </c>
      <c r="BQ31" s="2" t="s">
        <v>272</v>
      </c>
      <c r="BR31" s="2" t="s">
        <v>583</v>
      </c>
      <c r="BS31" s="2" t="s">
        <v>79</v>
      </c>
      <c r="BT31" s="2" t="s">
        <v>165</v>
      </c>
      <c r="BU31" s="2" t="s">
        <v>584</v>
      </c>
      <c r="BV31" s="2" t="s">
        <v>585</v>
      </c>
      <c r="BW31" s="2" t="s">
        <v>105</v>
      </c>
      <c r="BX31" s="2" t="s">
        <v>177</v>
      </c>
      <c r="BY31" s="2">
        <v>83</v>
      </c>
      <c r="BZ31" s="2">
        <v>56</v>
      </c>
      <c r="CA31" s="2">
        <v>10000000</v>
      </c>
      <c r="CB31" s="2">
        <v>2500000</v>
      </c>
      <c r="CC31" s="2">
        <v>4</v>
      </c>
      <c r="CD31" s="3">
        <f>_xlfn.IFNA(VLOOKUP(M31,Sheet1!$B$4:$D$10,2,FALSE),"")</f>
        <v>38</v>
      </c>
      <c r="CE31" s="3">
        <f>_xlfn.IFNA(VLOOKUP(M31,Sheet1!$B$4:$D$10,3,FALSE),"")</f>
        <v>61</v>
      </c>
      <c r="CF31" s="3" t="str">
        <f t="shared" si="0"/>
        <v>tidak</v>
      </c>
      <c r="CG31" s="3" t="str">
        <f t="shared" si="1"/>
        <v>tidak</v>
      </c>
    </row>
    <row r="32" spans="1:85" x14ac:dyDescent="0.25">
      <c r="A32" s="2">
        <v>31</v>
      </c>
      <c r="B32" s="2">
        <v>21210415</v>
      </c>
      <c r="C32" s="2" t="s">
        <v>586</v>
      </c>
      <c r="D32" s="2" t="s">
        <v>75</v>
      </c>
      <c r="E32" s="2" t="s">
        <v>76</v>
      </c>
      <c r="F32" s="2" t="s">
        <v>77</v>
      </c>
      <c r="G32" s="2">
        <v>2101</v>
      </c>
      <c r="H32" s="2" t="s">
        <v>3919</v>
      </c>
      <c r="I32" s="2" t="s">
        <v>3909</v>
      </c>
      <c r="J32" s="2" t="str">
        <f>IF(AND(K32=0,L32=0)=TRUE,"",IF(AND(K32&gt;0,L32&gt;0)=TRUE,VLOOKUP(LEFT(L32,4)*1,[1]PRODI_2019!$D$2:$E$70,2,FALSE),M32))</f>
        <v>PERBANKAN DAN KEUANGAN</v>
      </c>
      <c r="K32" s="2">
        <f>_xlfn.IFNA(VLOOKUP(B32,[2]Data!$J$2:$K$224,1,FALSE),0)</f>
        <v>21210415</v>
      </c>
      <c r="L32" s="2">
        <f>_xlfn.IFNA(VLOOKUP(B32,[2]Data!$J$2:$K$224,2,FALSE),0)</f>
        <v>5504210001</v>
      </c>
      <c r="M32" s="2" t="s">
        <v>157</v>
      </c>
      <c r="N32" s="2" t="s">
        <v>78</v>
      </c>
      <c r="O32" s="2" t="s">
        <v>79</v>
      </c>
      <c r="P32" s="2" t="s">
        <v>436</v>
      </c>
      <c r="Q32" s="2" t="s">
        <v>110</v>
      </c>
      <c r="R32" s="2" t="s">
        <v>82</v>
      </c>
      <c r="S32" s="2" t="s">
        <v>587</v>
      </c>
      <c r="T32" s="2" t="s">
        <v>588</v>
      </c>
      <c r="U32" s="2" t="s">
        <v>85</v>
      </c>
      <c r="V32" s="2" t="s">
        <v>182</v>
      </c>
      <c r="W32" s="2">
        <v>2021</v>
      </c>
      <c r="X32" s="2"/>
      <c r="Y32" s="2"/>
      <c r="Z32" s="2"/>
      <c r="AA32" s="2"/>
      <c r="AB32" s="2"/>
      <c r="AC32" s="2"/>
      <c r="AD32" s="2" t="s">
        <v>589</v>
      </c>
      <c r="AE32" s="2" t="s">
        <v>79</v>
      </c>
      <c r="AF32" s="2" t="s">
        <v>485</v>
      </c>
      <c r="AG32" s="2" t="s">
        <v>373</v>
      </c>
      <c r="AH32" s="2" t="s">
        <v>212</v>
      </c>
      <c r="AI32" s="2" t="s">
        <v>590</v>
      </c>
      <c r="AJ32" s="2" t="s">
        <v>591</v>
      </c>
      <c r="AK32" s="2" t="s">
        <v>592</v>
      </c>
      <c r="AL32" s="2" t="s">
        <v>79</v>
      </c>
      <c r="AM32" s="2" t="s">
        <v>79</v>
      </c>
      <c r="AN32" s="2" t="s">
        <v>79</v>
      </c>
      <c r="AO32" s="2" t="s">
        <v>79</v>
      </c>
      <c r="AP32" s="2" t="s">
        <v>145</v>
      </c>
      <c r="AQ32" s="2" t="s">
        <v>593</v>
      </c>
      <c r="AR32" s="2" t="s">
        <v>212</v>
      </c>
      <c r="AS32" s="2" t="s">
        <v>3305</v>
      </c>
      <c r="AT32" s="2" t="s">
        <v>79</v>
      </c>
      <c r="AU32" s="2" t="s">
        <v>79</v>
      </c>
      <c r="AV32" s="2" t="s">
        <v>79</v>
      </c>
      <c r="AW32" s="2" t="s">
        <v>79</v>
      </c>
      <c r="AX32" s="2" t="s">
        <v>79</v>
      </c>
      <c r="AY32" s="2" t="s">
        <v>79</v>
      </c>
      <c r="AZ32" s="2" t="s">
        <v>79</v>
      </c>
      <c r="BA32" s="2" t="s">
        <v>79</v>
      </c>
      <c r="BB32" s="2" t="s">
        <v>79</v>
      </c>
      <c r="BC32" s="2" t="s">
        <v>79</v>
      </c>
      <c r="BD32" s="2" t="s">
        <v>79</v>
      </c>
      <c r="BE32" s="2" t="s">
        <v>79</v>
      </c>
      <c r="BF32" s="2" t="s">
        <v>79</v>
      </c>
      <c r="BG32" s="2" t="s">
        <v>79</v>
      </c>
      <c r="BH32" s="2" t="s">
        <v>79</v>
      </c>
      <c r="BI32" s="2" t="s">
        <v>79</v>
      </c>
      <c r="BJ32" s="2" t="s">
        <v>594</v>
      </c>
      <c r="BK32" s="2" t="s">
        <v>595</v>
      </c>
      <c r="BL32" s="2" t="s">
        <v>172</v>
      </c>
      <c r="BM32" s="2" t="s">
        <v>99</v>
      </c>
      <c r="BN32" s="2" t="s">
        <v>596</v>
      </c>
      <c r="BO32" s="2" t="s">
        <v>597</v>
      </c>
      <c r="BP32" s="2" t="s">
        <v>122</v>
      </c>
      <c r="BQ32" s="2" t="s">
        <v>127</v>
      </c>
      <c r="BR32" s="2" t="s">
        <v>589</v>
      </c>
      <c r="BS32" s="2" t="s">
        <v>79</v>
      </c>
      <c r="BT32" s="2" t="s">
        <v>212</v>
      </c>
      <c r="BU32" s="2" t="s">
        <v>598</v>
      </c>
      <c r="BV32" s="2" t="s">
        <v>451</v>
      </c>
      <c r="BW32" s="2" t="s">
        <v>105</v>
      </c>
      <c r="BX32" s="2" t="s">
        <v>177</v>
      </c>
      <c r="BY32" s="2">
        <v>60</v>
      </c>
      <c r="BZ32" s="2">
        <v>45</v>
      </c>
      <c r="CA32" s="2">
        <v>9000000</v>
      </c>
      <c r="CB32" s="2">
        <v>0</v>
      </c>
      <c r="CC32" s="2">
        <v>2</v>
      </c>
      <c r="CD32" s="3">
        <f>_xlfn.IFNA(VLOOKUP(M32,Sheet1!$B$4:$D$10,2,FALSE),"")</f>
        <v>13</v>
      </c>
      <c r="CE32" s="3">
        <f>_xlfn.IFNA(VLOOKUP(M32,Sheet1!$B$4:$D$10,3,FALSE),"")</f>
        <v>52</v>
      </c>
      <c r="CF32" s="3" t="str">
        <f t="shared" si="0"/>
        <v>lulus</v>
      </c>
      <c r="CG32" s="3" t="str">
        <f t="shared" si="1"/>
        <v>diterima</v>
      </c>
    </row>
    <row r="33" spans="1:85" x14ac:dyDescent="0.25">
      <c r="A33" s="2">
        <v>32</v>
      </c>
      <c r="B33" s="2">
        <v>21210438</v>
      </c>
      <c r="C33" s="2" t="s">
        <v>599</v>
      </c>
      <c r="D33" s="2" t="s">
        <v>75</v>
      </c>
      <c r="E33" s="2" t="s">
        <v>76</v>
      </c>
      <c r="F33" s="2" t="s">
        <v>77</v>
      </c>
      <c r="G33" s="2">
        <v>2101</v>
      </c>
      <c r="H33" s="2" t="s">
        <v>3919</v>
      </c>
      <c r="I33" s="2" t="s">
        <v>3909</v>
      </c>
      <c r="J33" s="2" t="str">
        <f>IF(AND(K33=0,L33=0)=TRUE,"",IF(AND(K33&gt;0,L33&gt;0)=TRUE,VLOOKUP(LEFT(L33,4)*1,[1]PRODI_2019!$D$2:$E$70,2,FALSE),M33))</f>
        <v>PERPAJAKAN</v>
      </c>
      <c r="K33" s="2">
        <f>_xlfn.IFNA(VLOOKUP(B33,[2]Data!$J$2:$K$224,1,FALSE),0)</f>
        <v>21210438</v>
      </c>
      <c r="L33" s="2">
        <f>_xlfn.IFNA(VLOOKUP(B33,[2]Data!$J$2:$K$224,2,FALSE),0)</f>
        <v>5503210012</v>
      </c>
      <c r="M33" s="2" t="s">
        <v>78</v>
      </c>
      <c r="N33" s="2" t="s">
        <v>109</v>
      </c>
      <c r="O33" s="2" t="s">
        <v>79</v>
      </c>
      <c r="P33" s="2" t="s">
        <v>436</v>
      </c>
      <c r="Q33" s="2" t="s">
        <v>81</v>
      </c>
      <c r="R33" s="2" t="s">
        <v>82</v>
      </c>
      <c r="S33" s="2" t="s">
        <v>202</v>
      </c>
      <c r="T33" s="2" t="s">
        <v>600</v>
      </c>
      <c r="U33" s="2" t="s">
        <v>138</v>
      </c>
      <c r="V33" s="2" t="s">
        <v>114</v>
      </c>
      <c r="W33" s="2">
        <v>2021</v>
      </c>
      <c r="X33" s="2">
        <v>83</v>
      </c>
      <c r="Y33" s="2">
        <v>86</v>
      </c>
      <c r="Z33" s="2">
        <v>87</v>
      </c>
      <c r="AA33" s="2"/>
      <c r="AB33" s="2"/>
      <c r="AC33" s="2"/>
      <c r="AD33" s="2" t="s">
        <v>601</v>
      </c>
      <c r="AE33" s="2" t="s">
        <v>79</v>
      </c>
      <c r="AF33" s="2" t="s">
        <v>602</v>
      </c>
      <c r="AG33" s="2" t="s">
        <v>575</v>
      </c>
      <c r="AH33" s="2" t="s">
        <v>165</v>
      </c>
      <c r="AI33" s="2" t="s">
        <v>603</v>
      </c>
      <c r="AJ33" s="2" t="s">
        <v>604</v>
      </c>
      <c r="AK33" s="2" t="s">
        <v>605</v>
      </c>
      <c r="AL33" s="2" t="s">
        <v>79</v>
      </c>
      <c r="AM33" s="2" t="s">
        <v>79</v>
      </c>
      <c r="AN33" s="2" t="s">
        <v>79</v>
      </c>
      <c r="AO33" s="2" t="s">
        <v>606</v>
      </c>
      <c r="AP33" s="2" t="s">
        <v>94</v>
      </c>
      <c r="AQ33" s="2" t="s">
        <v>420</v>
      </c>
      <c r="AR33" s="2" t="s">
        <v>227</v>
      </c>
      <c r="AS33" s="2" t="s">
        <v>3305</v>
      </c>
      <c r="AT33" s="2" t="s">
        <v>79</v>
      </c>
      <c r="AU33" s="2" t="s">
        <v>79</v>
      </c>
      <c r="AV33" s="2" t="s">
        <v>79</v>
      </c>
      <c r="AW33" s="2" t="s">
        <v>79</v>
      </c>
      <c r="AX33" s="2" t="s">
        <v>79</v>
      </c>
      <c r="AY33" s="2" t="s">
        <v>79</v>
      </c>
      <c r="AZ33" s="2" t="s">
        <v>79</v>
      </c>
      <c r="BA33" s="2" t="s">
        <v>79</v>
      </c>
      <c r="BB33" s="2" t="s">
        <v>79</v>
      </c>
      <c r="BC33" s="2" t="s">
        <v>79</v>
      </c>
      <c r="BD33" s="2" t="s">
        <v>79</v>
      </c>
      <c r="BE33" s="2" t="s">
        <v>79</v>
      </c>
      <c r="BF33" s="2" t="s">
        <v>79</v>
      </c>
      <c r="BG33" s="2" t="s">
        <v>79</v>
      </c>
      <c r="BH33" s="2" t="s">
        <v>79</v>
      </c>
      <c r="BI33" s="2" t="s">
        <v>79</v>
      </c>
      <c r="BJ33" s="2" t="s">
        <v>607</v>
      </c>
      <c r="BK33" s="2" t="s">
        <v>608</v>
      </c>
      <c r="BL33" s="2" t="s">
        <v>408</v>
      </c>
      <c r="BM33" s="2" t="s">
        <v>99</v>
      </c>
      <c r="BN33" s="2" t="s">
        <v>609</v>
      </c>
      <c r="BO33" s="2" t="s">
        <v>610</v>
      </c>
      <c r="BP33" s="2" t="s">
        <v>122</v>
      </c>
      <c r="BQ33" s="2" t="s">
        <v>99</v>
      </c>
      <c r="BR33" s="2" t="s">
        <v>611</v>
      </c>
      <c r="BS33" s="2" t="s">
        <v>79</v>
      </c>
      <c r="BT33" s="2" t="s">
        <v>165</v>
      </c>
      <c r="BU33" s="2" t="s">
        <v>612</v>
      </c>
      <c r="BV33" s="2" t="s">
        <v>465</v>
      </c>
      <c r="BW33" s="2" t="s">
        <v>105</v>
      </c>
      <c r="BX33" s="2" t="s">
        <v>177</v>
      </c>
      <c r="BY33" s="2">
        <v>89</v>
      </c>
      <c r="BZ33" s="2">
        <v>70</v>
      </c>
      <c r="CA33" s="2">
        <v>3000000</v>
      </c>
      <c r="CB33" s="2">
        <v>0</v>
      </c>
      <c r="CC33" s="2">
        <v>2</v>
      </c>
      <c r="CD33" s="3">
        <f>_xlfn.IFNA(VLOOKUP(M33,Sheet1!$B$4:$D$10,2,FALSE),"")</f>
        <v>37</v>
      </c>
      <c r="CE33" s="3">
        <f>_xlfn.IFNA(VLOOKUP(M33,Sheet1!$B$4:$D$10,3,FALSE),"")</f>
        <v>70</v>
      </c>
      <c r="CF33" s="3" t="str">
        <f t="shared" si="0"/>
        <v>lulus</v>
      </c>
      <c r="CG33" s="3" t="str">
        <f t="shared" si="1"/>
        <v>diterima</v>
      </c>
    </row>
    <row r="34" spans="1:85" x14ac:dyDescent="0.25">
      <c r="A34" s="2">
        <v>33</v>
      </c>
      <c r="B34" s="2">
        <v>21210441</v>
      </c>
      <c r="C34" s="2" t="s">
        <v>613</v>
      </c>
      <c r="D34" s="2" t="s">
        <v>75</v>
      </c>
      <c r="E34" s="2" t="s">
        <v>76</v>
      </c>
      <c r="F34" s="2" t="s">
        <v>77</v>
      </c>
      <c r="G34" s="2">
        <v>2101</v>
      </c>
      <c r="H34" s="2" t="s">
        <v>3919</v>
      </c>
      <c r="I34" s="2" t="s">
        <v>3909</v>
      </c>
      <c r="J34" s="2" t="str">
        <f>IF(AND(K34=0,L34=0)=TRUE,"",IF(AND(K34&gt;0,L34&gt;0)=TRUE,VLOOKUP(LEFT(L34,4)*1,[1]PRODI_2019!$D$2:$E$70,2,FALSE),M34))</f>
        <v>PERPAJAKAN</v>
      </c>
      <c r="K34" s="2">
        <f>_xlfn.IFNA(VLOOKUP(B34,[2]Data!$J$2:$K$224,1,FALSE),0)</f>
        <v>21210441</v>
      </c>
      <c r="L34" s="2">
        <f>_xlfn.IFNA(VLOOKUP(B34,[2]Data!$J$2:$K$224,2,FALSE),0)</f>
        <v>5503210025</v>
      </c>
      <c r="M34" s="2" t="s">
        <v>78</v>
      </c>
      <c r="N34" s="2" t="s">
        <v>157</v>
      </c>
      <c r="O34" s="2" t="s">
        <v>79</v>
      </c>
      <c r="P34" s="2" t="s">
        <v>436</v>
      </c>
      <c r="Q34" s="2" t="s">
        <v>110</v>
      </c>
      <c r="R34" s="2" t="s">
        <v>82</v>
      </c>
      <c r="S34" s="2" t="s">
        <v>614</v>
      </c>
      <c r="T34" s="2" t="s">
        <v>615</v>
      </c>
      <c r="U34" s="2" t="s">
        <v>160</v>
      </c>
      <c r="V34" s="2" t="s">
        <v>114</v>
      </c>
      <c r="W34" s="2">
        <v>2021</v>
      </c>
      <c r="X34" s="2">
        <v>0</v>
      </c>
      <c r="Y34" s="2">
        <v>0</v>
      </c>
      <c r="Z34" s="2">
        <v>0</v>
      </c>
      <c r="AA34" s="2"/>
      <c r="AB34" s="2"/>
      <c r="AC34" s="2"/>
      <c r="AD34" s="2" t="s">
        <v>616</v>
      </c>
      <c r="AE34" s="2" t="s">
        <v>123</v>
      </c>
      <c r="AF34" s="2" t="s">
        <v>617</v>
      </c>
      <c r="AG34" s="2" t="s">
        <v>618</v>
      </c>
      <c r="AH34" s="2" t="s">
        <v>90</v>
      </c>
      <c r="AI34" s="2" t="s">
        <v>619</v>
      </c>
      <c r="AJ34" s="2" t="s">
        <v>620</v>
      </c>
      <c r="AK34" s="2" t="s">
        <v>621</v>
      </c>
      <c r="AL34" s="2" t="s">
        <v>122</v>
      </c>
      <c r="AM34" s="2" t="s">
        <v>123</v>
      </c>
      <c r="AN34" s="2" t="s">
        <v>123</v>
      </c>
      <c r="AO34" s="2" t="s">
        <v>123</v>
      </c>
      <c r="AP34" s="2" t="s">
        <v>145</v>
      </c>
      <c r="AQ34" s="2" t="s">
        <v>622</v>
      </c>
      <c r="AR34" s="2" t="s">
        <v>90</v>
      </c>
      <c r="AS34" s="2" t="s">
        <v>3305</v>
      </c>
      <c r="AT34" s="2" t="s">
        <v>79</v>
      </c>
      <c r="AU34" s="2" t="s">
        <v>79</v>
      </c>
      <c r="AV34" s="2" t="s">
        <v>79</v>
      </c>
      <c r="AW34" s="2" t="s">
        <v>79</v>
      </c>
      <c r="AX34" s="2" t="s">
        <v>79</v>
      </c>
      <c r="AY34" s="2" t="s">
        <v>79</v>
      </c>
      <c r="AZ34" s="2" t="s">
        <v>79</v>
      </c>
      <c r="BA34" s="2" t="s">
        <v>79</v>
      </c>
      <c r="BB34" s="2" t="s">
        <v>79</v>
      </c>
      <c r="BC34" s="2" t="s">
        <v>79</v>
      </c>
      <c r="BD34" s="2" t="s">
        <v>79</v>
      </c>
      <c r="BE34" s="2" t="s">
        <v>79</v>
      </c>
      <c r="BF34" s="2" t="s">
        <v>79</v>
      </c>
      <c r="BG34" s="2" t="s">
        <v>79</v>
      </c>
      <c r="BH34" s="2" t="s">
        <v>79</v>
      </c>
      <c r="BI34" s="2" t="s">
        <v>79</v>
      </c>
      <c r="BJ34" s="2" t="s">
        <v>623</v>
      </c>
      <c r="BK34" s="2" t="s">
        <v>624</v>
      </c>
      <c r="BL34" s="2" t="s">
        <v>172</v>
      </c>
      <c r="BM34" s="2" t="s">
        <v>99</v>
      </c>
      <c r="BN34" s="2" t="s">
        <v>625</v>
      </c>
      <c r="BO34" s="2" t="s">
        <v>626</v>
      </c>
      <c r="BP34" s="2" t="s">
        <v>190</v>
      </c>
      <c r="BQ34" s="2" t="s">
        <v>127</v>
      </c>
      <c r="BR34" s="2" t="s">
        <v>627</v>
      </c>
      <c r="BS34" s="2" t="s">
        <v>79</v>
      </c>
      <c r="BT34" s="2" t="s">
        <v>90</v>
      </c>
      <c r="BU34" s="2" t="s">
        <v>628</v>
      </c>
      <c r="BV34" s="2" t="s">
        <v>465</v>
      </c>
      <c r="BW34" s="2" t="s">
        <v>105</v>
      </c>
      <c r="BX34" s="2" t="s">
        <v>177</v>
      </c>
      <c r="BY34" s="2">
        <v>112</v>
      </c>
      <c r="BZ34" s="2">
        <v>112</v>
      </c>
      <c r="CA34" s="2">
        <v>1500000</v>
      </c>
      <c r="CB34" s="2">
        <v>3626000</v>
      </c>
      <c r="CC34" s="2">
        <v>1</v>
      </c>
      <c r="CD34" s="3">
        <f>_xlfn.IFNA(VLOOKUP(M34,Sheet1!$B$4:$D$10,2,FALSE),"")</f>
        <v>37</v>
      </c>
      <c r="CE34" s="3">
        <f>_xlfn.IFNA(VLOOKUP(M34,Sheet1!$B$4:$D$10,3,FALSE),"")</f>
        <v>70</v>
      </c>
      <c r="CF34" s="3" t="str">
        <f t="shared" si="0"/>
        <v>lulus</v>
      </c>
      <c r="CG34" s="3" t="str">
        <f t="shared" si="1"/>
        <v>diterima</v>
      </c>
    </row>
    <row r="35" spans="1:85" x14ac:dyDescent="0.25">
      <c r="A35" s="2">
        <v>34</v>
      </c>
      <c r="B35" s="2">
        <v>21210455</v>
      </c>
      <c r="C35" s="2" t="s">
        <v>629</v>
      </c>
      <c r="D35" s="2" t="s">
        <v>75</v>
      </c>
      <c r="E35" s="2" t="s">
        <v>76</v>
      </c>
      <c r="F35" s="2" t="s">
        <v>77</v>
      </c>
      <c r="G35" s="2">
        <v>2101</v>
      </c>
      <c r="H35" s="2" t="s">
        <v>3919</v>
      </c>
      <c r="I35" s="2" t="s">
        <v>3909</v>
      </c>
      <c r="J35" s="2" t="str">
        <f>IF(AND(K35=0,L35=0)=TRUE,"",IF(AND(K35&gt;0,L35&gt;0)=TRUE,VLOOKUP(LEFT(L35,4)*1,[1]PRODI_2019!$D$2:$E$70,2,FALSE),M35))</f>
        <v>PERPAJAKAN</v>
      </c>
      <c r="K35" s="2">
        <f>_xlfn.IFNA(VLOOKUP(B35,[2]Data!$J$2:$K$224,1,FALSE),0)</f>
        <v>21210455</v>
      </c>
      <c r="L35" s="2">
        <f>_xlfn.IFNA(VLOOKUP(B35,[2]Data!$J$2:$K$224,2,FALSE),0)</f>
        <v>5503210005</v>
      </c>
      <c r="M35" s="2" t="s">
        <v>78</v>
      </c>
      <c r="N35" s="2" t="s">
        <v>157</v>
      </c>
      <c r="O35" s="2" t="s">
        <v>79</v>
      </c>
      <c r="P35" s="2" t="s">
        <v>436</v>
      </c>
      <c r="Q35" s="2" t="s">
        <v>110</v>
      </c>
      <c r="R35" s="2" t="s">
        <v>82</v>
      </c>
      <c r="S35" s="2" t="s">
        <v>630</v>
      </c>
      <c r="T35" s="2" t="s">
        <v>631</v>
      </c>
      <c r="U35" s="2" t="s">
        <v>160</v>
      </c>
      <c r="V35" s="2" t="s">
        <v>114</v>
      </c>
      <c r="W35" s="2">
        <v>2021</v>
      </c>
      <c r="X35" s="2">
        <v>98</v>
      </c>
      <c r="Y35" s="2">
        <v>90</v>
      </c>
      <c r="Z35" s="2">
        <v>80</v>
      </c>
      <c r="AA35" s="2"/>
      <c r="AB35" s="2"/>
      <c r="AC35" s="2"/>
      <c r="AD35" s="2" t="s">
        <v>632</v>
      </c>
      <c r="AE35" s="2" t="s">
        <v>123</v>
      </c>
      <c r="AF35" s="2" t="s">
        <v>633</v>
      </c>
      <c r="AG35" s="2" t="s">
        <v>373</v>
      </c>
      <c r="AH35" s="2" t="s">
        <v>212</v>
      </c>
      <c r="AI35" s="2" t="s">
        <v>634</v>
      </c>
      <c r="AJ35" s="2" t="s">
        <v>635</v>
      </c>
      <c r="AK35" s="2" t="s">
        <v>636</v>
      </c>
      <c r="AL35" s="2" t="s">
        <v>79</v>
      </c>
      <c r="AM35" s="2" t="s">
        <v>123</v>
      </c>
      <c r="AN35" s="2" t="s">
        <v>123</v>
      </c>
      <c r="AO35" s="2" t="s">
        <v>637</v>
      </c>
      <c r="AP35" s="2" t="s">
        <v>145</v>
      </c>
      <c r="AQ35" s="2" t="s">
        <v>638</v>
      </c>
      <c r="AR35" s="2" t="s">
        <v>118</v>
      </c>
      <c r="AS35" s="2" t="s">
        <v>3305</v>
      </c>
      <c r="AT35" s="2" t="s">
        <v>79</v>
      </c>
      <c r="AU35" s="2" t="s">
        <v>79</v>
      </c>
      <c r="AV35" s="2" t="s">
        <v>79</v>
      </c>
      <c r="AW35" s="2" t="s">
        <v>79</v>
      </c>
      <c r="AX35" s="2" t="s">
        <v>79</v>
      </c>
      <c r="AY35" s="2" t="s">
        <v>79</v>
      </c>
      <c r="AZ35" s="2" t="s">
        <v>79</v>
      </c>
      <c r="BA35" s="2" t="s">
        <v>79</v>
      </c>
      <c r="BB35" s="2" t="s">
        <v>79</v>
      </c>
      <c r="BC35" s="2" t="s">
        <v>79</v>
      </c>
      <c r="BD35" s="2" t="s">
        <v>79</v>
      </c>
      <c r="BE35" s="2" t="s">
        <v>79</v>
      </c>
      <c r="BF35" s="2" t="s">
        <v>79</v>
      </c>
      <c r="BG35" s="2" t="s">
        <v>79</v>
      </c>
      <c r="BH35" s="2" t="s">
        <v>79</v>
      </c>
      <c r="BI35" s="2" t="s">
        <v>79</v>
      </c>
      <c r="BJ35" s="2" t="s">
        <v>639</v>
      </c>
      <c r="BK35" s="2" t="s">
        <v>640</v>
      </c>
      <c r="BL35" s="2" t="s">
        <v>190</v>
      </c>
      <c r="BM35" s="2" t="s">
        <v>380</v>
      </c>
      <c r="BN35" s="2" t="s">
        <v>641</v>
      </c>
      <c r="BO35" s="2" t="s">
        <v>642</v>
      </c>
      <c r="BP35" s="2" t="s">
        <v>643</v>
      </c>
      <c r="BQ35" s="2" t="s">
        <v>127</v>
      </c>
      <c r="BR35" s="2" t="s">
        <v>644</v>
      </c>
      <c r="BS35" s="2" t="s">
        <v>79</v>
      </c>
      <c r="BT35" s="2" t="s">
        <v>212</v>
      </c>
      <c r="BU35" s="2" t="s">
        <v>645</v>
      </c>
      <c r="BV35" s="2" t="s">
        <v>451</v>
      </c>
      <c r="BW35" s="2" t="s">
        <v>276</v>
      </c>
      <c r="BX35" s="2" t="s">
        <v>177</v>
      </c>
      <c r="BY35" s="2">
        <v>150</v>
      </c>
      <c r="BZ35" s="2">
        <v>100</v>
      </c>
      <c r="CA35" s="2">
        <v>3973000</v>
      </c>
      <c r="CB35" s="2">
        <v>2130000</v>
      </c>
      <c r="CC35" s="2">
        <v>2</v>
      </c>
      <c r="CD35" s="3">
        <f>_xlfn.IFNA(VLOOKUP(M35,Sheet1!$B$4:$D$10,2,FALSE),"")</f>
        <v>37</v>
      </c>
      <c r="CE35" s="3">
        <f>_xlfn.IFNA(VLOOKUP(M35,Sheet1!$B$4:$D$10,3,FALSE),"")</f>
        <v>70</v>
      </c>
      <c r="CF35" s="3" t="str">
        <f t="shared" si="0"/>
        <v>lulus</v>
      </c>
      <c r="CG35" s="3" t="str">
        <f t="shared" si="1"/>
        <v>diterima</v>
      </c>
    </row>
    <row r="36" spans="1:85" x14ac:dyDescent="0.25">
      <c r="A36" s="2">
        <v>35</v>
      </c>
      <c r="B36" s="2">
        <v>21210459</v>
      </c>
      <c r="C36" s="2" t="s">
        <v>646</v>
      </c>
      <c r="D36" s="2" t="s">
        <v>75</v>
      </c>
      <c r="E36" s="2" t="s">
        <v>76</v>
      </c>
      <c r="F36" s="2" t="s">
        <v>77</v>
      </c>
      <c r="G36" s="2">
        <v>2101</v>
      </c>
      <c r="H36" s="2" t="s">
        <v>3919</v>
      </c>
      <c r="I36" s="2" t="s">
        <v>3909</v>
      </c>
      <c r="J36" s="2" t="str">
        <f>IF(AND(K36=0,L36=0)=TRUE,"",IF(AND(K36&gt;0,L36&gt;0)=TRUE,VLOOKUP(LEFT(L36,4)*1,[1]PRODI_2019!$D$2:$E$70,2,FALSE),M36))</f>
        <v>AKUNTANSI D3</v>
      </c>
      <c r="K36" s="2">
        <f>_xlfn.IFNA(VLOOKUP(B36,[2]Data!$J$2:$K$224,1,FALSE),0)</f>
        <v>21210459</v>
      </c>
      <c r="L36" s="2">
        <f>_xlfn.IFNA(VLOOKUP(B36,[2]Data!$J$2:$K$224,2,FALSE),0)</f>
        <v>5501210025</v>
      </c>
      <c r="M36" s="2" t="s">
        <v>109</v>
      </c>
      <c r="N36" s="2" t="s">
        <v>108</v>
      </c>
      <c r="O36" s="2" t="s">
        <v>79</v>
      </c>
      <c r="P36" s="2" t="s">
        <v>436</v>
      </c>
      <c r="Q36" s="2" t="s">
        <v>81</v>
      </c>
      <c r="R36" s="2" t="s">
        <v>82</v>
      </c>
      <c r="S36" s="2" t="s">
        <v>647</v>
      </c>
      <c r="T36" s="2" t="s">
        <v>648</v>
      </c>
      <c r="U36" s="2" t="s">
        <v>138</v>
      </c>
      <c r="V36" s="2" t="s">
        <v>161</v>
      </c>
      <c r="W36" s="2">
        <v>2020</v>
      </c>
      <c r="X36" s="2"/>
      <c r="Y36" s="2"/>
      <c r="Z36" s="2"/>
      <c r="AA36" s="2"/>
      <c r="AB36" s="2"/>
      <c r="AC36" s="2"/>
      <c r="AD36" s="2" t="s">
        <v>649</v>
      </c>
      <c r="AE36" s="2" t="s">
        <v>79</v>
      </c>
      <c r="AF36" s="2" t="s">
        <v>650</v>
      </c>
      <c r="AG36" s="2" t="s">
        <v>246</v>
      </c>
      <c r="AH36" s="2" t="s">
        <v>227</v>
      </c>
      <c r="AI36" s="2" t="s">
        <v>651</v>
      </c>
      <c r="AJ36" s="2" t="s">
        <v>652</v>
      </c>
      <c r="AK36" s="2" t="s">
        <v>653</v>
      </c>
      <c r="AL36" s="2" t="s">
        <v>130</v>
      </c>
      <c r="AM36" s="2" t="s">
        <v>654</v>
      </c>
      <c r="AN36" s="2" t="s">
        <v>79</v>
      </c>
      <c r="AO36" s="2" t="s">
        <v>79</v>
      </c>
      <c r="AP36" s="2" t="s">
        <v>145</v>
      </c>
      <c r="AQ36" s="2" t="s">
        <v>655</v>
      </c>
      <c r="AR36" s="2" t="s">
        <v>212</v>
      </c>
      <c r="AS36" s="2" t="s">
        <v>3305</v>
      </c>
      <c r="AT36" s="2" t="s">
        <v>79</v>
      </c>
      <c r="AU36" s="2" t="s">
        <v>79</v>
      </c>
      <c r="AV36" s="2" t="s">
        <v>79</v>
      </c>
      <c r="AW36" s="2" t="s">
        <v>79</v>
      </c>
      <c r="AX36" s="2" t="s">
        <v>79</v>
      </c>
      <c r="AY36" s="2" t="s">
        <v>79</v>
      </c>
      <c r="AZ36" s="2" t="s">
        <v>79</v>
      </c>
      <c r="BA36" s="2" t="s">
        <v>79</v>
      </c>
      <c r="BB36" s="2" t="s">
        <v>79</v>
      </c>
      <c r="BC36" s="2" t="s">
        <v>79</v>
      </c>
      <c r="BD36" s="2" t="s">
        <v>79</v>
      </c>
      <c r="BE36" s="2" t="s">
        <v>79</v>
      </c>
      <c r="BF36" s="2" t="s">
        <v>79</v>
      </c>
      <c r="BG36" s="2" t="s">
        <v>79</v>
      </c>
      <c r="BH36" s="2" t="s">
        <v>79</v>
      </c>
      <c r="BI36" s="2" t="s">
        <v>79</v>
      </c>
      <c r="BJ36" s="2" t="s">
        <v>170</v>
      </c>
      <c r="BK36" s="2" t="s">
        <v>656</v>
      </c>
      <c r="BL36" s="2" t="s">
        <v>214</v>
      </c>
      <c r="BM36" s="2" t="s">
        <v>127</v>
      </c>
      <c r="BN36" s="2" t="s">
        <v>657</v>
      </c>
      <c r="BO36" s="2" t="s">
        <v>658</v>
      </c>
      <c r="BP36" s="2" t="s">
        <v>130</v>
      </c>
      <c r="BQ36" s="2" t="s">
        <v>127</v>
      </c>
      <c r="BR36" s="2" t="s">
        <v>659</v>
      </c>
      <c r="BS36" s="2" t="s">
        <v>79</v>
      </c>
      <c r="BT36" s="2" t="s">
        <v>227</v>
      </c>
      <c r="BU36" s="2" t="s">
        <v>660</v>
      </c>
      <c r="BV36" s="2" t="s">
        <v>451</v>
      </c>
      <c r="BW36" s="2" t="s">
        <v>276</v>
      </c>
      <c r="BX36" s="2" t="s">
        <v>177</v>
      </c>
      <c r="BY36" s="2">
        <v>90</v>
      </c>
      <c r="BZ36" s="2">
        <v>85</v>
      </c>
      <c r="CA36" s="2">
        <v>5000000</v>
      </c>
      <c r="CB36" s="2">
        <v>3000000</v>
      </c>
      <c r="CC36" s="2">
        <v>3</v>
      </c>
      <c r="CD36" s="3">
        <f>_xlfn.IFNA(VLOOKUP(M36,Sheet1!$B$4:$D$10,2,FALSE),"")</f>
        <v>43</v>
      </c>
      <c r="CE36" s="3">
        <f>_xlfn.IFNA(VLOOKUP(M36,Sheet1!$B$4:$D$10,3,FALSE),"")</f>
        <v>75</v>
      </c>
      <c r="CF36" s="3" t="str">
        <f t="shared" si="0"/>
        <v>lulus</v>
      </c>
      <c r="CG36" s="3" t="str">
        <f t="shared" si="1"/>
        <v>diterima</v>
      </c>
    </row>
    <row r="37" spans="1:85" x14ac:dyDescent="0.25">
      <c r="A37" s="2">
        <v>36</v>
      </c>
      <c r="B37" s="2">
        <v>21210474</v>
      </c>
      <c r="C37" s="2" t="s">
        <v>661</v>
      </c>
      <c r="D37" s="2" t="s">
        <v>75</v>
      </c>
      <c r="E37" s="2" t="s">
        <v>76</v>
      </c>
      <c r="F37" s="2" t="s">
        <v>77</v>
      </c>
      <c r="G37" s="2">
        <v>2101</v>
      </c>
      <c r="H37" s="2" t="s">
        <v>3919</v>
      </c>
      <c r="I37" s="2" t="s">
        <v>3909</v>
      </c>
      <c r="J37" s="2" t="str">
        <f>IF(AND(K37=0,L37=0)=TRUE,"",IF(AND(K37&gt;0,L37&gt;0)=TRUE,VLOOKUP(LEFT(L37,4)*1,[1]PRODI_2019!$D$2:$E$70,2,FALSE),M37))</f>
        <v>MANAJEMEN PEMASARAN (D3)</v>
      </c>
      <c r="K37" s="2">
        <f>_xlfn.IFNA(VLOOKUP(B37,[2]Data!$J$2:$K$224,1,FALSE),0)</f>
        <v>21210474</v>
      </c>
      <c r="L37" s="2">
        <f>_xlfn.IFNA(VLOOKUP(B37,[2]Data!$J$2:$K$224,2,FALSE),0)</f>
        <v>5502210027</v>
      </c>
      <c r="M37" s="2" t="s">
        <v>108</v>
      </c>
      <c r="N37" s="2" t="s">
        <v>109</v>
      </c>
      <c r="O37" s="2" t="s">
        <v>79</v>
      </c>
      <c r="P37" s="2" t="s">
        <v>436</v>
      </c>
      <c r="Q37" s="2" t="s">
        <v>81</v>
      </c>
      <c r="R37" s="2" t="s">
        <v>82</v>
      </c>
      <c r="S37" s="2" t="s">
        <v>339</v>
      </c>
      <c r="T37" s="2" t="s">
        <v>662</v>
      </c>
      <c r="U37" s="2" t="s">
        <v>113</v>
      </c>
      <c r="V37" s="2" t="s">
        <v>161</v>
      </c>
      <c r="W37" s="2">
        <v>2020</v>
      </c>
      <c r="X37" s="2"/>
      <c r="Y37" s="2"/>
      <c r="Z37" s="2"/>
      <c r="AA37" s="2"/>
      <c r="AB37" s="2"/>
      <c r="AC37" s="2"/>
      <c r="AD37" s="2" t="s">
        <v>663</v>
      </c>
      <c r="AE37" s="2" t="s">
        <v>79</v>
      </c>
      <c r="AF37" s="2" t="s">
        <v>664</v>
      </c>
      <c r="AG37" s="2" t="s">
        <v>665</v>
      </c>
      <c r="AH37" s="2" t="s">
        <v>186</v>
      </c>
      <c r="AI37" s="2" t="s">
        <v>666</v>
      </c>
      <c r="AJ37" s="2" t="s">
        <v>667</v>
      </c>
      <c r="AK37" s="2" t="s">
        <v>668</v>
      </c>
      <c r="AL37" s="2" t="s">
        <v>79</v>
      </c>
      <c r="AM37" s="2" t="s">
        <v>79</v>
      </c>
      <c r="AN37" s="2" t="s">
        <v>79</v>
      </c>
      <c r="AO37" s="2" t="s">
        <v>79</v>
      </c>
      <c r="AP37" s="2" t="s">
        <v>94</v>
      </c>
      <c r="AQ37" s="2" t="s">
        <v>669</v>
      </c>
      <c r="AR37" s="2" t="s">
        <v>670</v>
      </c>
      <c r="AS37" s="2" t="s">
        <v>3923</v>
      </c>
      <c r="AT37" s="2" t="s">
        <v>79</v>
      </c>
      <c r="AU37" s="2" t="s">
        <v>79</v>
      </c>
      <c r="AV37" s="2" t="s">
        <v>79</v>
      </c>
      <c r="AW37" s="2" t="s">
        <v>79</v>
      </c>
      <c r="AX37" s="2" t="s">
        <v>79</v>
      </c>
      <c r="AY37" s="2" t="s">
        <v>79</v>
      </c>
      <c r="AZ37" s="2" t="s">
        <v>79</v>
      </c>
      <c r="BA37" s="2" t="s">
        <v>79</v>
      </c>
      <c r="BB37" s="2" t="s">
        <v>79</v>
      </c>
      <c r="BC37" s="2" t="s">
        <v>79</v>
      </c>
      <c r="BD37" s="2" t="s">
        <v>79</v>
      </c>
      <c r="BE37" s="2" t="s">
        <v>79</v>
      </c>
      <c r="BF37" s="2" t="s">
        <v>79</v>
      </c>
      <c r="BG37" s="2" t="s">
        <v>79</v>
      </c>
      <c r="BH37" s="2" t="s">
        <v>79</v>
      </c>
      <c r="BI37" s="2" t="s">
        <v>79</v>
      </c>
      <c r="BJ37" s="2" t="s">
        <v>671</v>
      </c>
      <c r="BK37" s="2" t="s">
        <v>672</v>
      </c>
      <c r="BL37" s="2" t="s">
        <v>190</v>
      </c>
      <c r="BM37" s="2" t="s">
        <v>127</v>
      </c>
      <c r="BN37" s="2" t="s">
        <v>673</v>
      </c>
      <c r="BO37" s="2" t="s">
        <v>674</v>
      </c>
      <c r="BP37" s="2" t="s">
        <v>122</v>
      </c>
      <c r="BQ37" s="2" t="s">
        <v>99</v>
      </c>
      <c r="BR37" s="2" t="s">
        <v>663</v>
      </c>
      <c r="BS37" s="2" t="s">
        <v>79</v>
      </c>
      <c r="BT37" s="2" t="s">
        <v>546</v>
      </c>
      <c r="BU37" s="2" t="s">
        <v>666</v>
      </c>
      <c r="BV37" s="2" t="s">
        <v>481</v>
      </c>
      <c r="BW37" s="2" t="s">
        <v>105</v>
      </c>
      <c r="BX37" s="2" t="s">
        <v>177</v>
      </c>
      <c r="BY37" s="2">
        <v>500</v>
      </c>
      <c r="BZ37" s="2">
        <v>200</v>
      </c>
      <c r="CA37" s="2">
        <v>4000000</v>
      </c>
      <c r="CB37" s="2">
        <v>0</v>
      </c>
      <c r="CC37" s="2">
        <v>3</v>
      </c>
      <c r="CD37" s="3">
        <f>_xlfn.IFNA(VLOOKUP(M37,Sheet1!$B$4:$D$10,2,FALSE),"")</f>
        <v>38</v>
      </c>
      <c r="CE37" s="3">
        <f>_xlfn.IFNA(VLOOKUP(M37,Sheet1!$B$4:$D$10,3,FALSE),"")</f>
        <v>61</v>
      </c>
      <c r="CF37" s="3" t="str">
        <f t="shared" si="0"/>
        <v>lulus</v>
      </c>
      <c r="CG37" s="3" t="str">
        <f t="shared" si="1"/>
        <v>diterima</v>
      </c>
    </row>
    <row r="38" spans="1:85" x14ac:dyDescent="0.25">
      <c r="A38" s="2">
        <v>37</v>
      </c>
      <c r="B38" s="2">
        <v>21211333</v>
      </c>
      <c r="C38" s="2" t="s">
        <v>675</v>
      </c>
      <c r="D38" s="2" t="s">
        <v>75</v>
      </c>
      <c r="E38" s="2" t="s">
        <v>76</v>
      </c>
      <c r="F38" s="2" t="s">
        <v>77</v>
      </c>
      <c r="G38" s="2">
        <v>2101</v>
      </c>
      <c r="H38" s="2" t="s">
        <v>3919</v>
      </c>
      <c r="I38" s="2" t="s">
        <v>3909</v>
      </c>
      <c r="J38" s="2" t="str">
        <f>IF(AND(K38=0,L38=0)=TRUE,"",IF(AND(K38&gt;0,L38&gt;0)=TRUE,VLOOKUP(LEFT(L38,4)*1,[1]PRODI_2019!$D$2:$E$70,2,FALSE),M38))</f>
        <v>PERPAJAKAN</v>
      </c>
      <c r="K38" s="2">
        <f>_xlfn.IFNA(VLOOKUP(B38,[2]Data!$J$2:$K$224,1,FALSE),0)</f>
        <v>21211333</v>
      </c>
      <c r="L38" s="2">
        <f>_xlfn.IFNA(VLOOKUP(B38,[2]Data!$J$2:$K$224,2,FALSE),0)</f>
        <v>5503210019</v>
      </c>
      <c r="M38" s="2" t="s">
        <v>78</v>
      </c>
      <c r="N38" s="2" t="s">
        <v>157</v>
      </c>
      <c r="O38" s="2" t="s">
        <v>79</v>
      </c>
      <c r="P38" s="2" t="s">
        <v>436</v>
      </c>
      <c r="Q38" s="2" t="s">
        <v>110</v>
      </c>
      <c r="R38" s="2" t="s">
        <v>82</v>
      </c>
      <c r="S38" s="2" t="s">
        <v>355</v>
      </c>
      <c r="T38" s="2" t="s">
        <v>676</v>
      </c>
      <c r="U38" s="2" t="s">
        <v>160</v>
      </c>
      <c r="V38" s="2" t="s">
        <v>114</v>
      </c>
      <c r="W38" s="2">
        <v>2018</v>
      </c>
      <c r="X38" s="2">
        <v>20</v>
      </c>
      <c r="Y38" s="2">
        <v>32</v>
      </c>
      <c r="Z38" s="2">
        <v>62</v>
      </c>
      <c r="AA38" s="2"/>
      <c r="AB38" s="2"/>
      <c r="AC38" s="2"/>
      <c r="AD38" s="2" t="s">
        <v>677</v>
      </c>
      <c r="AE38" s="2" t="s">
        <v>79</v>
      </c>
      <c r="AF38" s="2" t="s">
        <v>678</v>
      </c>
      <c r="AG38" s="2" t="s">
        <v>359</v>
      </c>
      <c r="AH38" s="2" t="s">
        <v>90</v>
      </c>
      <c r="AI38" s="2" t="s">
        <v>679</v>
      </c>
      <c r="AJ38" s="2" t="s">
        <v>680</v>
      </c>
      <c r="AK38" s="2" t="s">
        <v>681</v>
      </c>
      <c r="AL38" s="2" t="s">
        <v>122</v>
      </c>
      <c r="AM38" s="2" t="s">
        <v>79</v>
      </c>
      <c r="AN38" s="2" t="s">
        <v>79</v>
      </c>
      <c r="AO38" s="2" t="s">
        <v>79</v>
      </c>
      <c r="AP38" s="2" t="s">
        <v>94</v>
      </c>
      <c r="AQ38" s="2" t="s">
        <v>682</v>
      </c>
      <c r="AR38" s="2" t="s">
        <v>90</v>
      </c>
      <c r="AS38" s="2" t="s">
        <v>3305</v>
      </c>
      <c r="AT38" s="2" t="s">
        <v>79</v>
      </c>
      <c r="AU38" s="2" t="s">
        <v>79</v>
      </c>
      <c r="AV38" s="2" t="s">
        <v>79</v>
      </c>
      <c r="AW38" s="2" t="s">
        <v>79</v>
      </c>
      <c r="AX38" s="2" t="s">
        <v>79</v>
      </c>
      <c r="AY38" s="2" t="s">
        <v>79</v>
      </c>
      <c r="AZ38" s="2" t="s">
        <v>79</v>
      </c>
      <c r="BA38" s="2" t="s">
        <v>79</v>
      </c>
      <c r="BB38" s="2" t="s">
        <v>79</v>
      </c>
      <c r="BC38" s="2" t="s">
        <v>79</v>
      </c>
      <c r="BD38" s="2" t="s">
        <v>79</v>
      </c>
      <c r="BE38" s="2" t="s">
        <v>79</v>
      </c>
      <c r="BF38" s="2" t="s">
        <v>79</v>
      </c>
      <c r="BG38" s="2" t="s">
        <v>79</v>
      </c>
      <c r="BH38" s="2" t="s">
        <v>79</v>
      </c>
      <c r="BI38" s="2" t="s">
        <v>79</v>
      </c>
      <c r="BJ38" s="2" t="s">
        <v>683</v>
      </c>
      <c r="BK38" s="2" t="s">
        <v>684</v>
      </c>
      <c r="BL38" s="2" t="s">
        <v>130</v>
      </c>
      <c r="BM38" s="2" t="s">
        <v>99</v>
      </c>
      <c r="BN38" s="2" t="s">
        <v>685</v>
      </c>
      <c r="BO38" s="2" t="s">
        <v>686</v>
      </c>
      <c r="BP38" s="2" t="s">
        <v>122</v>
      </c>
      <c r="BQ38" s="2" t="s">
        <v>99</v>
      </c>
      <c r="BR38" s="2" t="s">
        <v>687</v>
      </c>
      <c r="BS38" s="2" t="s">
        <v>79</v>
      </c>
      <c r="BT38" s="2" t="s">
        <v>90</v>
      </c>
      <c r="BU38" s="2" t="s">
        <v>688</v>
      </c>
      <c r="BV38" s="2" t="s">
        <v>256</v>
      </c>
      <c r="BW38" s="2" t="s">
        <v>105</v>
      </c>
      <c r="BX38" s="2" t="s">
        <v>177</v>
      </c>
      <c r="BY38" s="2">
        <v>60</v>
      </c>
      <c r="BZ38" s="2">
        <v>21</v>
      </c>
      <c r="CA38" s="2">
        <v>1000000</v>
      </c>
      <c r="CB38" s="2">
        <v>0</v>
      </c>
      <c r="CC38" s="2">
        <v>2</v>
      </c>
      <c r="CD38" s="3">
        <f>_xlfn.IFNA(VLOOKUP(M38,Sheet1!$B$4:$D$10,2,FALSE),"")</f>
        <v>37</v>
      </c>
      <c r="CE38" s="3">
        <f>_xlfn.IFNA(VLOOKUP(M38,Sheet1!$B$4:$D$10,3,FALSE),"")</f>
        <v>70</v>
      </c>
      <c r="CF38" s="3" t="str">
        <f t="shared" si="0"/>
        <v>lulus</v>
      </c>
      <c r="CG38" s="3" t="str">
        <f t="shared" si="1"/>
        <v>diterima</v>
      </c>
    </row>
    <row r="39" spans="1:85" x14ac:dyDescent="0.25">
      <c r="A39" s="2">
        <v>38</v>
      </c>
      <c r="B39" s="2">
        <v>21211460</v>
      </c>
      <c r="C39" s="2" t="s">
        <v>689</v>
      </c>
      <c r="D39" s="2" t="s">
        <v>75</v>
      </c>
      <c r="E39" s="2" t="s">
        <v>76</v>
      </c>
      <c r="F39" s="2" t="s">
        <v>77</v>
      </c>
      <c r="G39" s="2">
        <v>2101</v>
      </c>
      <c r="H39" s="2" t="s">
        <v>3919</v>
      </c>
      <c r="I39" s="2" t="s">
        <v>3909</v>
      </c>
      <c r="J39" s="2" t="str">
        <f>IF(AND(K39=0,L39=0)=TRUE,"",IF(AND(K39&gt;0,L39&gt;0)=TRUE,VLOOKUP(LEFT(L39,4)*1,[1]PRODI_2019!$D$2:$E$70,2,FALSE),M39))</f>
        <v>AKUNTANSI D3</v>
      </c>
      <c r="K39" s="2">
        <f>_xlfn.IFNA(VLOOKUP(B39,[2]Data!$J$2:$K$224,1,FALSE),0)</f>
        <v>21211460</v>
      </c>
      <c r="L39" s="2">
        <f>_xlfn.IFNA(VLOOKUP(B39,[2]Data!$J$2:$K$224,2,FALSE),0)</f>
        <v>5501210017</v>
      </c>
      <c r="M39" s="2" t="s">
        <v>109</v>
      </c>
      <c r="N39" s="2" t="s">
        <v>157</v>
      </c>
      <c r="O39" s="2" t="s">
        <v>79</v>
      </c>
      <c r="P39" s="2" t="s">
        <v>436</v>
      </c>
      <c r="Q39" s="2" t="s">
        <v>81</v>
      </c>
      <c r="R39" s="2" t="s">
        <v>690</v>
      </c>
      <c r="S39" s="2" t="s">
        <v>691</v>
      </c>
      <c r="T39" s="2" t="s">
        <v>692</v>
      </c>
      <c r="U39" s="2" t="s">
        <v>693</v>
      </c>
      <c r="V39" s="2" t="s">
        <v>694</v>
      </c>
      <c r="W39" s="2">
        <v>2021</v>
      </c>
      <c r="X39" s="2">
        <v>86</v>
      </c>
      <c r="Y39" s="2">
        <v>90</v>
      </c>
      <c r="Z39" s="2">
        <v>90</v>
      </c>
      <c r="AA39" s="2"/>
      <c r="AB39" s="2"/>
      <c r="AC39" s="2"/>
      <c r="AD39" s="2" t="s">
        <v>695</v>
      </c>
      <c r="AE39" s="2" t="s">
        <v>695</v>
      </c>
      <c r="AF39" s="2" t="s">
        <v>696</v>
      </c>
      <c r="AG39" s="2" t="s">
        <v>226</v>
      </c>
      <c r="AH39" s="2" t="s">
        <v>227</v>
      </c>
      <c r="AI39" s="2" t="s">
        <v>697</v>
      </c>
      <c r="AJ39" s="2" t="s">
        <v>698</v>
      </c>
      <c r="AK39" s="2" t="s">
        <v>699</v>
      </c>
      <c r="AL39" s="2" t="s">
        <v>122</v>
      </c>
      <c r="AM39" s="2" t="s">
        <v>123</v>
      </c>
      <c r="AN39" s="2" t="s">
        <v>123</v>
      </c>
      <c r="AO39" s="2" t="s">
        <v>123</v>
      </c>
      <c r="AP39" s="2" t="s">
        <v>145</v>
      </c>
      <c r="AQ39" s="2" t="s">
        <v>700</v>
      </c>
      <c r="AR39" s="2" t="s">
        <v>227</v>
      </c>
      <c r="AS39" s="2" t="s">
        <v>3305</v>
      </c>
      <c r="AT39" s="2" t="s">
        <v>79</v>
      </c>
      <c r="AU39" s="2" t="s">
        <v>79</v>
      </c>
      <c r="AV39" s="2" t="s">
        <v>79</v>
      </c>
      <c r="AW39" s="2" t="s">
        <v>79</v>
      </c>
      <c r="AX39" s="2" t="s">
        <v>79</v>
      </c>
      <c r="AY39" s="2" t="s">
        <v>79</v>
      </c>
      <c r="AZ39" s="2" t="s">
        <v>79</v>
      </c>
      <c r="BA39" s="2" t="s">
        <v>79</v>
      </c>
      <c r="BB39" s="2" t="s">
        <v>79</v>
      </c>
      <c r="BC39" s="2" t="s">
        <v>79</v>
      </c>
      <c r="BD39" s="2" t="s">
        <v>79</v>
      </c>
      <c r="BE39" s="2" t="s">
        <v>79</v>
      </c>
      <c r="BF39" s="2" t="s">
        <v>79</v>
      </c>
      <c r="BG39" s="2" t="s">
        <v>79</v>
      </c>
      <c r="BH39" s="2" t="s">
        <v>79</v>
      </c>
      <c r="BI39" s="2" t="s">
        <v>79</v>
      </c>
      <c r="BJ39" s="2" t="s">
        <v>701</v>
      </c>
      <c r="BK39" s="2" t="s">
        <v>702</v>
      </c>
      <c r="BL39" s="2" t="s">
        <v>98</v>
      </c>
      <c r="BM39" s="2" t="s">
        <v>102</v>
      </c>
      <c r="BN39" s="2" t="s">
        <v>703</v>
      </c>
      <c r="BO39" s="2" t="s">
        <v>704</v>
      </c>
      <c r="BP39" s="2" t="s">
        <v>122</v>
      </c>
      <c r="BQ39" s="2" t="s">
        <v>102</v>
      </c>
      <c r="BR39" s="2" t="s">
        <v>705</v>
      </c>
      <c r="BS39" s="2" t="s">
        <v>79</v>
      </c>
      <c r="BT39" s="2" t="s">
        <v>706</v>
      </c>
      <c r="BU39" s="2" t="s">
        <v>707</v>
      </c>
      <c r="BV39" s="2" t="s">
        <v>256</v>
      </c>
      <c r="BW39" s="2" t="s">
        <v>210</v>
      </c>
      <c r="BX39" s="2" t="s">
        <v>134</v>
      </c>
      <c r="BY39" s="2">
        <v>200</v>
      </c>
      <c r="BZ39" s="2">
        <v>160</v>
      </c>
      <c r="CA39" s="2">
        <v>500000</v>
      </c>
      <c r="CB39" s="2">
        <v>200000</v>
      </c>
      <c r="CC39" s="2">
        <v>3</v>
      </c>
      <c r="CD39" s="3">
        <f>_xlfn.IFNA(VLOOKUP(M39,Sheet1!$B$4:$D$10,2,FALSE),"")</f>
        <v>43</v>
      </c>
      <c r="CE39" s="3">
        <f>_xlfn.IFNA(VLOOKUP(M39,Sheet1!$B$4:$D$10,3,FALSE),"")</f>
        <v>75</v>
      </c>
      <c r="CF39" s="3" t="str">
        <f t="shared" si="0"/>
        <v>lulus</v>
      </c>
      <c r="CG39" s="3" t="str">
        <f t="shared" si="1"/>
        <v>diterima</v>
      </c>
    </row>
    <row r="40" spans="1:85" x14ac:dyDescent="0.25">
      <c r="A40" s="2">
        <v>39</v>
      </c>
      <c r="B40" s="2">
        <v>21211469</v>
      </c>
      <c r="C40" s="2" t="s">
        <v>708</v>
      </c>
      <c r="D40" s="2" t="s">
        <v>75</v>
      </c>
      <c r="E40" s="2" t="s">
        <v>76</v>
      </c>
      <c r="F40" s="2" t="s">
        <v>77</v>
      </c>
      <c r="G40" s="2">
        <v>2101</v>
      </c>
      <c r="H40" s="2" t="s">
        <v>3919</v>
      </c>
      <c r="I40" s="2" t="s">
        <v>3909</v>
      </c>
      <c r="J40" s="2" t="str">
        <f>IF(AND(K40=0,L40=0)=TRUE,"",IF(AND(K40&gt;0,L40&gt;0)=TRUE,VLOOKUP(LEFT(L40,4)*1,[1]PRODI_2019!$D$2:$E$70,2,FALSE),M40))</f>
        <v>MANAJEMEN PEMASARAN (D3)</v>
      </c>
      <c r="K40" s="2">
        <f>_xlfn.IFNA(VLOOKUP(B40,[2]Data!$J$2:$K$224,1,FALSE),0)</f>
        <v>21211469</v>
      </c>
      <c r="L40" s="2">
        <f>_xlfn.IFNA(VLOOKUP(B40,[2]Data!$J$2:$K$224,2,FALSE),0)</f>
        <v>5502210026</v>
      </c>
      <c r="M40" s="2" t="s">
        <v>108</v>
      </c>
      <c r="N40" s="2" t="s">
        <v>78</v>
      </c>
      <c r="O40" s="2" t="s">
        <v>79</v>
      </c>
      <c r="P40" s="2" t="s">
        <v>436</v>
      </c>
      <c r="Q40" s="2" t="s">
        <v>110</v>
      </c>
      <c r="R40" s="2" t="s">
        <v>82</v>
      </c>
      <c r="S40" s="2" t="s">
        <v>278</v>
      </c>
      <c r="T40" s="2" t="s">
        <v>600</v>
      </c>
      <c r="U40" s="2" t="s">
        <v>160</v>
      </c>
      <c r="V40" s="2" t="s">
        <v>114</v>
      </c>
      <c r="W40" s="2">
        <v>2021</v>
      </c>
      <c r="X40" s="2">
        <v>84</v>
      </c>
      <c r="Y40" s="2">
        <v>87</v>
      </c>
      <c r="Z40" s="2">
        <v>88</v>
      </c>
      <c r="AA40" s="2"/>
      <c r="AB40" s="2"/>
      <c r="AC40" s="2"/>
      <c r="AD40" s="2" t="s">
        <v>709</v>
      </c>
      <c r="AE40" s="2" t="s">
        <v>710</v>
      </c>
      <c r="AF40" s="2" t="s">
        <v>711</v>
      </c>
      <c r="AG40" s="2" t="s">
        <v>712</v>
      </c>
      <c r="AH40" s="2" t="s">
        <v>713</v>
      </c>
      <c r="AI40" s="2" t="s">
        <v>714</v>
      </c>
      <c r="AJ40" s="2" t="s">
        <v>715</v>
      </c>
      <c r="AK40" s="2" t="s">
        <v>716</v>
      </c>
      <c r="AL40" s="2" t="s">
        <v>130</v>
      </c>
      <c r="AM40" s="2" t="s">
        <v>717</v>
      </c>
      <c r="AN40" s="2" t="s">
        <v>718</v>
      </c>
      <c r="AO40" s="2" t="s">
        <v>519</v>
      </c>
      <c r="AP40" s="2" t="s">
        <v>145</v>
      </c>
      <c r="AQ40" s="2" t="s">
        <v>719</v>
      </c>
      <c r="AR40" s="2" t="s">
        <v>713</v>
      </c>
      <c r="AS40" s="2" t="s">
        <v>3924</v>
      </c>
      <c r="AT40" s="2" t="s">
        <v>79</v>
      </c>
      <c r="AU40" s="2" t="s">
        <v>79</v>
      </c>
      <c r="AV40" s="2" t="s">
        <v>79</v>
      </c>
      <c r="AW40" s="2" t="s">
        <v>79</v>
      </c>
      <c r="AX40" s="2" t="s">
        <v>79</v>
      </c>
      <c r="AY40" s="2" t="s">
        <v>79</v>
      </c>
      <c r="AZ40" s="2" t="s">
        <v>79</v>
      </c>
      <c r="BA40" s="2" t="s">
        <v>79</v>
      </c>
      <c r="BB40" s="2" t="s">
        <v>79</v>
      </c>
      <c r="BC40" s="2" t="s">
        <v>79</v>
      </c>
      <c r="BD40" s="2" t="s">
        <v>79</v>
      </c>
      <c r="BE40" s="2" t="s">
        <v>79</v>
      </c>
      <c r="BF40" s="2" t="s">
        <v>79</v>
      </c>
      <c r="BG40" s="2" t="s">
        <v>79</v>
      </c>
      <c r="BH40" s="2" t="s">
        <v>79</v>
      </c>
      <c r="BI40" s="2" t="s">
        <v>79</v>
      </c>
      <c r="BJ40" s="2" t="s">
        <v>720</v>
      </c>
      <c r="BK40" s="2" t="s">
        <v>721</v>
      </c>
      <c r="BL40" s="2" t="s">
        <v>130</v>
      </c>
      <c r="BM40" s="2" t="s">
        <v>99</v>
      </c>
      <c r="BN40" s="2" t="s">
        <v>722</v>
      </c>
      <c r="BO40" s="2" t="s">
        <v>723</v>
      </c>
      <c r="BP40" s="2" t="s">
        <v>122</v>
      </c>
      <c r="BQ40" s="2" t="s">
        <v>99</v>
      </c>
      <c r="BR40" s="2" t="s">
        <v>724</v>
      </c>
      <c r="BS40" s="2" t="s">
        <v>79</v>
      </c>
      <c r="BT40" s="2" t="s">
        <v>713</v>
      </c>
      <c r="BU40" s="2" t="s">
        <v>725</v>
      </c>
      <c r="BV40" s="2" t="s">
        <v>481</v>
      </c>
      <c r="BW40" s="2" t="s">
        <v>105</v>
      </c>
      <c r="BX40" s="2" t="s">
        <v>540</v>
      </c>
      <c r="BY40" s="2">
        <v>190</v>
      </c>
      <c r="BZ40" s="2">
        <v>70</v>
      </c>
      <c r="CA40" s="2">
        <v>7000000</v>
      </c>
      <c r="CB40" s="2">
        <v>0</v>
      </c>
      <c r="CC40" s="2">
        <v>2</v>
      </c>
      <c r="CD40" s="3">
        <f>_xlfn.IFNA(VLOOKUP(M40,Sheet1!$B$4:$D$10,2,FALSE),"")</f>
        <v>38</v>
      </c>
      <c r="CE40" s="3">
        <f>_xlfn.IFNA(VLOOKUP(M40,Sheet1!$B$4:$D$10,3,FALSE),"")</f>
        <v>61</v>
      </c>
      <c r="CF40" s="3" t="str">
        <f t="shared" si="0"/>
        <v>lulus</v>
      </c>
      <c r="CG40" s="3" t="str">
        <f t="shared" si="1"/>
        <v>diterima</v>
      </c>
    </row>
    <row r="41" spans="1:85" x14ac:dyDescent="0.25">
      <c r="A41" s="2">
        <v>40</v>
      </c>
      <c r="B41" s="2">
        <v>21211566</v>
      </c>
      <c r="C41" s="2" t="s">
        <v>726</v>
      </c>
      <c r="D41" s="2" t="s">
        <v>75</v>
      </c>
      <c r="E41" s="2" t="s">
        <v>76</v>
      </c>
      <c r="F41" s="2" t="s">
        <v>77</v>
      </c>
      <c r="G41" s="2">
        <v>2101</v>
      </c>
      <c r="H41" s="2" t="s">
        <v>3919</v>
      </c>
      <c r="I41" s="2" t="s">
        <v>3909</v>
      </c>
      <c r="J41" s="2" t="str">
        <f>IF(AND(K41=0,L41=0)=TRUE,"",IF(AND(K41&gt;0,L41&gt;0)=TRUE,VLOOKUP(LEFT(L41,4)*1,[1]PRODI_2019!$D$2:$E$70,2,FALSE),M41))</f>
        <v>PERPAJAKAN</v>
      </c>
      <c r="K41" s="2">
        <f>_xlfn.IFNA(VLOOKUP(B41,[2]Data!$J$2:$K$224,1,FALSE),0)</f>
        <v>21211566</v>
      </c>
      <c r="L41" s="2">
        <f>_xlfn.IFNA(VLOOKUP(B41,[2]Data!$J$2:$K$224,2,FALSE),0)</f>
        <v>5503210030</v>
      </c>
      <c r="M41" s="2" t="s">
        <v>78</v>
      </c>
      <c r="N41" s="2" t="s">
        <v>157</v>
      </c>
      <c r="O41" s="2" t="s">
        <v>79</v>
      </c>
      <c r="P41" s="2" t="s">
        <v>436</v>
      </c>
      <c r="Q41" s="2" t="s">
        <v>81</v>
      </c>
      <c r="R41" s="2" t="s">
        <v>82</v>
      </c>
      <c r="S41" s="2" t="s">
        <v>339</v>
      </c>
      <c r="T41" s="2" t="s">
        <v>727</v>
      </c>
      <c r="U41" s="2" t="s">
        <v>160</v>
      </c>
      <c r="V41" s="2" t="s">
        <v>161</v>
      </c>
      <c r="W41" s="2">
        <v>2021</v>
      </c>
      <c r="X41" s="2"/>
      <c r="Y41" s="2"/>
      <c r="Z41" s="2"/>
      <c r="AA41" s="2"/>
      <c r="AB41" s="2"/>
      <c r="AC41" s="2"/>
      <c r="AD41" s="2" t="s">
        <v>728</v>
      </c>
      <c r="AE41" s="2" t="s">
        <v>79</v>
      </c>
      <c r="AF41" s="2" t="s">
        <v>729</v>
      </c>
      <c r="AG41" s="2" t="s">
        <v>730</v>
      </c>
      <c r="AH41" s="2" t="s">
        <v>186</v>
      </c>
      <c r="AI41" s="2" t="s">
        <v>731</v>
      </c>
      <c r="AJ41" s="2" t="s">
        <v>732</v>
      </c>
      <c r="AK41" s="2" t="s">
        <v>733</v>
      </c>
      <c r="AL41" s="2" t="s">
        <v>79</v>
      </c>
      <c r="AM41" s="2" t="s">
        <v>79</v>
      </c>
      <c r="AN41" s="2" t="s">
        <v>79</v>
      </c>
      <c r="AO41" s="2" t="s">
        <v>79</v>
      </c>
      <c r="AP41" s="2" t="s">
        <v>145</v>
      </c>
      <c r="AQ41" s="2" t="s">
        <v>734</v>
      </c>
      <c r="AR41" s="2" t="s">
        <v>186</v>
      </c>
      <c r="AS41" s="2" t="s">
        <v>3305</v>
      </c>
      <c r="AT41" s="2" t="s">
        <v>79</v>
      </c>
      <c r="AU41" s="2" t="s">
        <v>79</v>
      </c>
      <c r="AV41" s="2" t="s">
        <v>79</v>
      </c>
      <c r="AW41" s="2" t="s">
        <v>79</v>
      </c>
      <c r="AX41" s="2" t="s">
        <v>79</v>
      </c>
      <c r="AY41" s="2" t="s">
        <v>79</v>
      </c>
      <c r="AZ41" s="2" t="s">
        <v>79</v>
      </c>
      <c r="BA41" s="2" t="s">
        <v>79</v>
      </c>
      <c r="BB41" s="2" t="s">
        <v>79</v>
      </c>
      <c r="BC41" s="2" t="s">
        <v>79</v>
      </c>
      <c r="BD41" s="2" t="s">
        <v>79</v>
      </c>
      <c r="BE41" s="2" t="s">
        <v>79</v>
      </c>
      <c r="BF41" s="2" t="s">
        <v>79</v>
      </c>
      <c r="BG41" s="2" t="s">
        <v>79</v>
      </c>
      <c r="BH41" s="2" t="s">
        <v>79</v>
      </c>
      <c r="BI41" s="2" t="s">
        <v>79</v>
      </c>
      <c r="BJ41" s="2" t="s">
        <v>735</v>
      </c>
      <c r="BK41" s="2" t="s">
        <v>736</v>
      </c>
      <c r="BL41" s="2" t="s">
        <v>190</v>
      </c>
      <c r="BM41" s="2" t="s">
        <v>380</v>
      </c>
      <c r="BN41" s="2" t="s">
        <v>737</v>
      </c>
      <c r="BO41" s="2" t="s">
        <v>738</v>
      </c>
      <c r="BP41" s="2" t="s">
        <v>739</v>
      </c>
      <c r="BQ41" s="2" t="s">
        <v>127</v>
      </c>
      <c r="BR41" s="2" t="s">
        <v>740</v>
      </c>
      <c r="BS41" s="2" t="s">
        <v>79</v>
      </c>
      <c r="BT41" s="2" t="s">
        <v>186</v>
      </c>
      <c r="BU41" s="2" t="s">
        <v>741</v>
      </c>
      <c r="BV41" s="2" t="s">
        <v>451</v>
      </c>
      <c r="BW41" s="2" t="s">
        <v>105</v>
      </c>
      <c r="BX41" s="2" t="s">
        <v>134</v>
      </c>
      <c r="BY41" s="2">
        <v>120</v>
      </c>
      <c r="BZ41" s="2">
        <v>120</v>
      </c>
      <c r="CA41" s="2">
        <v>5007300</v>
      </c>
      <c r="CB41" s="2">
        <v>3908900</v>
      </c>
      <c r="CC41" s="2">
        <v>2</v>
      </c>
      <c r="CD41" s="3">
        <f>_xlfn.IFNA(VLOOKUP(M41,Sheet1!$B$4:$D$10,2,FALSE),"")</f>
        <v>37</v>
      </c>
      <c r="CE41" s="3">
        <f>_xlfn.IFNA(VLOOKUP(M41,Sheet1!$B$4:$D$10,3,FALSE),"")</f>
        <v>70</v>
      </c>
      <c r="CF41" s="3" t="str">
        <f t="shared" si="0"/>
        <v>lulus</v>
      </c>
      <c r="CG41" s="3" t="str">
        <f t="shared" si="1"/>
        <v>diterima</v>
      </c>
    </row>
    <row r="42" spans="1:85" x14ac:dyDescent="0.25">
      <c r="A42" s="2">
        <v>41</v>
      </c>
      <c r="B42" s="2">
        <v>21210210</v>
      </c>
      <c r="C42" s="2" t="s">
        <v>742</v>
      </c>
      <c r="D42" s="2" t="s">
        <v>75</v>
      </c>
      <c r="E42" s="2" t="s">
        <v>76</v>
      </c>
      <c r="F42" s="2" t="s">
        <v>77</v>
      </c>
      <c r="G42" s="2">
        <v>2101</v>
      </c>
      <c r="H42" s="2" t="s">
        <v>3919</v>
      </c>
      <c r="I42" s="2" t="s">
        <v>3909</v>
      </c>
      <c r="J42" s="2" t="str">
        <f>IF(AND(K42=0,L42=0)=TRUE,"",IF(AND(K42&gt;0,L42&gt;0)=TRUE,VLOOKUP(LEFT(L42,4)*1,[1]PRODI_2019!$D$2:$E$70,2,FALSE),M42))</f>
        <v>PERPAJAKAN</v>
      </c>
      <c r="K42" s="2">
        <f>_xlfn.IFNA(VLOOKUP(B42,[2]Data!$J$2:$K$224,1,FALSE),0)</f>
        <v>21210210</v>
      </c>
      <c r="L42" s="2">
        <f>_xlfn.IFNA(VLOOKUP(B42,[2]Data!$J$2:$K$224,2,FALSE),0)</f>
        <v>5503210001</v>
      </c>
      <c r="M42" s="2" t="s">
        <v>78</v>
      </c>
      <c r="N42" s="2" t="s">
        <v>108</v>
      </c>
      <c r="O42" s="2" t="s">
        <v>79</v>
      </c>
      <c r="P42" s="2" t="s">
        <v>743</v>
      </c>
      <c r="Q42" s="2" t="s">
        <v>110</v>
      </c>
      <c r="R42" s="2" t="s">
        <v>82</v>
      </c>
      <c r="S42" s="2" t="s">
        <v>212</v>
      </c>
      <c r="T42" s="2" t="s">
        <v>744</v>
      </c>
      <c r="U42" s="2" t="s">
        <v>160</v>
      </c>
      <c r="V42" s="2" t="s">
        <v>161</v>
      </c>
      <c r="W42" s="2">
        <v>2021</v>
      </c>
      <c r="X42" s="2">
        <v>81</v>
      </c>
      <c r="Y42" s="2">
        <v>84</v>
      </c>
      <c r="Z42" s="2">
        <v>82</v>
      </c>
      <c r="AA42" s="2"/>
      <c r="AB42" s="2"/>
      <c r="AC42" s="2"/>
      <c r="AD42" s="2" t="s">
        <v>745</v>
      </c>
      <c r="AE42" s="2" t="s">
        <v>123</v>
      </c>
      <c r="AF42" s="2" t="s">
        <v>746</v>
      </c>
      <c r="AG42" s="2" t="s">
        <v>373</v>
      </c>
      <c r="AH42" s="2" t="s">
        <v>212</v>
      </c>
      <c r="AI42" s="2" t="s">
        <v>747</v>
      </c>
      <c r="AJ42" s="2" t="s">
        <v>748</v>
      </c>
      <c r="AK42" s="2" t="s">
        <v>749</v>
      </c>
      <c r="AL42" s="2" t="s">
        <v>79</v>
      </c>
      <c r="AM42" s="2" t="s">
        <v>123</v>
      </c>
      <c r="AN42" s="2" t="s">
        <v>123</v>
      </c>
      <c r="AO42" s="2" t="s">
        <v>123</v>
      </c>
      <c r="AP42" s="2" t="s">
        <v>145</v>
      </c>
      <c r="AQ42" s="2" t="s">
        <v>489</v>
      </c>
      <c r="AR42" s="2" t="s">
        <v>212</v>
      </c>
      <c r="AS42" s="2" t="s">
        <v>3305</v>
      </c>
      <c r="AT42" s="2" t="s">
        <v>79</v>
      </c>
      <c r="AU42" s="2" t="s">
        <v>79</v>
      </c>
      <c r="AV42" s="2" t="s">
        <v>79</v>
      </c>
      <c r="AW42" s="2" t="s">
        <v>79</v>
      </c>
      <c r="AX42" s="2" t="s">
        <v>79</v>
      </c>
      <c r="AY42" s="2" t="s">
        <v>79</v>
      </c>
      <c r="AZ42" s="2" t="s">
        <v>79</v>
      </c>
      <c r="BA42" s="2" t="s">
        <v>79</v>
      </c>
      <c r="BB42" s="2" t="s">
        <v>79</v>
      </c>
      <c r="BC42" s="2" t="s">
        <v>79</v>
      </c>
      <c r="BD42" s="2" t="s">
        <v>79</v>
      </c>
      <c r="BE42" s="2" t="s">
        <v>79</v>
      </c>
      <c r="BF42" s="2" t="s">
        <v>79</v>
      </c>
      <c r="BG42" s="2" t="s">
        <v>79</v>
      </c>
      <c r="BH42" s="2" t="s">
        <v>79</v>
      </c>
      <c r="BI42" s="2" t="s">
        <v>79</v>
      </c>
      <c r="BJ42" s="2" t="s">
        <v>750</v>
      </c>
      <c r="BK42" s="2" t="s">
        <v>751</v>
      </c>
      <c r="BL42" s="2" t="s">
        <v>190</v>
      </c>
      <c r="BM42" s="2" t="s">
        <v>380</v>
      </c>
      <c r="BN42" s="2" t="s">
        <v>752</v>
      </c>
      <c r="BO42" s="2" t="s">
        <v>753</v>
      </c>
      <c r="BP42" s="2" t="s">
        <v>122</v>
      </c>
      <c r="BQ42" s="2" t="s">
        <v>99</v>
      </c>
      <c r="BR42" s="2" t="s">
        <v>754</v>
      </c>
      <c r="BS42" s="2" t="s">
        <v>79</v>
      </c>
      <c r="BT42" s="2" t="s">
        <v>212</v>
      </c>
      <c r="BU42" s="2" t="s">
        <v>755</v>
      </c>
      <c r="BV42" s="2" t="s">
        <v>756</v>
      </c>
      <c r="BW42" s="2" t="s">
        <v>105</v>
      </c>
      <c r="BX42" s="2" t="s">
        <v>219</v>
      </c>
      <c r="BY42" s="2">
        <v>200</v>
      </c>
      <c r="BZ42" s="2">
        <v>100</v>
      </c>
      <c r="CA42" s="2">
        <v>35</v>
      </c>
      <c r="CB42" s="2">
        <v>0</v>
      </c>
      <c r="CC42" s="2">
        <v>4</v>
      </c>
      <c r="CD42" s="3">
        <f>_xlfn.IFNA(VLOOKUP(M42,Sheet1!$B$4:$D$10,2,FALSE),"")</f>
        <v>37</v>
      </c>
      <c r="CE42" s="3">
        <f>_xlfn.IFNA(VLOOKUP(M42,Sheet1!$B$4:$D$10,3,FALSE),"")</f>
        <v>70</v>
      </c>
      <c r="CF42" s="3" t="str">
        <f t="shared" si="0"/>
        <v>lulus</v>
      </c>
      <c r="CG42" s="3" t="str">
        <f t="shared" si="1"/>
        <v>diterima</v>
      </c>
    </row>
    <row r="43" spans="1:85" x14ac:dyDescent="0.25">
      <c r="A43" s="2">
        <v>42</v>
      </c>
      <c r="B43" s="2">
        <v>21210237</v>
      </c>
      <c r="C43" s="2" t="s">
        <v>757</v>
      </c>
      <c r="D43" s="2" t="s">
        <v>75</v>
      </c>
      <c r="E43" s="2" t="s">
        <v>76</v>
      </c>
      <c r="F43" s="2" t="s">
        <v>77</v>
      </c>
      <c r="G43" s="2">
        <v>2101</v>
      </c>
      <c r="H43" s="2" t="s">
        <v>3919</v>
      </c>
      <c r="I43" s="2" t="s">
        <v>3909</v>
      </c>
      <c r="J43" s="2" t="str">
        <f>IF(AND(K43=0,L43=0)=TRUE,"",IF(AND(K43&gt;0,L43&gt;0)=TRUE,VLOOKUP(LEFT(L43,4)*1,[1]PRODI_2019!$D$2:$E$70,2,FALSE),M43))</f>
        <v>AKUNTANSI D3</v>
      </c>
      <c r="K43" s="2">
        <f>_xlfn.IFNA(VLOOKUP(B43,[2]Data!$J$2:$K$224,1,FALSE),0)</f>
        <v>21210237</v>
      </c>
      <c r="L43" s="2">
        <f>_xlfn.IFNA(VLOOKUP(B43,[2]Data!$J$2:$K$224,2,FALSE),0)</f>
        <v>5501210007</v>
      </c>
      <c r="M43" s="2" t="s">
        <v>109</v>
      </c>
      <c r="N43" s="2" t="s">
        <v>78</v>
      </c>
      <c r="O43" s="2" t="s">
        <v>79</v>
      </c>
      <c r="P43" s="2" t="s">
        <v>743</v>
      </c>
      <c r="Q43" s="2" t="s">
        <v>110</v>
      </c>
      <c r="R43" s="2" t="s">
        <v>82</v>
      </c>
      <c r="S43" s="2" t="s">
        <v>758</v>
      </c>
      <c r="T43" s="2" t="s">
        <v>759</v>
      </c>
      <c r="U43" s="2" t="s">
        <v>138</v>
      </c>
      <c r="V43" s="2" t="s">
        <v>161</v>
      </c>
      <c r="W43" s="2">
        <v>2018</v>
      </c>
      <c r="X43" s="2"/>
      <c r="Y43" s="2"/>
      <c r="Z43" s="2"/>
      <c r="AA43" s="2"/>
      <c r="AB43" s="2"/>
      <c r="AC43" s="2"/>
      <c r="AD43" s="2" t="s">
        <v>760</v>
      </c>
      <c r="AE43" s="2" t="s">
        <v>79</v>
      </c>
      <c r="AF43" s="2" t="s">
        <v>761</v>
      </c>
      <c r="AG43" s="2" t="s">
        <v>575</v>
      </c>
      <c r="AH43" s="2" t="s">
        <v>165</v>
      </c>
      <c r="AI43" s="2" t="s">
        <v>762</v>
      </c>
      <c r="AJ43" s="2" t="s">
        <v>763</v>
      </c>
      <c r="AK43" s="2" t="s">
        <v>764</v>
      </c>
      <c r="AL43" s="2" t="s">
        <v>172</v>
      </c>
      <c r="AM43" s="2" t="s">
        <v>79</v>
      </c>
      <c r="AN43" s="2" t="s">
        <v>79</v>
      </c>
      <c r="AO43" s="2" t="s">
        <v>79</v>
      </c>
      <c r="AP43" s="2" t="s">
        <v>94</v>
      </c>
      <c r="AQ43" s="2" t="s">
        <v>420</v>
      </c>
      <c r="AR43" s="2" t="s">
        <v>227</v>
      </c>
      <c r="AS43" s="2" t="s">
        <v>3305</v>
      </c>
      <c r="AT43" s="2" t="s">
        <v>79</v>
      </c>
      <c r="AU43" s="2" t="s">
        <v>79</v>
      </c>
      <c r="AV43" s="2" t="s">
        <v>79</v>
      </c>
      <c r="AW43" s="2" t="s">
        <v>79</v>
      </c>
      <c r="AX43" s="2" t="s">
        <v>79</v>
      </c>
      <c r="AY43" s="2" t="s">
        <v>79</v>
      </c>
      <c r="AZ43" s="2" t="s">
        <v>79</v>
      </c>
      <c r="BA43" s="2" t="s">
        <v>79</v>
      </c>
      <c r="BB43" s="2" t="s">
        <v>79</v>
      </c>
      <c r="BC43" s="2" t="s">
        <v>79</v>
      </c>
      <c r="BD43" s="2" t="s">
        <v>79</v>
      </c>
      <c r="BE43" s="2" t="s">
        <v>79</v>
      </c>
      <c r="BF43" s="2" t="s">
        <v>79</v>
      </c>
      <c r="BG43" s="2" t="s">
        <v>79</v>
      </c>
      <c r="BH43" s="2" t="s">
        <v>79</v>
      </c>
      <c r="BI43" s="2" t="s">
        <v>79</v>
      </c>
      <c r="BJ43" s="2" t="s">
        <v>170</v>
      </c>
      <c r="BK43" s="2" t="s">
        <v>765</v>
      </c>
      <c r="BL43" s="2" t="s">
        <v>172</v>
      </c>
      <c r="BM43" s="2" t="s">
        <v>99</v>
      </c>
      <c r="BN43" s="2" t="s">
        <v>79</v>
      </c>
      <c r="BO43" s="2" t="s">
        <v>766</v>
      </c>
      <c r="BP43" s="2" t="s">
        <v>122</v>
      </c>
      <c r="BQ43" s="2" t="s">
        <v>272</v>
      </c>
      <c r="BR43" s="2" t="s">
        <v>760</v>
      </c>
      <c r="BS43" s="2" t="s">
        <v>79</v>
      </c>
      <c r="BT43" s="2" t="s">
        <v>165</v>
      </c>
      <c r="BU43" s="2" t="s">
        <v>767</v>
      </c>
      <c r="BV43" s="2" t="s">
        <v>756</v>
      </c>
      <c r="BW43" s="2" t="s">
        <v>768</v>
      </c>
      <c r="BX43" s="2" t="s">
        <v>540</v>
      </c>
      <c r="BY43" s="2">
        <v>120</v>
      </c>
      <c r="BZ43" s="2">
        <v>100</v>
      </c>
      <c r="CA43" s="2">
        <v>5000000</v>
      </c>
      <c r="CB43" s="2">
        <v>0</v>
      </c>
      <c r="CC43" s="2">
        <v>2</v>
      </c>
      <c r="CD43" s="3">
        <f>_xlfn.IFNA(VLOOKUP(M43,Sheet1!$B$4:$D$10,2,FALSE),"")</f>
        <v>43</v>
      </c>
      <c r="CE43" s="3">
        <f>_xlfn.IFNA(VLOOKUP(M43,Sheet1!$B$4:$D$10,3,FALSE),"")</f>
        <v>75</v>
      </c>
      <c r="CF43" s="3" t="str">
        <f t="shared" si="0"/>
        <v>lulus</v>
      </c>
      <c r="CG43" s="3" t="str">
        <f t="shared" si="1"/>
        <v>diterima</v>
      </c>
    </row>
    <row r="44" spans="1:85" x14ac:dyDescent="0.25">
      <c r="A44" s="2">
        <v>43</v>
      </c>
      <c r="B44" s="2">
        <v>21210255</v>
      </c>
      <c r="C44" s="2" t="s">
        <v>769</v>
      </c>
      <c r="D44" s="2" t="s">
        <v>75</v>
      </c>
      <c r="E44" s="2" t="s">
        <v>76</v>
      </c>
      <c r="F44" s="2" t="s">
        <v>77</v>
      </c>
      <c r="G44" s="2">
        <v>2101</v>
      </c>
      <c r="H44" s="2" t="s">
        <v>3919</v>
      </c>
      <c r="I44" s="2" t="s">
        <v>3909</v>
      </c>
      <c r="J44" s="2" t="str">
        <f>IF(AND(K44=0,L44=0)=TRUE,"",IF(AND(K44&gt;0,L44&gt;0)=TRUE,VLOOKUP(LEFT(L44,4)*1,[1]PRODI_2019!$D$2:$E$70,2,FALSE),M44))</f>
        <v>MANAJEMEN PEMASARAN (D3)</v>
      </c>
      <c r="K44" s="2">
        <f>_xlfn.IFNA(VLOOKUP(B44,[2]Data!$J$2:$K$224,1,FALSE),0)</f>
        <v>21210255</v>
      </c>
      <c r="L44" s="2">
        <f>_xlfn.IFNA(VLOOKUP(B44,[2]Data!$J$2:$K$224,2,FALSE),0)</f>
        <v>5502210002</v>
      </c>
      <c r="M44" s="2" t="s">
        <v>108</v>
      </c>
      <c r="N44" s="2" t="s">
        <v>109</v>
      </c>
      <c r="O44" s="2" t="s">
        <v>79</v>
      </c>
      <c r="P44" s="2" t="s">
        <v>743</v>
      </c>
      <c r="Q44" s="2" t="s">
        <v>110</v>
      </c>
      <c r="R44" s="2" t="s">
        <v>82</v>
      </c>
      <c r="S44" s="2" t="s">
        <v>202</v>
      </c>
      <c r="T44" s="2" t="s">
        <v>770</v>
      </c>
      <c r="U44" s="2" t="s">
        <v>160</v>
      </c>
      <c r="V44" s="2" t="s">
        <v>114</v>
      </c>
      <c r="W44" s="2">
        <v>2021</v>
      </c>
      <c r="X44" s="2">
        <v>0</v>
      </c>
      <c r="Y44" s="2">
        <v>0</v>
      </c>
      <c r="Z44" s="2">
        <v>0</v>
      </c>
      <c r="AA44" s="2"/>
      <c r="AB44" s="2"/>
      <c r="AC44" s="2"/>
      <c r="AD44" s="2" t="s">
        <v>771</v>
      </c>
      <c r="AE44" s="2" t="s">
        <v>123</v>
      </c>
      <c r="AF44" s="2" t="s">
        <v>772</v>
      </c>
      <c r="AG44" s="2" t="s">
        <v>373</v>
      </c>
      <c r="AH44" s="2" t="s">
        <v>212</v>
      </c>
      <c r="AI44" s="2" t="s">
        <v>773</v>
      </c>
      <c r="AJ44" s="2" t="s">
        <v>774</v>
      </c>
      <c r="AK44" s="2" t="s">
        <v>775</v>
      </c>
      <c r="AL44" s="2" t="s">
        <v>122</v>
      </c>
      <c r="AM44" s="2" t="s">
        <v>123</v>
      </c>
      <c r="AN44" s="2" t="s">
        <v>123</v>
      </c>
      <c r="AO44" s="2" t="s">
        <v>123</v>
      </c>
      <c r="AP44" s="2" t="s">
        <v>145</v>
      </c>
      <c r="AQ44" s="2" t="s">
        <v>211</v>
      </c>
      <c r="AR44" s="2" t="s">
        <v>212</v>
      </c>
      <c r="AS44" s="2" t="s">
        <v>3305</v>
      </c>
      <c r="AT44" s="2" t="s">
        <v>79</v>
      </c>
      <c r="AU44" s="2" t="s">
        <v>79</v>
      </c>
      <c r="AV44" s="2" t="s">
        <v>79</v>
      </c>
      <c r="AW44" s="2" t="s">
        <v>79</v>
      </c>
      <c r="AX44" s="2" t="s">
        <v>79</v>
      </c>
      <c r="AY44" s="2" t="s">
        <v>79</v>
      </c>
      <c r="AZ44" s="2" t="s">
        <v>79</v>
      </c>
      <c r="BA44" s="2" t="s">
        <v>79</v>
      </c>
      <c r="BB44" s="2" t="s">
        <v>79</v>
      </c>
      <c r="BC44" s="2" t="s">
        <v>79</v>
      </c>
      <c r="BD44" s="2" t="s">
        <v>79</v>
      </c>
      <c r="BE44" s="2" t="s">
        <v>79</v>
      </c>
      <c r="BF44" s="2" t="s">
        <v>79</v>
      </c>
      <c r="BG44" s="2" t="s">
        <v>79</v>
      </c>
      <c r="BH44" s="2" t="s">
        <v>79</v>
      </c>
      <c r="BI44" s="2" t="s">
        <v>79</v>
      </c>
      <c r="BJ44" s="2" t="s">
        <v>776</v>
      </c>
      <c r="BK44" s="2" t="s">
        <v>777</v>
      </c>
      <c r="BL44" s="2" t="s">
        <v>408</v>
      </c>
      <c r="BM44" s="2" t="s">
        <v>99</v>
      </c>
      <c r="BN44" s="2" t="s">
        <v>778</v>
      </c>
      <c r="BO44" s="2" t="s">
        <v>779</v>
      </c>
      <c r="BP44" s="2" t="s">
        <v>122</v>
      </c>
      <c r="BQ44" s="2" t="s">
        <v>272</v>
      </c>
      <c r="BR44" s="2" t="s">
        <v>780</v>
      </c>
      <c r="BS44" s="2" t="s">
        <v>79</v>
      </c>
      <c r="BT44" s="2" t="s">
        <v>212</v>
      </c>
      <c r="BU44" s="2" t="s">
        <v>781</v>
      </c>
      <c r="BV44" s="2" t="s">
        <v>756</v>
      </c>
      <c r="BW44" s="2" t="s">
        <v>105</v>
      </c>
      <c r="BX44" s="2" t="s">
        <v>540</v>
      </c>
      <c r="BY44" s="2">
        <v>220</v>
      </c>
      <c r="BZ44" s="2">
        <v>57</v>
      </c>
      <c r="CA44" s="2">
        <v>2000000</v>
      </c>
      <c r="CB44" s="2">
        <v>0</v>
      </c>
      <c r="CC44" s="2">
        <v>2</v>
      </c>
      <c r="CD44" s="3">
        <f>_xlfn.IFNA(VLOOKUP(M44,Sheet1!$B$4:$D$10,2,FALSE),"")</f>
        <v>38</v>
      </c>
      <c r="CE44" s="3">
        <f>_xlfn.IFNA(VLOOKUP(M44,Sheet1!$B$4:$D$10,3,FALSE),"")</f>
        <v>61</v>
      </c>
      <c r="CF44" s="3" t="str">
        <f t="shared" si="0"/>
        <v>lulus</v>
      </c>
      <c r="CG44" s="3" t="str">
        <f t="shared" si="1"/>
        <v>diterima</v>
      </c>
    </row>
    <row r="45" spans="1:85" x14ac:dyDescent="0.25">
      <c r="A45" s="2">
        <v>44</v>
      </c>
      <c r="B45" s="2">
        <v>21210283</v>
      </c>
      <c r="C45" s="2" t="s">
        <v>782</v>
      </c>
      <c r="D45" s="2" t="s">
        <v>75</v>
      </c>
      <c r="E45" s="2" t="s">
        <v>76</v>
      </c>
      <c r="F45" s="2" t="s">
        <v>77</v>
      </c>
      <c r="G45" s="2">
        <v>2101</v>
      </c>
      <c r="H45" s="2" t="s">
        <v>3919</v>
      </c>
      <c r="I45" s="2" t="s">
        <v>3909</v>
      </c>
      <c r="J45" s="2" t="str">
        <f>IF(AND(K45=0,L45=0)=TRUE,"",IF(AND(K45&gt;0,L45&gt;0)=TRUE,VLOOKUP(LEFT(L45,4)*1,[1]PRODI_2019!$D$2:$E$70,2,FALSE),M45))</f>
        <v>AKUNTANSI D3</v>
      </c>
      <c r="K45" s="2">
        <f>_xlfn.IFNA(VLOOKUP(B45,[2]Data!$J$2:$K$224,1,FALSE),0)</f>
        <v>21210283</v>
      </c>
      <c r="L45" s="2">
        <f>_xlfn.IFNA(VLOOKUP(B45,[2]Data!$J$2:$K$224,2,FALSE),0)</f>
        <v>5501210030</v>
      </c>
      <c r="M45" s="2" t="s">
        <v>109</v>
      </c>
      <c r="N45" s="2" t="s">
        <v>78</v>
      </c>
      <c r="O45" s="2" t="s">
        <v>79</v>
      </c>
      <c r="P45" s="2" t="s">
        <v>743</v>
      </c>
      <c r="Q45" s="2" t="s">
        <v>110</v>
      </c>
      <c r="R45" s="2" t="s">
        <v>82</v>
      </c>
      <c r="S45" s="2" t="s">
        <v>221</v>
      </c>
      <c r="T45" s="2" t="s">
        <v>783</v>
      </c>
      <c r="U45" s="2" t="s">
        <v>160</v>
      </c>
      <c r="V45" s="2" t="s">
        <v>114</v>
      </c>
      <c r="W45" s="2">
        <v>2021</v>
      </c>
      <c r="X45" s="2">
        <v>80</v>
      </c>
      <c r="Y45" s="2">
        <v>81</v>
      </c>
      <c r="Z45" s="2">
        <v>85</v>
      </c>
      <c r="AA45" s="2"/>
      <c r="AB45" s="2"/>
      <c r="AC45" s="2"/>
      <c r="AD45" s="2" t="s">
        <v>784</v>
      </c>
      <c r="AE45" s="2" t="s">
        <v>79</v>
      </c>
      <c r="AF45" s="2" t="s">
        <v>388</v>
      </c>
      <c r="AG45" s="2" t="s">
        <v>389</v>
      </c>
      <c r="AH45" s="2" t="s">
        <v>212</v>
      </c>
      <c r="AI45" s="2" t="s">
        <v>785</v>
      </c>
      <c r="AJ45" s="2" t="s">
        <v>786</v>
      </c>
      <c r="AK45" s="2" t="s">
        <v>787</v>
      </c>
      <c r="AL45" s="2" t="s">
        <v>79</v>
      </c>
      <c r="AM45" s="2" t="s">
        <v>79</v>
      </c>
      <c r="AN45" s="2" t="s">
        <v>79</v>
      </c>
      <c r="AO45" s="2" t="s">
        <v>79</v>
      </c>
      <c r="AP45" s="2" t="s">
        <v>210</v>
      </c>
      <c r="AQ45" s="2" t="s">
        <v>393</v>
      </c>
      <c r="AR45" s="2" t="s">
        <v>212</v>
      </c>
      <c r="AS45" s="2" t="s">
        <v>3305</v>
      </c>
      <c r="AT45" s="2" t="s">
        <v>79</v>
      </c>
      <c r="AU45" s="2" t="s">
        <v>79</v>
      </c>
      <c r="AV45" s="2" t="s">
        <v>79</v>
      </c>
      <c r="AW45" s="2" t="s">
        <v>79</v>
      </c>
      <c r="AX45" s="2" t="s">
        <v>79</v>
      </c>
      <c r="AY45" s="2" t="s">
        <v>79</v>
      </c>
      <c r="AZ45" s="2" t="s">
        <v>79</v>
      </c>
      <c r="BA45" s="2" t="s">
        <v>79</v>
      </c>
      <c r="BB45" s="2" t="s">
        <v>79</v>
      </c>
      <c r="BC45" s="2" t="s">
        <v>79</v>
      </c>
      <c r="BD45" s="2" t="s">
        <v>79</v>
      </c>
      <c r="BE45" s="2" t="s">
        <v>79</v>
      </c>
      <c r="BF45" s="2" t="s">
        <v>79</v>
      </c>
      <c r="BG45" s="2" t="s">
        <v>79</v>
      </c>
      <c r="BH45" s="2" t="s">
        <v>79</v>
      </c>
      <c r="BI45" s="2" t="s">
        <v>79</v>
      </c>
      <c r="BJ45" s="2" t="s">
        <v>788</v>
      </c>
      <c r="BK45" s="2" t="s">
        <v>789</v>
      </c>
      <c r="BL45" s="2" t="s">
        <v>190</v>
      </c>
      <c r="BM45" s="2" t="s">
        <v>380</v>
      </c>
      <c r="BN45" s="2" t="s">
        <v>790</v>
      </c>
      <c r="BO45" s="2" t="s">
        <v>791</v>
      </c>
      <c r="BP45" s="2" t="s">
        <v>122</v>
      </c>
      <c r="BQ45" s="2" t="s">
        <v>99</v>
      </c>
      <c r="BR45" s="2" t="s">
        <v>792</v>
      </c>
      <c r="BS45" s="2" t="s">
        <v>79</v>
      </c>
      <c r="BT45" s="2" t="s">
        <v>212</v>
      </c>
      <c r="BU45" s="2" t="s">
        <v>793</v>
      </c>
      <c r="BV45" s="2" t="s">
        <v>756</v>
      </c>
      <c r="BW45" s="2" t="s">
        <v>105</v>
      </c>
      <c r="BX45" s="2" t="s">
        <v>177</v>
      </c>
      <c r="BY45" s="2">
        <v>113</v>
      </c>
      <c r="BZ45" s="2">
        <v>0</v>
      </c>
      <c r="CA45" s="2">
        <v>5363600</v>
      </c>
      <c r="CB45" s="2">
        <v>0</v>
      </c>
      <c r="CC45" s="2">
        <v>1</v>
      </c>
      <c r="CD45" s="3">
        <f>_xlfn.IFNA(VLOOKUP(M45,Sheet1!$B$4:$D$10,2,FALSE),"")</f>
        <v>43</v>
      </c>
      <c r="CE45" s="3">
        <f>_xlfn.IFNA(VLOOKUP(M45,Sheet1!$B$4:$D$10,3,FALSE),"")</f>
        <v>75</v>
      </c>
      <c r="CF45" s="3" t="str">
        <f t="shared" si="0"/>
        <v>lulus</v>
      </c>
      <c r="CG45" s="3" t="str">
        <f t="shared" si="1"/>
        <v>diterima</v>
      </c>
    </row>
    <row r="46" spans="1:85" x14ac:dyDescent="0.25">
      <c r="A46" s="2">
        <v>45</v>
      </c>
      <c r="B46" s="2">
        <v>21210286</v>
      </c>
      <c r="C46" s="2" t="s">
        <v>794</v>
      </c>
      <c r="D46" s="2" t="s">
        <v>75</v>
      </c>
      <c r="E46" s="2" t="s">
        <v>76</v>
      </c>
      <c r="F46" s="2" t="s">
        <v>77</v>
      </c>
      <c r="G46" s="2">
        <v>2101</v>
      </c>
      <c r="H46" s="2" t="s">
        <v>3919</v>
      </c>
      <c r="I46" s="2" t="s">
        <v>3909</v>
      </c>
      <c r="J46" s="2" t="str">
        <f>IF(AND(K46=0,L46=0)=TRUE,"",IF(AND(K46&gt;0,L46&gt;0)=TRUE,VLOOKUP(LEFT(L46,4)*1,[1]PRODI_2019!$D$2:$E$70,2,FALSE),M46))</f>
        <v>PERPAJAKAN</v>
      </c>
      <c r="K46" s="2">
        <f>_xlfn.IFNA(VLOOKUP(B46,[2]Data!$J$2:$K$224,1,FALSE),0)</f>
        <v>21210286</v>
      </c>
      <c r="L46" s="2">
        <f>_xlfn.IFNA(VLOOKUP(B46,[2]Data!$J$2:$K$224,2,FALSE),0)</f>
        <v>5503210031</v>
      </c>
      <c r="M46" s="2" t="s">
        <v>78</v>
      </c>
      <c r="N46" s="2" t="s">
        <v>109</v>
      </c>
      <c r="O46" s="2" t="s">
        <v>79</v>
      </c>
      <c r="P46" s="2" t="s">
        <v>743</v>
      </c>
      <c r="Q46" s="2" t="s">
        <v>81</v>
      </c>
      <c r="R46" s="2" t="s">
        <v>82</v>
      </c>
      <c r="S46" s="2" t="s">
        <v>467</v>
      </c>
      <c r="T46" s="2" t="s">
        <v>795</v>
      </c>
      <c r="U46" s="2" t="s">
        <v>160</v>
      </c>
      <c r="V46" s="2" t="s">
        <v>161</v>
      </c>
      <c r="W46" s="2">
        <v>2021</v>
      </c>
      <c r="X46" s="2"/>
      <c r="Y46" s="2"/>
      <c r="Z46" s="2"/>
      <c r="AA46" s="2"/>
      <c r="AB46" s="2"/>
      <c r="AC46" s="2"/>
      <c r="AD46" s="2" t="s">
        <v>796</v>
      </c>
      <c r="AE46" s="2" t="s">
        <v>79</v>
      </c>
      <c r="AF46" s="2" t="s">
        <v>245</v>
      </c>
      <c r="AG46" s="2" t="s">
        <v>246</v>
      </c>
      <c r="AH46" s="2" t="s">
        <v>227</v>
      </c>
      <c r="AI46" s="2" t="s">
        <v>797</v>
      </c>
      <c r="AJ46" s="2" t="s">
        <v>798</v>
      </c>
      <c r="AK46" s="2" t="s">
        <v>799</v>
      </c>
      <c r="AL46" s="2" t="s">
        <v>79</v>
      </c>
      <c r="AM46" s="2" t="s">
        <v>79</v>
      </c>
      <c r="AN46" s="2" t="s">
        <v>79</v>
      </c>
      <c r="AO46" s="2" t="s">
        <v>79</v>
      </c>
      <c r="AP46" s="2" t="s">
        <v>286</v>
      </c>
      <c r="AQ46" s="2" t="s">
        <v>800</v>
      </c>
      <c r="AR46" s="2" t="s">
        <v>227</v>
      </c>
      <c r="AS46" s="2" t="s">
        <v>3305</v>
      </c>
      <c r="AT46" s="2" t="s">
        <v>79</v>
      </c>
      <c r="AU46" s="2" t="s">
        <v>79</v>
      </c>
      <c r="AV46" s="2" t="s">
        <v>79</v>
      </c>
      <c r="AW46" s="2" t="s">
        <v>79</v>
      </c>
      <c r="AX46" s="2" t="s">
        <v>79</v>
      </c>
      <c r="AY46" s="2" t="s">
        <v>79</v>
      </c>
      <c r="AZ46" s="2" t="s">
        <v>79</v>
      </c>
      <c r="BA46" s="2" t="s">
        <v>79</v>
      </c>
      <c r="BB46" s="2" t="s">
        <v>79</v>
      </c>
      <c r="BC46" s="2" t="s">
        <v>79</v>
      </c>
      <c r="BD46" s="2" t="s">
        <v>79</v>
      </c>
      <c r="BE46" s="2" t="s">
        <v>79</v>
      </c>
      <c r="BF46" s="2" t="s">
        <v>79</v>
      </c>
      <c r="BG46" s="2" t="s">
        <v>79</v>
      </c>
      <c r="BH46" s="2" t="s">
        <v>79</v>
      </c>
      <c r="BI46" s="2" t="s">
        <v>79</v>
      </c>
      <c r="BJ46" s="2" t="s">
        <v>801</v>
      </c>
      <c r="BK46" s="2" t="s">
        <v>802</v>
      </c>
      <c r="BL46" s="2" t="s">
        <v>172</v>
      </c>
      <c r="BM46" s="2" t="s">
        <v>99</v>
      </c>
      <c r="BN46" s="2" t="s">
        <v>803</v>
      </c>
      <c r="BO46" s="2" t="s">
        <v>804</v>
      </c>
      <c r="BP46" s="2" t="s">
        <v>122</v>
      </c>
      <c r="BQ46" s="2" t="s">
        <v>99</v>
      </c>
      <c r="BR46" s="2" t="s">
        <v>805</v>
      </c>
      <c r="BS46" s="2" t="s">
        <v>79</v>
      </c>
      <c r="BT46" s="2" t="s">
        <v>227</v>
      </c>
      <c r="BU46" s="2" t="s">
        <v>806</v>
      </c>
      <c r="BV46" s="2" t="s">
        <v>807</v>
      </c>
      <c r="BW46" s="2" t="s">
        <v>105</v>
      </c>
      <c r="BX46" s="2" t="s">
        <v>134</v>
      </c>
      <c r="BY46" s="2">
        <v>60</v>
      </c>
      <c r="BZ46" s="2">
        <v>60</v>
      </c>
      <c r="CA46" s="2">
        <v>3432000</v>
      </c>
      <c r="CB46" s="2">
        <v>0</v>
      </c>
      <c r="CC46" s="2">
        <v>2</v>
      </c>
      <c r="CD46" s="3">
        <f>_xlfn.IFNA(VLOOKUP(M46,Sheet1!$B$4:$D$10,2,FALSE),"")</f>
        <v>37</v>
      </c>
      <c r="CE46" s="3">
        <f>_xlfn.IFNA(VLOOKUP(M46,Sheet1!$B$4:$D$10,3,FALSE),"")</f>
        <v>70</v>
      </c>
      <c r="CF46" s="3" t="str">
        <f t="shared" si="0"/>
        <v>lulus</v>
      </c>
      <c r="CG46" s="3" t="str">
        <f t="shared" si="1"/>
        <v>diterima</v>
      </c>
    </row>
    <row r="47" spans="1:85" x14ac:dyDescent="0.25">
      <c r="A47" s="2">
        <v>46</v>
      </c>
      <c r="B47" s="2">
        <v>21210292</v>
      </c>
      <c r="C47" s="2" t="s">
        <v>808</v>
      </c>
      <c r="D47" s="2" t="s">
        <v>75</v>
      </c>
      <c r="E47" s="2" t="s">
        <v>76</v>
      </c>
      <c r="F47" s="2" t="s">
        <v>77</v>
      </c>
      <c r="G47" s="2">
        <v>2101</v>
      </c>
      <c r="H47" s="2" t="s">
        <v>3919</v>
      </c>
      <c r="I47" s="2" t="s">
        <v>3909</v>
      </c>
      <c r="J47" s="2" t="str">
        <f>IF(AND(K47=0,L47=0)=TRUE,"",IF(AND(K47&gt;0,L47&gt;0)=TRUE,VLOOKUP(LEFT(L47,4)*1,[1]PRODI_2019!$D$2:$E$70,2,FALSE),M47))</f>
        <v>AKUNTANSI D3</v>
      </c>
      <c r="K47" s="2">
        <f>_xlfn.IFNA(VLOOKUP(B47,[2]Data!$J$2:$K$224,1,FALSE),0)</f>
        <v>21210292</v>
      </c>
      <c r="L47" s="2">
        <f>_xlfn.IFNA(VLOOKUP(B47,[2]Data!$J$2:$K$224,2,FALSE),0)</f>
        <v>5501210024</v>
      </c>
      <c r="M47" s="2" t="s">
        <v>109</v>
      </c>
      <c r="N47" s="2" t="s">
        <v>157</v>
      </c>
      <c r="O47" s="2" t="s">
        <v>79</v>
      </c>
      <c r="P47" s="2" t="s">
        <v>743</v>
      </c>
      <c r="Q47" s="2" t="s">
        <v>81</v>
      </c>
      <c r="R47" s="2" t="s">
        <v>82</v>
      </c>
      <c r="S47" s="2" t="s">
        <v>809</v>
      </c>
      <c r="T47" s="2" t="s">
        <v>692</v>
      </c>
      <c r="U47" s="2" t="s">
        <v>160</v>
      </c>
      <c r="V47" s="2" t="s">
        <v>161</v>
      </c>
      <c r="W47" s="2">
        <v>2021</v>
      </c>
      <c r="X47" s="2">
        <v>86</v>
      </c>
      <c r="Y47" s="2">
        <v>85</v>
      </c>
      <c r="Z47" s="2">
        <v>90</v>
      </c>
      <c r="AA47" s="2"/>
      <c r="AB47" s="2"/>
      <c r="AC47" s="2"/>
      <c r="AD47" s="2" t="s">
        <v>810</v>
      </c>
      <c r="AE47" s="2" t="s">
        <v>79</v>
      </c>
      <c r="AF47" s="2" t="s">
        <v>811</v>
      </c>
      <c r="AG47" s="2" t="s">
        <v>389</v>
      </c>
      <c r="AH47" s="2" t="s">
        <v>212</v>
      </c>
      <c r="AI47" s="2" t="s">
        <v>812</v>
      </c>
      <c r="AJ47" s="2" t="s">
        <v>813</v>
      </c>
      <c r="AK47" s="2" t="s">
        <v>814</v>
      </c>
      <c r="AL47" s="2" t="s">
        <v>79</v>
      </c>
      <c r="AM47" s="2" t="s">
        <v>79</v>
      </c>
      <c r="AN47" s="2" t="s">
        <v>79</v>
      </c>
      <c r="AO47" s="2" t="s">
        <v>79</v>
      </c>
      <c r="AP47" s="2" t="s">
        <v>233</v>
      </c>
      <c r="AQ47" s="2" t="s">
        <v>393</v>
      </c>
      <c r="AR47" s="2" t="s">
        <v>212</v>
      </c>
      <c r="AS47" s="2" t="s">
        <v>3305</v>
      </c>
      <c r="AT47" s="2" t="s">
        <v>79</v>
      </c>
      <c r="AU47" s="2" t="s">
        <v>79</v>
      </c>
      <c r="AV47" s="2" t="s">
        <v>79</v>
      </c>
      <c r="AW47" s="2" t="s">
        <v>79</v>
      </c>
      <c r="AX47" s="2" t="s">
        <v>79</v>
      </c>
      <c r="AY47" s="2" t="s">
        <v>79</v>
      </c>
      <c r="AZ47" s="2" t="s">
        <v>79</v>
      </c>
      <c r="BA47" s="2" t="s">
        <v>79</v>
      </c>
      <c r="BB47" s="2" t="s">
        <v>79</v>
      </c>
      <c r="BC47" s="2" t="s">
        <v>79</v>
      </c>
      <c r="BD47" s="2" t="s">
        <v>79</v>
      </c>
      <c r="BE47" s="2" t="s">
        <v>79</v>
      </c>
      <c r="BF47" s="2" t="s">
        <v>79</v>
      </c>
      <c r="BG47" s="2" t="s">
        <v>79</v>
      </c>
      <c r="BH47" s="2" t="s">
        <v>79</v>
      </c>
      <c r="BI47" s="2" t="s">
        <v>79</v>
      </c>
      <c r="BJ47" s="2" t="s">
        <v>815</v>
      </c>
      <c r="BK47" s="2" t="s">
        <v>816</v>
      </c>
      <c r="BL47" s="2" t="s">
        <v>817</v>
      </c>
      <c r="BM47" s="2" t="s">
        <v>380</v>
      </c>
      <c r="BN47" s="2" t="s">
        <v>818</v>
      </c>
      <c r="BO47" s="2" t="s">
        <v>819</v>
      </c>
      <c r="BP47" s="2" t="s">
        <v>122</v>
      </c>
      <c r="BQ47" s="2" t="s">
        <v>272</v>
      </c>
      <c r="BR47" s="2" t="s">
        <v>820</v>
      </c>
      <c r="BS47" s="2" t="s">
        <v>79</v>
      </c>
      <c r="BT47" s="2" t="s">
        <v>212</v>
      </c>
      <c r="BU47" s="2" t="s">
        <v>821</v>
      </c>
      <c r="BV47" s="2" t="s">
        <v>756</v>
      </c>
      <c r="BW47" s="2" t="s">
        <v>105</v>
      </c>
      <c r="BX47" s="2" t="s">
        <v>134</v>
      </c>
      <c r="BY47" s="2">
        <v>120</v>
      </c>
      <c r="BZ47" s="2">
        <v>45</v>
      </c>
      <c r="CA47" s="2">
        <v>5600000</v>
      </c>
      <c r="CB47" s="2">
        <v>0</v>
      </c>
      <c r="CC47" s="2">
        <v>1</v>
      </c>
      <c r="CD47" s="3">
        <f>_xlfn.IFNA(VLOOKUP(M47,Sheet1!$B$4:$D$10,2,FALSE),"")</f>
        <v>43</v>
      </c>
      <c r="CE47" s="3">
        <f>_xlfn.IFNA(VLOOKUP(M47,Sheet1!$B$4:$D$10,3,FALSE),"")</f>
        <v>75</v>
      </c>
      <c r="CF47" s="3" t="str">
        <f t="shared" si="0"/>
        <v>lulus</v>
      </c>
      <c r="CG47" s="3" t="str">
        <f t="shared" si="1"/>
        <v>diterima</v>
      </c>
    </row>
    <row r="48" spans="1:85" x14ac:dyDescent="0.25">
      <c r="A48" s="2">
        <v>47</v>
      </c>
      <c r="B48" s="2">
        <v>21210311</v>
      </c>
      <c r="C48" s="2" t="s">
        <v>822</v>
      </c>
      <c r="D48" s="2" t="s">
        <v>75</v>
      </c>
      <c r="E48" s="2" t="s">
        <v>76</v>
      </c>
      <c r="F48" s="2" t="s">
        <v>77</v>
      </c>
      <c r="G48" s="2">
        <v>2101</v>
      </c>
      <c r="H48" s="2" t="s">
        <v>3919</v>
      </c>
      <c r="I48" s="2" t="s">
        <v>3909</v>
      </c>
      <c r="J48" s="2" t="str">
        <f>IF(AND(K48=0,L48=0)=TRUE,"",IF(AND(K48&gt;0,L48&gt;0)=TRUE,VLOOKUP(LEFT(L48,4)*1,[1]PRODI_2019!$D$2:$E$70,2,FALSE),M48))</f>
        <v>PERBANKAN DAN KEUANGAN</v>
      </c>
      <c r="K48" s="2">
        <f>_xlfn.IFNA(VLOOKUP(B48,[2]Data!$J$2:$K$224,1,FALSE),0)</f>
        <v>21210311</v>
      </c>
      <c r="L48" s="2">
        <f>_xlfn.IFNA(VLOOKUP(B48,[2]Data!$J$2:$K$224,2,FALSE),0)</f>
        <v>5504210013</v>
      </c>
      <c r="M48" s="2" t="s">
        <v>109</v>
      </c>
      <c r="N48" s="2" t="s">
        <v>157</v>
      </c>
      <c r="O48" s="2" t="s">
        <v>79</v>
      </c>
      <c r="P48" s="2" t="s">
        <v>743</v>
      </c>
      <c r="Q48" s="2" t="s">
        <v>81</v>
      </c>
      <c r="R48" s="2" t="s">
        <v>82</v>
      </c>
      <c r="S48" s="2" t="s">
        <v>310</v>
      </c>
      <c r="T48" s="2" t="s">
        <v>823</v>
      </c>
      <c r="U48" s="2" t="s">
        <v>160</v>
      </c>
      <c r="V48" s="2" t="s">
        <v>161</v>
      </c>
      <c r="W48" s="2">
        <v>2021</v>
      </c>
      <c r="X48" s="2">
        <v>0</v>
      </c>
      <c r="Y48" s="2">
        <v>0</v>
      </c>
      <c r="Z48" s="2">
        <v>0</v>
      </c>
      <c r="AA48" s="2"/>
      <c r="AB48" s="2"/>
      <c r="AC48" s="2"/>
      <c r="AD48" s="2" t="s">
        <v>824</v>
      </c>
      <c r="AE48" s="2" t="s">
        <v>710</v>
      </c>
      <c r="AF48" s="2" t="s">
        <v>221</v>
      </c>
      <c r="AG48" s="2" t="s">
        <v>373</v>
      </c>
      <c r="AH48" s="2" t="s">
        <v>165</v>
      </c>
      <c r="AI48" s="2" t="s">
        <v>825</v>
      </c>
      <c r="AJ48" s="2" t="s">
        <v>826</v>
      </c>
      <c r="AK48" s="2" t="s">
        <v>827</v>
      </c>
      <c r="AL48" s="2" t="s">
        <v>79</v>
      </c>
      <c r="AM48" s="2" t="s">
        <v>123</v>
      </c>
      <c r="AN48" s="2" t="s">
        <v>123</v>
      </c>
      <c r="AO48" s="2" t="s">
        <v>123</v>
      </c>
      <c r="AP48" s="2" t="s">
        <v>286</v>
      </c>
      <c r="AQ48" s="2" t="s">
        <v>393</v>
      </c>
      <c r="AR48" s="2" t="s">
        <v>212</v>
      </c>
      <c r="AS48" s="2" t="s">
        <v>3305</v>
      </c>
      <c r="AT48" s="2" t="s">
        <v>79</v>
      </c>
      <c r="AU48" s="2" t="s">
        <v>79</v>
      </c>
      <c r="AV48" s="2" t="s">
        <v>79</v>
      </c>
      <c r="AW48" s="2" t="s">
        <v>79</v>
      </c>
      <c r="AX48" s="2" t="s">
        <v>79</v>
      </c>
      <c r="AY48" s="2" t="s">
        <v>79</v>
      </c>
      <c r="AZ48" s="2" t="s">
        <v>79</v>
      </c>
      <c r="BA48" s="2" t="s">
        <v>79</v>
      </c>
      <c r="BB48" s="2" t="s">
        <v>79</v>
      </c>
      <c r="BC48" s="2" t="s">
        <v>79</v>
      </c>
      <c r="BD48" s="2" t="s">
        <v>79</v>
      </c>
      <c r="BE48" s="2" t="s">
        <v>79</v>
      </c>
      <c r="BF48" s="2" t="s">
        <v>79</v>
      </c>
      <c r="BG48" s="2" t="s">
        <v>79</v>
      </c>
      <c r="BH48" s="2" t="s">
        <v>79</v>
      </c>
      <c r="BI48" s="2" t="s">
        <v>79</v>
      </c>
      <c r="BJ48" s="2" t="s">
        <v>828</v>
      </c>
      <c r="BK48" s="2" t="s">
        <v>829</v>
      </c>
      <c r="BL48" s="2" t="s">
        <v>190</v>
      </c>
      <c r="BM48" s="2" t="s">
        <v>380</v>
      </c>
      <c r="BN48" s="2" t="s">
        <v>830</v>
      </c>
      <c r="BO48" s="2" t="s">
        <v>831</v>
      </c>
      <c r="BP48" s="2" t="s">
        <v>739</v>
      </c>
      <c r="BQ48" s="2" t="s">
        <v>127</v>
      </c>
      <c r="BR48" s="2" t="s">
        <v>832</v>
      </c>
      <c r="BS48" s="2" t="s">
        <v>79</v>
      </c>
      <c r="BT48" s="2" t="s">
        <v>212</v>
      </c>
      <c r="BU48" s="2" t="s">
        <v>833</v>
      </c>
      <c r="BV48" s="2" t="s">
        <v>756</v>
      </c>
      <c r="BW48" s="2" t="s">
        <v>105</v>
      </c>
      <c r="BX48" s="2" t="s">
        <v>134</v>
      </c>
      <c r="BY48" s="2">
        <v>120</v>
      </c>
      <c r="BZ48" s="2">
        <v>100</v>
      </c>
      <c r="CA48" s="2">
        <v>15000000</v>
      </c>
      <c r="CB48" s="2">
        <v>5000000</v>
      </c>
      <c r="CC48" s="2">
        <v>3</v>
      </c>
      <c r="CD48" s="3">
        <f>_xlfn.IFNA(VLOOKUP(M48,Sheet1!$B$4:$D$10,2,FALSE),"")</f>
        <v>43</v>
      </c>
      <c r="CE48" s="3">
        <f>_xlfn.IFNA(VLOOKUP(M48,Sheet1!$B$4:$D$10,3,FALSE),"")</f>
        <v>75</v>
      </c>
      <c r="CF48" s="3" t="str">
        <f t="shared" si="0"/>
        <v>lulus</v>
      </c>
      <c r="CG48" s="3" t="str">
        <f t="shared" si="1"/>
        <v>diterima</v>
      </c>
    </row>
    <row r="49" spans="1:85" x14ac:dyDescent="0.25">
      <c r="A49" s="2">
        <v>48</v>
      </c>
      <c r="B49" s="2">
        <v>21210318</v>
      </c>
      <c r="C49" s="2" t="s">
        <v>834</v>
      </c>
      <c r="D49" s="2" t="s">
        <v>75</v>
      </c>
      <c r="E49" s="2" t="s">
        <v>76</v>
      </c>
      <c r="F49" s="2" t="s">
        <v>77</v>
      </c>
      <c r="G49" s="2">
        <v>2101</v>
      </c>
      <c r="H49" s="2" t="s">
        <v>3919</v>
      </c>
      <c r="I49" s="2" t="s">
        <v>3909</v>
      </c>
      <c r="J49" s="2" t="str">
        <f>IF(AND(K49=0,L49=0)=TRUE,"",IF(AND(K49&gt;0,L49&gt;0)=TRUE,VLOOKUP(LEFT(L49,4)*1,[1]PRODI_2019!$D$2:$E$70,2,FALSE),M49))</f>
        <v>PERBANKAN DAN KEUANGAN</v>
      </c>
      <c r="K49" s="2">
        <f>_xlfn.IFNA(VLOOKUP(B49,[2]Data!$J$2:$K$224,1,FALSE),0)</f>
        <v>21210318</v>
      </c>
      <c r="L49" s="2">
        <f>_xlfn.IFNA(VLOOKUP(B49,[2]Data!$J$2:$K$224,2,FALSE),0)</f>
        <v>5504210014</v>
      </c>
      <c r="M49" s="2" t="s">
        <v>157</v>
      </c>
      <c r="N49" s="2" t="s">
        <v>108</v>
      </c>
      <c r="O49" s="2" t="s">
        <v>79</v>
      </c>
      <c r="P49" s="2" t="s">
        <v>743</v>
      </c>
      <c r="Q49" s="2" t="s">
        <v>81</v>
      </c>
      <c r="R49" s="2" t="s">
        <v>82</v>
      </c>
      <c r="S49" s="2" t="s">
        <v>310</v>
      </c>
      <c r="T49" s="2" t="s">
        <v>835</v>
      </c>
      <c r="U49" s="2" t="s">
        <v>85</v>
      </c>
      <c r="V49" s="2" t="s">
        <v>694</v>
      </c>
      <c r="W49" s="2">
        <v>2021</v>
      </c>
      <c r="X49" s="2"/>
      <c r="Y49" s="2"/>
      <c r="Z49" s="2"/>
      <c r="AA49" s="2">
        <v>77</v>
      </c>
      <c r="AB49" s="2">
        <v>91</v>
      </c>
      <c r="AC49" s="2">
        <v>88</v>
      </c>
      <c r="AD49" s="2" t="s">
        <v>836</v>
      </c>
      <c r="AE49" s="2" t="s">
        <v>79</v>
      </c>
      <c r="AF49" s="2" t="s">
        <v>837</v>
      </c>
      <c r="AG49" s="2" t="s">
        <v>117</v>
      </c>
      <c r="AH49" s="2" t="s">
        <v>118</v>
      </c>
      <c r="AI49" s="2" t="s">
        <v>838</v>
      </c>
      <c r="AJ49" s="2" t="s">
        <v>839</v>
      </c>
      <c r="AK49" s="2" t="s">
        <v>840</v>
      </c>
      <c r="AL49" s="2" t="s">
        <v>79</v>
      </c>
      <c r="AM49" s="2" t="s">
        <v>79</v>
      </c>
      <c r="AN49" s="2" t="s">
        <v>79</v>
      </c>
      <c r="AO49" s="2" t="s">
        <v>79</v>
      </c>
      <c r="AP49" s="2" t="s">
        <v>145</v>
      </c>
      <c r="AQ49" s="2" t="s">
        <v>841</v>
      </c>
      <c r="AR49" s="2" t="s">
        <v>118</v>
      </c>
      <c r="AS49" s="2" t="s">
        <v>3305</v>
      </c>
      <c r="AT49" s="2" t="s">
        <v>79</v>
      </c>
      <c r="AU49" s="2" t="s">
        <v>79</v>
      </c>
      <c r="AV49" s="2" t="s">
        <v>79</v>
      </c>
      <c r="AW49" s="2" t="s">
        <v>79</v>
      </c>
      <c r="AX49" s="2" t="s">
        <v>79</v>
      </c>
      <c r="AY49" s="2" t="s">
        <v>79</v>
      </c>
      <c r="AZ49" s="2" t="s">
        <v>79</v>
      </c>
      <c r="BA49" s="2" t="s">
        <v>79</v>
      </c>
      <c r="BB49" s="2" t="s">
        <v>79</v>
      </c>
      <c r="BC49" s="2" t="s">
        <v>79</v>
      </c>
      <c r="BD49" s="2" t="s">
        <v>79</v>
      </c>
      <c r="BE49" s="2" t="s">
        <v>79</v>
      </c>
      <c r="BF49" s="2" t="s">
        <v>79</v>
      </c>
      <c r="BG49" s="2" t="s">
        <v>79</v>
      </c>
      <c r="BH49" s="2" t="s">
        <v>79</v>
      </c>
      <c r="BI49" s="2" t="s">
        <v>79</v>
      </c>
      <c r="BJ49" s="2" t="s">
        <v>842</v>
      </c>
      <c r="BK49" s="2" t="s">
        <v>843</v>
      </c>
      <c r="BL49" s="2" t="s">
        <v>844</v>
      </c>
      <c r="BM49" s="2" t="s">
        <v>99</v>
      </c>
      <c r="BN49" s="2" t="s">
        <v>845</v>
      </c>
      <c r="BO49" s="2" t="s">
        <v>846</v>
      </c>
      <c r="BP49" s="2" t="s">
        <v>122</v>
      </c>
      <c r="BQ49" s="2" t="s">
        <v>99</v>
      </c>
      <c r="BR49" s="2" t="s">
        <v>847</v>
      </c>
      <c r="BS49" s="2" t="s">
        <v>79</v>
      </c>
      <c r="BT49" s="2" t="s">
        <v>118</v>
      </c>
      <c r="BU49" s="2" t="s">
        <v>848</v>
      </c>
      <c r="BV49" s="2" t="s">
        <v>756</v>
      </c>
      <c r="BW49" s="2" t="s">
        <v>105</v>
      </c>
      <c r="BX49" s="2" t="s">
        <v>106</v>
      </c>
      <c r="BY49" s="2">
        <v>100</v>
      </c>
      <c r="BZ49" s="2">
        <v>100</v>
      </c>
      <c r="CA49" s="2">
        <v>1000000</v>
      </c>
      <c r="CB49" s="2">
        <v>200</v>
      </c>
      <c r="CC49" s="2">
        <v>2</v>
      </c>
      <c r="CD49" s="3">
        <f>_xlfn.IFNA(VLOOKUP(M49,Sheet1!$B$4:$D$10,2,FALSE),"")</f>
        <v>13</v>
      </c>
      <c r="CE49" s="3">
        <f>_xlfn.IFNA(VLOOKUP(M49,Sheet1!$B$4:$D$10,3,FALSE),"")</f>
        <v>52</v>
      </c>
      <c r="CF49" s="3" t="str">
        <f t="shared" si="0"/>
        <v>lulus</v>
      </c>
      <c r="CG49" s="3" t="str">
        <f t="shared" si="1"/>
        <v>diterima</v>
      </c>
    </row>
    <row r="50" spans="1:85" x14ac:dyDescent="0.25">
      <c r="A50" s="2">
        <v>49</v>
      </c>
      <c r="B50" s="2">
        <v>21210345</v>
      </c>
      <c r="C50" s="2" t="s">
        <v>849</v>
      </c>
      <c r="D50" s="2" t="s">
        <v>75</v>
      </c>
      <c r="E50" s="2" t="s">
        <v>76</v>
      </c>
      <c r="F50" s="2" t="s">
        <v>77</v>
      </c>
      <c r="G50" s="2">
        <v>2101</v>
      </c>
      <c r="H50" s="2" t="s">
        <v>3919</v>
      </c>
      <c r="I50" s="2" t="s">
        <v>3909</v>
      </c>
      <c r="J50" s="2" t="str">
        <f>IF(AND(K50=0,L50=0)=TRUE,"",IF(AND(K50&gt;0,L50&gt;0)=TRUE,VLOOKUP(LEFT(L50,4)*1,[1]PRODI_2019!$D$2:$E$70,2,FALSE),M50))</f>
        <v>AKUNTANSI D3</v>
      </c>
      <c r="K50" s="2">
        <f>_xlfn.IFNA(VLOOKUP(B50,[2]Data!$J$2:$K$224,1,FALSE),0)</f>
        <v>21210345</v>
      </c>
      <c r="L50" s="2">
        <f>_xlfn.IFNA(VLOOKUP(B50,[2]Data!$J$2:$K$224,2,FALSE),0)</f>
        <v>5501210032</v>
      </c>
      <c r="M50" s="2" t="s">
        <v>109</v>
      </c>
      <c r="N50" s="2" t="s">
        <v>78</v>
      </c>
      <c r="O50" s="2" t="s">
        <v>79</v>
      </c>
      <c r="P50" s="2" t="s">
        <v>743</v>
      </c>
      <c r="Q50" s="2" t="s">
        <v>81</v>
      </c>
      <c r="R50" s="2" t="s">
        <v>82</v>
      </c>
      <c r="S50" s="2" t="s">
        <v>202</v>
      </c>
      <c r="T50" s="2" t="s">
        <v>850</v>
      </c>
      <c r="U50" s="2" t="s">
        <v>160</v>
      </c>
      <c r="V50" s="2" t="s">
        <v>114</v>
      </c>
      <c r="W50" s="2">
        <v>2021</v>
      </c>
      <c r="X50" s="2"/>
      <c r="Y50" s="2"/>
      <c r="Z50" s="2"/>
      <c r="AA50" s="2"/>
      <c r="AB50" s="2"/>
      <c r="AC50" s="2"/>
      <c r="AD50" s="2" t="s">
        <v>851</v>
      </c>
      <c r="AE50" s="2" t="s">
        <v>79</v>
      </c>
      <c r="AF50" s="2" t="s">
        <v>852</v>
      </c>
      <c r="AG50" s="2" t="s">
        <v>389</v>
      </c>
      <c r="AH50" s="2" t="s">
        <v>212</v>
      </c>
      <c r="AI50" s="2" t="s">
        <v>853</v>
      </c>
      <c r="AJ50" s="2" t="s">
        <v>854</v>
      </c>
      <c r="AK50" s="2" t="s">
        <v>855</v>
      </c>
      <c r="AL50" s="2" t="s">
        <v>79</v>
      </c>
      <c r="AM50" s="2" t="s">
        <v>79</v>
      </c>
      <c r="AN50" s="2" t="s">
        <v>79</v>
      </c>
      <c r="AO50" s="2" t="s">
        <v>79</v>
      </c>
      <c r="AP50" s="2" t="s">
        <v>145</v>
      </c>
      <c r="AQ50" s="2" t="s">
        <v>566</v>
      </c>
      <c r="AR50" s="2" t="s">
        <v>212</v>
      </c>
      <c r="AS50" s="2" t="s">
        <v>3305</v>
      </c>
      <c r="AT50" s="2" t="s">
        <v>79</v>
      </c>
      <c r="AU50" s="2" t="s">
        <v>79</v>
      </c>
      <c r="AV50" s="2" t="s">
        <v>79</v>
      </c>
      <c r="AW50" s="2" t="s">
        <v>79</v>
      </c>
      <c r="AX50" s="2" t="s">
        <v>79</v>
      </c>
      <c r="AY50" s="2" t="s">
        <v>79</v>
      </c>
      <c r="AZ50" s="2" t="s">
        <v>79</v>
      </c>
      <c r="BA50" s="2" t="s">
        <v>79</v>
      </c>
      <c r="BB50" s="2" t="s">
        <v>79</v>
      </c>
      <c r="BC50" s="2" t="s">
        <v>79</v>
      </c>
      <c r="BD50" s="2" t="s">
        <v>79</v>
      </c>
      <c r="BE50" s="2" t="s">
        <v>79</v>
      </c>
      <c r="BF50" s="2" t="s">
        <v>79</v>
      </c>
      <c r="BG50" s="2" t="s">
        <v>79</v>
      </c>
      <c r="BH50" s="2" t="s">
        <v>79</v>
      </c>
      <c r="BI50" s="2" t="s">
        <v>79</v>
      </c>
      <c r="BJ50" s="2" t="s">
        <v>856</v>
      </c>
      <c r="BK50" s="2" t="s">
        <v>857</v>
      </c>
      <c r="BL50" s="2" t="s">
        <v>172</v>
      </c>
      <c r="BM50" s="2" t="s">
        <v>131</v>
      </c>
      <c r="BN50" s="2" t="s">
        <v>858</v>
      </c>
      <c r="BO50" s="2" t="s">
        <v>859</v>
      </c>
      <c r="BP50" s="2" t="s">
        <v>122</v>
      </c>
      <c r="BQ50" s="2" t="s">
        <v>131</v>
      </c>
      <c r="BR50" s="2" t="s">
        <v>860</v>
      </c>
      <c r="BS50" s="2" t="s">
        <v>79</v>
      </c>
      <c r="BT50" s="2" t="s">
        <v>212</v>
      </c>
      <c r="BU50" s="2" t="s">
        <v>861</v>
      </c>
      <c r="BV50" s="2" t="s">
        <v>756</v>
      </c>
      <c r="BW50" s="2" t="s">
        <v>105</v>
      </c>
      <c r="BX50" s="2" t="s">
        <v>177</v>
      </c>
      <c r="BY50" s="2">
        <v>150</v>
      </c>
      <c r="BZ50" s="2">
        <v>100</v>
      </c>
      <c r="CA50" s="2">
        <v>6000000</v>
      </c>
      <c r="CB50" s="2">
        <v>0</v>
      </c>
      <c r="CC50" s="2">
        <v>4</v>
      </c>
      <c r="CD50" s="3">
        <f>_xlfn.IFNA(VLOOKUP(M50,Sheet1!$B$4:$D$10,2,FALSE),"")</f>
        <v>43</v>
      </c>
      <c r="CE50" s="3">
        <f>_xlfn.IFNA(VLOOKUP(M50,Sheet1!$B$4:$D$10,3,FALSE),"")</f>
        <v>75</v>
      </c>
      <c r="CF50" s="3" t="str">
        <f t="shared" si="0"/>
        <v>lulus</v>
      </c>
      <c r="CG50" s="3" t="str">
        <f t="shared" si="1"/>
        <v>diterima</v>
      </c>
    </row>
    <row r="51" spans="1:85" x14ac:dyDescent="0.25">
      <c r="A51" s="2">
        <v>50</v>
      </c>
      <c r="B51" s="2">
        <v>21210358</v>
      </c>
      <c r="C51" s="2" t="s">
        <v>862</v>
      </c>
      <c r="D51" s="2" t="s">
        <v>75</v>
      </c>
      <c r="E51" s="2" t="s">
        <v>76</v>
      </c>
      <c r="F51" s="2" t="s">
        <v>77</v>
      </c>
      <c r="G51" s="2">
        <v>2101</v>
      </c>
      <c r="H51" s="2" t="s">
        <v>3919</v>
      </c>
      <c r="I51" s="2" t="s">
        <v>3909</v>
      </c>
      <c r="J51" s="2" t="str">
        <f>IF(AND(K51=0,L51=0)=TRUE,"",IF(AND(K51&gt;0,L51&gt;0)=TRUE,VLOOKUP(LEFT(L51,4)*1,[1]PRODI_2019!$D$2:$E$70,2,FALSE),M51))</f>
        <v/>
      </c>
      <c r="K51" s="2">
        <f>_xlfn.IFNA(VLOOKUP(B51,[2]Data!$J$2:$K$224,1,FALSE),0)</f>
        <v>0</v>
      </c>
      <c r="L51" s="2">
        <f>_xlfn.IFNA(VLOOKUP(B51,[2]Data!$J$2:$K$224,2,FALSE),0)</f>
        <v>0</v>
      </c>
      <c r="M51" s="2" t="s">
        <v>109</v>
      </c>
      <c r="N51" s="2" t="s">
        <v>78</v>
      </c>
      <c r="O51" s="2" t="s">
        <v>79</v>
      </c>
      <c r="P51" s="2" t="s">
        <v>743</v>
      </c>
      <c r="Q51" s="2" t="s">
        <v>81</v>
      </c>
      <c r="R51" s="2" t="s">
        <v>82</v>
      </c>
      <c r="S51" s="2" t="s">
        <v>863</v>
      </c>
      <c r="T51" s="2" t="s">
        <v>864</v>
      </c>
      <c r="U51" s="2" t="s">
        <v>160</v>
      </c>
      <c r="V51" s="2" t="s">
        <v>114</v>
      </c>
      <c r="W51" s="2">
        <v>2021</v>
      </c>
      <c r="X51" s="2">
        <v>81</v>
      </c>
      <c r="Y51" s="2">
        <v>91</v>
      </c>
      <c r="Z51" s="2">
        <v>85</v>
      </c>
      <c r="AA51" s="2"/>
      <c r="AB51" s="2"/>
      <c r="AC51" s="2"/>
      <c r="AD51" s="2" t="s">
        <v>865</v>
      </c>
      <c r="AE51" s="2" t="s">
        <v>79</v>
      </c>
      <c r="AF51" s="2" t="s">
        <v>866</v>
      </c>
      <c r="AG51" s="2" t="s">
        <v>867</v>
      </c>
      <c r="AH51" s="2" t="s">
        <v>713</v>
      </c>
      <c r="AI51" s="2" t="s">
        <v>868</v>
      </c>
      <c r="AJ51" s="2" t="s">
        <v>869</v>
      </c>
      <c r="AK51" s="2" t="s">
        <v>870</v>
      </c>
      <c r="AL51" s="2" t="s">
        <v>79</v>
      </c>
      <c r="AM51" s="2" t="s">
        <v>79</v>
      </c>
      <c r="AN51" s="2" t="s">
        <v>79</v>
      </c>
      <c r="AO51" s="2" t="s">
        <v>79</v>
      </c>
      <c r="AP51" s="2" t="s">
        <v>145</v>
      </c>
      <c r="AQ51" s="2" t="s">
        <v>871</v>
      </c>
      <c r="AR51" s="2" t="s">
        <v>713</v>
      </c>
      <c r="AS51" s="2" t="s">
        <v>3924</v>
      </c>
      <c r="AT51" s="2" t="s">
        <v>79</v>
      </c>
      <c r="AU51" s="2" t="s">
        <v>79</v>
      </c>
      <c r="AV51" s="2" t="s">
        <v>79</v>
      </c>
      <c r="AW51" s="2" t="s">
        <v>79</v>
      </c>
      <c r="AX51" s="2" t="s">
        <v>79</v>
      </c>
      <c r="AY51" s="2" t="s">
        <v>79</v>
      </c>
      <c r="AZ51" s="2" t="s">
        <v>79</v>
      </c>
      <c r="BA51" s="2" t="s">
        <v>79</v>
      </c>
      <c r="BB51" s="2" t="s">
        <v>79</v>
      </c>
      <c r="BC51" s="2" t="s">
        <v>79</v>
      </c>
      <c r="BD51" s="2" t="s">
        <v>79</v>
      </c>
      <c r="BE51" s="2" t="s">
        <v>79</v>
      </c>
      <c r="BF51" s="2" t="s">
        <v>79</v>
      </c>
      <c r="BG51" s="2" t="s">
        <v>79</v>
      </c>
      <c r="BH51" s="2" t="s">
        <v>79</v>
      </c>
      <c r="BI51" s="2" t="s">
        <v>79</v>
      </c>
      <c r="BJ51" s="2" t="s">
        <v>872</v>
      </c>
      <c r="BK51" s="2" t="s">
        <v>873</v>
      </c>
      <c r="BL51" s="2" t="s">
        <v>190</v>
      </c>
      <c r="BM51" s="2" t="s">
        <v>380</v>
      </c>
      <c r="BN51" s="2" t="s">
        <v>874</v>
      </c>
      <c r="BO51" s="2" t="s">
        <v>875</v>
      </c>
      <c r="BP51" s="2" t="s">
        <v>122</v>
      </c>
      <c r="BQ51" s="2" t="s">
        <v>99</v>
      </c>
      <c r="BR51" s="2" t="s">
        <v>876</v>
      </c>
      <c r="BS51" s="2" t="s">
        <v>79</v>
      </c>
      <c r="BT51" s="2" t="s">
        <v>713</v>
      </c>
      <c r="BU51" s="2" t="s">
        <v>877</v>
      </c>
      <c r="BV51" s="2" t="s">
        <v>308</v>
      </c>
      <c r="BW51" s="2" t="s">
        <v>105</v>
      </c>
      <c r="BX51" s="2" t="s">
        <v>177</v>
      </c>
      <c r="BY51" s="2">
        <v>60</v>
      </c>
      <c r="BZ51" s="2">
        <v>60</v>
      </c>
      <c r="CA51" s="2">
        <v>5000000</v>
      </c>
      <c r="CB51" s="2">
        <v>0</v>
      </c>
      <c r="CC51" s="2">
        <v>1</v>
      </c>
      <c r="CD51" s="3">
        <f>_xlfn.IFNA(VLOOKUP(M51,Sheet1!$B$4:$D$10,2,FALSE),"")</f>
        <v>43</v>
      </c>
      <c r="CE51" s="3">
        <f>_xlfn.IFNA(VLOOKUP(M51,Sheet1!$B$4:$D$10,3,FALSE),"")</f>
        <v>75</v>
      </c>
      <c r="CF51" s="3" t="str">
        <f t="shared" si="0"/>
        <v>tidak</v>
      </c>
      <c r="CG51" s="3" t="str">
        <f t="shared" si="1"/>
        <v>tidak</v>
      </c>
    </row>
    <row r="52" spans="1:85" x14ac:dyDescent="0.25">
      <c r="A52" s="2">
        <v>51</v>
      </c>
      <c r="B52" s="2">
        <v>21210373</v>
      </c>
      <c r="C52" s="2" t="s">
        <v>878</v>
      </c>
      <c r="D52" s="2" t="s">
        <v>75</v>
      </c>
      <c r="E52" s="2" t="s">
        <v>76</v>
      </c>
      <c r="F52" s="2" t="s">
        <v>77</v>
      </c>
      <c r="G52" s="2">
        <v>2101</v>
      </c>
      <c r="H52" s="2" t="s">
        <v>3919</v>
      </c>
      <c r="I52" s="2" t="s">
        <v>3909</v>
      </c>
      <c r="J52" s="2" t="str">
        <f>IF(AND(K52=0,L52=0)=TRUE,"",IF(AND(K52&gt;0,L52&gt;0)=TRUE,VLOOKUP(LEFT(L52,4)*1,[1]PRODI_2019!$D$2:$E$70,2,FALSE),M52))</f>
        <v>AKUNTANSI D3</v>
      </c>
      <c r="K52" s="2">
        <f>_xlfn.IFNA(VLOOKUP(B52,[2]Data!$J$2:$K$224,1,FALSE),0)</f>
        <v>21210373</v>
      </c>
      <c r="L52" s="2">
        <f>_xlfn.IFNA(VLOOKUP(B52,[2]Data!$J$2:$K$224,2,FALSE),0)</f>
        <v>5501210006</v>
      </c>
      <c r="M52" s="2" t="s">
        <v>109</v>
      </c>
      <c r="N52" s="2" t="s">
        <v>157</v>
      </c>
      <c r="O52" s="2" t="s">
        <v>79</v>
      </c>
      <c r="P52" s="2" t="s">
        <v>743</v>
      </c>
      <c r="Q52" s="2" t="s">
        <v>81</v>
      </c>
      <c r="R52" s="2" t="s">
        <v>82</v>
      </c>
      <c r="S52" s="2" t="s">
        <v>879</v>
      </c>
      <c r="T52" s="2" t="s">
        <v>880</v>
      </c>
      <c r="U52" s="2" t="s">
        <v>160</v>
      </c>
      <c r="V52" s="2" t="s">
        <v>161</v>
      </c>
      <c r="W52" s="2">
        <v>2021</v>
      </c>
      <c r="X52" s="2">
        <v>89</v>
      </c>
      <c r="Y52" s="2">
        <v>83</v>
      </c>
      <c r="Z52" s="2">
        <v>89</v>
      </c>
      <c r="AA52" s="2"/>
      <c r="AB52" s="2"/>
      <c r="AC52" s="2"/>
      <c r="AD52" s="2" t="s">
        <v>881</v>
      </c>
      <c r="AE52" s="2" t="s">
        <v>882</v>
      </c>
      <c r="AF52" s="2" t="s">
        <v>883</v>
      </c>
      <c r="AG52" s="2" t="s">
        <v>884</v>
      </c>
      <c r="AH52" s="2" t="s">
        <v>885</v>
      </c>
      <c r="AI52" s="2" t="s">
        <v>886</v>
      </c>
      <c r="AJ52" s="2" t="s">
        <v>887</v>
      </c>
      <c r="AK52" s="2" t="s">
        <v>888</v>
      </c>
      <c r="AL52" s="2" t="s">
        <v>79</v>
      </c>
      <c r="AM52" s="2" t="s">
        <v>79</v>
      </c>
      <c r="AN52" s="2" t="s">
        <v>79</v>
      </c>
      <c r="AO52" s="2" t="s">
        <v>79</v>
      </c>
      <c r="AP52" s="2" t="s">
        <v>145</v>
      </c>
      <c r="AQ52" s="2" t="s">
        <v>889</v>
      </c>
      <c r="AR52" s="2" t="s">
        <v>885</v>
      </c>
      <c r="AS52" s="2" t="s">
        <v>3925</v>
      </c>
      <c r="AT52" s="2" t="s">
        <v>79</v>
      </c>
      <c r="AU52" s="2" t="s">
        <v>79</v>
      </c>
      <c r="AV52" s="2" t="s">
        <v>79</v>
      </c>
      <c r="AW52" s="2" t="s">
        <v>79</v>
      </c>
      <c r="AX52" s="2" t="s">
        <v>79</v>
      </c>
      <c r="AY52" s="2" t="s">
        <v>79</v>
      </c>
      <c r="AZ52" s="2" t="s">
        <v>79</v>
      </c>
      <c r="BA52" s="2" t="s">
        <v>79</v>
      </c>
      <c r="BB52" s="2" t="s">
        <v>79</v>
      </c>
      <c r="BC52" s="2" t="s">
        <v>79</v>
      </c>
      <c r="BD52" s="2" t="s">
        <v>79</v>
      </c>
      <c r="BE52" s="2" t="s">
        <v>79</v>
      </c>
      <c r="BF52" s="2" t="s">
        <v>79</v>
      </c>
      <c r="BG52" s="2" t="s">
        <v>79</v>
      </c>
      <c r="BH52" s="2" t="s">
        <v>79</v>
      </c>
      <c r="BI52" s="2" t="s">
        <v>79</v>
      </c>
      <c r="BJ52" s="2" t="s">
        <v>890</v>
      </c>
      <c r="BK52" s="2" t="s">
        <v>891</v>
      </c>
      <c r="BL52" s="2" t="s">
        <v>130</v>
      </c>
      <c r="BM52" s="2" t="s">
        <v>152</v>
      </c>
      <c r="BN52" s="2" t="s">
        <v>892</v>
      </c>
      <c r="BO52" s="2" t="s">
        <v>893</v>
      </c>
      <c r="BP52" s="2" t="s">
        <v>122</v>
      </c>
      <c r="BQ52" s="2" t="s">
        <v>152</v>
      </c>
      <c r="BR52" s="2" t="s">
        <v>881</v>
      </c>
      <c r="BS52" s="2" t="s">
        <v>79</v>
      </c>
      <c r="BT52" s="2" t="s">
        <v>885</v>
      </c>
      <c r="BU52" s="2" t="s">
        <v>894</v>
      </c>
      <c r="BV52" s="2" t="s">
        <v>807</v>
      </c>
      <c r="BW52" s="2" t="s">
        <v>105</v>
      </c>
      <c r="BX52" s="2" t="s">
        <v>177</v>
      </c>
      <c r="BY52" s="2">
        <v>449</v>
      </c>
      <c r="BZ52" s="2">
        <v>54</v>
      </c>
      <c r="CA52" s="2">
        <v>1000000</v>
      </c>
      <c r="CB52" s="2">
        <v>0</v>
      </c>
      <c r="CC52" s="2">
        <v>3</v>
      </c>
      <c r="CD52" s="3">
        <f>_xlfn.IFNA(VLOOKUP(M52,Sheet1!$B$4:$D$10,2,FALSE),"")</f>
        <v>43</v>
      </c>
      <c r="CE52" s="3">
        <f>_xlfn.IFNA(VLOOKUP(M52,Sheet1!$B$4:$D$10,3,FALSE),"")</f>
        <v>75</v>
      </c>
      <c r="CF52" s="3" t="str">
        <f t="shared" si="0"/>
        <v>lulus</v>
      </c>
      <c r="CG52" s="3" t="str">
        <f t="shared" si="1"/>
        <v>diterima</v>
      </c>
    </row>
    <row r="53" spans="1:85" x14ac:dyDescent="0.25">
      <c r="A53" s="2">
        <v>52</v>
      </c>
      <c r="B53" s="2">
        <v>21210394</v>
      </c>
      <c r="C53" s="2" t="s">
        <v>895</v>
      </c>
      <c r="D53" s="2" t="s">
        <v>75</v>
      </c>
      <c r="E53" s="2" t="s">
        <v>76</v>
      </c>
      <c r="F53" s="2" t="s">
        <v>77</v>
      </c>
      <c r="G53" s="2">
        <v>2101</v>
      </c>
      <c r="H53" s="2" t="s">
        <v>3919</v>
      </c>
      <c r="I53" s="2" t="s">
        <v>3909</v>
      </c>
      <c r="J53" s="2" t="str">
        <f>IF(AND(K53=0,L53=0)=TRUE,"",IF(AND(K53&gt;0,L53&gt;0)=TRUE,VLOOKUP(LEFT(L53,4)*1,[1]PRODI_2019!$D$2:$E$70,2,FALSE),M53))</f>
        <v>PERPAJAKAN</v>
      </c>
      <c r="K53" s="2">
        <f>_xlfn.IFNA(VLOOKUP(B53,[2]Data!$J$2:$K$224,1,FALSE),0)</f>
        <v>21210394</v>
      </c>
      <c r="L53" s="2">
        <f>_xlfn.IFNA(VLOOKUP(B53,[2]Data!$J$2:$K$224,2,FALSE),0)</f>
        <v>5503210029</v>
      </c>
      <c r="M53" s="2" t="s">
        <v>78</v>
      </c>
      <c r="N53" s="2" t="s">
        <v>78</v>
      </c>
      <c r="O53" s="2" t="s">
        <v>79</v>
      </c>
      <c r="P53" s="2" t="s">
        <v>743</v>
      </c>
      <c r="Q53" s="2" t="s">
        <v>81</v>
      </c>
      <c r="R53" s="2" t="s">
        <v>82</v>
      </c>
      <c r="S53" s="2" t="s">
        <v>339</v>
      </c>
      <c r="T53" s="2" t="s">
        <v>896</v>
      </c>
      <c r="U53" s="2" t="s">
        <v>160</v>
      </c>
      <c r="V53" s="2" t="s">
        <v>114</v>
      </c>
      <c r="W53" s="2">
        <v>2021</v>
      </c>
      <c r="X53" s="2">
        <v>70</v>
      </c>
      <c r="Y53" s="2">
        <v>78</v>
      </c>
      <c r="Z53" s="2">
        <v>82</v>
      </c>
      <c r="AA53" s="2"/>
      <c r="AB53" s="2"/>
      <c r="AC53" s="2"/>
      <c r="AD53" s="2" t="s">
        <v>897</v>
      </c>
      <c r="AE53" s="2" t="s">
        <v>79</v>
      </c>
      <c r="AF53" s="2" t="s">
        <v>898</v>
      </c>
      <c r="AG53" s="2" t="s">
        <v>899</v>
      </c>
      <c r="AH53" s="2" t="s">
        <v>186</v>
      </c>
      <c r="AI53" s="2" t="s">
        <v>900</v>
      </c>
      <c r="AJ53" s="2" t="s">
        <v>901</v>
      </c>
      <c r="AK53" s="2" t="s">
        <v>902</v>
      </c>
      <c r="AL53" s="2" t="s">
        <v>79</v>
      </c>
      <c r="AM53" s="2" t="s">
        <v>79</v>
      </c>
      <c r="AN53" s="2" t="s">
        <v>79</v>
      </c>
      <c r="AO53" s="2" t="s">
        <v>79</v>
      </c>
      <c r="AP53" s="2" t="s">
        <v>145</v>
      </c>
      <c r="AQ53" s="2" t="s">
        <v>903</v>
      </c>
      <c r="AR53" s="2" t="s">
        <v>186</v>
      </c>
      <c r="AS53" s="2" t="s">
        <v>3305</v>
      </c>
      <c r="AT53" s="2" t="s">
        <v>79</v>
      </c>
      <c r="AU53" s="2" t="s">
        <v>79</v>
      </c>
      <c r="AV53" s="2" t="s">
        <v>79</v>
      </c>
      <c r="AW53" s="2" t="s">
        <v>79</v>
      </c>
      <c r="AX53" s="2" t="s">
        <v>79</v>
      </c>
      <c r="AY53" s="2" t="s">
        <v>79</v>
      </c>
      <c r="AZ53" s="2" t="s">
        <v>79</v>
      </c>
      <c r="BA53" s="2" t="s">
        <v>79</v>
      </c>
      <c r="BB53" s="2" t="s">
        <v>79</v>
      </c>
      <c r="BC53" s="2" t="s">
        <v>79</v>
      </c>
      <c r="BD53" s="2" t="s">
        <v>79</v>
      </c>
      <c r="BE53" s="2" t="s">
        <v>79</v>
      </c>
      <c r="BF53" s="2" t="s">
        <v>79</v>
      </c>
      <c r="BG53" s="2" t="s">
        <v>79</v>
      </c>
      <c r="BH53" s="2" t="s">
        <v>79</v>
      </c>
      <c r="BI53" s="2" t="s">
        <v>79</v>
      </c>
      <c r="BJ53" s="2" t="s">
        <v>904</v>
      </c>
      <c r="BK53" s="2" t="s">
        <v>905</v>
      </c>
      <c r="BL53" s="2" t="s">
        <v>190</v>
      </c>
      <c r="BM53" s="2" t="s">
        <v>380</v>
      </c>
      <c r="BN53" s="2" t="s">
        <v>906</v>
      </c>
      <c r="BO53" s="2" t="s">
        <v>907</v>
      </c>
      <c r="BP53" s="2" t="s">
        <v>122</v>
      </c>
      <c r="BQ53" s="2" t="s">
        <v>99</v>
      </c>
      <c r="BR53" s="2" t="s">
        <v>908</v>
      </c>
      <c r="BS53" s="2" t="s">
        <v>79</v>
      </c>
      <c r="BT53" s="2" t="s">
        <v>186</v>
      </c>
      <c r="BU53" s="2" t="s">
        <v>909</v>
      </c>
      <c r="BV53" s="2" t="s">
        <v>756</v>
      </c>
      <c r="BW53" s="2" t="s">
        <v>105</v>
      </c>
      <c r="BX53" s="2" t="s">
        <v>540</v>
      </c>
      <c r="BY53" s="2">
        <v>475</v>
      </c>
      <c r="BZ53" s="2">
        <v>100</v>
      </c>
      <c r="CA53" s="2">
        <v>4500000</v>
      </c>
      <c r="CB53" s="2">
        <v>0</v>
      </c>
      <c r="CC53" s="2">
        <v>2</v>
      </c>
      <c r="CD53" s="3">
        <f>_xlfn.IFNA(VLOOKUP(M53,Sheet1!$B$4:$D$10,2,FALSE),"")</f>
        <v>37</v>
      </c>
      <c r="CE53" s="3">
        <f>_xlfn.IFNA(VLOOKUP(M53,Sheet1!$B$4:$D$10,3,FALSE),"")</f>
        <v>70</v>
      </c>
      <c r="CF53" s="3" t="str">
        <f t="shared" si="0"/>
        <v>lulus</v>
      </c>
      <c r="CG53" s="3" t="str">
        <f t="shared" si="1"/>
        <v>diterima</v>
      </c>
    </row>
    <row r="54" spans="1:85" x14ac:dyDescent="0.25">
      <c r="A54" s="2">
        <v>53</v>
      </c>
      <c r="B54" s="2">
        <v>21210402</v>
      </c>
      <c r="C54" s="2" t="s">
        <v>910</v>
      </c>
      <c r="D54" s="2" t="s">
        <v>75</v>
      </c>
      <c r="E54" s="2" t="s">
        <v>76</v>
      </c>
      <c r="F54" s="2" t="s">
        <v>77</v>
      </c>
      <c r="G54" s="2">
        <v>2101</v>
      </c>
      <c r="H54" s="2" t="s">
        <v>3919</v>
      </c>
      <c r="I54" s="2" t="s">
        <v>3909</v>
      </c>
      <c r="J54" s="2" t="str">
        <f>IF(AND(K54=0,L54=0)=TRUE,"",IF(AND(K54&gt;0,L54&gt;0)=TRUE,VLOOKUP(LEFT(L54,4)*1,[1]PRODI_2019!$D$2:$E$70,2,FALSE),M54))</f>
        <v>MANAJEMEN PEMASARAN (D3)</v>
      </c>
      <c r="K54" s="2">
        <f>_xlfn.IFNA(VLOOKUP(B54,[2]Data!$J$2:$K$224,1,FALSE),0)</f>
        <v>21210402</v>
      </c>
      <c r="L54" s="2">
        <f>_xlfn.IFNA(VLOOKUP(B54,[2]Data!$J$2:$K$224,2,FALSE),0)</f>
        <v>5502210011</v>
      </c>
      <c r="M54" s="2" t="s">
        <v>108</v>
      </c>
      <c r="N54" s="2" t="s">
        <v>109</v>
      </c>
      <c r="O54" s="2" t="s">
        <v>79</v>
      </c>
      <c r="P54" s="2" t="s">
        <v>743</v>
      </c>
      <c r="Q54" s="2" t="s">
        <v>81</v>
      </c>
      <c r="R54" s="2" t="s">
        <v>82</v>
      </c>
      <c r="S54" s="2" t="s">
        <v>339</v>
      </c>
      <c r="T54" s="2" t="s">
        <v>911</v>
      </c>
      <c r="U54" s="2" t="s">
        <v>160</v>
      </c>
      <c r="V54" s="2" t="s">
        <v>114</v>
      </c>
      <c r="W54" s="2">
        <v>2021</v>
      </c>
      <c r="X54" s="2">
        <v>86</v>
      </c>
      <c r="Y54" s="2">
        <v>80</v>
      </c>
      <c r="Z54" s="2">
        <v>85</v>
      </c>
      <c r="AA54" s="2"/>
      <c r="AB54" s="2"/>
      <c r="AC54" s="2"/>
      <c r="AD54" s="2" t="s">
        <v>912</v>
      </c>
      <c r="AE54" s="2" t="s">
        <v>79</v>
      </c>
      <c r="AF54" s="2" t="s">
        <v>913</v>
      </c>
      <c r="AG54" s="2" t="s">
        <v>665</v>
      </c>
      <c r="AH54" s="2" t="s">
        <v>186</v>
      </c>
      <c r="AI54" s="2" t="s">
        <v>914</v>
      </c>
      <c r="AJ54" s="2" t="s">
        <v>915</v>
      </c>
      <c r="AK54" s="2" t="s">
        <v>916</v>
      </c>
      <c r="AL54" s="2" t="s">
        <v>79</v>
      </c>
      <c r="AM54" s="2" t="s">
        <v>79</v>
      </c>
      <c r="AN54" s="2" t="s">
        <v>79</v>
      </c>
      <c r="AO54" s="2" t="s">
        <v>79</v>
      </c>
      <c r="AP54" s="2" t="s">
        <v>286</v>
      </c>
      <c r="AQ54" s="2" t="s">
        <v>346</v>
      </c>
      <c r="AR54" s="2" t="s">
        <v>186</v>
      </c>
      <c r="AS54" s="2" t="s">
        <v>3305</v>
      </c>
      <c r="AT54" s="2" t="s">
        <v>79</v>
      </c>
      <c r="AU54" s="2" t="s">
        <v>79</v>
      </c>
      <c r="AV54" s="2" t="s">
        <v>79</v>
      </c>
      <c r="AW54" s="2" t="s">
        <v>79</v>
      </c>
      <c r="AX54" s="2" t="s">
        <v>79</v>
      </c>
      <c r="AY54" s="2" t="s">
        <v>79</v>
      </c>
      <c r="AZ54" s="2" t="s">
        <v>79</v>
      </c>
      <c r="BA54" s="2" t="s">
        <v>79</v>
      </c>
      <c r="BB54" s="2" t="s">
        <v>79</v>
      </c>
      <c r="BC54" s="2" t="s">
        <v>79</v>
      </c>
      <c r="BD54" s="2" t="s">
        <v>79</v>
      </c>
      <c r="BE54" s="2" t="s">
        <v>79</v>
      </c>
      <c r="BF54" s="2" t="s">
        <v>79</v>
      </c>
      <c r="BG54" s="2" t="s">
        <v>79</v>
      </c>
      <c r="BH54" s="2" t="s">
        <v>79</v>
      </c>
      <c r="BI54" s="2" t="s">
        <v>79</v>
      </c>
      <c r="BJ54" s="2" t="s">
        <v>917</v>
      </c>
      <c r="BK54" s="2" t="s">
        <v>918</v>
      </c>
      <c r="BL54" s="2" t="s">
        <v>172</v>
      </c>
      <c r="BM54" s="2" t="s">
        <v>127</v>
      </c>
      <c r="BN54" s="2" t="s">
        <v>919</v>
      </c>
      <c r="BO54" s="2" t="s">
        <v>920</v>
      </c>
      <c r="BP54" s="2" t="s">
        <v>122</v>
      </c>
      <c r="BQ54" s="2" t="s">
        <v>99</v>
      </c>
      <c r="BR54" s="2" t="s">
        <v>912</v>
      </c>
      <c r="BS54" s="2" t="s">
        <v>79</v>
      </c>
      <c r="BT54" s="2" t="s">
        <v>186</v>
      </c>
      <c r="BU54" s="2" t="s">
        <v>921</v>
      </c>
      <c r="BV54" s="2" t="s">
        <v>756</v>
      </c>
      <c r="BW54" s="2" t="s">
        <v>105</v>
      </c>
      <c r="BX54" s="2" t="s">
        <v>106</v>
      </c>
      <c r="BY54" s="2">
        <v>90</v>
      </c>
      <c r="BZ54" s="2">
        <v>54</v>
      </c>
      <c r="CA54" s="2">
        <v>4800000</v>
      </c>
      <c r="CB54" s="2">
        <v>0</v>
      </c>
      <c r="CC54" s="2">
        <v>3</v>
      </c>
      <c r="CD54" s="3">
        <f>_xlfn.IFNA(VLOOKUP(M54,Sheet1!$B$4:$D$10,2,FALSE),"")</f>
        <v>38</v>
      </c>
      <c r="CE54" s="3">
        <f>_xlfn.IFNA(VLOOKUP(M54,Sheet1!$B$4:$D$10,3,FALSE),"")</f>
        <v>61</v>
      </c>
      <c r="CF54" s="3" t="str">
        <f t="shared" si="0"/>
        <v>lulus</v>
      </c>
      <c r="CG54" s="3" t="str">
        <f t="shared" si="1"/>
        <v>diterima</v>
      </c>
    </row>
    <row r="55" spans="1:85" x14ac:dyDescent="0.25">
      <c r="A55" s="2">
        <v>54</v>
      </c>
      <c r="B55" s="2">
        <v>21210407</v>
      </c>
      <c r="C55" s="2" t="s">
        <v>922</v>
      </c>
      <c r="D55" s="2" t="s">
        <v>75</v>
      </c>
      <c r="E55" s="2" t="s">
        <v>76</v>
      </c>
      <c r="F55" s="2" t="s">
        <v>77</v>
      </c>
      <c r="G55" s="2">
        <v>2101</v>
      </c>
      <c r="H55" s="2" t="s">
        <v>3919</v>
      </c>
      <c r="I55" s="2" t="s">
        <v>3909</v>
      </c>
      <c r="J55" s="2" t="str">
        <f>IF(AND(K55=0,L55=0)=TRUE,"",IF(AND(K55&gt;0,L55&gt;0)=TRUE,VLOOKUP(LEFT(L55,4)*1,[1]PRODI_2019!$D$2:$E$70,2,FALSE),M55))</f>
        <v>MANAJEMEN PEMASARAN (D3)</v>
      </c>
      <c r="K55" s="2">
        <f>_xlfn.IFNA(VLOOKUP(B55,[2]Data!$J$2:$K$224,1,FALSE),0)</f>
        <v>21210407</v>
      </c>
      <c r="L55" s="2">
        <f>_xlfn.IFNA(VLOOKUP(B55,[2]Data!$J$2:$K$224,2,FALSE),0)</f>
        <v>5502210009</v>
      </c>
      <c r="M55" s="2" t="s">
        <v>108</v>
      </c>
      <c r="N55" s="2" t="s">
        <v>108</v>
      </c>
      <c r="O55" s="2" t="s">
        <v>79</v>
      </c>
      <c r="P55" s="2" t="s">
        <v>743</v>
      </c>
      <c r="Q55" s="2" t="s">
        <v>81</v>
      </c>
      <c r="R55" s="2" t="s">
        <v>82</v>
      </c>
      <c r="S55" s="2" t="s">
        <v>221</v>
      </c>
      <c r="T55" s="2" t="s">
        <v>923</v>
      </c>
      <c r="U55" s="2" t="s">
        <v>693</v>
      </c>
      <c r="V55" s="2" t="s">
        <v>924</v>
      </c>
      <c r="W55" s="2">
        <v>2021</v>
      </c>
      <c r="X55" s="2">
        <v>80</v>
      </c>
      <c r="Y55" s="2">
        <v>85</v>
      </c>
      <c r="Z55" s="2">
        <v>83</v>
      </c>
      <c r="AA55" s="2"/>
      <c r="AB55" s="2"/>
      <c r="AC55" s="2"/>
      <c r="AD55" s="2" t="s">
        <v>925</v>
      </c>
      <c r="AE55" s="2" t="s">
        <v>123</v>
      </c>
      <c r="AF55" s="2" t="s">
        <v>926</v>
      </c>
      <c r="AG55" s="2" t="s">
        <v>575</v>
      </c>
      <c r="AH55" s="2" t="s">
        <v>165</v>
      </c>
      <c r="AI55" s="2" t="s">
        <v>927</v>
      </c>
      <c r="AJ55" s="2" t="s">
        <v>928</v>
      </c>
      <c r="AK55" s="2" t="s">
        <v>929</v>
      </c>
      <c r="AL55" s="2" t="s">
        <v>172</v>
      </c>
      <c r="AM55" s="2" t="s">
        <v>930</v>
      </c>
      <c r="AN55" s="2" t="s">
        <v>931</v>
      </c>
      <c r="AO55" s="2" t="s">
        <v>932</v>
      </c>
      <c r="AP55" s="2" t="s">
        <v>145</v>
      </c>
      <c r="AQ55" s="2" t="s">
        <v>700</v>
      </c>
      <c r="AR55" s="2" t="s">
        <v>227</v>
      </c>
      <c r="AS55" s="2" t="s">
        <v>3305</v>
      </c>
      <c r="AT55" s="2" t="s">
        <v>79</v>
      </c>
      <c r="AU55" s="2" t="s">
        <v>79</v>
      </c>
      <c r="AV55" s="2" t="s">
        <v>79</v>
      </c>
      <c r="AW55" s="2" t="s">
        <v>79</v>
      </c>
      <c r="AX55" s="2" t="s">
        <v>79</v>
      </c>
      <c r="AY55" s="2" t="s">
        <v>79</v>
      </c>
      <c r="AZ55" s="2" t="s">
        <v>79</v>
      </c>
      <c r="BA55" s="2" t="s">
        <v>79</v>
      </c>
      <c r="BB55" s="2" t="s">
        <v>79</v>
      </c>
      <c r="BC55" s="2" t="s">
        <v>79</v>
      </c>
      <c r="BD55" s="2" t="s">
        <v>79</v>
      </c>
      <c r="BE55" s="2" t="s">
        <v>79</v>
      </c>
      <c r="BF55" s="2" t="s">
        <v>79</v>
      </c>
      <c r="BG55" s="2" t="s">
        <v>79</v>
      </c>
      <c r="BH55" s="2" t="s">
        <v>79</v>
      </c>
      <c r="BI55" s="2" t="s">
        <v>79</v>
      </c>
      <c r="BJ55" s="2" t="s">
        <v>933</v>
      </c>
      <c r="BK55" s="2" t="s">
        <v>934</v>
      </c>
      <c r="BL55" s="2" t="s">
        <v>172</v>
      </c>
      <c r="BM55" s="2" t="s">
        <v>102</v>
      </c>
      <c r="BN55" s="2" t="s">
        <v>935</v>
      </c>
      <c r="BO55" s="2" t="s">
        <v>936</v>
      </c>
      <c r="BP55" s="2" t="s">
        <v>122</v>
      </c>
      <c r="BQ55" s="2" t="s">
        <v>102</v>
      </c>
      <c r="BR55" s="2" t="s">
        <v>937</v>
      </c>
      <c r="BS55" s="2" t="s">
        <v>79</v>
      </c>
      <c r="BT55" s="2" t="s">
        <v>165</v>
      </c>
      <c r="BU55" s="2" t="s">
        <v>927</v>
      </c>
      <c r="BV55" s="2" t="s">
        <v>756</v>
      </c>
      <c r="BW55" s="2" t="s">
        <v>210</v>
      </c>
      <c r="BX55" s="2" t="s">
        <v>106</v>
      </c>
      <c r="BY55" s="2">
        <v>40</v>
      </c>
      <c r="BZ55" s="2">
        <v>40</v>
      </c>
      <c r="CA55" s="2">
        <v>1746227</v>
      </c>
      <c r="CB55" s="2">
        <v>0</v>
      </c>
      <c r="CC55" s="2">
        <v>2</v>
      </c>
      <c r="CD55" s="3">
        <f>_xlfn.IFNA(VLOOKUP(M55,Sheet1!$B$4:$D$10,2,FALSE),"")</f>
        <v>38</v>
      </c>
      <c r="CE55" s="3">
        <f>_xlfn.IFNA(VLOOKUP(M55,Sheet1!$B$4:$D$10,3,FALSE),"")</f>
        <v>61</v>
      </c>
      <c r="CF55" s="3" t="str">
        <f t="shared" si="0"/>
        <v>lulus</v>
      </c>
      <c r="CG55" s="3" t="str">
        <f t="shared" si="1"/>
        <v>diterima</v>
      </c>
    </row>
    <row r="56" spans="1:85" x14ac:dyDescent="0.25">
      <c r="A56" s="2">
        <v>55</v>
      </c>
      <c r="B56" s="2">
        <v>21210467</v>
      </c>
      <c r="C56" s="2" t="s">
        <v>938</v>
      </c>
      <c r="D56" s="2" t="s">
        <v>75</v>
      </c>
      <c r="E56" s="2" t="s">
        <v>76</v>
      </c>
      <c r="F56" s="2" t="s">
        <v>77</v>
      </c>
      <c r="G56" s="2">
        <v>2101</v>
      </c>
      <c r="H56" s="2" t="s">
        <v>3919</v>
      </c>
      <c r="I56" s="2" t="s">
        <v>3909</v>
      </c>
      <c r="J56" s="2" t="str">
        <f>IF(AND(K56=0,L56=0)=TRUE,"",IF(AND(K56&gt;0,L56&gt;0)=TRUE,VLOOKUP(LEFT(L56,4)*1,[1]PRODI_2019!$D$2:$E$70,2,FALSE),M56))</f>
        <v>AKUNTANSI D3</v>
      </c>
      <c r="K56" s="2">
        <f>_xlfn.IFNA(VLOOKUP(B56,[2]Data!$J$2:$K$224,1,FALSE),0)</f>
        <v>21210467</v>
      </c>
      <c r="L56" s="2">
        <f>_xlfn.IFNA(VLOOKUP(B56,[2]Data!$J$2:$K$224,2,FALSE),0)</f>
        <v>5501210021</v>
      </c>
      <c r="M56" s="2" t="s">
        <v>109</v>
      </c>
      <c r="N56" s="2" t="s">
        <v>78</v>
      </c>
      <c r="O56" s="2" t="s">
        <v>79</v>
      </c>
      <c r="P56" s="2" t="s">
        <v>743</v>
      </c>
      <c r="Q56" s="2" t="s">
        <v>81</v>
      </c>
      <c r="R56" s="2" t="s">
        <v>82</v>
      </c>
      <c r="S56" s="2" t="s">
        <v>221</v>
      </c>
      <c r="T56" s="2" t="s">
        <v>939</v>
      </c>
      <c r="U56" s="2" t="s">
        <v>160</v>
      </c>
      <c r="V56" s="2" t="s">
        <v>161</v>
      </c>
      <c r="W56" s="2">
        <v>2020</v>
      </c>
      <c r="X56" s="2"/>
      <c r="Y56" s="2"/>
      <c r="Z56" s="2"/>
      <c r="AA56" s="2"/>
      <c r="AB56" s="2"/>
      <c r="AC56" s="2"/>
      <c r="AD56" s="2" t="s">
        <v>940</v>
      </c>
      <c r="AE56" s="2" t="s">
        <v>940</v>
      </c>
      <c r="AF56" s="2" t="s">
        <v>941</v>
      </c>
      <c r="AG56" s="2" t="s">
        <v>373</v>
      </c>
      <c r="AH56" s="2" t="s">
        <v>212</v>
      </c>
      <c r="AI56" s="2" t="s">
        <v>942</v>
      </c>
      <c r="AJ56" s="2" t="s">
        <v>943</v>
      </c>
      <c r="AK56" s="2" t="s">
        <v>944</v>
      </c>
      <c r="AL56" s="2" t="s">
        <v>79</v>
      </c>
      <c r="AM56" s="2" t="s">
        <v>79</v>
      </c>
      <c r="AN56" s="2" t="s">
        <v>79</v>
      </c>
      <c r="AO56" s="2" t="s">
        <v>79</v>
      </c>
      <c r="AP56" s="2" t="s">
        <v>94</v>
      </c>
      <c r="AQ56" s="2" t="s">
        <v>393</v>
      </c>
      <c r="AR56" s="2" t="s">
        <v>212</v>
      </c>
      <c r="AS56" s="2" t="s">
        <v>3305</v>
      </c>
      <c r="AT56" s="2" t="s">
        <v>79</v>
      </c>
      <c r="AU56" s="2" t="s">
        <v>79</v>
      </c>
      <c r="AV56" s="2" t="s">
        <v>79</v>
      </c>
      <c r="AW56" s="2" t="s">
        <v>79</v>
      </c>
      <c r="AX56" s="2" t="s">
        <v>79</v>
      </c>
      <c r="AY56" s="2" t="s">
        <v>79</v>
      </c>
      <c r="AZ56" s="2" t="s">
        <v>79</v>
      </c>
      <c r="BA56" s="2" t="s">
        <v>79</v>
      </c>
      <c r="BB56" s="2" t="s">
        <v>79</v>
      </c>
      <c r="BC56" s="2" t="s">
        <v>79</v>
      </c>
      <c r="BD56" s="2" t="s">
        <v>79</v>
      </c>
      <c r="BE56" s="2" t="s">
        <v>79</v>
      </c>
      <c r="BF56" s="2" t="s">
        <v>79</v>
      </c>
      <c r="BG56" s="2" t="s">
        <v>79</v>
      </c>
      <c r="BH56" s="2" t="s">
        <v>79</v>
      </c>
      <c r="BI56" s="2" t="s">
        <v>79</v>
      </c>
      <c r="BJ56" s="2" t="s">
        <v>945</v>
      </c>
      <c r="BK56" s="2" t="s">
        <v>946</v>
      </c>
      <c r="BL56" s="2" t="s">
        <v>349</v>
      </c>
      <c r="BM56" s="2" t="s">
        <v>380</v>
      </c>
      <c r="BN56" s="2" t="s">
        <v>947</v>
      </c>
      <c r="BO56" s="2" t="s">
        <v>948</v>
      </c>
      <c r="BP56" s="2" t="s">
        <v>122</v>
      </c>
      <c r="BQ56" s="2" t="s">
        <v>99</v>
      </c>
      <c r="BR56" s="2" t="s">
        <v>949</v>
      </c>
      <c r="BS56" s="2" t="s">
        <v>79</v>
      </c>
      <c r="BT56" s="2" t="s">
        <v>212</v>
      </c>
      <c r="BU56" s="2" t="s">
        <v>950</v>
      </c>
      <c r="BV56" s="2" t="s">
        <v>756</v>
      </c>
      <c r="BW56" s="2" t="s">
        <v>105</v>
      </c>
      <c r="BX56" s="2" t="s">
        <v>134</v>
      </c>
      <c r="BY56" s="2">
        <v>170</v>
      </c>
      <c r="BZ56" s="2">
        <v>150</v>
      </c>
      <c r="CA56" s="2">
        <v>4000000</v>
      </c>
      <c r="CB56" s="2">
        <v>0</v>
      </c>
      <c r="CC56" s="2">
        <v>7</v>
      </c>
      <c r="CD56" s="3">
        <f>_xlfn.IFNA(VLOOKUP(M56,Sheet1!$B$4:$D$10,2,FALSE),"")</f>
        <v>43</v>
      </c>
      <c r="CE56" s="3">
        <f>_xlfn.IFNA(VLOOKUP(M56,Sheet1!$B$4:$D$10,3,FALSE),"")</f>
        <v>75</v>
      </c>
      <c r="CF56" s="3" t="str">
        <f t="shared" si="0"/>
        <v>lulus</v>
      </c>
      <c r="CG56" s="3" t="str">
        <f t="shared" si="1"/>
        <v>diterima</v>
      </c>
    </row>
    <row r="57" spans="1:85" x14ac:dyDescent="0.25">
      <c r="A57" s="2">
        <v>56</v>
      </c>
      <c r="B57" s="2">
        <v>21210469</v>
      </c>
      <c r="C57" s="2" t="s">
        <v>951</v>
      </c>
      <c r="D57" s="2" t="s">
        <v>75</v>
      </c>
      <c r="E57" s="2" t="s">
        <v>76</v>
      </c>
      <c r="F57" s="2" t="s">
        <v>77</v>
      </c>
      <c r="G57" s="2">
        <v>2101</v>
      </c>
      <c r="H57" s="2" t="s">
        <v>3919</v>
      </c>
      <c r="I57" s="2" t="s">
        <v>3909</v>
      </c>
      <c r="J57" s="2" t="str">
        <f>IF(AND(K57=0,L57=0)=TRUE,"",IF(AND(K57&gt;0,L57&gt;0)=TRUE,VLOOKUP(LEFT(L57,4)*1,[1]PRODI_2019!$D$2:$E$70,2,FALSE),M57))</f>
        <v>PERPAJAKAN</v>
      </c>
      <c r="K57" s="2">
        <f>_xlfn.IFNA(VLOOKUP(B57,[2]Data!$J$2:$K$224,1,FALSE),0)</f>
        <v>21210469</v>
      </c>
      <c r="L57" s="2">
        <f>_xlfn.IFNA(VLOOKUP(B57,[2]Data!$J$2:$K$224,2,FALSE),0)</f>
        <v>5503210010</v>
      </c>
      <c r="M57" s="2" t="s">
        <v>78</v>
      </c>
      <c r="N57" s="2" t="s">
        <v>109</v>
      </c>
      <c r="O57" s="2" t="s">
        <v>79</v>
      </c>
      <c r="P57" s="2" t="s">
        <v>743</v>
      </c>
      <c r="Q57" s="2" t="s">
        <v>110</v>
      </c>
      <c r="R57" s="2" t="s">
        <v>82</v>
      </c>
      <c r="S57" s="2" t="s">
        <v>221</v>
      </c>
      <c r="T57" s="2" t="s">
        <v>952</v>
      </c>
      <c r="U57" s="2" t="s">
        <v>160</v>
      </c>
      <c r="V57" s="2" t="s">
        <v>161</v>
      </c>
      <c r="W57" s="2">
        <v>2021</v>
      </c>
      <c r="X57" s="2">
        <v>88</v>
      </c>
      <c r="Y57" s="2">
        <v>91</v>
      </c>
      <c r="Z57" s="2">
        <v>90</v>
      </c>
      <c r="AA57" s="2"/>
      <c r="AB57" s="2"/>
      <c r="AC57" s="2"/>
      <c r="AD57" s="2" t="s">
        <v>953</v>
      </c>
      <c r="AE57" s="2" t="s">
        <v>123</v>
      </c>
      <c r="AF57" s="2" t="s">
        <v>954</v>
      </c>
      <c r="AG57" s="2" t="s">
        <v>955</v>
      </c>
      <c r="AH57" s="2" t="s">
        <v>212</v>
      </c>
      <c r="AI57" s="2" t="s">
        <v>956</v>
      </c>
      <c r="AJ57" s="2" t="s">
        <v>957</v>
      </c>
      <c r="AK57" s="2" t="s">
        <v>958</v>
      </c>
      <c r="AL57" s="2" t="s">
        <v>79</v>
      </c>
      <c r="AM57" s="2" t="s">
        <v>79</v>
      </c>
      <c r="AN57" s="2" t="s">
        <v>79</v>
      </c>
      <c r="AO57" s="2" t="s">
        <v>79</v>
      </c>
      <c r="AP57" s="2" t="s">
        <v>233</v>
      </c>
      <c r="AQ57" s="2" t="s">
        <v>959</v>
      </c>
      <c r="AR57" s="2" t="s">
        <v>165</v>
      </c>
      <c r="AS57" s="2" t="s">
        <v>3305</v>
      </c>
      <c r="AT57" s="2" t="s">
        <v>79</v>
      </c>
      <c r="AU57" s="2" t="s">
        <v>79</v>
      </c>
      <c r="AV57" s="2" t="s">
        <v>79</v>
      </c>
      <c r="AW57" s="2" t="s">
        <v>79</v>
      </c>
      <c r="AX57" s="2" t="s">
        <v>79</v>
      </c>
      <c r="AY57" s="2" t="s">
        <v>79</v>
      </c>
      <c r="AZ57" s="2" t="s">
        <v>79</v>
      </c>
      <c r="BA57" s="2" t="s">
        <v>79</v>
      </c>
      <c r="BB57" s="2" t="s">
        <v>79</v>
      </c>
      <c r="BC57" s="2" t="s">
        <v>79</v>
      </c>
      <c r="BD57" s="2" t="s">
        <v>79</v>
      </c>
      <c r="BE57" s="2" t="s">
        <v>79</v>
      </c>
      <c r="BF57" s="2" t="s">
        <v>79</v>
      </c>
      <c r="BG57" s="2" t="s">
        <v>79</v>
      </c>
      <c r="BH57" s="2" t="s">
        <v>79</v>
      </c>
      <c r="BI57" s="2" t="s">
        <v>79</v>
      </c>
      <c r="BJ57" s="2" t="s">
        <v>960</v>
      </c>
      <c r="BK57" s="2" t="s">
        <v>961</v>
      </c>
      <c r="BL57" s="2" t="s">
        <v>962</v>
      </c>
      <c r="BM57" s="2" t="s">
        <v>131</v>
      </c>
      <c r="BN57" s="2" t="s">
        <v>963</v>
      </c>
      <c r="BO57" s="2" t="s">
        <v>964</v>
      </c>
      <c r="BP57" s="2" t="s">
        <v>122</v>
      </c>
      <c r="BQ57" s="2" t="s">
        <v>99</v>
      </c>
      <c r="BR57" s="2" t="s">
        <v>965</v>
      </c>
      <c r="BS57" s="2" t="s">
        <v>79</v>
      </c>
      <c r="BT57" s="2" t="s">
        <v>212</v>
      </c>
      <c r="BU57" s="2" t="s">
        <v>966</v>
      </c>
      <c r="BV57" s="2" t="s">
        <v>756</v>
      </c>
      <c r="BW57" s="2" t="s">
        <v>105</v>
      </c>
      <c r="BX57" s="2" t="s">
        <v>177</v>
      </c>
      <c r="BY57" s="2">
        <v>300</v>
      </c>
      <c r="BZ57" s="2">
        <v>80</v>
      </c>
      <c r="CA57" s="2">
        <v>4656500</v>
      </c>
      <c r="CB57" s="2">
        <v>0</v>
      </c>
      <c r="CC57" s="2">
        <v>2</v>
      </c>
      <c r="CD57" s="3">
        <f>_xlfn.IFNA(VLOOKUP(M57,Sheet1!$B$4:$D$10,2,FALSE),"")</f>
        <v>37</v>
      </c>
      <c r="CE57" s="3">
        <f>_xlfn.IFNA(VLOOKUP(M57,Sheet1!$B$4:$D$10,3,FALSE),"")</f>
        <v>70</v>
      </c>
      <c r="CF57" s="3" t="str">
        <f t="shared" si="0"/>
        <v>lulus</v>
      </c>
      <c r="CG57" s="3" t="str">
        <f t="shared" si="1"/>
        <v>diterima</v>
      </c>
    </row>
    <row r="58" spans="1:85" x14ac:dyDescent="0.25">
      <c r="A58" s="2">
        <v>57</v>
      </c>
      <c r="B58" s="2">
        <v>21211480</v>
      </c>
      <c r="C58" s="2" t="s">
        <v>967</v>
      </c>
      <c r="D58" s="2" t="s">
        <v>75</v>
      </c>
      <c r="E58" s="2" t="s">
        <v>76</v>
      </c>
      <c r="F58" s="2" t="s">
        <v>77</v>
      </c>
      <c r="G58" s="2">
        <v>2101</v>
      </c>
      <c r="H58" s="2" t="s">
        <v>3919</v>
      </c>
      <c r="I58" s="2" t="s">
        <v>3909</v>
      </c>
      <c r="J58" s="2" t="str">
        <f>IF(AND(K58=0,L58=0)=TRUE,"",IF(AND(K58&gt;0,L58&gt;0)=TRUE,VLOOKUP(LEFT(L58,4)*1,[1]PRODI_2019!$D$2:$E$70,2,FALSE),M58))</f>
        <v>PERPAJAKAN</v>
      </c>
      <c r="K58" s="2">
        <f>_xlfn.IFNA(VLOOKUP(B58,[2]Data!$J$2:$K$224,1,FALSE),0)</f>
        <v>21211480</v>
      </c>
      <c r="L58" s="2">
        <f>_xlfn.IFNA(VLOOKUP(B58,[2]Data!$J$2:$K$224,2,FALSE),0)</f>
        <v>5503210016</v>
      </c>
      <c r="M58" s="2" t="s">
        <v>78</v>
      </c>
      <c r="N58" s="2" t="s">
        <v>79</v>
      </c>
      <c r="O58" s="2" t="s">
        <v>79</v>
      </c>
      <c r="P58" s="2" t="s">
        <v>743</v>
      </c>
      <c r="Q58" s="2" t="s">
        <v>110</v>
      </c>
      <c r="R58" s="2" t="s">
        <v>82</v>
      </c>
      <c r="S58" s="2" t="s">
        <v>863</v>
      </c>
      <c r="T58" s="2" t="s">
        <v>968</v>
      </c>
      <c r="U58" s="2" t="s">
        <v>160</v>
      </c>
      <c r="V58" s="2" t="s">
        <v>161</v>
      </c>
      <c r="W58" s="2">
        <v>2021</v>
      </c>
      <c r="X58" s="2">
        <v>89</v>
      </c>
      <c r="Y58" s="2">
        <v>84</v>
      </c>
      <c r="Z58" s="2">
        <v>86</v>
      </c>
      <c r="AA58" s="2"/>
      <c r="AB58" s="2"/>
      <c r="AC58" s="2"/>
      <c r="AD58" s="2" t="s">
        <v>969</v>
      </c>
      <c r="AE58" s="2" t="s">
        <v>123</v>
      </c>
      <c r="AF58" s="2" t="s">
        <v>970</v>
      </c>
      <c r="AG58" s="2" t="s">
        <v>971</v>
      </c>
      <c r="AH58" s="2" t="s">
        <v>972</v>
      </c>
      <c r="AI58" s="2" t="s">
        <v>973</v>
      </c>
      <c r="AJ58" s="2" t="s">
        <v>974</v>
      </c>
      <c r="AK58" s="2" t="s">
        <v>975</v>
      </c>
      <c r="AL58" s="2" t="s">
        <v>122</v>
      </c>
      <c r="AM58" s="2" t="s">
        <v>123</v>
      </c>
      <c r="AN58" s="2" t="s">
        <v>123</v>
      </c>
      <c r="AO58" s="2" t="s">
        <v>976</v>
      </c>
      <c r="AP58" s="2" t="s">
        <v>210</v>
      </c>
      <c r="AQ58" s="2" t="s">
        <v>977</v>
      </c>
      <c r="AR58" s="2" t="s">
        <v>972</v>
      </c>
      <c r="AS58" s="2" t="s">
        <v>3924</v>
      </c>
      <c r="AT58" s="2" t="s">
        <v>79</v>
      </c>
      <c r="AU58" s="2" t="s">
        <v>79</v>
      </c>
      <c r="AV58" s="2" t="s">
        <v>79</v>
      </c>
      <c r="AW58" s="2" t="s">
        <v>79</v>
      </c>
      <c r="AX58" s="2" t="s">
        <v>79</v>
      </c>
      <c r="AY58" s="2" t="s">
        <v>79</v>
      </c>
      <c r="AZ58" s="2" t="s">
        <v>79</v>
      </c>
      <c r="BA58" s="2" t="s">
        <v>79</v>
      </c>
      <c r="BB58" s="2" t="s">
        <v>79</v>
      </c>
      <c r="BC58" s="2" t="s">
        <v>79</v>
      </c>
      <c r="BD58" s="2" t="s">
        <v>79</v>
      </c>
      <c r="BE58" s="2" t="s">
        <v>79</v>
      </c>
      <c r="BF58" s="2" t="s">
        <v>79</v>
      </c>
      <c r="BG58" s="2" t="s">
        <v>79</v>
      </c>
      <c r="BH58" s="2" t="s">
        <v>79</v>
      </c>
      <c r="BI58" s="2" t="s">
        <v>79</v>
      </c>
      <c r="BJ58" s="2" t="s">
        <v>978</v>
      </c>
      <c r="BK58" s="2" t="s">
        <v>979</v>
      </c>
      <c r="BL58" s="2" t="s">
        <v>172</v>
      </c>
      <c r="BM58" s="2" t="s">
        <v>131</v>
      </c>
      <c r="BN58" s="2" t="s">
        <v>980</v>
      </c>
      <c r="BO58" s="2" t="s">
        <v>981</v>
      </c>
      <c r="BP58" s="2" t="s">
        <v>122</v>
      </c>
      <c r="BQ58" s="2" t="s">
        <v>99</v>
      </c>
      <c r="BR58" s="2" t="s">
        <v>982</v>
      </c>
      <c r="BS58" s="2" t="s">
        <v>79</v>
      </c>
      <c r="BT58" s="2" t="s">
        <v>972</v>
      </c>
      <c r="BU58" s="2" t="s">
        <v>983</v>
      </c>
      <c r="BV58" s="2" t="s">
        <v>756</v>
      </c>
      <c r="BW58" s="2" t="s">
        <v>105</v>
      </c>
      <c r="BX58" s="2" t="s">
        <v>134</v>
      </c>
      <c r="BY58" s="2">
        <v>60</v>
      </c>
      <c r="BZ58" s="2">
        <v>21</v>
      </c>
      <c r="CA58" s="2">
        <v>5000000</v>
      </c>
      <c r="CB58" s="2">
        <v>500000</v>
      </c>
      <c r="CC58" s="2">
        <v>3</v>
      </c>
      <c r="CD58" s="3">
        <f>_xlfn.IFNA(VLOOKUP(M58,Sheet1!$B$4:$D$10,2,FALSE),"")</f>
        <v>37</v>
      </c>
      <c r="CE58" s="3">
        <f>_xlfn.IFNA(VLOOKUP(M58,Sheet1!$B$4:$D$10,3,FALSE),"")</f>
        <v>70</v>
      </c>
      <c r="CF58" s="3" t="str">
        <f t="shared" si="0"/>
        <v>lulus</v>
      </c>
      <c r="CG58" s="3" t="str">
        <f t="shared" si="1"/>
        <v>diterima</v>
      </c>
    </row>
    <row r="59" spans="1:85" x14ac:dyDescent="0.25">
      <c r="A59" s="2">
        <v>58</v>
      </c>
      <c r="B59" s="2">
        <v>21219644</v>
      </c>
      <c r="C59" s="2" t="s">
        <v>984</v>
      </c>
      <c r="D59" s="2" t="s">
        <v>75</v>
      </c>
      <c r="E59" s="2" t="s">
        <v>76</v>
      </c>
      <c r="F59" s="2" t="s">
        <v>77</v>
      </c>
      <c r="G59" s="2">
        <v>2101</v>
      </c>
      <c r="H59" s="2" t="s">
        <v>3919</v>
      </c>
      <c r="I59" s="2" t="s">
        <v>3909</v>
      </c>
      <c r="J59" s="2" t="str">
        <f>IF(AND(K59=0,L59=0)=TRUE,"",IF(AND(K59&gt;0,L59&gt;0)=TRUE,VLOOKUP(LEFT(L59,4)*1,[1]PRODI_2019!$D$2:$E$70,2,FALSE),M59))</f>
        <v>MANAJEMEN PEMASARAN (D3)</v>
      </c>
      <c r="K59" s="2">
        <f>_xlfn.IFNA(VLOOKUP(B59,[2]Data!$J$2:$K$224,1,FALSE),0)</f>
        <v>21219644</v>
      </c>
      <c r="L59" s="2">
        <f>_xlfn.IFNA(VLOOKUP(B59,[2]Data!$J$2:$K$224,2,FALSE),0)</f>
        <v>5502210024</v>
      </c>
      <c r="M59" s="2" t="s">
        <v>108</v>
      </c>
      <c r="N59" s="2" t="s">
        <v>78</v>
      </c>
      <c r="O59" s="2" t="s">
        <v>79</v>
      </c>
      <c r="P59" s="2" t="s">
        <v>743</v>
      </c>
      <c r="Q59" s="2" t="s">
        <v>110</v>
      </c>
      <c r="R59" s="2" t="s">
        <v>542</v>
      </c>
      <c r="S59" s="2" t="s">
        <v>985</v>
      </c>
      <c r="T59" s="2" t="s">
        <v>986</v>
      </c>
      <c r="U59" s="2" t="s">
        <v>160</v>
      </c>
      <c r="V59" s="2" t="s">
        <v>161</v>
      </c>
      <c r="W59" s="2">
        <v>2021</v>
      </c>
      <c r="X59" s="2"/>
      <c r="Y59" s="2"/>
      <c r="Z59" s="2"/>
      <c r="AA59" s="2"/>
      <c r="AB59" s="2"/>
      <c r="AC59" s="2"/>
      <c r="AD59" s="2" t="s">
        <v>987</v>
      </c>
      <c r="AE59" s="2" t="s">
        <v>79</v>
      </c>
      <c r="AF59" s="2" t="s">
        <v>988</v>
      </c>
      <c r="AG59" s="2" t="s">
        <v>989</v>
      </c>
      <c r="AH59" s="2" t="s">
        <v>546</v>
      </c>
      <c r="AI59" s="2" t="s">
        <v>990</v>
      </c>
      <c r="AJ59" s="2" t="s">
        <v>991</v>
      </c>
      <c r="AK59" s="2" t="s">
        <v>992</v>
      </c>
      <c r="AL59" s="2" t="s">
        <v>79</v>
      </c>
      <c r="AM59" s="2" t="s">
        <v>79</v>
      </c>
      <c r="AN59" s="2" t="s">
        <v>79</v>
      </c>
      <c r="AO59" s="2" t="s">
        <v>79</v>
      </c>
      <c r="AP59" s="2" t="s">
        <v>94</v>
      </c>
      <c r="AQ59" s="2" t="s">
        <v>993</v>
      </c>
      <c r="AR59" s="2" t="s">
        <v>546</v>
      </c>
      <c r="AS59" s="2" t="s">
        <v>3305</v>
      </c>
      <c r="AT59" s="2" t="s">
        <v>79</v>
      </c>
      <c r="AU59" s="2" t="s">
        <v>79</v>
      </c>
      <c r="AV59" s="2" t="s">
        <v>79</v>
      </c>
      <c r="AW59" s="2" t="s">
        <v>79</v>
      </c>
      <c r="AX59" s="2" t="s">
        <v>79</v>
      </c>
      <c r="AY59" s="2" t="s">
        <v>79</v>
      </c>
      <c r="AZ59" s="2" t="s">
        <v>79</v>
      </c>
      <c r="BA59" s="2" t="s">
        <v>79</v>
      </c>
      <c r="BB59" s="2" t="s">
        <v>79</v>
      </c>
      <c r="BC59" s="2" t="s">
        <v>79</v>
      </c>
      <c r="BD59" s="2" t="s">
        <v>79</v>
      </c>
      <c r="BE59" s="2" t="s">
        <v>79</v>
      </c>
      <c r="BF59" s="2" t="s">
        <v>79</v>
      </c>
      <c r="BG59" s="2" t="s">
        <v>79</v>
      </c>
      <c r="BH59" s="2" t="s">
        <v>79</v>
      </c>
      <c r="BI59" s="2" t="s">
        <v>79</v>
      </c>
      <c r="BJ59" s="2" t="s">
        <v>994</v>
      </c>
      <c r="BK59" s="2" t="s">
        <v>995</v>
      </c>
      <c r="BL59" s="2" t="s">
        <v>962</v>
      </c>
      <c r="BM59" s="2" t="s">
        <v>127</v>
      </c>
      <c r="BN59" s="2" t="s">
        <v>170</v>
      </c>
      <c r="BO59" s="2" t="s">
        <v>996</v>
      </c>
      <c r="BP59" s="2" t="s">
        <v>122</v>
      </c>
      <c r="BQ59" s="2" t="s">
        <v>131</v>
      </c>
      <c r="BR59" s="2" t="s">
        <v>987</v>
      </c>
      <c r="BS59" s="2" t="s">
        <v>79</v>
      </c>
      <c r="BT59" s="2" t="s">
        <v>546</v>
      </c>
      <c r="BU59" s="2" t="s">
        <v>997</v>
      </c>
      <c r="BV59" s="2" t="s">
        <v>998</v>
      </c>
      <c r="BW59" s="2" t="s">
        <v>105</v>
      </c>
      <c r="BX59" s="2" t="s">
        <v>106</v>
      </c>
      <c r="BY59" s="2">
        <v>66</v>
      </c>
      <c r="BZ59" s="2">
        <v>50</v>
      </c>
      <c r="CA59" s="2">
        <v>3900000</v>
      </c>
      <c r="CB59" s="2">
        <v>0</v>
      </c>
      <c r="CC59" s="2">
        <v>3</v>
      </c>
      <c r="CD59" s="3">
        <f>_xlfn.IFNA(VLOOKUP(M59,Sheet1!$B$4:$D$10,2,FALSE),"")</f>
        <v>38</v>
      </c>
      <c r="CE59" s="3">
        <f>_xlfn.IFNA(VLOOKUP(M59,Sheet1!$B$4:$D$10,3,FALSE),"")</f>
        <v>61</v>
      </c>
      <c r="CF59" s="3" t="str">
        <f t="shared" si="0"/>
        <v>lulus</v>
      </c>
      <c r="CG59" s="3" t="str">
        <f t="shared" si="1"/>
        <v>diterima</v>
      </c>
    </row>
    <row r="60" spans="1:85" x14ac:dyDescent="0.25">
      <c r="A60" s="2">
        <v>59</v>
      </c>
      <c r="B60" s="2">
        <v>21219651</v>
      </c>
      <c r="C60" s="2" t="s">
        <v>999</v>
      </c>
      <c r="D60" s="2" t="s">
        <v>75</v>
      </c>
      <c r="E60" s="2" t="s">
        <v>76</v>
      </c>
      <c r="F60" s="2" t="s">
        <v>77</v>
      </c>
      <c r="G60" s="2">
        <v>2101</v>
      </c>
      <c r="H60" s="2" t="s">
        <v>3919</v>
      </c>
      <c r="I60" s="2" t="s">
        <v>3909</v>
      </c>
      <c r="J60" s="2" t="str">
        <f>IF(AND(K60=0,L60=0)=TRUE,"",IF(AND(K60&gt;0,L60&gt;0)=TRUE,VLOOKUP(LEFT(L60,4)*1,[1]PRODI_2019!$D$2:$E$70,2,FALSE),M60))</f>
        <v>MANAJEMEN PEMASARAN (D3)</v>
      </c>
      <c r="K60" s="2">
        <f>_xlfn.IFNA(VLOOKUP(B60,[2]Data!$J$2:$K$224,1,FALSE),0)</f>
        <v>21219651</v>
      </c>
      <c r="L60" s="2">
        <f>_xlfn.IFNA(VLOOKUP(B60,[2]Data!$J$2:$K$224,2,FALSE),0)</f>
        <v>5502210018</v>
      </c>
      <c r="M60" s="2" t="s">
        <v>108</v>
      </c>
      <c r="N60" s="2" t="s">
        <v>78</v>
      </c>
      <c r="O60" s="2" t="s">
        <v>79</v>
      </c>
      <c r="P60" s="2" t="s">
        <v>743</v>
      </c>
      <c r="Q60" s="2" t="s">
        <v>110</v>
      </c>
      <c r="R60" s="2" t="s">
        <v>542</v>
      </c>
      <c r="S60" s="2" t="s">
        <v>339</v>
      </c>
      <c r="T60" s="2" t="s">
        <v>1000</v>
      </c>
      <c r="U60" s="2" t="s">
        <v>138</v>
      </c>
      <c r="V60" s="2" t="s">
        <v>114</v>
      </c>
      <c r="W60" s="2">
        <v>2021</v>
      </c>
      <c r="X60" s="2"/>
      <c r="Y60" s="2"/>
      <c r="Z60" s="2"/>
      <c r="AA60" s="2"/>
      <c r="AB60" s="2"/>
      <c r="AC60" s="2"/>
      <c r="AD60" s="2" t="s">
        <v>1001</v>
      </c>
      <c r="AE60" s="2" t="s">
        <v>79</v>
      </c>
      <c r="AF60" s="2" t="s">
        <v>1002</v>
      </c>
      <c r="AG60" s="2" t="s">
        <v>246</v>
      </c>
      <c r="AH60" s="2" t="s">
        <v>227</v>
      </c>
      <c r="AI60" s="2" t="s">
        <v>1003</v>
      </c>
      <c r="AJ60" s="2" t="s">
        <v>1004</v>
      </c>
      <c r="AK60" s="2" t="s">
        <v>1005</v>
      </c>
      <c r="AL60" s="2" t="s">
        <v>79</v>
      </c>
      <c r="AM60" s="2" t="s">
        <v>79</v>
      </c>
      <c r="AN60" s="2" t="s">
        <v>79</v>
      </c>
      <c r="AO60" s="2" t="s">
        <v>79</v>
      </c>
      <c r="AP60" s="2" t="s">
        <v>145</v>
      </c>
      <c r="AQ60" s="2" t="s">
        <v>534</v>
      </c>
      <c r="AR60" s="2" t="s">
        <v>227</v>
      </c>
      <c r="AS60" s="2" t="s">
        <v>3305</v>
      </c>
      <c r="AT60" s="2" t="s">
        <v>79</v>
      </c>
      <c r="AU60" s="2" t="s">
        <v>79</v>
      </c>
      <c r="AV60" s="2" t="s">
        <v>79</v>
      </c>
      <c r="AW60" s="2" t="s">
        <v>79</v>
      </c>
      <c r="AX60" s="2" t="s">
        <v>79</v>
      </c>
      <c r="AY60" s="2" t="s">
        <v>79</v>
      </c>
      <c r="AZ60" s="2" t="s">
        <v>79</v>
      </c>
      <c r="BA60" s="2" t="s">
        <v>79</v>
      </c>
      <c r="BB60" s="2" t="s">
        <v>79</v>
      </c>
      <c r="BC60" s="2" t="s">
        <v>79</v>
      </c>
      <c r="BD60" s="2" t="s">
        <v>79</v>
      </c>
      <c r="BE60" s="2" t="s">
        <v>79</v>
      </c>
      <c r="BF60" s="2" t="s">
        <v>79</v>
      </c>
      <c r="BG60" s="2" t="s">
        <v>79</v>
      </c>
      <c r="BH60" s="2" t="s">
        <v>79</v>
      </c>
      <c r="BI60" s="2" t="s">
        <v>79</v>
      </c>
      <c r="BJ60" s="2" t="s">
        <v>170</v>
      </c>
      <c r="BK60" s="2" t="s">
        <v>1006</v>
      </c>
      <c r="BL60" s="2" t="s">
        <v>844</v>
      </c>
      <c r="BM60" s="2" t="s">
        <v>99</v>
      </c>
      <c r="BN60" s="2" t="s">
        <v>79</v>
      </c>
      <c r="BO60" s="2" t="s">
        <v>1007</v>
      </c>
      <c r="BP60" s="2" t="s">
        <v>122</v>
      </c>
      <c r="BQ60" s="2" t="s">
        <v>99</v>
      </c>
      <c r="BR60" s="2" t="s">
        <v>1008</v>
      </c>
      <c r="BS60" s="2" t="s">
        <v>79</v>
      </c>
      <c r="BT60" s="2" t="s">
        <v>227</v>
      </c>
      <c r="BU60" s="2" t="s">
        <v>1009</v>
      </c>
      <c r="BV60" s="2" t="s">
        <v>807</v>
      </c>
      <c r="BW60" s="2" t="s">
        <v>210</v>
      </c>
      <c r="BX60" s="2" t="s">
        <v>134</v>
      </c>
      <c r="BY60" s="2">
        <v>90</v>
      </c>
      <c r="BZ60" s="2">
        <v>36</v>
      </c>
      <c r="CA60" s="2">
        <v>3500000</v>
      </c>
      <c r="CB60" s="2">
        <v>0</v>
      </c>
      <c r="CC60" s="2">
        <v>3</v>
      </c>
      <c r="CD60" s="3">
        <f>_xlfn.IFNA(VLOOKUP(M60,Sheet1!$B$4:$D$10,2,FALSE),"")</f>
        <v>38</v>
      </c>
      <c r="CE60" s="3">
        <f>_xlfn.IFNA(VLOOKUP(M60,Sheet1!$B$4:$D$10,3,FALSE),"")</f>
        <v>61</v>
      </c>
      <c r="CF60" s="3" t="str">
        <f t="shared" si="0"/>
        <v>lulus</v>
      </c>
      <c r="CG60" s="3" t="str">
        <f t="shared" si="1"/>
        <v>diterima</v>
      </c>
    </row>
    <row r="61" spans="1:85" x14ac:dyDescent="0.25">
      <c r="A61" s="2">
        <v>60</v>
      </c>
      <c r="B61" s="2">
        <v>21219722</v>
      </c>
      <c r="C61" s="2" t="s">
        <v>1010</v>
      </c>
      <c r="D61" s="2" t="s">
        <v>75</v>
      </c>
      <c r="E61" s="2" t="s">
        <v>76</v>
      </c>
      <c r="F61" s="2" t="s">
        <v>77</v>
      </c>
      <c r="G61" s="2">
        <v>2101</v>
      </c>
      <c r="H61" s="2" t="s">
        <v>3919</v>
      </c>
      <c r="I61" s="2" t="s">
        <v>3909</v>
      </c>
      <c r="J61" s="2" t="str">
        <f>IF(AND(K61=0,L61=0)=TRUE,"",IF(AND(K61&gt;0,L61&gt;0)=TRUE,VLOOKUP(LEFT(L61,4)*1,[1]PRODI_2019!$D$2:$E$70,2,FALSE),M61))</f>
        <v/>
      </c>
      <c r="K61" s="2">
        <f>_xlfn.IFNA(VLOOKUP(B61,[2]Data!$J$2:$K$224,1,FALSE),0)</f>
        <v>0</v>
      </c>
      <c r="L61" s="2">
        <f>_xlfn.IFNA(VLOOKUP(B61,[2]Data!$J$2:$K$224,2,FALSE),0)</f>
        <v>0</v>
      </c>
      <c r="M61" s="2" t="s">
        <v>108</v>
      </c>
      <c r="N61" s="2" t="s">
        <v>78</v>
      </c>
      <c r="O61" s="2" t="s">
        <v>79</v>
      </c>
      <c r="P61" s="2" t="s">
        <v>743</v>
      </c>
      <c r="Q61" s="2" t="s">
        <v>81</v>
      </c>
      <c r="R61" s="2" t="s">
        <v>82</v>
      </c>
      <c r="S61" s="2" t="s">
        <v>278</v>
      </c>
      <c r="T61" s="2" t="s">
        <v>1011</v>
      </c>
      <c r="U61" s="2" t="s">
        <v>138</v>
      </c>
      <c r="V61" s="2" t="s">
        <v>161</v>
      </c>
      <c r="W61" s="2">
        <v>2021</v>
      </c>
      <c r="X61" s="2"/>
      <c r="Y61" s="2"/>
      <c r="Z61" s="2"/>
      <c r="AA61" s="2">
        <v>93</v>
      </c>
      <c r="AB61" s="2">
        <v>88</v>
      </c>
      <c r="AC61" s="2">
        <v>87</v>
      </c>
      <c r="AD61" s="2" t="s">
        <v>1012</v>
      </c>
      <c r="AE61" s="2" t="s">
        <v>79</v>
      </c>
      <c r="AF61" s="2" t="s">
        <v>1013</v>
      </c>
      <c r="AG61" s="2" t="s">
        <v>955</v>
      </c>
      <c r="AH61" s="2" t="s">
        <v>212</v>
      </c>
      <c r="AI61" s="2" t="s">
        <v>1014</v>
      </c>
      <c r="AJ61" s="2" t="s">
        <v>1015</v>
      </c>
      <c r="AK61" s="2" t="s">
        <v>1016</v>
      </c>
      <c r="AL61" s="2" t="s">
        <v>122</v>
      </c>
      <c r="AM61" s="2" t="s">
        <v>123</v>
      </c>
      <c r="AN61" s="2" t="s">
        <v>123</v>
      </c>
      <c r="AO61" s="2" t="s">
        <v>123</v>
      </c>
      <c r="AP61" s="2" t="s">
        <v>210</v>
      </c>
      <c r="AQ61" s="2" t="s">
        <v>655</v>
      </c>
      <c r="AR61" s="2" t="s">
        <v>212</v>
      </c>
      <c r="AS61" s="2" t="s">
        <v>3305</v>
      </c>
      <c r="AT61" s="2" t="s">
        <v>79</v>
      </c>
      <c r="AU61" s="2" t="s">
        <v>79</v>
      </c>
      <c r="AV61" s="2" t="s">
        <v>79</v>
      </c>
      <c r="AW61" s="2" t="s">
        <v>79</v>
      </c>
      <c r="AX61" s="2" t="s">
        <v>79</v>
      </c>
      <c r="AY61" s="2" t="s">
        <v>79</v>
      </c>
      <c r="AZ61" s="2" t="s">
        <v>79</v>
      </c>
      <c r="BA61" s="2" t="s">
        <v>79</v>
      </c>
      <c r="BB61" s="2" t="s">
        <v>79</v>
      </c>
      <c r="BC61" s="2" t="s">
        <v>79</v>
      </c>
      <c r="BD61" s="2" t="s">
        <v>79</v>
      </c>
      <c r="BE61" s="2" t="s">
        <v>79</v>
      </c>
      <c r="BF61" s="2" t="s">
        <v>79</v>
      </c>
      <c r="BG61" s="2" t="s">
        <v>79</v>
      </c>
      <c r="BH61" s="2" t="s">
        <v>79</v>
      </c>
      <c r="BI61" s="2" t="s">
        <v>79</v>
      </c>
      <c r="BJ61" s="2" t="s">
        <v>1017</v>
      </c>
      <c r="BK61" s="2" t="s">
        <v>1018</v>
      </c>
      <c r="BL61" s="2" t="s">
        <v>739</v>
      </c>
      <c r="BM61" s="2" t="s">
        <v>1019</v>
      </c>
      <c r="BN61" s="2" t="s">
        <v>1020</v>
      </c>
      <c r="BO61" s="2" t="s">
        <v>1021</v>
      </c>
      <c r="BP61" s="2" t="s">
        <v>122</v>
      </c>
      <c r="BQ61" s="2" t="s">
        <v>127</v>
      </c>
      <c r="BR61" s="2" t="s">
        <v>1022</v>
      </c>
      <c r="BS61" s="2" t="s">
        <v>79</v>
      </c>
      <c r="BT61" s="2" t="s">
        <v>212</v>
      </c>
      <c r="BU61" s="2" t="s">
        <v>1023</v>
      </c>
      <c r="BV61" s="2" t="s">
        <v>756</v>
      </c>
      <c r="BW61" s="2" t="s">
        <v>276</v>
      </c>
      <c r="BX61" s="2" t="s">
        <v>177</v>
      </c>
      <c r="BY61" s="2">
        <v>1350</v>
      </c>
      <c r="BZ61" s="2">
        <v>108</v>
      </c>
      <c r="CA61" s="2">
        <v>7725500</v>
      </c>
      <c r="CB61" s="2">
        <v>0</v>
      </c>
      <c r="CC61" s="2">
        <v>3</v>
      </c>
      <c r="CD61" s="3">
        <f>_xlfn.IFNA(VLOOKUP(M61,Sheet1!$B$4:$D$10,2,FALSE),"")</f>
        <v>38</v>
      </c>
      <c r="CE61" s="3">
        <f>_xlfn.IFNA(VLOOKUP(M61,Sheet1!$B$4:$D$10,3,FALSE),"")</f>
        <v>61</v>
      </c>
      <c r="CF61" s="3" t="str">
        <f t="shared" si="0"/>
        <v>tidak</v>
      </c>
      <c r="CG61" s="3" t="str">
        <f t="shared" si="1"/>
        <v>tidak</v>
      </c>
    </row>
    <row r="62" spans="1:85" x14ac:dyDescent="0.25">
      <c r="A62" s="2">
        <v>61</v>
      </c>
      <c r="B62" s="2">
        <v>21210223</v>
      </c>
      <c r="C62" s="2" t="s">
        <v>1024</v>
      </c>
      <c r="D62" s="2" t="s">
        <v>75</v>
      </c>
      <c r="E62" s="2" t="s">
        <v>76</v>
      </c>
      <c r="F62" s="2" t="s">
        <v>77</v>
      </c>
      <c r="G62" s="2">
        <v>2101</v>
      </c>
      <c r="H62" s="2" t="s">
        <v>3919</v>
      </c>
      <c r="I62" s="2" t="s">
        <v>3909</v>
      </c>
      <c r="J62" s="2" t="str">
        <f>IF(AND(K62=0,L62=0)=TRUE,"",IF(AND(K62&gt;0,L62&gt;0)=TRUE,VLOOKUP(LEFT(L62,4)*1,[1]PRODI_2019!$D$2:$E$70,2,FALSE),M62))</f>
        <v>AKUNTANSI D3</v>
      </c>
      <c r="K62" s="2">
        <f>_xlfn.IFNA(VLOOKUP(B62,[2]Data!$J$2:$K$224,1,FALSE),0)</f>
        <v>21210223</v>
      </c>
      <c r="L62" s="2">
        <f>_xlfn.IFNA(VLOOKUP(B62,[2]Data!$J$2:$K$224,2,FALSE),0)</f>
        <v>5501210009</v>
      </c>
      <c r="M62" s="2" t="s">
        <v>109</v>
      </c>
      <c r="N62" s="2" t="s">
        <v>108</v>
      </c>
      <c r="O62" s="2" t="s">
        <v>79</v>
      </c>
      <c r="P62" s="2" t="s">
        <v>1025</v>
      </c>
      <c r="Q62" s="2" t="s">
        <v>110</v>
      </c>
      <c r="R62" s="2" t="s">
        <v>82</v>
      </c>
      <c r="S62" s="2" t="s">
        <v>278</v>
      </c>
      <c r="T62" s="2" t="s">
        <v>1026</v>
      </c>
      <c r="U62" s="2" t="s">
        <v>160</v>
      </c>
      <c r="V62" s="2" t="s">
        <v>114</v>
      </c>
      <c r="W62" s="2">
        <v>2021</v>
      </c>
      <c r="X62" s="2">
        <v>76</v>
      </c>
      <c r="Y62" s="2">
        <v>82</v>
      </c>
      <c r="Z62" s="2">
        <v>86</v>
      </c>
      <c r="AA62" s="2"/>
      <c r="AB62" s="2"/>
      <c r="AC62" s="2"/>
      <c r="AD62" s="2" t="s">
        <v>1027</v>
      </c>
      <c r="AE62" s="2" t="s">
        <v>1027</v>
      </c>
      <c r="AF62" s="2" t="s">
        <v>1028</v>
      </c>
      <c r="AG62" s="2" t="s">
        <v>1029</v>
      </c>
      <c r="AH62" s="2" t="s">
        <v>186</v>
      </c>
      <c r="AI62" s="2" t="s">
        <v>1030</v>
      </c>
      <c r="AJ62" s="2" t="s">
        <v>1031</v>
      </c>
      <c r="AK62" s="2" t="s">
        <v>1032</v>
      </c>
      <c r="AL62" s="2" t="s">
        <v>79</v>
      </c>
      <c r="AM62" s="2" t="s">
        <v>79</v>
      </c>
      <c r="AN62" s="2" t="s">
        <v>79</v>
      </c>
      <c r="AO62" s="2" t="s">
        <v>79</v>
      </c>
      <c r="AP62" s="2" t="s">
        <v>286</v>
      </c>
      <c r="AQ62" s="2" t="s">
        <v>1033</v>
      </c>
      <c r="AR62" s="2" t="s">
        <v>186</v>
      </c>
      <c r="AS62" s="2" t="s">
        <v>3305</v>
      </c>
      <c r="AT62" s="2" t="s">
        <v>79</v>
      </c>
      <c r="AU62" s="2" t="s">
        <v>79</v>
      </c>
      <c r="AV62" s="2" t="s">
        <v>79</v>
      </c>
      <c r="AW62" s="2" t="s">
        <v>79</v>
      </c>
      <c r="AX62" s="2" t="s">
        <v>79</v>
      </c>
      <c r="AY62" s="2" t="s">
        <v>79</v>
      </c>
      <c r="AZ62" s="2" t="s">
        <v>79</v>
      </c>
      <c r="BA62" s="2" t="s">
        <v>79</v>
      </c>
      <c r="BB62" s="2" t="s">
        <v>79</v>
      </c>
      <c r="BC62" s="2" t="s">
        <v>79</v>
      </c>
      <c r="BD62" s="2" t="s">
        <v>79</v>
      </c>
      <c r="BE62" s="2" t="s">
        <v>79</v>
      </c>
      <c r="BF62" s="2" t="s">
        <v>79</v>
      </c>
      <c r="BG62" s="2" t="s">
        <v>79</v>
      </c>
      <c r="BH62" s="2" t="s">
        <v>79</v>
      </c>
      <c r="BI62" s="2" t="s">
        <v>79</v>
      </c>
      <c r="BJ62" s="2" t="s">
        <v>170</v>
      </c>
      <c r="BK62" s="2" t="s">
        <v>1034</v>
      </c>
      <c r="BL62" s="2" t="s">
        <v>214</v>
      </c>
      <c r="BM62" s="2" t="s">
        <v>152</v>
      </c>
      <c r="BN62" s="2" t="s">
        <v>79</v>
      </c>
      <c r="BO62" s="2" t="s">
        <v>1035</v>
      </c>
      <c r="BP62" s="2" t="s">
        <v>122</v>
      </c>
      <c r="BQ62" s="2" t="s">
        <v>102</v>
      </c>
      <c r="BR62" s="2" t="s">
        <v>1027</v>
      </c>
      <c r="BS62" s="2" t="s">
        <v>79</v>
      </c>
      <c r="BT62" s="2" t="s">
        <v>186</v>
      </c>
      <c r="BU62" s="2" t="s">
        <v>1036</v>
      </c>
      <c r="BV62" s="2" t="s">
        <v>1037</v>
      </c>
      <c r="BW62" s="2" t="s">
        <v>105</v>
      </c>
      <c r="BX62" s="2" t="s">
        <v>106</v>
      </c>
      <c r="BY62" s="2">
        <v>219</v>
      </c>
      <c r="BZ62" s="2">
        <v>180</v>
      </c>
      <c r="CA62" s="2">
        <v>7000000</v>
      </c>
      <c r="CB62" s="2">
        <v>0</v>
      </c>
      <c r="CC62" s="2">
        <v>2</v>
      </c>
      <c r="CD62" s="3">
        <f>_xlfn.IFNA(VLOOKUP(M62,Sheet1!$B$4:$D$10,2,FALSE),"")</f>
        <v>43</v>
      </c>
      <c r="CE62" s="3">
        <f>_xlfn.IFNA(VLOOKUP(M62,Sheet1!$B$4:$D$10,3,FALSE),"")</f>
        <v>75</v>
      </c>
      <c r="CF62" s="3" t="str">
        <f t="shared" si="0"/>
        <v>lulus</v>
      </c>
      <c r="CG62" s="3" t="str">
        <f t="shared" si="1"/>
        <v>diterima</v>
      </c>
    </row>
    <row r="63" spans="1:85" x14ac:dyDescent="0.25">
      <c r="A63" s="2">
        <v>62</v>
      </c>
      <c r="B63" s="2">
        <v>21210282</v>
      </c>
      <c r="C63" s="2" t="s">
        <v>1038</v>
      </c>
      <c r="D63" s="2" t="s">
        <v>75</v>
      </c>
      <c r="E63" s="2" t="s">
        <v>76</v>
      </c>
      <c r="F63" s="2" t="s">
        <v>77</v>
      </c>
      <c r="G63" s="2">
        <v>2101</v>
      </c>
      <c r="H63" s="2" t="s">
        <v>3919</v>
      </c>
      <c r="I63" s="2" t="s">
        <v>3909</v>
      </c>
      <c r="J63" s="2" t="str">
        <f>IF(AND(K63=0,L63=0)=TRUE,"",IF(AND(K63&gt;0,L63&gt;0)=TRUE,VLOOKUP(LEFT(L63,4)*1,[1]PRODI_2019!$D$2:$E$70,2,FALSE),M63))</f>
        <v>MANAJEMEN PEMASARAN (D3)</v>
      </c>
      <c r="K63" s="2">
        <f>_xlfn.IFNA(VLOOKUP(B63,[2]Data!$J$2:$K$224,1,FALSE),0)</f>
        <v>21210282</v>
      </c>
      <c r="L63" s="2">
        <f>_xlfn.IFNA(VLOOKUP(B63,[2]Data!$J$2:$K$224,2,FALSE),0)</f>
        <v>5502210028</v>
      </c>
      <c r="M63" s="2" t="s">
        <v>108</v>
      </c>
      <c r="N63" s="2" t="s">
        <v>79</v>
      </c>
      <c r="O63" s="2" t="s">
        <v>79</v>
      </c>
      <c r="P63" s="2" t="s">
        <v>1025</v>
      </c>
      <c r="Q63" s="2" t="s">
        <v>110</v>
      </c>
      <c r="R63" s="2" t="s">
        <v>82</v>
      </c>
      <c r="S63" s="2" t="s">
        <v>221</v>
      </c>
      <c r="T63" s="2" t="s">
        <v>1039</v>
      </c>
      <c r="U63" s="2" t="s">
        <v>160</v>
      </c>
      <c r="V63" s="2" t="s">
        <v>114</v>
      </c>
      <c r="W63" s="2">
        <v>2021</v>
      </c>
      <c r="X63" s="2"/>
      <c r="Y63" s="2"/>
      <c r="Z63" s="2"/>
      <c r="AA63" s="2"/>
      <c r="AB63" s="2"/>
      <c r="AC63" s="2"/>
      <c r="AD63" s="2" t="s">
        <v>1040</v>
      </c>
      <c r="AE63" s="2" t="s">
        <v>79</v>
      </c>
      <c r="AF63" s="2" t="s">
        <v>1041</v>
      </c>
      <c r="AG63" s="2" t="s">
        <v>562</v>
      </c>
      <c r="AH63" s="2" t="s">
        <v>212</v>
      </c>
      <c r="AI63" s="2" t="s">
        <v>1042</v>
      </c>
      <c r="AJ63" s="2" t="s">
        <v>1043</v>
      </c>
      <c r="AK63" s="2" t="s">
        <v>1044</v>
      </c>
      <c r="AL63" s="2" t="s">
        <v>79</v>
      </c>
      <c r="AM63" s="2" t="s">
        <v>79</v>
      </c>
      <c r="AN63" s="2" t="s">
        <v>79</v>
      </c>
      <c r="AO63" s="2" t="s">
        <v>79</v>
      </c>
      <c r="AP63" s="2" t="s">
        <v>145</v>
      </c>
      <c r="AQ63" s="2" t="s">
        <v>638</v>
      </c>
      <c r="AR63" s="2" t="s">
        <v>118</v>
      </c>
      <c r="AS63" s="2" t="s">
        <v>3305</v>
      </c>
      <c r="AT63" s="2" t="s">
        <v>79</v>
      </c>
      <c r="AU63" s="2" t="s">
        <v>79</v>
      </c>
      <c r="AV63" s="2" t="s">
        <v>79</v>
      </c>
      <c r="AW63" s="2" t="s">
        <v>79</v>
      </c>
      <c r="AX63" s="2" t="s">
        <v>79</v>
      </c>
      <c r="AY63" s="2" t="s">
        <v>79</v>
      </c>
      <c r="AZ63" s="2" t="s">
        <v>79</v>
      </c>
      <c r="BA63" s="2" t="s">
        <v>79</v>
      </c>
      <c r="BB63" s="2" t="s">
        <v>79</v>
      </c>
      <c r="BC63" s="2" t="s">
        <v>79</v>
      </c>
      <c r="BD63" s="2" t="s">
        <v>79</v>
      </c>
      <c r="BE63" s="2" t="s">
        <v>79</v>
      </c>
      <c r="BF63" s="2" t="s">
        <v>79</v>
      </c>
      <c r="BG63" s="2" t="s">
        <v>79</v>
      </c>
      <c r="BH63" s="2" t="s">
        <v>79</v>
      </c>
      <c r="BI63" s="2" t="s">
        <v>79</v>
      </c>
      <c r="BJ63" s="2" t="s">
        <v>1045</v>
      </c>
      <c r="BK63" s="2" t="s">
        <v>1046</v>
      </c>
      <c r="BL63" s="2" t="s">
        <v>269</v>
      </c>
      <c r="BM63" s="2" t="s">
        <v>99</v>
      </c>
      <c r="BN63" s="2" t="s">
        <v>1047</v>
      </c>
      <c r="BO63" s="2" t="s">
        <v>1048</v>
      </c>
      <c r="BP63" s="2" t="s">
        <v>214</v>
      </c>
      <c r="BQ63" s="2" t="s">
        <v>99</v>
      </c>
      <c r="BR63" s="2" t="s">
        <v>1049</v>
      </c>
      <c r="BS63" s="2" t="s">
        <v>79</v>
      </c>
      <c r="BT63" s="2" t="s">
        <v>212</v>
      </c>
      <c r="BU63" s="2" t="s">
        <v>1050</v>
      </c>
      <c r="BV63" s="2" t="s">
        <v>1051</v>
      </c>
      <c r="BW63" s="2" t="s">
        <v>105</v>
      </c>
      <c r="BX63" s="2" t="s">
        <v>134</v>
      </c>
      <c r="BY63" s="2">
        <v>114</v>
      </c>
      <c r="BZ63" s="2">
        <v>114</v>
      </c>
      <c r="CA63" s="2">
        <v>7500000</v>
      </c>
      <c r="CB63" s="2">
        <v>1000000</v>
      </c>
      <c r="CC63" s="2">
        <v>2</v>
      </c>
      <c r="CD63" s="3">
        <f>_xlfn.IFNA(VLOOKUP(M63,Sheet1!$B$4:$D$10,2,FALSE),"")</f>
        <v>38</v>
      </c>
      <c r="CE63" s="3">
        <f>_xlfn.IFNA(VLOOKUP(M63,Sheet1!$B$4:$D$10,3,FALSE),"")</f>
        <v>61</v>
      </c>
      <c r="CF63" s="3" t="str">
        <f t="shared" si="0"/>
        <v>lulus</v>
      </c>
      <c r="CG63" s="3" t="str">
        <f t="shared" si="1"/>
        <v>diterima</v>
      </c>
    </row>
    <row r="64" spans="1:85" x14ac:dyDescent="0.25">
      <c r="A64" s="2">
        <v>63</v>
      </c>
      <c r="B64" s="2">
        <v>21210299</v>
      </c>
      <c r="C64" s="2" t="s">
        <v>1052</v>
      </c>
      <c r="D64" s="2" t="s">
        <v>75</v>
      </c>
      <c r="E64" s="2" t="s">
        <v>76</v>
      </c>
      <c r="F64" s="2" t="s">
        <v>77</v>
      </c>
      <c r="G64" s="2">
        <v>2101</v>
      </c>
      <c r="H64" s="2" t="s">
        <v>3919</v>
      </c>
      <c r="I64" s="2" t="s">
        <v>3909</v>
      </c>
      <c r="J64" s="2" t="str">
        <f>IF(AND(K64=0,L64=0)=TRUE,"",IF(AND(K64&gt;0,L64&gt;0)=TRUE,VLOOKUP(LEFT(L64,4)*1,[1]PRODI_2019!$D$2:$E$70,2,FALSE),M64))</f>
        <v>AKUNTANSI D3</v>
      </c>
      <c r="K64" s="2">
        <f>_xlfn.IFNA(VLOOKUP(B64,[2]Data!$J$2:$K$224,1,FALSE),0)</f>
        <v>21210299</v>
      </c>
      <c r="L64" s="2">
        <f>_xlfn.IFNA(VLOOKUP(B64,[2]Data!$J$2:$K$224,2,FALSE),0)</f>
        <v>5501210002</v>
      </c>
      <c r="M64" s="2" t="s">
        <v>109</v>
      </c>
      <c r="N64" s="2" t="s">
        <v>157</v>
      </c>
      <c r="O64" s="2" t="s">
        <v>79</v>
      </c>
      <c r="P64" s="2" t="s">
        <v>1025</v>
      </c>
      <c r="Q64" s="2" t="s">
        <v>110</v>
      </c>
      <c r="R64" s="2" t="s">
        <v>82</v>
      </c>
      <c r="S64" s="2" t="s">
        <v>242</v>
      </c>
      <c r="T64" s="2" t="s">
        <v>1053</v>
      </c>
      <c r="U64" s="2" t="s">
        <v>160</v>
      </c>
      <c r="V64" s="2" t="s">
        <v>114</v>
      </c>
      <c r="W64" s="2">
        <v>2021</v>
      </c>
      <c r="X64" s="2">
        <v>85</v>
      </c>
      <c r="Y64" s="2">
        <v>88</v>
      </c>
      <c r="Z64" s="2">
        <v>91</v>
      </c>
      <c r="AA64" s="2"/>
      <c r="AB64" s="2"/>
      <c r="AC64" s="2"/>
      <c r="AD64" s="2" t="s">
        <v>1054</v>
      </c>
      <c r="AE64" s="2" t="s">
        <v>79</v>
      </c>
      <c r="AF64" s="2" t="s">
        <v>696</v>
      </c>
      <c r="AG64" s="2" t="s">
        <v>226</v>
      </c>
      <c r="AH64" s="2" t="s">
        <v>227</v>
      </c>
      <c r="AI64" s="2" t="s">
        <v>1055</v>
      </c>
      <c r="AJ64" s="2" t="s">
        <v>1056</v>
      </c>
      <c r="AK64" s="2" t="s">
        <v>1057</v>
      </c>
      <c r="AL64" s="2" t="s">
        <v>79</v>
      </c>
      <c r="AM64" s="2" t="s">
        <v>79</v>
      </c>
      <c r="AN64" s="2" t="s">
        <v>79</v>
      </c>
      <c r="AO64" s="2" t="s">
        <v>79</v>
      </c>
      <c r="AP64" s="2" t="s">
        <v>145</v>
      </c>
      <c r="AQ64" s="2" t="s">
        <v>534</v>
      </c>
      <c r="AR64" s="2" t="s">
        <v>227</v>
      </c>
      <c r="AS64" s="2" t="s">
        <v>3305</v>
      </c>
      <c r="AT64" s="2" t="s">
        <v>79</v>
      </c>
      <c r="AU64" s="2" t="s">
        <v>79</v>
      </c>
      <c r="AV64" s="2" t="s">
        <v>79</v>
      </c>
      <c r="AW64" s="2" t="s">
        <v>79</v>
      </c>
      <c r="AX64" s="2" t="s">
        <v>79</v>
      </c>
      <c r="AY64" s="2" t="s">
        <v>79</v>
      </c>
      <c r="AZ64" s="2" t="s">
        <v>79</v>
      </c>
      <c r="BA64" s="2" t="s">
        <v>79</v>
      </c>
      <c r="BB64" s="2" t="s">
        <v>79</v>
      </c>
      <c r="BC64" s="2" t="s">
        <v>79</v>
      </c>
      <c r="BD64" s="2" t="s">
        <v>79</v>
      </c>
      <c r="BE64" s="2" t="s">
        <v>79</v>
      </c>
      <c r="BF64" s="2" t="s">
        <v>79</v>
      </c>
      <c r="BG64" s="2" t="s">
        <v>79</v>
      </c>
      <c r="BH64" s="2" t="s">
        <v>79</v>
      </c>
      <c r="BI64" s="2" t="s">
        <v>79</v>
      </c>
      <c r="BJ64" s="2" t="s">
        <v>1058</v>
      </c>
      <c r="BK64" s="2" t="s">
        <v>1059</v>
      </c>
      <c r="BL64" s="2" t="s">
        <v>349</v>
      </c>
      <c r="BM64" s="2" t="s">
        <v>99</v>
      </c>
      <c r="BN64" s="2" t="s">
        <v>1060</v>
      </c>
      <c r="BO64" s="2" t="s">
        <v>1061</v>
      </c>
      <c r="BP64" s="2" t="s">
        <v>122</v>
      </c>
      <c r="BQ64" s="2" t="s">
        <v>99</v>
      </c>
      <c r="BR64" s="2" t="s">
        <v>1054</v>
      </c>
      <c r="BS64" s="2" t="s">
        <v>79</v>
      </c>
      <c r="BT64" s="2" t="s">
        <v>227</v>
      </c>
      <c r="BU64" s="2" t="s">
        <v>1062</v>
      </c>
      <c r="BV64" s="2" t="s">
        <v>1063</v>
      </c>
      <c r="BW64" s="2" t="s">
        <v>105</v>
      </c>
      <c r="BX64" s="2" t="s">
        <v>177</v>
      </c>
      <c r="BY64" s="2">
        <v>170</v>
      </c>
      <c r="BZ64" s="2">
        <v>90</v>
      </c>
      <c r="CA64" s="2">
        <v>2659142</v>
      </c>
      <c r="CB64" s="2">
        <v>0</v>
      </c>
      <c r="CC64" s="2">
        <v>2</v>
      </c>
      <c r="CD64" s="3">
        <f>_xlfn.IFNA(VLOOKUP(M64,Sheet1!$B$4:$D$10,2,FALSE),"")</f>
        <v>43</v>
      </c>
      <c r="CE64" s="3">
        <f>_xlfn.IFNA(VLOOKUP(M64,Sheet1!$B$4:$D$10,3,FALSE),"")</f>
        <v>75</v>
      </c>
      <c r="CF64" s="3" t="str">
        <f t="shared" si="0"/>
        <v>lulus</v>
      </c>
      <c r="CG64" s="3" t="str">
        <f t="shared" si="1"/>
        <v>diterima</v>
      </c>
    </row>
    <row r="65" spans="1:85" x14ac:dyDescent="0.25">
      <c r="A65" s="2">
        <v>64</v>
      </c>
      <c r="B65" s="2">
        <v>21210307</v>
      </c>
      <c r="C65" s="2" t="s">
        <v>1064</v>
      </c>
      <c r="D65" s="2" t="s">
        <v>75</v>
      </c>
      <c r="E65" s="2" t="s">
        <v>76</v>
      </c>
      <c r="F65" s="2" t="s">
        <v>77</v>
      </c>
      <c r="G65" s="2">
        <v>2101</v>
      </c>
      <c r="H65" s="2" t="s">
        <v>3919</v>
      </c>
      <c r="I65" s="2" t="s">
        <v>3909</v>
      </c>
      <c r="J65" s="2" t="str">
        <f>IF(AND(K65=0,L65=0)=TRUE,"",IF(AND(K65&gt;0,L65&gt;0)=TRUE,VLOOKUP(LEFT(L65,4)*1,[1]PRODI_2019!$D$2:$E$70,2,FALSE),M65))</f>
        <v>PERBANKAN DAN KEUANGAN</v>
      </c>
      <c r="K65" s="2">
        <f>_xlfn.IFNA(VLOOKUP(B65,[2]Data!$J$2:$K$224,1,FALSE),0)</f>
        <v>21210307</v>
      </c>
      <c r="L65" s="2">
        <f>_xlfn.IFNA(VLOOKUP(B65,[2]Data!$J$2:$K$224,2,FALSE),0)</f>
        <v>5504210011</v>
      </c>
      <c r="M65" s="2" t="s">
        <v>78</v>
      </c>
      <c r="N65" s="2" t="s">
        <v>157</v>
      </c>
      <c r="O65" s="2" t="s">
        <v>79</v>
      </c>
      <c r="P65" s="2" t="s">
        <v>1025</v>
      </c>
      <c r="Q65" s="2" t="s">
        <v>110</v>
      </c>
      <c r="R65" s="2" t="s">
        <v>82</v>
      </c>
      <c r="S65" s="2" t="s">
        <v>339</v>
      </c>
      <c r="T65" s="2" t="s">
        <v>1065</v>
      </c>
      <c r="U65" s="2" t="s">
        <v>113</v>
      </c>
      <c r="V65" s="2" t="s">
        <v>86</v>
      </c>
      <c r="W65" s="2">
        <v>2021</v>
      </c>
      <c r="X65" s="2">
        <v>78</v>
      </c>
      <c r="Y65" s="2">
        <v>76</v>
      </c>
      <c r="Z65" s="2">
        <v>76</v>
      </c>
      <c r="AA65" s="2"/>
      <c r="AB65" s="2"/>
      <c r="AC65" s="2"/>
      <c r="AD65" s="2" t="s">
        <v>1066</v>
      </c>
      <c r="AE65" s="2" t="s">
        <v>79</v>
      </c>
      <c r="AF65" s="2" t="s">
        <v>1067</v>
      </c>
      <c r="AG65" s="2" t="s">
        <v>1068</v>
      </c>
      <c r="AH65" s="2" t="s">
        <v>186</v>
      </c>
      <c r="AI65" s="2" t="s">
        <v>1069</v>
      </c>
      <c r="AJ65" s="2" t="s">
        <v>1070</v>
      </c>
      <c r="AK65" s="2" t="s">
        <v>1071</v>
      </c>
      <c r="AL65" s="2" t="s">
        <v>79</v>
      </c>
      <c r="AM65" s="2" t="s">
        <v>79</v>
      </c>
      <c r="AN65" s="2" t="s">
        <v>79</v>
      </c>
      <c r="AO65" s="2" t="s">
        <v>79</v>
      </c>
      <c r="AP65" s="2" t="s">
        <v>286</v>
      </c>
      <c r="AQ65" s="2" t="s">
        <v>1072</v>
      </c>
      <c r="AR65" s="2" t="s">
        <v>546</v>
      </c>
      <c r="AS65" s="2" t="s">
        <v>3305</v>
      </c>
      <c r="AT65" s="2" t="s">
        <v>79</v>
      </c>
      <c r="AU65" s="2" t="s">
        <v>79</v>
      </c>
      <c r="AV65" s="2" t="s">
        <v>79</v>
      </c>
      <c r="AW65" s="2" t="s">
        <v>79</v>
      </c>
      <c r="AX65" s="2" t="s">
        <v>79</v>
      </c>
      <c r="AY65" s="2" t="s">
        <v>79</v>
      </c>
      <c r="AZ65" s="2" t="s">
        <v>79</v>
      </c>
      <c r="BA65" s="2" t="s">
        <v>79</v>
      </c>
      <c r="BB65" s="2" t="s">
        <v>79</v>
      </c>
      <c r="BC65" s="2" t="s">
        <v>79</v>
      </c>
      <c r="BD65" s="2" t="s">
        <v>79</v>
      </c>
      <c r="BE65" s="2" t="s">
        <v>79</v>
      </c>
      <c r="BF65" s="2" t="s">
        <v>79</v>
      </c>
      <c r="BG65" s="2" t="s">
        <v>79</v>
      </c>
      <c r="BH65" s="2" t="s">
        <v>79</v>
      </c>
      <c r="BI65" s="2" t="s">
        <v>79</v>
      </c>
      <c r="BJ65" s="2" t="s">
        <v>1073</v>
      </c>
      <c r="BK65" s="2" t="s">
        <v>1074</v>
      </c>
      <c r="BL65" s="2" t="s">
        <v>172</v>
      </c>
      <c r="BM65" s="2" t="s">
        <v>272</v>
      </c>
      <c r="BN65" s="2" t="s">
        <v>1075</v>
      </c>
      <c r="BO65" s="2" t="s">
        <v>1076</v>
      </c>
      <c r="BP65" s="2" t="s">
        <v>190</v>
      </c>
      <c r="BQ65" s="2" t="s">
        <v>380</v>
      </c>
      <c r="BR65" s="2" t="s">
        <v>1077</v>
      </c>
      <c r="BS65" s="2" t="s">
        <v>79</v>
      </c>
      <c r="BT65" s="2" t="s">
        <v>546</v>
      </c>
      <c r="BU65" s="2" t="s">
        <v>1078</v>
      </c>
      <c r="BV65" s="2" t="s">
        <v>1051</v>
      </c>
      <c r="BW65" s="2" t="s">
        <v>105</v>
      </c>
      <c r="BX65" s="2" t="s">
        <v>219</v>
      </c>
      <c r="BY65" s="2">
        <v>100</v>
      </c>
      <c r="BZ65" s="2">
        <v>80</v>
      </c>
      <c r="CA65" s="2">
        <v>15000000</v>
      </c>
      <c r="CB65" s="2">
        <v>20000000</v>
      </c>
      <c r="CC65" s="2">
        <v>2</v>
      </c>
      <c r="CD65" s="3">
        <f>_xlfn.IFNA(VLOOKUP(M65,Sheet1!$B$4:$D$10,2,FALSE),"")</f>
        <v>37</v>
      </c>
      <c r="CE65" s="3">
        <f>_xlfn.IFNA(VLOOKUP(M65,Sheet1!$B$4:$D$10,3,FALSE),"")</f>
        <v>70</v>
      </c>
      <c r="CF65" s="3" t="str">
        <f t="shared" si="0"/>
        <v>lulus</v>
      </c>
      <c r="CG65" s="3" t="str">
        <f t="shared" si="1"/>
        <v>diterima</v>
      </c>
    </row>
    <row r="66" spans="1:85" x14ac:dyDescent="0.25">
      <c r="A66" s="2">
        <v>65</v>
      </c>
      <c r="B66" s="2">
        <v>21210314</v>
      </c>
      <c r="C66" s="2" t="s">
        <v>1079</v>
      </c>
      <c r="D66" s="2" t="s">
        <v>75</v>
      </c>
      <c r="E66" s="2" t="s">
        <v>76</v>
      </c>
      <c r="F66" s="2" t="s">
        <v>77</v>
      </c>
      <c r="G66" s="2">
        <v>2101</v>
      </c>
      <c r="H66" s="2" t="s">
        <v>3919</v>
      </c>
      <c r="I66" s="2" t="s">
        <v>3909</v>
      </c>
      <c r="J66" s="2" t="str">
        <f>IF(AND(K66=0,L66=0)=TRUE,"",IF(AND(K66&gt;0,L66&gt;0)=TRUE,VLOOKUP(LEFT(L66,4)*1,[1]PRODI_2019!$D$2:$E$70,2,FALSE),M66))</f>
        <v>AKUNTANSI D3</v>
      </c>
      <c r="K66" s="2">
        <f>_xlfn.IFNA(VLOOKUP(B66,[2]Data!$J$2:$K$224,1,FALSE),0)</f>
        <v>21210314</v>
      </c>
      <c r="L66" s="2">
        <f>_xlfn.IFNA(VLOOKUP(B66,[2]Data!$J$2:$K$224,2,FALSE),0)</f>
        <v>5501210035</v>
      </c>
      <c r="M66" s="2" t="s">
        <v>109</v>
      </c>
      <c r="N66" s="2" t="s">
        <v>78</v>
      </c>
      <c r="O66" s="2" t="s">
        <v>79</v>
      </c>
      <c r="P66" s="2" t="s">
        <v>1025</v>
      </c>
      <c r="Q66" s="2" t="s">
        <v>81</v>
      </c>
      <c r="R66" s="2" t="s">
        <v>82</v>
      </c>
      <c r="S66" s="2" t="s">
        <v>863</v>
      </c>
      <c r="T66" s="2" t="s">
        <v>1080</v>
      </c>
      <c r="U66" s="2" t="s">
        <v>693</v>
      </c>
      <c r="V66" s="2" t="s">
        <v>694</v>
      </c>
      <c r="W66" s="2">
        <v>2021</v>
      </c>
      <c r="X66" s="2"/>
      <c r="Y66" s="2"/>
      <c r="Z66" s="2"/>
      <c r="AA66" s="2"/>
      <c r="AB66" s="2"/>
      <c r="AC66" s="2"/>
      <c r="AD66" s="2" t="s">
        <v>1081</v>
      </c>
      <c r="AE66" s="2" t="s">
        <v>1082</v>
      </c>
      <c r="AF66" s="2" t="s">
        <v>1083</v>
      </c>
      <c r="AG66" s="2" t="s">
        <v>373</v>
      </c>
      <c r="AH66" s="2" t="s">
        <v>212</v>
      </c>
      <c r="AI66" s="2" t="s">
        <v>1084</v>
      </c>
      <c r="AJ66" s="2" t="s">
        <v>1085</v>
      </c>
      <c r="AK66" s="2" t="s">
        <v>1086</v>
      </c>
      <c r="AL66" s="2" t="s">
        <v>79</v>
      </c>
      <c r="AM66" s="2" t="s">
        <v>79</v>
      </c>
      <c r="AN66" s="2" t="s">
        <v>79</v>
      </c>
      <c r="AO66" s="2" t="s">
        <v>79</v>
      </c>
      <c r="AP66" s="2" t="s">
        <v>145</v>
      </c>
      <c r="AQ66" s="2" t="s">
        <v>1087</v>
      </c>
      <c r="AR66" s="2" t="s">
        <v>165</v>
      </c>
      <c r="AS66" s="2" t="s">
        <v>3305</v>
      </c>
      <c r="AT66" s="2" t="s">
        <v>79</v>
      </c>
      <c r="AU66" s="2" t="s">
        <v>79</v>
      </c>
      <c r="AV66" s="2" t="s">
        <v>79</v>
      </c>
      <c r="AW66" s="2" t="s">
        <v>79</v>
      </c>
      <c r="AX66" s="2" t="s">
        <v>79</v>
      </c>
      <c r="AY66" s="2" t="s">
        <v>79</v>
      </c>
      <c r="AZ66" s="2" t="s">
        <v>79</v>
      </c>
      <c r="BA66" s="2" t="s">
        <v>79</v>
      </c>
      <c r="BB66" s="2" t="s">
        <v>79</v>
      </c>
      <c r="BC66" s="2" t="s">
        <v>79</v>
      </c>
      <c r="BD66" s="2" t="s">
        <v>79</v>
      </c>
      <c r="BE66" s="2" t="s">
        <v>79</v>
      </c>
      <c r="BF66" s="2" t="s">
        <v>79</v>
      </c>
      <c r="BG66" s="2" t="s">
        <v>79</v>
      </c>
      <c r="BH66" s="2" t="s">
        <v>79</v>
      </c>
      <c r="BI66" s="2" t="s">
        <v>79</v>
      </c>
      <c r="BJ66" s="2" t="s">
        <v>1088</v>
      </c>
      <c r="BK66" s="2" t="s">
        <v>1089</v>
      </c>
      <c r="BL66" s="2" t="s">
        <v>844</v>
      </c>
      <c r="BM66" s="2" t="s">
        <v>272</v>
      </c>
      <c r="BN66" s="2" t="s">
        <v>1090</v>
      </c>
      <c r="BO66" s="2" t="s">
        <v>1091</v>
      </c>
      <c r="BP66" s="2" t="s">
        <v>122</v>
      </c>
      <c r="BQ66" s="2" t="s">
        <v>99</v>
      </c>
      <c r="BR66" s="2" t="s">
        <v>1092</v>
      </c>
      <c r="BS66" s="2" t="s">
        <v>79</v>
      </c>
      <c r="BT66" s="2" t="s">
        <v>212</v>
      </c>
      <c r="BU66" s="2" t="s">
        <v>1093</v>
      </c>
      <c r="BV66" s="2" t="s">
        <v>1051</v>
      </c>
      <c r="BW66" s="2" t="s">
        <v>105</v>
      </c>
      <c r="BX66" s="2" t="s">
        <v>134</v>
      </c>
      <c r="BY66" s="2">
        <v>300</v>
      </c>
      <c r="BZ66" s="2">
        <v>100</v>
      </c>
      <c r="CA66" s="2">
        <v>2000000</v>
      </c>
      <c r="CB66" s="2">
        <v>100000</v>
      </c>
      <c r="CC66" s="2">
        <v>2</v>
      </c>
      <c r="CD66" s="3">
        <f>_xlfn.IFNA(VLOOKUP(M66,Sheet1!$B$4:$D$10,2,FALSE),"")</f>
        <v>43</v>
      </c>
      <c r="CE66" s="3">
        <f>_xlfn.IFNA(VLOOKUP(M66,Sheet1!$B$4:$D$10,3,FALSE),"")</f>
        <v>75</v>
      </c>
      <c r="CF66" s="3" t="str">
        <f t="shared" si="0"/>
        <v>lulus</v>
      </c>
      <c r="CG66" s="3" t="str">
        <f t="shared" si="1"/>
        <v>diterima</v>
      </c>
    </row>
    <row r="67" spans="1:85" x14ac:dyDescent="0.25">
      <c r="A67" s="2">
        <v>66</v>
      </c>
      <c r="B67" s="2">
        <v>21210317</v>
      </c>
      <c r="C67" s="2" t="s">
        <v>1094</v>
      </c>
      <c r="D67" s="2" t="s">
        <v>75</v>
      </c>
      <c r="E67" s="2" t="s">
        <v>76</v>
      </c>
      <c r="F67" s="2" t="s">
        <v>77</v>
      </c>
      <c r="G67" s="2">
        <v>2101</v>
      </c>
      <c r="H67" s="2" t="s">
        <v>3919</v>
      </c>
      <c r="I67" s="2" t="s">
        <v>3909</v>
      </c>
      <c r="J67" s="2" t="str">
        <f>IF(AND(K67=0,L67=0)=TRUE,"",IF(AND(K67&gt;0,L67&gt;0)=TRUE,VLOOKUP(LEFT(L67,4)*1,[1]PRODI_2019!$D$2:$E$70,2,FALSE),M67))</f>
        <v>PERPAJAKAN</v>
      </c>
      <c r="K67" s="2">
        <f>_xlfn.IFNA(VLOOKUP(B67,[2]Data!$J$2:$K$224,1,FALSE),0)</f>
        <v>21210317</v>
      </c>
      <c r="L67" s="2">
        <f>_xlfn.IFNA(VLOOKUP(B67,[2]Data!$J$2:$K$224,2,FALSE),0)</f>
        <v>5503210018</v>
      </c>
      <c r="M67" s="2" t="s">
        <v>78</v>
      </c>
      <c r="N67" s="2" t="s">
        <v>157</v>
      </c>
      <c r="O67" s="2" t="s">
        <v>79</v>
      </c>
      <c r="P67" s="2" t="s">
        <v>1025</v>
      </c>
      <c r="Q67" s="2" t="s">
        <v>81</v>
      </c>
      <c r="R67" s="2" t="s">
        <v>82</v>
      </c>
      <c r="S67" s="2" t="s">
        <v>212</v>
      </c>
      <c r="T67" s="2" t="s">
        <v>1095</v>
      </c>
      <c r="U67" s="2" t="s">
        <v>160</v>
      </c>
      <c r="V67" s="2" t="s">
        <v>114</v>
      </c>
      <c r="W67" s="2">
        <v>2021</v>
      </c>
      <c r="X67" s="2"/>
      <c r="Y67" s="2"/>
      <c r="Z67" s="2"/>
      <c r="AA67" s="2"/>
      <c r="AB67" s="2"/>
      <c r="AC67" s="2"/>
      <c r="AD67" s="2" t="s">
        <v>1096</v>
      </c>
      <c r="AE67" s="2" t="s">
        <v>79</v>
      </c>
      <c r="AF67" s="2" t="s">
        <v>1097</v>
      </c>
      <c r="AG67" s="2" t="s">
        <v>373</v>
      </c>
      <c r="AH67" s="2" t="s">
        <v>212</v>
      </c>
      <c r="AI67" s="2" t="s">
        <v>1098</v>
      </c>
      <c r="AJ67" s="2" t="s">
        <v>1099</v>
      </c>
      <c r="AK67" s="2" t="s">
        <v>1100</v>
      </c>
      <c r="AL67" s="2" t="s">
        <v>79</v>
      </c>
      <c r="AM67" s="2" t="s">
        <v>79</v>
      </c>
      <c r="AN67" s="2" t="s">
        <v>79</v>
      </c>
      <c r="AO67" s="2" t="s">
        <v>79</v>
      </c>
      <c r="AP67" s="2" t="s">
        <v>145</v>
      </c>
      <c r="AQ67" s="2" t="s">
        <v>393</v>
      </c>
      <c r="AR67" s="2" t="s">
        <v>212</v>
      </c>
      <c r="AS67" s="2" t="s">
        <v>3305</v>
      </c>
      <c r="AT67" s="2" t="s">
        <v>79</v>
      </c>
      <c r="AU67" s="2" t="s">
        <v>79</v>
      </c>
      <c r="AV67" s="2" t="s">
        <v>79</v>
      </c>
      <c r="AW67" s="2" t="s">
        <v>79</v>
      </c>
      <c r="AX67" s="2" t="s">
        <v>79</v>
      </c>
      <c r="AY67" s="2" t="s">
        <v>79</v>
      </c>
      <c r="AZ67" s="2" t="s">
        <v>79</v>
      </c>
      <c r="BA67" s="2" t="s">
        <v>79</v>
      </c>
      <c r="BB67" s="2" t="s">
        <v>79</v>
      </c>
      <c r="BC67" s="2" t="s">
        <v>79</v>
      </c>
      <c r="BD67" s="2" t="s">
        <v>79</v>
      </c>
      <c r="BE67" s="2" t="s">
        <v>79</v>
      </c>
      <c r="BF67" s="2" t="s">
        <v>79</v>
      </c>
      <c r="BG67" s="2" t="s">
        <v>79</v>
      </c>
      <c r="BH67" s="2" t="s">
        <v>79</v>
      </c>
      <c r="BI67" s="2" t="s">
        <v>79</v>
      </c>
      <c r="BJ67" s="2" t="s">
        <v>1101</v>
      </c>
      <c r="BK67" s="2" t="s">
        <v>1102</v>
      </c>
      <c r="BL67" s="2" t="s">
        <v>349</v>
      </c>
      <c r="BM67" s="2" t="s">
        <v>127</v>
      </c>
      <c r="BN67" s="2" t="s">
        <v>1103</v>
      </c>
      <c r="BO67" s="2" t="s">
        <v>1104</v>
      </c>
      <c r="BP67" s="2" t="s">
        <v>122</v>
      </c>
      <c r="BQ67" s="2" t="s">
        <v>127</v>
      </c>
      <c r="BR67" s="2" t="s">
        <v>1105</v>
      </c>
      <c r="BS67" s="2" t="s">
        <v>79</v>
      </c>
      <c r="BT67" s="2" t="s">
        <v>212</v>
      </c>
      <c r="BU67" s="2" t="s">
        <v>1106</v>
      </c>
      <c r="BV67" s="2" t="s">
        <v>1063</v>
      </c>
      <c r="BW67" s="2" t="s">
        <v>105</v>
      </c>
      <c r="BX67" s="2" t="s">
        <v>177</v>
      </c>
      <c r="BY67" s="2">
        <v>120</v>
      </c>
      <c r="BZ67" s="2">
        <v>90</v>
      </c>
      <c r="CA67" s="2">
        <v>2600000</v>
      </c>
      <c r="CB67" s="2">
        <v>0</v>
      </c>
      <c r="CC67" s="2">
        <v>2</v>
      </c>
      <c r="CD67" s="3">
        <f>_xlfn.IFNA(VLOOKUP(M67,Sheet1!$B$4:$D$10,2,FALSE),"")</f>
        <v>37</v>
      </c>
      <c r="CE67" s="3">
        <f>_xlfn.IFNA(VLOOKUP(M67,Sheet1!$B$4:$D$10,3,FALSE),"")</f>
        <v>70</v>
      </c>
      <c r="CF67" s="3" t="str">
        <f t="shared" ref="CF67:CF130" si="2">IF(K67=0,"tidak","lulus")</f>
        <v>lulus</v>
      </c>
      <c r="CG67" s="3" t="str">
        <f t="shared" ref="CG67:CG130" si="3">IF(L67=0,"tidak","diterima")</f>
        <v>diterima</v>
      </c>
    </row>
    <row r="68" spans="1:85" x14ac:dyDescent="0.25">
      <c r="A68" s="2">
        <v>67</v>
      </c>
      <c r="B68" s="2">
        <v>21210337</v>
      </c>
      <c r="C68" s="2" t="s">
        <v>1107</v>
      </c>
      <c r="D68" s="2" t="s">
        <v>75</v>
      </c>
      <c r="E68" s="2" t="s">
        <v>76</v>
      </c>
      <c r="F68" s="2" t="s">
        <v>77</v>
      </c>
      <c r="G68" s="2">
        <v>2101</v>
      </c>
      <c r="H68" s="2" t="s">
        <v>3919</v>
      </c>
      <c r="I68" s="2" t="s">
        <v>3909</v>
      </c>
      <c r="J68" s="2" t="str">
        <f>IF(AND(K68=0,L68=0)=TRUE,"",IF(AND(K68&gt;0,L68&gt;0)=TRUE,VLOOKUP(LEFT(L68,4)*1,[1]PRODI_2019!$D$2:$E$70,2,FALSE),M68))</f>
        <v>MANAJEMEN PEMASARAN (D3)</v>
      </c>
      <c r="K68" s="2">
        <f>_xlfn.IFNA(VLOOKUP(B68,[2]Data!$J$2:$K$224,1,FALSE),0)</f>
        <v>21210337</v>
      </c>
      <c r="L68" s="2">
        <f>_xlfn.IFNA(VLOOKUP(B68,[2]Data!$J$2:$K$224,2,FALSE),0)</f>
        <v>5502210034</v>
      </c>
      <c r="M68" s="2" t="s">
        <v>108</v>
      </c>
      <c r="N68" s="2" t="s">
        <v>157</v>
      </c>
      <c r="O68" s="2" t="s">
        <v>79</v>
      </c>
      <c r="P68" s="2" t="s">
        <v>1025</v>
      </c>
      <c r="Q68" s="2" t="s">
        <v>110</v>
      </c>
      <c r="R68" s="2" t="s">
        <v>82</v>
      </c>
      <c r="S68" s="2" t="s">
        <v>212</v>
      </c>
      <c r="T68" s="2" t="s">
        <v>1108</v>
      </c>
      <c r="U68" s="2" t="s">
        <v>160</v>
      </c>
      <c r="V68" s="2" t="s">
        <v>114</v>
      </c>
      <c r="W68" s="2">
        <v>2021</v>
      </c>
      <c r="X68" s="2">
        <v>85</v>
      </c>
      <c r="Y68" s="2">
        <v>90</v>
      </c>
      <c r="Z68" s="2">
        <v>86</v>
      </c>
      <c r="AA68" s="2"/>
      <c r="AB68" s="2"/>
      <c r="AC68" s="2"/>
      <c r="AD68" s="2" t="s">
        <v>1109</v>
      </c>
      <c r="AE68" s="2" t="s">
        <v>79</v>
      </c>
      <c r="AF68" s="2" t="s">
        <v>1110</v>
      </c>
      <c r="AG68" s="2" t="s">
        <v>373</v>
      </c>
      <c r="AH68" s="2" t="s">
        <v>212</v>
      </c>
      <c r="AI68" s="2" t="s">
        <v>1111</v>
      </c>
      <c r="AJ68" s="2" t="s">
        <v>1112</v>
      </c>
      <c r="AK68" s="2" t="s">
        <v>1113</v>
      </c>
      <c r="AL68" s="2" t="s">
        <v>79</v>
      </c>
      <c r="AM68" s="2" t="s">
        <v>79</v>
      </c>
      <c r="AN68" s="2" t="s">
        <v>79</v>
      </c>
      <c r="AO68" s="2" t="s">
        <v>79</v>
      </c>
      <c r="AP68" s="2" t="s">
        <v>233</v>
      </c>
      <c r="AQ68" s="2" t="s">
        <v>211</v>
      </c>
      <c r="AR68" s="2" t="s">
        <v>212</v>
      </c>
      <c r="AS68" s="2" t="s">
        <v>3305</v>
      </c>
      <c r="AT68" s="2" t="s">
        <v>79</v>
      </c>
      <c r="AU68" s="2" t="s">
        <v>79</v>
      </c>
      <c r="AV68" s="2" t="s">
        <v>79</v>
      </c>
      <c r="AW68" s="2" t="s">
        <v>79</v>
      </c>
      <c r="AX68" s="2" t="s">
        <v>79</v>
      </c>
      <c r="AY68" s="2" t="s">
        <v>79</v>
      </c>
      <c r="AZ68" s="2" t="s">
        <v>79</v>
      </c>
      <c r="BA68" s="2" t="s">
        <v>79</v>
      </c>
      <c r="BB68" s="2" t="s">
        <v>79</v>
      </c>
      <c r="BC68" s="2" t="s">
        <v>79</v>
      </c>
      <c r="BD68" s="2" t="s">
        <v>79</v>
      </c>
      <c r="BE68" s="2" t="s">
        <v>79</v>
      </c>
      <c r="BF68" s="2" t="s">
        <v>79</v>
      </c>
      <c r="BG68" s="2" t="s">
        <v>79</v>
      </c>
      <c r="BH68" s="2" t="s">
        <v>79</v>
      </c>
      <c r="BI68" s="2" t="s">
        <v>79</v>
      </c>
      <c r="BJ68" s="2" t="s">
        <v>1114</v>
      </c>
      <c r="BK68" s="2" t="s">
        <v>1115</v>
      </c>
      <c r="BL68" s="2" t="s">
        <v>408</v>
      </c>
      <c r="BM68" s="2" t="s">
        <v>99</v>
      </c>
      <c r="BN68" s="2" t="s">
        <v>1116</v>
      </c>
      <c r="BO68" s="2" t="s">
        <v>1117</v>
      </c>
      <c r="BP68" s="2" t="s">
        <v>122</v>
      </c>
      <c r="BQ68" s="2" t="s">
        <v>99</v>
      </c>
      <c r="BR68" s="2" t="s">
        <v>1109</v>
      </c>
      <c r="BS68" s="2" t="s">
        <v>79</v>
      </c>
      <c r="BT68" s="2" t="s">
        <v>212</v>
      </c>
      <c r="BU68" s="2" t="s">
        <v>1118</v>
      </c>
      <c r="BV68" s="2" t="s">
        <v>1119</v>
      </c>
      <c r="BW68" s="2" t="s">
        <v>105</v>
      </c>
      <c r="BX68" s="2" t="s">
        <v>177</v>
      </c>
      <c r="BY68" s="2">
        <v>93</v>
      </c>
      <c r="BZ68" s="2">
        <v>93</v>
      </c>
      <c r="CA68" s="2">
        <v>1000000</v>
      </c>
      <c r="CB68" s="2">
        <v>0</v>
      </c>
      <c r="CC68" s="2">
        <v>4</v>
      </c>
      <c r="CD68" s="3">
        <f>_xlfn.IFNA(VLOOKUP(M68,Sheet1!$B$4:$D$10,2,FALSE),"")</f>
        <v>38</v>
      </c>
      <c r="CE68" s="3">
        <f>_xlfn.IFNA(VLOOKUP(M68,Sheet1!$B$4:$D$10,3,FALSE),"")</f>
        <v>61</v>
      </c>
      <c r="CF68" s="3" t="str">
        <f t="shared" si="2"/>
        <v>lulus</v>
      </c>
      <c r="CG68" s="3" t="str">
        <f t="shared" si="3"/>
        <v>diterima</v>
      </c>
    </row>
    <row r="69" spans="1:85" x14ac:dyDescent="0.25">
      <c r="A69" s="2">
        <v>68</v>
      </c>
      <c r="B69" s="2">
        <v>21210338</v>
      </c>
      <c r="C69" s="2" t="s">
        <v>1120</v>
      </c>
      <c r="D69" s="2" t="s">
        <v>75</v>
      </c>
      <c r="E69" s="2" t="s">
        <v>76</v>
      </c>
      <c r="F69" s="2" t="s">
        <v>77</v>
      </c>
      <c r="G69" s="2">
        <v>2101</v>
      </c>
      <c r="H69" s="2" t="s">
        <v>3919</v>
      </c>
      <c r="I69" s="2" t="s">
        <v>3909</v>
      </c>
      <c r="J69" s="2" t="str">
        <f>IF(AND(K69=0,L69=0)=TRUE,"",IF(AND(K69&gt;0,L69&gt;0)=TRUE,VLOOKUP(LEFT(L69,4)*1,[1]PRODI_2019!$D$2:$E$70,2,FALSE),M69))</f>
        <v>MANAJEMEN PEMASARAN (D3)</v>
      </c>
      <c r="K69" s="2">
        <f>_xlfn.IFNA(VLOOKUP(B69,[2]Data!$J$2:$K$224,1,FALSE),0)</f>
        <v>21210338</v>
      </c>
      <c r="L69" s="2">
        <f>_xlfn.IFNA(VLOOKUP(B69,[2]Data!$J$2:$K$224,2,FALSE),0)</f>
        <v>5502210017</v>
      </c>
      <c r="M69" s="2" t="s">
        <v>108</v>
      </c>
      <c r="N69" s="2" t="s">
        <v>109</v>
      </c>
      <c r="O69" s="2" t="s">
        <v>79</v>
      </c>
      <c r="P69" s="2" t="s">
        <v>1025</v>
      </c>
      <c r="Q69" s="2" t="s">
        <v>81</v>
      </c>
      <c r="R69" s="2" t="s">
        <v>82</v>
      </c>
      <c r="S69" s="2" t="s">
        <v>242</v>
      </c>
      <c r="T69" s="2" t="s">
        <v>911</v>
      </c>
      <c r="U69" s="2" t="s">
        <v>160</v>
      </c>
      <c r="V69" s="2" t="s">
        <v>114</v>
      </c>
      <c r="W69" s="2">
        <v>2021</v>
      </c>
      <c r="X69" s="2">
        <v>87</v>
      </c>
      <c r="Y69" s="2">
        <v>90</v>
      </c>
      <c r="Z69" s="2">
        <v>80</v>
      </c>
      <c r="AA69" s="2"/>
      <c r="AB69" s="2"/>
      <c r="AC69" s="2"/>
      <c r="AD69" s="2" t="s">
        <v>1121</v>
      </c>
      <c r="AE69" s="2" t="s">
        <v>79</v>
      </c>
      <c r="AF69" s="2" t="s">
        <v>1122</v>
      </c>
      <c r="AG69" s="2" t="s">
        <v>226</v>
      </c>
      <c r="AH69" s="2" t="s">
        <v>227</v>
      </c>
      <c r="AI69" s="2" t="s">
        <v>1123</v>
      </c>
      <c r="AJ69" s="2" t="s">
        <v>1124</v>
      </c>
      <c r="AK69" s="2" t="s">
        <v>1125</v>
      </c>
      <c r="AL69" s="2" t="s">
        <v>79</v>
      </c>
      <c r="AM69" s="2" t="s">
        <v>123</v>
      </c>
      <c r="AN69" s="2" t="s">
        <v>123</v>
      </c>
      <c r="AO69" s="2" t="s">
        <v>123</v>
      </c>
      <c r="AP69" s="2" t="s">
        <v>145</v>
      </c>
      <c r="AQ69" s="2" t="s">
        <v>420</v>
      </c>
      <c r="AR69" s="2" t="s">
        <v>227</v>
      </c>
      <c r="AS69" s="2" t="s">
        <v>3305</v>
      </c>
      <c r="AT69" s="2" t="s">
        <v>79</v>
      </c>
      <c r="AU69" s="2" t="s">
        <v>79</v>
      </c>
      <c r="AV69" s="2" t="s">
        <v>79</v>
      </c>
      <c r="AW69" s="2" t="s">
        <v>79</v>
      </c>
      <c r="AX69" s="2" t="s">
        <v>79</v>
      </c>
      <c r="AY69" s="2" t="s">
        <v>79</v>
      </c>
      <c r="AZ69" s="2" t="s">
        <v>79</v>
      </c>
      <c r="BA69" s="2" t="s">
        <v>79</v>
      </c>
      <c r="BB69" s="2" t="s">
        <v>79</v>
      </c>
      <c r="BC69" s="2" t="s">
        <v>79</v>
      </c>
      <c r="BD69" s="2" t="s">
        <v>79</v>
      </c>
      <c r="BE69" s="2" t="s">
        <v>79</v>
      </c>
      <c r="BF69" s="2" t="s">
        <v>79</v>
      </c>
      <c r="BG69" s="2" t="s">
        <v>79</v>
      </c>
      <c r="BH69" s="2" t="s">
        <v>79</v>
      </c>
      <c r="BI69" s="2" t="s">
        <v>79</v>
      </c>
      <c r="BJ69" s="2" t="s">
        <v>1126</v>
      </c>
      <c r="BK69" s="2" t="s">
        <v>1127</v>
      </c>
      <c r="BL69" s="2" t="s">
        <v>190</v>
      </c>
      <c r="BM69" s="2" t="s">
        <v>99</v>
      </c>
      <c r="BN69" s="2" t="s">
        <v>1128</v>
      </c>
      <c r="BO69" s="2" t="s">
        <v>1129</v>
      </c>
      <c r="BP69" s="2" t="s">
        <v>122</v>
      </c>
      <c r="BQ69" s="2" t="s">
        <v>99</v>
      </c>
      <c r="BR69" s="2" t="s">
        <v>1130</v>
      </c>
      <c r="BS69" s="2" t="s">
        <v>79</v>
      </c>
      <c r="BT69" s="2" t="s">
        <v>227</v>
      </c>
      <c r="BU69" s="2" t="s">
        <v>1131</v>
      </c>
      <c r="BV69" s="2" t="s">
        <v>1063</v>
      </c>
      <c r="BW69" s="2" t="s">
        <v>105</v>
      </c>
      <c r="BX69" s="2" t="s">
        <v>106</v>
      </c>
      <c r="BY69" s="2">
        <v>100</v>
      </c>
      <c r="BZ69" s="2">
        <v>60</v>
      </c>
      <c r="CA69" s="2">
        <v>8500000</v>
      </c>
      <c r="CB69" s="2">
        <v>0</v>
      </c>
      <c r="CC69" s="2">
        <v>3</v>
      </c>
      <c r="CD69" s="3">
        <f>_xlfn.IFNA(VLOOKUP(M69,Sheet1!$B$4:$D$10,2,FALSE),"")</f>
        <v>38</v>
      </c>
      <c r="CE69" s="3">
        <f>_xlfn.IFNA(VLOOKUP(M69,Sheet1!$B$4:$D$10,3,FALSE),"")</f>
        <v>61</v>
      </c>
      <c r="CF69" s="3" t="str">
        <f t="shared" si="2"/>
        <v>lulus</v>
      </c>
      <c r="CG69" s="3" t="str">
        <f t="shared" si="3"/>
        <v>diterima</v>
      </c>
    </row>
    <row r="70" spans="1:85" x14ac:dyDescent="0.25">
      <c r="A70" s="2">
        <v>69</v>
      </c>
      <c r="B70" s="2">
        <v>21210339</v>
      </c>
      <c r="C70" s="2" t="s">
        <v>1132</v>
      </c>
      <c r="D70" s="2" t="s">
        <v>75</v>
      </c>
      <c r="E70" s="2" t="s">
        <v>76</v>
      </c>
      <c r="F70" s="2" t="s">
        <v>77</v>
      </c>
      <c r="G70" s="2">
        <v>2101</v>
      </c>
      <c r="H70" s="2" t="s">
        <v>3919</v>
      </c>
      <c r="I70" s="2" t="s">
        <v>3909</v>
      </c>
      <c r="J70" s="2" t="str">
        <f>IF(AND(K70=0,L70=0)=TRUE,"",IF(AND(K70&gt;0,L70&gt;0)=TRUE,VLOOKUP(LEFT(L70,4)*1,[1]PRODI_2019!$D$2:$E$70,2,FALSE),M70))</f>
        <v>AKUNTANSI D3</v>
      </c>
      <c r="K70" s="2">
        <f>_xlfn.IFNA(VLOOKUP(B70,[2]Data!$J$2:$K$224,1,FALSE),0)</f>
        <v>21210339</v>
      </c>
      <c r="L70" s="2">
        <f>_xlfn.IFNA(VLOOKUP(B70,[2]Data!$J$2:$K$224,2,FALSE),0)</f>
        <v>5501210001</v>
      </c>
      <c r="M70" s="2" t="s">
        <v>109</v>
      </c>
      <c r="N70" s="2" t="s">
        <v>78</v>
      </c>
      <c r="O70" s="2" t="s">
        <v>79</v>
      </c>
      <c r="P70" s="2" t="s">
        <v>1025</v>
      </c>
      <c r="Q70" s="2" t="s">
        <v>81</v>
      </c>
      <c r="R70" s="2" t="s">
        <v>82</v>
      </c>
      <c r="S70" s="2" t="s">
        <v>186</v>
      </c>
      <c r="T70" s="2" t="s">
        <v>1133</v>
      </c>
      <c r="U70" s="2" t="s">
        <v>160</v>
      </c>
      <c r="V70" s="2" t="s">
        <v>114</v>
      </c>
      <c r="W70" s="2">
        <v>2021</v>
      </c>
      <c r="X70" s="2">
        <v>83</v>
      </c>
      <c r="Y70" s="2">
        <v>82</v>
      </c>
      <c r="Z70" s="2">
        <v>80</v>
      </c>
      <c r="AA70" s="2"/>
      <c r="AB70" s="2"/>
      <c r="AC70" s="2"/>
      <c r="AD70" s="2" t="s">
        <v>1134</v>
      </c>
      <c r="AE70" s="2" t="s">
        <v>79</v>
      </c>
      <c r="AF70" s="2" t="s">
        <v>1135</v>
      </c>
      <c r="AG70" s="2" t="s">
        <v>730</v>
      </c>
      <c r="AH70" s="2" t="s">
        <v>186</v>
      </c>
      <c r="AI70" s="2" t="s">
        <v>1136</v>
      </c>
      <c r="AJ70" s="2" t="s">
        <v>1137</v>
      </c>
      <c r="AK70" s="2" t="s">
        <v>1138</v>
      </c>
      <c r="AL70" s="2" t="s">
        <v>79</v>
      </c>
      <c r="AM70" s="2" t="s">
        <v>79</v>
      </c>
      <c r="AN70" s="2" t="s">
        <v>79</v>
      </c>
      <c r="AO70" s="2" t="s">
        <v>79</v>
      </c>
      <c r="AP70" s="2" t="s">
        <v>210</v>
      </c>
      <c r="AQ70" s="2" t="s">
        <v>734</v>
      </c>
      <c r="AR70" s="2" t="s">
        <v>186</v>
      </c>
      <c r="AS70" s="2" t="s">
        <v>3305</v>
      </c>
      <c r="AT70" s="2" t="s">
        <v>79</v>
      </c>
      <c r="AU70" s="2" t="s">
        <v>79</v>
      </c>
      <c r="AV70" s="2" t="s">
        <v>79</v>
      </c>
      <c r="AW70" s="2" t="s">
        <v>79</v>
      </c>
      <c r="AX70" s="2" t="s">
        <v>79</v>
      </c>
      <c r="AY70" s="2" t="s">
        <v>79</v>
      </c>
      <c r="AZ70" s="2" t="s">
        <v>79</v>
      </c>
      <c r="BA70" s="2" t="s">
        <v>79</v>
      </c>
      <c r="BB70" s="2" t="s">
        <v>79</v>
      </c>
      <c r="BC70" s="2" t="s">
        <v>79</v>
      </c>
      <c r="BD70" s="2" t="s">
        <v>79</v>
      </c>
      <c r="BE70" s="2" t="s">
        <v>79</v>
      </c>
      <c r="BF70" s="2" t="s">
        <v>79</v>
      </c>
      <c r="BG70" s="2" t="s">
        <v>79</v>
      </c>
      <c r="BH70" s="2" t="s">
        <v>79</v>
      </c>
      <c r="BI70" s="2" t="s">
        <v>79</v>
      </c>
      <c r="BJ70" s="2" t="s">
        <v>1139</v>
      </c>
      <c r="BK70" s="2" t="s">
        <v>1140</v>
      </c>
      <c r="BL70" s="2" t="s">
        <v>172</v>
      </c>
      <c r="BM70" s="2" t="s">
        <v>99</v>
      </c>
      <c r="BN70" s="2" t="s">
        <v>1141</v>
      </c>
      <c r="BO70" s="2" t="s">
        <v>1142</v>
      </c>
      <c r="BP70" s="2" t="s">
        <v>122</v>
      </c>
      <c r="BQ70" s="2" t="s">
        <v>99</v>
      </c>
      <c r="BR70" s="2" t="s">
        <v>1143</v>
      </c>
      <c r="BS70" s="2" t="s">
        <v>79</v>
      </c>
      <c r="BT70" s="2" t="s">
        <v>186</v>
      </c>
      <c r="BU70" s="2" t="s">
        <v>1144</v>
      </c>
      <c r="BV70" s="2" t="s">
        <v>1037</v>
      </c>
      <c r="BW70" s="2" t="s">
        <v>105</v>
      </c>
      <c r="BX70" s="2" t="s">
        <v>177</v>
      </c>
      <c r="BY70" s="2">
        <v>60</v>
      </c>
      <c r="BZ70" s="2">
        <v>60</v>
      </c>
      <c r="CA70" s="2">
        <v>4000000</v>
      </c>
      <c r="CB70" s="2">
        <v>0</v>
      </c>
      <c r="CC70" s="2">
        <v>2</v>
      </c>
      <c r="CD70" s="3">
        <f>_xlfn.IFNA(VLOOKUP(M70,Sheet1!$B$4:$D$10,2,FALSE),"")</f>
        <v>43</v>
      </c>
      <c r="CE70" s="3">
        <f>_xlfn.IFNA(VLOOKUP(M70,Sheet1!$B$4:$D$10,3,FALSE),"")</f>
        <v>75</v>
      </c>
      <c r="CF70" s="3" t="str">
        <f t="shared" si="2"/>
        <v>lulus</v>
      </c>
      <c r="CG70" s="3" t="str">
        <f t="shared" si="3"/>
        <v>diterima</v>
      </c>
    </row>
    <row r="71" spans="1:85" x14ac:dyDescent="0.25">
      <c r="A71" s="2">
        <v>70</v>
      </c>
      <c r="B71" s="2">
        <v>21210354</v>
      </c>
      <c r="C71" s="2" t="s">
        <v>1145</v>
      </c>
      <c r="D71" s="2" t="s">
        <v>75</v>
      </c>
      <c r="E71" s="2" t="s">
        <v>76</v>
      </c>
      <c r="F71" s="2" t="s">
        <v>77</v>
      </c>
      <c r="G71" s="2">
        <v>2101</v>
      </c>
      <c r="H71" s="2" t="s">
        <v>3919</v>
      </c>
      <c r="I71" s="2" t="s">
        <v>3909</v>
      </c>
      <c r="J71" s="2" t="str">
        <f>IF(AND(K71=0,L71=0)=TRUE,"",IF(AND(K71&gt;0,L71&gt;0)=TRUE,VLOOKUP(LEFT(L71,4)*1,[1]PRODI_2019!$D$2:$E$70,2,FALSE),M71))</f>
        <v/>
      </c>
      <c r="K71" s="2">
        <f>_xlfn.IFNA(VLOOKUP(B71,[2]Data!$J$2:$K$224,1,FALSE),0)</f>
        <v>0</v>
      </c>
      <c r="L71" s="2">
        <f>_xlfn.IFNA(VLOOKUP(B71,[2]Data!$J$2:$K$224,2,FALSE),0)</f>
        <v>0</v>
      </c>
      <c r="M71" s="2" t="s">
        <v>109</v>
      </c>
      <c r="N71" s="2" t="s">
        <v>109</v>
      </c>
      <c r="O71" s="2" t="s">
        <v>79</v>
      </c>
      <c r="P71" s="2" t="s">
        <v>1025</v>
      </c>
      <c r="Q71" s="2" t="s">
        <v>110</v>
      </c>
      <c r="R71" s="2" t="s">
        <v>82</v>
      </c>
      <c r="S71" s="2" t="s">
        <v>863</v>
      </c>
      <c r="T71" s="2" t="s">
        <v>1146</v>
      </c>
      <c r="U71" s="2" t="s">
        <v>160</v>
      </c>
      <c r="V71" s="2" t="s">
        <v>161</v>
      </c>
      <c r="W71" s="2">
        <v>2021</v>
      </c>
      <c r="X71" s="2"/>
      <c r="Y71" s="2"/>
      <c r="Z71" s="2"/>
      <c r="AA71" s="2"/>
      <c r="AB71" s="2"/>
      <c r="AC71" s="2"/>
      <c r="AD71" s="2" t="s">
        <v>1147</v>
      </c>
      <c r="AE71" s="2" t="s">
        <v>79</v>
      </c>
      <c r="AF71" s="2" t="s">
        <v>1148</v>
      </c>
      <c r="AG71" s="2" t="s">
        <v>1149</v>
      </c>
      <c r="AH71" s="2" t="s">
        <v>186</v>
      </c>
      <c r="AI71" s="2" t="s">
        <v>1150</v>
      </c>
      <c r="AJ71" s="2" t="s">
        <v>1151</v>
      </c>
      <c r="AK71" s="2" t="s">
        <v>1152</v>
      </c>
      <c r="AL71" s="2" t="s">
        <v>79</v>
      </c>
      <c r="AM71" s="2" t="s">
        <v>79</v>
      </c>
      <c r="AN71" s="2" t="s">
        <v>79</v>
      </c>
      <c r="AO71" s="2" t="s">
        <v>79</v>
      </c>
      <c r="AP71" s="2" t="s">
        <v>145</v>
      </c>
      <c r="AQ71" s="2" t="s">
        <v>1153</v>
      </c>
      <c r="AR71" s="2" t="s">
        <v>186</v>
      </c>
      <c r="AS71" s="2" t="s">
        <v>3305</v>
      </c>
      <c r="AT71" s="2" t="s">
        <v>79</v>
      </c>
      <c r="AU71" s="2" t="s">
        <v>79</v>
      </c>
      <c r="AV71" s="2" t="s">
        <v>79</v>
      </c>
      <c r="AW71" s="2" t="s">
        <v>79</v>
      </c>
      <c r="AX71" s="2" t="s">
        <v>79</v>
      </c>
      <c r="AY71" s="2" t="s">
        <v>79</v>
      </c>
      <c r="AZ71" s="2" t="s">
        <v>79</v>
      </c>
      <c r="BA71" s="2" t="s">
        <v>79</v>
      </c>
      <c r="BB71" s="2" t="s">
        <v>79</v>
      </c>
      <c r="BC71" s="2" t="s">
        <v>79</v>
      </c>
      <c r="BD71" s="2" t="s">
        <v>79</v>
      </c>
      <c r="BE71" s="2" t="s">
        <v>79</v>
      </c>
      <c r="BF71" s="2" t="s">
        <v>79</v>
      </c>
      <c r="BG71" s="2" t="s">
        <v>79</v>
      </c>
      <c r="BH71" s="2" t="s">
        <v>79</v>
      </c>
      <c r="BI71" s="2" t="s">
        <v>79</v>
      </c>
      <c r="BJ71" s="2" t="s">
        <v>1154</v>
      </c>
      <c r="BK71" s="2" t="s">
        <v>1155</v>
      </c>
      <c r="BL71" s="2" t="s">
        <v>172</v>
      </c>
      <c r="BM71" s="2" t="s">
        <v>127</v>
      </c>
      <c r="BN71" s="2" t="s">
        <v>1156</v>
      </c>
      <c r="BO71" s="2" t="s">
        <v>1157</v>
      </c>
      <c r="BP71" s="2" t="s">
        <v>122</v>
      </c>
      <c r="BQ71" s="2" t="s">
        <v>99</v>
      </c>
      <c r="BR71" s="2" t="s">
        <v>1158</v>
      </c>
      <c r="BS71" s="2" t="s">
        <v>79</v>
      </c>
      <c r="BT71" s="2" t="s">
        <v>186</v>
      </c>
      <c r="BU71" s="2" t="s">
        <v>1159</v>
      </c>
      <c r="BV71" s="2" t="s">
        <v>1160</v>
      </c>
      <c r="BW71" s="2" t="s">
        <v>105</v>
      </c>
      <c r="BX71" s="2" t="s">
        <v>134</v>
      </c>
      <c r="BY71" s="2">
        <v>72</v>
      </c>
      <c r="BZ71" s="2">
        <v>72</v>
      </c>
      <c r="CA71" s="2">
        <v>9400000</v>
      </c>
      <c r="CB71" s="2">
        <v>0</v>
      </c>
      <c r="CC71" s="2">
        <v>3</v>
      </c>
      <c r="CD71" s="3">
        <f>_xlfn.IFNA(VLOOKUP(M71,Sheet1!$B$4:$D$10,2,FALSE),"")</f>
        <v>43</v>
      </c>
      <c r="CE71" s="3">
        <f>_xlfn.IFNA(VLOOKUP(M71,Sheet1!$B$4:$D$10,3,FALSE),"")</f>
        <v>75</v>
      </c>
      <c r="CF71" s="3" t="str">
        <f t="shared" si="2"/>
        <v>tidak</v>
      </c>
      <c r="CG71" s="3" t="str">
        <f t="shared" si="3"/>
        <v>tidak</v>
      </c>
    </row>
    <row r="72" spans="1:85" x14ac:dyDescent="0.25">
      <c r="A72" s="2">
        <v>71</v>
      </c>
      <c r="B72" s="2">
        <v>21210371</v>
      </c>
      <c r="C72" s="2" t="s">
        <v>1161</v>
      </c>
      <c r="D72" s="2" t="s">
        <v>75</v>
      </c>
      <c r="E72" s="2" t="s">
        <v>76</v>
      </c>
      <c r="F72" s="2" t="s">
        <v>77</v>
      </c>
      <c r="G72" s="2">
        <v>2101</v>
      </c>
      <c r="H72" s="2" t="s">
        <v>3919</v>
      </c>
      <c r="I72" s="2" t="s">
        <v>3909</v>
      </c>
      <c r="J72" s="2" t="str">
        <f>IF(AND(K72=0,L72=0)=TRUE,"",IF(AND(K72&gt;0,L72&gt;0)=TRUE,VLOOKUP(LEFT(L72,4)*1,[1]PRODI_2019!$D$2:$E$70,2,FALSE),M72))</f>
        <v>AKUNTANSI D3</v>
      </c>
      <c r="K72" s="2">
        <f>_xlfn.IFNA(VLOOKUP(B72,[2]Data!$J$2:$K$224,1,FALSE),0)</f>
        <v>21210371</v>
      </c>
      <c r="L72" s="2">
        <f>_xlfn.IFNA(VLOOKUP(B72,[2]Data!$J$2:$K$224,2,FALSE),0)</f>
        <v>5501210015</v>
      </c>
      <c r="M72" s="2" t="s">
        <v>109</v>
      </c>
      <c r="N72" s="2" t="s">
        <v>108</v>
      </c>
      <c r="O72" s="2" t="s">
        <v>79</v>
      </c>
      <c r="P72" s="2" t="s">
        <v>1025</v>
      </c>
      <c r="Q72" s="2" t="s">
        <v>81</v>
      </c>
      <c r="R72" s="2" t="s">
        <v>82</v>
      </c>
      <c r="S72" s="2" t="s">
        <v>221</v>
      </c>
      <c r="T72" s="2" t="s">
        <v>1162</v>
      </c>
      <c r="U72" s="2" t="s">
        <v>160</v>
      </c>
      <c r="V72" s="2" t="s">
        <v>161</v>
      </c>
      <c r="W72" s="2">
        <v>2021</v>
      </c>
      <c r="X72" s="2">
        <v>82</v>
      </c>
      <c r="Y72" s="2">
        <v>80</v>
      </c>
      <c r="Z72" s="2">
        <v>79</v>
      </c>
      <c r="AA72" s="2"/>
      <c r="AB72" s="2"/>
      <c r="AC72" s="2"/>
      <c r="AD72" s="2" t="s">
        <v>1163</v>
      </c>
      <c r="AE72" s="2" t="s">
        <v>79</v>
      </c>
      <c r="AF72" s="2" t="s">
        <v>1164</v>
      </c>
      <c r="AG72" s="2" t="s">
        <v>1165</v>
      </c>
      <c r="AH72" s="2" t="s">
        <v>165</v>
      </c>
      <c r="AI72" s="2" t="s">
        <v>1166</v>
      </c>
      <c r="AJ72" s="2" t="s">
        <v>1167</v>
      </c>
      <c r="AK72" s="2" t="s">
        <v>1168</v>
      </c>
      <c r="AL72" s="2" t="s">
        <v>79</v>
      </c>
      <c r="AM72" s="2" t="s">
        <v>79</v>
      </c>
      <c r="AN72" s="2" t="s">
        <v>79</v>
      </c>
      <c r="AO72" s="2" t="s">
        <v>79</v>
      </c>
      <c r="AP72" s="2" t="s">
        <v>94</v>
      </c>
      <c r="AQ72" s="2" t="s">
        <v>1169</v>
      </c>
      <c r="AR72" s="2" t="s">
        <v>165</v>
      </c>
      <c r="AS72" s="2" t="s">
        <v>3305</v>
      </c>
      <c r="AT72" s="2" t="s">
        <v>79</v>
      </c>
      <c r="AU72" s="2" t="s">
        <v>79</v>
      </c>
      <c r="AV72" s="2" t="s">
        <v>79</v>
      </c>
      <c r="AW72" s="2" t="s">
        <v>79</v>
      </c>
      <c r="AX72" s="2" t="s">
        <v>79</v>
      </c>
      <c r="AY72" s="2" t="s">
        <v>79</v>
      </c>
      <c r="AZ72" s="2" t="s">
        <v>79</v>
      </c>
      <c r="BA72" s="2" t="s">
        <v>79</v>
      </c>
      <c r="BB72" s="2" t="s">
        <v>79</v>
      </c>
      <c r="BC72" s="2" t="s">
        <v>79</v>
      </c>
      <c r="BD72" s="2" t="s">
        <v>79</v>
      </c>
      <c r="BE72" s="2" t="s">
        <v>79</v>
      </c>
      <c r="BF72" s="2" t="s">
        <v>79</v>
      </c>
      <c r="BG72" s="2" t="s">
        <v>79</v>
      </c>
      <c r="BH72" s="2" t="s">
        <v>79</v>
      </c>
      <c r="BI72" s="2" t="s">
        <v>79</v>
      </c>
      <c r="BJ72" s="2" t="s">
        <v>1170</v>
      </c>
      <c r="BK72" s="2" t="s">
        <v>1171</v>
      </c>
      <c r="BL72" s="2" t="s">
        <v>172</v>
      </c>
      <c r="BM72" s="2" t="s">
        <v>99</v>
      </c>
      <c r="BN72" s="2" t="s">
        <v>1172</v>
      </c>
      <c r="BO72" s="2" t="s">
        <v>1173</v>
      </c>
      <c r="BP72" s="2" t="s">
        <v>122</v>
      </c>
      <c r="BQ72" s="2" t="s">
        <v>102</v>
      </c>
      <c r="BR72" s="2" t="s">
        <v>1174</v>
      </c>
      <c r="BS72" s="2" t="s">
        <v>79</v>
      </c>
      <c r="BT72" s="2" t="s">
        <v>165</v>
      </c>
      <c r="BU72" s="2" t="s">
        <v>1175</v>
      </c>
      <c r="BV72" s="2" t="s">
        <v>1063</v>
      </c>
      <c r="BW72" s="2" t="s">
        <v>105</v>
      </c>
      <c r="BX72" s="2" t="s">
        <v>177</v>
      </c>
      <c r="BY72" s="2">
        <v>128</v>
      </c>
      <c r="BZ72" s="2">
        <v>85</v>
      </c>
      <c r="CA72" s="2">
        <v>5000000</v>
      </c>
      <c r="CB72" s="2">
        <v>0</v>
      </c>
      <c r="CC72" s="2">
        <v>2</v>
      </c>
      <c r="CD72" s="3">
        <f>_xlfn.IFNA(VLOOKUP(M72,Sheet1!$B$4:$D$10,2,FALSE),"")</f>
        <v>43</v>
      </c>
      <c r="CE72" s="3">
        <f>_xlfn.IFNA(VLOOKUP(M72,Sheet1!$B$4:$D$10,3,FALSE),"")</f>
        <v>75</v>
      </c>
      <c r="CF72" s="3" t="str">
        <f t="shared" si="2"/>
        <v>lulus</v>
      </c>
      <c r="CG72" s="3" t="str">
        <f t="shared" si="3"/>
        <v>diterima</v>
      </c>
    </row>
    <row r="73" spans="1:85" x14ac:dyDescent="0.25">
      <c r="A73" s="2">
        <v>72</v>
      </c>
      <c r="B73" s="2">
        <v>21210372</v>
      </c>
      <c r="C73" s="2" t="s">
        <v>1176</v>
      </c>
      <c r="D73" s="2" t="s">
        <v>75</v>
      </c>
      <c r="E73" s="2" t="s">
        <v>76</v>
      </c>
      <c r="F73" s="2" t="s">
        <v>77</v>
      </c>
      <c r="G73" s="2">
        <v>2101</v>
      </c>
      <c r="H73" s="2" t="s">
        <v>3919</v>
      </c>
      <c r="I73" s="2" t="s">
        <v>3909</v>
      </c>
      <c r="J73" s="2" t="str">
        <f>IF(AND(K73=0,L73=0)=TRUE,"",IF(AND(K73&gt;0,L73&gt;0)=TRUE,VLOOKUP(LEFT(L73,4)*1,[1]PRODI_2019!$D$2:$E$70,2,FALSE),M73))</f>
        <v>MANAJEMEN PEMASARAN (D3)</v>
      </c>
      <c r="K73" s="2">
        <f>_xlfn.IFNA(VLOOKUP(B73,[2]Data!$J$2:$K$224,1,FALSE),0)</f>
        <v>21210372</v>
      </c>
      <c r="L73" s="2">
        <f>_xlfn.IFNA(VLOOKUP(B73,[2]Data!$J$2:$K$224,2,FALSE),0)</f>
        <v>5502210010</v>
      </c>
      <c r="M73" s="2" t="s">
        <v>108</v>
      </c>
      <c r="N73" s="2" t="s">
        <v>78</v>
      </c>
      <c r="O73" s="2" t="s">
        <v>79</v>
      </c>
      <c r="P73" s="2" t="s">
        <v>1025</v>
      </c>
      <c r="Q73" s="2" t="s">
        <v>110</v>
      </c>
      <c r="R73" s="2" t="s">
        <v>82</v>
      </c>
      <c r="S73" s="2" t="s">
        <v>467</v>
      </c>
      <c r="T73" s="2" t="s">
        <v>558</v>
      </c>
      <c r="U73" s="2" t="s">
        <v>160</v>
      </c>
      <c r="V73" s="2" t="s">
        <v>114</v>
      </c>
      <c r="W73" s="2">
        <v>2021</v>
      </c>
      <c r="X73" s="2">
        <v>84</v>
      </c>
      <c r="Y73" s="2">
        <v>81</v>
      </c>
      <c r="Z73" s="2">
        <v>88</v>
      </c>
      <c r="AA73" s="2"/>
      <c r="AB73" s="2"/>
      <c r="AC73" s="2"/>
      <c r="AD73" s="2" t="s">
        <v>1177</v>
      </c>
      <c r="AE73" s="2" t="s">
        <v>79</v>
      </c>
      <c r="AF73" s="2" t="s">
        <v>1178</v>
      </c>
      <c r="AG73" s="2" t="s">
        <v>389</v>
      </c>
      <c r="AH73" s="2" t="s">
        <v>212</v>
      </c>
      <c r="AI73" s="2" t="s">
        <v>1179</v>
      </c>
      <c r="AJ73" s="2" t="s">
        <v>1180</v>
      </c>
      <c r="AK73" s="2" t="s">
        <v>1181</v>
      </c>
      <c r="AL73" s="2" t="s">
        <v>79</v>
      </c>
      <c r="AM73" s="2" t="s">
        <v>79</v>
      </c>
      <c r="AN73" s="2" t="s">
        <v>79</v>
      </c>
      <c r="AO73" s="2" t="s">
        <v>79</v>
      </c>
      <c r="AP73" s="2" t="s">
        <v>286</v>
      </c>
      <c r="AQ73" s="2" t="s">
        <v>393</v>
      </c>
      <c r="AR73" s="2" t="s">
        <v>212</v>
      </c>
      <c r="AS73" s="2" t="s">
        <v>3305</v>
      </c>
      <c r="AT73" s="2" t="s">
        <v>79</v>
      </c>
      <c r="AU73" s="2" t="s">
        <v>79</v>
      </c>
      <c r="AV73" s="2" t="s">
        <v>79</v>
      </c>
      <c r="AW73" s="2" t="s">
        <v>79</v>
      </c>
      <c r="AX73" s="2" t="s">
        <v>79</v>
      </c>
      <c r="AY73" s="2" t="s">
        <v>79</v>
      </c>
      <c r="AZ73" s="2" t="s">
        <v>79</v>
      </c>
      <c r="BA73" s="2" t="s">
        <v>79</v>
      </c>
      <c r="BB73" s="2" t="s">
        <v>79</v>
      </c>
      <c r="BC73" s="2" t="s">
        <v>79</v>
      </c>
      <c r="BD73" s="2" t="s">
        <v>79</v>
      </c>
      <c r="BE73" s="2" t="s">
        <v>79</v>
      </c>
      <c r="BF73" s="2" t="s">
        <v>79</v>
      </c>
      <c r="BG73" s="2" t="s">
        <v>79</v>
      </c>
      <c r="BH73" s="2" t="s">
        <v>79</v>
      </c>
      <c r="BI73" s="2" t="s">
        <v>79</v>
      </c>
      <c r="BJ73" s="2" t="s">
        <v>1182</v>
      </c>
      <c r="BK73" s="2" t="s">
        <v>1183</v>
      </c>
      <c r="BL73" s="2" t="s">
        <v>172</v>
      </c>
      <c r="BM73" s="2" t="s">
        <v>99</v>
      </c>
      <c r="BN73" s="2" t="s">
        <v>1184</v>
      </c>
      <c r="BO73" s="2" t="s">
        <v>1185</v>
      </c>
      <c r="BP73" s="2" t="s">
        <v>190</v>
      </c>
      <c r="BQ73" s="2" t="s">
        <v>127</v>
      </c>
      <c r="BR73" s="2" t="s">
        <v>1177</v>
      </c>
      <c r="BS73" s="2" t="s">
        <v>79</v>
      </c>
      <c r="BT73" s="2" t="s">
        <v>212</v>
      </c>
      <c r="BU73" s="2" t="s">
        <v>1186</v>
      </c>
      <c r="BV73" s="2" t="s">
        <v>1063</v>
      </c>
      <c r="BW73" s="2" t="s">
        <v>105</v>
      </c>
      <c r="BX73" s="2" t="s">
        <v>177</v>
      </c>
      <c r="BY73" s="2">
        <v>112</v>
      </c>
      <c r="BZ73" s="2">
        <v>21</v>
      </c>
      <c r="CA73" s="2">
        <v>5900000</v>
      </c>
      <c r="CB73" s="2">
        <v>4000000</v>
      </c>
      <c r="CC73" s="2">
        <v>2</v>
      </c>
      <c r="CD73" s="3">
        <f>_xlfn.IFNA(VLOOKUP(M73,Sheet1!$B$4:$D$10,2,FALSE),"")</f>
        <v>38</v>
      </c>
      <c r="CE73" s="3">
        <f>_xlfn.IFNA(VLOOKUP(M73,Sheet1!$B$4:$D$10,3,FALSE),"")</f>
        <v>61</v>
      </c>
      <c r="CF73" s="3" t="str">
        <f t="shared" si="2"/>
        <v>lulus</v>
      </c>
      <c r="CG73" s="3" t="str">
        <f t="shared" si="3"/>
        <v>diterima</v>
      </c>
    </row>
    <row r="74" spans="1:85" x14ac:dyDescent="0.25">
      <c r="A74" s="2">
        <v>73</v>
      </c>
      <c r="B74" s="2">
        <v>21210388</v>
      </c>
      <c r="C74" s="2" t="s">
        <v>1187</v>
      </c>
      <c r="D74" s="2" t="s">
        <v>75</v>
      </c>
      <c r="E74" s="2" t="s">
        <v>76</v>
      </c>
      <c r="F74" s="2" t="s">
        <v>77</v>
      </c>
      <c r="G74" s="2">
        <v>2101</v>
      </c>
      <c r="H74" s="2" t="s">
        <v>3919</v>
      </c>
      <c r="I74" s="2" t="s">
        <v>3909</v>
      </c>
      <c r="J74" s="2" t="str">
        <f>IF(AND(K74=0,L74=0)=TRUE,"",IF(AND(K74&gt;0,L74&gt;0)=TRUE,VLOOKUP(LEFT(L74,4)*1,[1]PRODI_2019!$D$2:$E$70,2,FALSE),M74))</f>
        <v>PERPAJAKAN</v>
      </c>
      <c r="K74" s="2">
        <f>_xlfn.IFNA(VLOOKUP(B74,[2]Data!$J$2:$K$224,1,FALSE),0)</f>
        <v>21210388</v>
      </c>
      <c r="L74" s="2">
        <f>_xlfn.IFNA(VLOOKUP(B74,[2]Data!$J$2:$K$224,2,FALSE),0)</f>
        <v>5503210003</v>
      </c>
      <c r="M74" s="2" t="s">
        <v>78</v>
      </c>
      <c r="N74" s="2" t="s">
        <v>108</v>
      </c>
      <c r="O74" s="2" t="s">
        <v>79</v>
      </c>
      <c r="P74" s="2" t="s">
        <v>1025</v>
      </c>
      <c r="Q74" s="2" t="s">
        <v>81</v>
      </c>
      <c r="R74" s="2" t="s">
        <v>82</v>
      </c>
      <c r="S74" s="2" t="s">
        <v>467</v>
      </c>
      <c r="T74" s="2" t="s">
        <v>1188</v>
      </c>
      <c r="U74" s="2" t="s">
        <v>160</v>
      </c>
      <c r="V74" s="2" t="s">
        <v>114</v>
      </c>
      <c r="W74" s="2">
        <v>2021</v>
      </c>
      <c r="X74" s="2">
        <v>87</v>
      </c>
      <c r="Y74" s="2">
        <v>88</v>
      </c>
      <c r="Z74" s="2">
        <v>89</v>
      </c>
      <c r="AA74" s="2"/>
      <c r="AB74" s="2"/>
      <c r="AC74" s="2"/>
      <c r="AD74" s="2" t="s">
        <v>1189</v>
      </c>
      <c r="AE74" s="2" t="s">
        <v>79</v>
      </c>
      <c r="AF74" s="2" t="s">
        <v>1190</v>
      </c>
      <c r="AG74" s="2" t="s">
        <v>530</v>
      </c>
      <c r="AH74" s="2" t="s">
        <v>227</v>
      </c>
      <c r="AI74" s="2" t="s">
        <v>1191</v>
      </c>
      <c r="AJ74" s="2" t="s">
        <v>1192</v>
      </c>
      <c r="AK74" s="2" t="s">
        <v>1193</v>
      </c>
      <c r="AL74" s="2" t="s">
        <v>79</v>
      </c>
      <c r="AM74" s="2" t="s">
        <v>79</v>
      </c>
      <c r="AN74" s="2" t="s">
        <v>79</v>
      </c>
      <c r="AO74" s="2" t="s">
        <v>79</v>
      </c>
      <c r="AP74" s="2" t="s">
        <v>145</v>
      </c>
      <c r="AQ74" s="2" t="s">
        <v>534</v>
      </c>
      <c r="AR74" s="2" t="s">
        <v>227</v>
      </c>
      <c r="AS74" s="2" t="s">
        <v>3305</v>
      </c>
      <c r="AT74" s="2" t="s">
        <v>79</v>
      </c>
      <c r="AU74" s="2" t="s">
        <v>79</v>
      </c>
      <c r="AV74" s="2" t="s">
        <v>79</v>
      </c>
      <c r="AW74" s="2" t="s">
        <v>79</v>
      </c>
      <c r="AX74" s="2" t="s">
        <v>79</v>
      </c>
      <c r="AY74" s="2" t="s">
        <v>79</v>
      </c>
      <c r="AZ74" s="2" t="s">
        <v>79</v>
      </c>
      <c r="BA74" s="2" t="s">
        <v>79</v>
      </c>
      <c r="BB74" s="2" t="s">
        <v>79</v>
      </c>
      <c r="BC74" s="2" t="s">
        <v>79</v>
      </c>
      <c r="BD74" s="2" t="s">
        <v>79</v>
      </c>
      <c r="BE74" s="2" t="s">
        <v>79</v>
      </c>
      <c r="BF74" s="2" t="s">
        <v>79</v>
      </c>
      <c r="BG74" s="2" t="s">
        <v>79</v>
      </c>
      <c r="BH74" s="2" t="s">
        <v>79</v>
      </c>
      <c r="BI74" s="2" t="s">
        <v>79</v>
      </c>
      <c r="BJ74" s="2" t="s">
        <v>1194</v>
      </c>
      <c r="BK74" s="2" t="s">
        <v>1195</v>
      </c>
      <c r="BL74" s="2" t="s">
        <v>190</v>
      </c>
      <c r="BM74" s="2" t="s">
        <v>127</v>
      </c>
      <c r="BN74" s="2" t="s">
        <v>1196</v>
      </c>
      <c r="BO74" s="2" t="s">
        <v>1197</v>
      </c>
      <c r="BP74" s="2" t="s">
        <v>122</v>
      </c>
      <c r="BQ74" s="2" t="s">
        <v>99</v>
      </c>
      <c r="BR74" s="2" t="s">
        <v>1198</v>
      </c>
      <c r="BS74" s="2" t="s">
        <v>79</v>
      </c>
      <c r="BT74" s="2" t="s">
        <v>227</v>
      </c>
      <c r="BU74" s="2" t="s">
        <v>1199</v>
      </c>
      <c r="BV74" s="2" t="s">
        <v>1063</v>
      </c>
      <c r="BW74" s="2" t="s">
        <v>105</v>
      </c>
      <c r="BX74" s="2" t="s">
        <v>134</v>
      </c>
      <c r="BY74" s="2">
        <v>108</v>
      </c>
      <c r="BZ74" s="2">
        <v>23</v>
      </c>
      <c r="CA74" s="2">
        <v>8729700</v>
      </c>
      <c r="CB74" s="2">
        <v>0</v>
      </c>
      <c r="CC74" s="2">
        <v>2</v>
      </c>
      <c r="CD74" s="3">
        <f>_xlfn.IFNA(VLOOKUP(M74,Sheet1!$B$4:$D$10,2,FALSE),"")</f>
        <v>37</v>
      </c>
      <c r="CE74" s="3">
        <f>_xlfn.IFNA(VLOOKUP(M74,Sheet1!$B$4:$D$10,3,FALSE),"")</f>
        <v>70</v>
      </c>
      <c r="CF74" s="3" t="str">
        <f t="shared" si="2"/>
        <v>lulus</v>
      </c>
      <c r="CG74" s="3" t="str">
        <f t="shared" si="3"/>
        <v>diterima</v>
      </c>
    </row>
    <row r="75" spans="1:85" x14ac:dyDescent="0.25">
      <c r="A75" s="2">
        <v>74</v>
      </c>
      <c r="B75" s="2">
        <v>21210395</v>
      </c>
      <c r="C75" s="2" t="s">
        <v>1200</v>
      </c>
      <c r="D75" s="2" t="s">
        <v>75</v>
      </c>
      <c r="E75" s="2" t="s">
        <v>76</v>
      </c>
      <c r="F75" s="2" t="s">
        <v>77</v>
      </c>
      <c r="G75" s="2">
        <v>2101</v>
      </c>
      <c r="H75" s="2" t="s">
        <v>3919</v>
      </c>
      <c r="I75" s="2" t="s">
        <v>3909</v>
      </c>
      <c r="J75" s="2" t="str">
        <f>IF(AND(K75=0,L75=0)=TRUE,"",IF(AND(K75&gt;0,L75&gt;0)=TRUE,VLOOKUP(LEFT(L75,4)*1,[1]PRODI_2019!$D$2:$E$70,2,FALSE),M75))</f>
        <v>AKUNTANSI D3</v>
      </c>
      <c r="K75" s="2">
        <f>_xlfn.IFNA(VLOOKUP(B75,[2]Data!$J$2:$K$224,1,FALSE),0)</f>
        <v>21210395</v>
      </c>
      <c r="L75" s="2">
        <f>_xlfn.IFNA(VLOOKUP(B75,[2]Data!$J$2:$K$224,2,FALSE),0)</f>
        <v>5501210010</v>
      </c>
      <c r="M75" s="2" t="s">
        <v>109</v>
      </c>
      <c r="N75" s="2" t="s">
        <v>108</v>
      </c>
      <c r="O75" s="2" t="s">
        <v>79</v>
      </c>
      <c r="P75" s="2" t="s">
        <v>1025</v>
      </c>
      <c r="Q75" s="2" t="s">
        <v>110</v>
      </c>
      <c r="R75" s="2" t="s">
        <v>82</v>
      </c>
      <c r="S75" s="2" t="s">
        <v>202</v>
      </c>
      <c r="T75" s="2" t="s">
        <v>1201</v>
      </c>
      <c r="U75" s="2" t="s">
        <v>138</v>
      </c>
      <c r="V75" s="2" t="s">
        <v>114</v>
      </c>
      <c r="W75" s="2">
        <v>2021</v>
      </c>
      <c r="X75" s="2"/>
      <c r="Y75" s="2"/>
      <c r="Z75" s="2"/>
      <c r="AA75" s="2"/>
      <c r="AB75" s="2"/>
      <c r="AC75" s="2"/>
      <c r="AD75" s="2" t="s">
        <v>1202</v>
      </c>
      <c r="AE75" s="2" t="s">
        <v>79</v>
      </c>
      <c r="AF75" s="2" t="s">
        <v>1203</v>
      </c>
      <c r="AG75" s="2" t="s">
        <v>389</v>
      </c>
      <c r="AH75" s="2" t="s">
        <v>212</v>
      </c>
      <c r="AI75" s="2" t="s">
        <v>1204</v>
      </c>
      <c r="AJ75" s="2" t="s">
        <v>1205</v>
      </c>
      <c r="AK75" s="2" t="s">
        <v>1206</v>
      </c>
      <c r="AL75" s="2" t="s">
        <v>79</v>
      </c>
      <c r="AM75" s="2" t="s">
        <v>79</v>
      </c>
      <c r="AN75" s="2" t="s">
        <v>79</v>
      </c>
      <c r="AO75" s="2" t="s">
        <v>79</v>
      </c>
      <c r="AP75" s="2" t="s">
        <v>94</v>
      </c>
      <c r="AQ75" s="2" t="s">
        <v>1207</v>
      </c>
      <c r="AR75" s="2" t="s">
        <v>186</v>
      </c>
      <c r="AS75" s="2" t="s">
        <v>3305</v>
      </c>
      <c r="AT75" s="2" t="s">
        <v>79</v>
      </c>
      <c r="AU75" s="2" t="s">
        <v>79</v>
      </c>
      <c r="AV75" s="2" t="s">
        <v>79</v>
      </c>
      <c r="AW75" s="2" t="s">
        <v>79</v>
      </c>
      <c r="AX75" s="2" t="s">
        <v>79</v>
      </c>
      <c r="AY75" s="2" t="s">
        <v>79</v>
      </c>
      <c r="AZ75" s="2" t="s">
        <v>79</v>
      </c>
      <c r="BA75" s="2" t="s">
        <v>79</v>
      </c>
      <c r="BB75" s="2" t="s">
        <v>79</v>
      </c>
      <c r="BC75" s="2" t="s">
        <v>79</v>
      </c>
      <c r="BD75" s="2" t="s">
        <v>79</v>
      </c>
      <c r="BE75" s="2" t="s">
        <v>79</v>
      </c>
      <c r="BF75" s="2" t="s">
        <v>79</v>
      </c>
      <c r="BG75" s="2" t="s">
        <v>79</v>
      </c>
      <c r="BH75" s="2" t="s">
        <v>79</v>
      </c>
      <c r="BI75" s="2" t="s">
        <v>79</v>
      </c>
      <c r="BJ75" s="2" t="s">
        <v>170</v>
      </c>
      <c r="BK75" s="2" t="s">
        <v>1208</v>
      </c>
      <c r="BL75" s="2" t="s">
        <v>349</v>
      </c>
      <c r="BM75" s="2" t="s">
        <v>99</v>
      </c>
      <c r="BN75" s="2" t="s">
        <v>79</v>
      </c>
      <c r="BO75" s="2" t="s">
        <v>1209</v>
      </c>
      <c r="BP75" s="2" t="s">
        <v>190</v>
      </c>
      <c r="BQ75" s="2" t="s">
        <v>127</v>
      </c>
      <c r="BR75" s="2" t="s">
        <v>1210</v>
      </c>
      <c r="BS75" s="2" t="s">
        <v>79</v>
      </c>
      <c r="BT75" s="2" t="s">
        <v>212</v>
      </c>
      <c r="BU75" s="2" t="s">
        <v>1211</v>
      </c>
      <c r="BV75" s="2" t="s">
        <v>465</v>
      </c>
      <c r="BW75" s="2" t="s">
        <v>105</v>
      </c>
      <c r="BX75" s="2" t="s">
        <v>177</v>
      </c>
      <c r="BY75" s="2">
        <v>120</v>
      </c>
      <c r="BZ75" s="2">
        <v>45</v>
      </c>
      <c r="CA75" s="2">
        <v>2120578</v>
      </c>
      <c r="CB75" s="2">
        <v>5417900</v>
      </c>
      <c r="CC75" s="2">
        <v>2</v>
      </c>
      <c r="CD75" s="3">
        <f>_xlfn.IFNA(VLOOKUP(M75,Sheet1!$B$4:$D$10,2,FALSE),"")</f>
        <v>43</v>
      </c>
      <c r="CE75" s="3">
        <f>_xlfn.IFNA(VLOOKUP(M75,Sheet1!$B$4:$D$10,3,FALSE),"")</f>
        <v>75</v>
      </c>
      <c r="CF75" s="3" t="str">
        <f t="shared" si="2"/>
        <v>lulus</v>
      </c>
      <c r="CG75" s="3" t="str">
        <f t="shared" si="3"/>
        <v>diterima</v>
      </c>
    </row>
    <row r="76" spans="1:85" x14ac:dyDescent="0.25">
      <c r="A76" s="2">
        <v>75</v>
      </c>
      <c r="B76" s="2">
        <v>21210406</v>
      </c>
      <c r="C76" s="2" t="s">
        <v>1212</v>
      </c>
      <c r="D76" s="2" t="s">
        <v>75</v>
      </c>
      <c r="E76" s="2" t="s">
        <v>76</v>
      </c>
      <c r="F76" s="2" t="s">
        <v>77</v>
      </c>
      <c r="G76" s="2">
        <v>2101</v>
      </c>
      <c r="H76" s="2" t="s">
        <v>3919</v>
      </c>
      <c r="I76" s="2" t="s">
        <v>3909</v>
      </c>
      <c r="J76" s="2" t="str">
        <f>IF(AND(K76=0,L76=0)=TRUE,"",IF(AND(K76&gt;0,L76&gt;0)=TRUE,VLOOKUP(LEFT(L76,4)*1,[1]PRODI_2019!$D$2:$E$70,2,FALSE),M76))</f>
        <v>AKUNTANSI D3</v>
      </c>
      <c r="K76" s="2">
        <f>_xlfn.IFNA(VLOOKUP(B76,[2]Data!$J$2:$K$224,1,FALSE),0)</f>
        <v>21210406</v>
      </c>
      <c r="L76" s="2">
        <f>_xlfn.IFNA(VLOOKUP(B76,[2]Data!$J$2:$K$224,2,FALSE),0)</f>
        <v>5501210036</v>
      </c>
      <c r="M76" s="2" t="s">
        <v>109</v>
      </c>
      <c r="N76" s="2" t="s">
        <v>78</v>
      </c>
      <c r="O76" s="2" t="s">
        <v>79</v>
      </c>
      <c r="P76" s="2" t="s">
        <v>1025</v>
      </c>
      <c r="Q76" s="2" t="s">
        <v>81</v>
      </c>
      <c r="R76" s="2" t="s">
        <v>82</v>
      </c>
      <c r="S76" s="2" t="s">
        <v>310</v>
      </c>
      <c r="T76" s="2" t="s">
        <v>1213</v>
      </c>
      <c r="U76" s="2" t="s">
        <v>160</v>
      </c>
      <c r="V76" s="2" t="s">
        <v>114</v>
      </c>
      <c r="W76" s="2">
        <v>2020</v>
      </c>
      <c r="X76" s="2">
        <v>89</v>
      </c>
      <c r="Y76" s="2">
        <v>83</v>
      </c>
      <c r="Z76" s="2">
        <v>8</v>
      </c>
      <c r="AA76" s="2"/>
      <c r="AB76" s="2"/>
      <c r="AC76" s="2"/>
      <c r="AD76" s="2" t="s">
        <v>1214</v>
      </c>
      <c r="AE76" s="2" t="s">
        <v>123</v>
      </c>
      <c r="AF76" s="2" t="s">
        <v>1215</v>
      </c>
      <c r="AG76" s="2" t="s">
        <v>1216</v>
      </c>
      <c r="AH76" s="2" t="s">
        <v>118</v>
      </c>
      <c r="AI76" s="2" t="s">
        <v>1217</v>
      </c>
      <c r="AJ76" s="2" t="s">
        <v>1218</v>
      </c>
      <c r="AK76" s="2" t="s">
        <v>1219</v>
      </c>
      <c r="AL76" s="2" t="s">
        <v>79</v>
      </c>
      <c r="AM76" s="2" t="s">
        <v>79</v>
      </c>
      <c r="AN76" s="2" t="s">
        <v>79</v>
      </c>
      <c r="AO76" s="2" t="s">
        <v>79</v>
      </c>
      <c r="AP76" s="2" t="s">
        <v>210</v>
      </c>
      <c r="AQ76" s="2" t="s">
        <v>318</v>
      </c>
      <c r="AR76" s="2" t="s">
        <v>118</v>
      </c>
      <c r="AS76" s="2" t="s">
        <v>3305</v>
      </c>
      <c r="AT76" s="2" t="s">
        <v>79</v>
      </c>
      <c r="AU76" s="2" t="s">
        <v>79</v>
      </c>
      <c r="AV76" s="2" t="s">
        <v>79</v>
      </c>
      <c r="AW76" s="2" t="s">
        <v>79</v>
      </c>
      <c r="AX76" s="2" t="s">
        <v>79</v>
      </c>
      <c r="AY76" s="2" t="s">
        <v>79</v>
      </c>
      <c r="AZ76" s="2" t="s">
        <v>79</v>
      </c>
      <c r="BA76" s="2" t="s">
        <v>79</v>
      </c>
      <c r="BB76" s="2" t="s">
        <v>79</v>
      </c>
      <c r="BC76" s="2" t="s">
        <v>79</v>
      </c>
      <c r="BD76" s="2" t="s">
        <v>79</v>
      </c>
      <c r="BE76" s="2" t="s">
        <v>79</v>
      </c>
      <c r="BF76" s="2" t="s">
        <v>79</v>
      </c>
      <c r="BG76" s="2" t="s">
        <v>79</v>
      </c>
      <c r="BH76" s="2" t="s">
        <v>79</v>
      </c>
      <c r="BI76" s="2" t="s">
        <v>79</v>
      </c>
      <c r="BJ76" s="2" t="s">
        <v>170</v>
      </c>
      <c r="BK76" s="2" t="s">
        <v>1220</v>
      </c>
      <c r="BL76" s="2" t="s">
        <v>190</v>
      </c>
      <c r="BM76" s="2" t="s">
        <v>127</v>
      </c>
      <c r="BN76" s="2" t="s">
        <v>1221</v>
      </c>
      <c r="BO76" s="2" t="s">
        <v>1222</v>
      </c>
      <c r="BP76" s="2" t="s">
        <v>130</v>
      </c>
      <c r="BQ76" s="2" t="s">
        <v>99</v>
      </c>
      <c r="BR76" s="2" t="s">
        <v>1223</v>
      </c>
      <c r="BS76" s="2" t="s">
        <v>79</v>
      </c>
      <c r="BT76" s="2" t="s">
        <v>118</v>
      </c>
      <c r="BU76" s="2" t="s">
        <v>1224</v>
      </c>
      <c r="BV76" s="2" t="s">
        <v>1119</v>
      </c>
      <c r="BW76" s="2" t="s">
        <v>105</v>
      </c>
      <c r="BX76" s="2" t="s">
        <v>106</v>
      </c>
      <c r="BY76" s="2">
        <v>294</v>
      </c>
      <c r="BZ76" s="2">
        <v>82</v>
      </c>
      <c r="CA76" s="2">
        <v>3000000</v>
      </c>
      <c r="CB76" s="2">
        <v>1000000</v>
      </c>
      <c r="CC76" s="2">
        <v>3</v>
      </c>
      <c r="CD76" s="3">
        <f>_xlfn.IFNA(VLOOKUP(M76,Sheet1!$B$4:$D$10,2,FALSE),"")</f>
        <v>43</v>
      </c>
      <c r="CE76" s="3">
        <f>_xlfn.IFNA(VLOOKUP(M76,Sheet1!$B$4:$D$10,3,FALSE),"")</f>
        <v>75</v>
      </c>
      <c r="CF76" s="3" t="str">
        <f t="shared" si="2"/>
        <v>lulus</v>
      </c>
      <c r="CG76" s="3" t="str">
        <f t="shared" si="3"/>
        <v>diterima</v>
      </c>
    </row>
    <row r="77" spans="1:85" x14ac:dyDescent="0.25">
      <c r="A77" s="2">
        <v>76</v>
      </c>
      <c r="B77" s="2">
        <v>21210447</v>
      </c>
      <c r="C77" s="2" t="s">
        <v>1225</v>
      </c>
      <c r="D77" s="2" t="s">
        <v>75</v>
      </c>
      <c r="E77" s="2" t="s">
        <v>76</v>
      </c>
      <c r="F77" s="2" t="s">
        <v>77</v>
      </c>
      <c r="G77" s="2">
        <v>2101</v>
      </c>
      <c r="H77" s="2" t="s">
        <v>3919</v>
      </c>
      <c r="I77" s="2" t="s">
        <v>3909</v>
      </c>
      <c r="J77" s="2" t="str">
        <f>IF(AND(K77=0,L77=0)=TRUE,"",IF(AND(K77&gt;0,L77&gt;0)=TRUE,VLOOKUP(LEFT(L77,4)*1,[1]PRODI_2019!$D$2:$E$70,2,FALSE),M77))</f>
        <v>MANAJEMEN PEMASARAN (D3)</v>
      </c>
      <c r="K77" s="2">
        <f>_xlfn.IFNA(VLOOKUP(B77,[2]Data!$J$2:$K$224,1,FALSE),0)</f>
        <v>21210447</v>
      </c>
      <c r="L77" s="2">
        <f>_xlfn.IFNA(VLOOKUP(B77,[2]Data!$J$2:$K$224,2,FALSE),0)</f>
        <v>5502210021</v>
      </c>
      <c r="M77" s="2" t="s">
        <v>108</v>
      </c>
      <c r="N77" s="2" t="s">
        <v>108</v>
      </c>
      <c r="O77" s="2" t="s">
        <v>79</v>
      </c>
      <c r="P77" s="2" t="s">
        <v>1025</v>
      </c>
      <c r="Q77" s="2" t="s">
        <v>81</v>
      </c>
      <c r="R77" s="2" t="s">
        <v>82</v>
      </c>
      <c r="S77" s="2" t="s">
        <v>242</v>
      </c>
      <c r="T77" s="2" t="s">
        <v>1226</v>
      </c>
      <c r="U77" s="2" t="s">
        <v>138</v>
      </c>
      <c r="V77" s="2" t="s">
        <v>161</v>
      </c>
      <c r="W77" s="2">
        <v>2021</v>
      </c>
      <c r="X77" s="2"/>
      <c r="Y77" s="2"/>
      <c r="Z77" s="2"/>
      <c r="AA77" s="2"/>
      <c r="AB77" s="2"/>
      <c r="AC77" s="2"/>
      <c r="AD77" s="2" t="s">
        <v>1227</v>
      </c>
      <c r="AE77" s="2" t="s">
        <v>79</v>
      </c>
      <c r="AF77" s="2" t="s">
        <v>1002</v>
      </c>
      <c r="AG77" s="2" t="s">
        <v>246</v>
      </c>
      <c r="AH77" s="2" t="s">
        <v>227</v>
      </c>
      <c r="AI77" s="2" t="s">
        <v>1228</v>
      </c>
      <c r="AJ77" s="2" t="s">
        <v>1229</v>
      </c>
      <c r="AK77" s="2" t="s">
        <v>1230</v>
      </c>
      <c r="AL77" s="2" t="s">
        <v>79</v>
      </c>
      <c r="AM77" s="2" t="s">
        <v>79</v>
      </c>
      <c r="AN77" s="2" t="s">
        <v>79</v>
      </c>
      <c r="AO77" s="2" t="s">
        <v>79</v>
      </c>
      <c r="AP77" s="2" t="s">
        <v>145</v>
      </c>
      <c r="AQ77" s="2" t="s">
        <v>800</v>
      </c>
      <c r="AR77" s="2" t="s">
        <v>227</v>
      </c>
      <c r="AS77" s="2" t="s">
        <v>3305</v>
      </c>
      <c r="AT77" s="2" t="s">
        <v>79</v>
      </c>
      <c r="AU77" s="2" t="s">
        <v>79</v>
      </c>
      <c r="AV77" s="2" t="s">
        <v>79</v>
      </c>
      <c r="AW77" s="2" t="s">
        <v>79</v>
      </c>
      <c r="AX77" s="2" t="s">
        <v>79</v>
      </c>
      <c r="AY77" s="2" t="s">
        <v>79</v>
      </c>
      <c r="AZ77" s="2" t="s">
        <v>79</v>
      </c>
      <c r="BA77" s="2" t="s">
        <v>79</v>
      </c>
      <c r="BB77" s="2" t="s">
        <v>79</v>
      </c>
      <c r="BC77" s="2" t="s">
        <v>79</v>
      </c>
      <c r="BD77" s="2" t="s">
        <v>79</v>
      </c>
      <c r="BE77" s="2" t="s">
        <v>79</v>
      </c>
      <c r="BF77" s="2" t="s">
        <v>79</v>
      </c>
      <c r="BG77" s="2" t="s">
        <v>79</v>
      </c>
      <c r="BH77" s="2" t="s">
        <v>79</v>
      </c>
      <c r="BI77" s="2" t="s">
        <v>79</v>
      </c>
      <c r="BJ77" s="2" t="s">
        <v>170</v>
      </c>
      <c r="BK77" s="2" t="s">
        <v>1231</v>
      </c>
      <c r="BL77" s="2" t="s">
        <v>214</v>
      </c>
      <c r="BM77" s="2" t="s">
        <v>102</v>
      </c>
      <c r="BN77" s="2" t="s">
        <v>79</v>
      </c>
      <c r="BO77" s="2" t="s">
        <v>1232</v>
      </c>
      <c r="BP77" s="2" t="s">
        <v>122</v>
      </c>
      <c r="BQ77" s="2" t="s">
        <v>102</v>
      </c>
      <c r="BR77" s="2" t="s">
        <v>1233</v>
      </c>
      <c r="BS77" s="2" t="s">
        <v>79</v>
      </c>
      <c r="BT77" s="2" t="s">
        <v>227</v>
      </c>
      <c r="BU77" s="2" t="s">
        <v>1234</v>
      </c>
      <c r="BV77" s="2" t="s">
        <v>1119</v>
      </c>
      <c r="BW77" s="2" t="s">
        <v>105</v>
      </c>
      <c r="BX77" s="2" t="s">
        <v>134</v>
      </c>
      <c r="BY77" s="2">
        <v>140</v>
      </c>
      <c r="BZ77" s="2">
        <v>96</v>
      </c>
      <c r="CA77" s="2">
        <v>10000000</v>
      </c>
      <c r="CB77" s="2">
        <v>0</v>
      </c>
      <c r="CC77" s="2">
        <v>4</v>
      </c>
      <c r="CD77" s="3">
        <f>_xlfn.IFNA(VLOOKUP(M77,Sheet1!$B$4:$D$10,2,FALSE),"")</f>
        <v>38</v>
      </c>
      <c r="CE77" s="3">
        <f>_xlfn.IFNA(VLOOKUP(M77,Sheet1!$B$4:$D$10,3,FALSE),"")</f>
        <v>61</v>
      </c>
      <c r="CF77" s="3" t="str">
        <f t="shared" si="2"/>
        <v>lulus</v>
      </c>
      <c r="CG77" s="3" t="str">
        <f t="shared" si="3"/>
        <v>diterima</v>
      </c>
    </row>
    <row r="78" spans="1:85" x14ac:dyDescent="0.25">
      <c r="A78" s="2">
        <v>77</v>
      </c>
      <c r="B78" s="2">
        <v>21210481</v>
      </c>
      <c r="C78" s="2" t="s">
        <v>1235</v>
      </c>
      <c r="D78" s="2" t="s">
        <v>75</v>
      </c>
      <c r="E78" s="2" t="s">
        <v>76</v>
      </c>
      <c r="F78" s="2" t="s">
        <v>77</v>
      </c>
      <c r="G78" s="2">
        <v>2101</v>
      </c>
      <c r="H78" s="2" t="s">
        <v>3919</v>
      </c>
      <c r="I78" s="2" t="s">
        <v>3909</v>
      </c>
      <c r="J78" s="2" t="str">
        <f>IF(AND(K78=0,L78=0)=TRUE,"",IF(AND(K78&gt;0,L78&gt;0)=TRUE,VLOOKUP(LEFT(L78,4)*1,[1]PRODI_2019!$D$2:$E$70,2,FALSE),M78))</f>
        <v>PERPAJAKAN</v>
      </c>
      <c r="K78" s="2">
        <f>_xlfn.IFNA(VLOOKUP(B78,[2]Data!$J$2:$K$224,1,FALSE),0)</f>
        <v>21210481</v>
      </c>
      <c r="L78" s="2">
        <f>_xlfn.IFNA(VLOOKUP(B78,[2]Data!$J$2:$K$224,2,FALSE),0)</f>
        <v>5503210022</v>
      </c>
      <c r="M78" s="2" t="s">
        <v>78</v>
      </c>
      <c r="N78" s="2" t="s">
        <v>157</v>
      </c>
      <c r="O78" s="2" t="s">
        <v>79</v>
      </c>
      <c r="P78" s="2" t="s">
        <v>1025</v>
      </c>
      <c r="Q78" s="2" t="s">
        <v>81</v>
      </c>
      <c r="R78" s="2" t="s">
        <v>82</v>
      </c>
      <c r="S78" s="2" t="s">
        <v>221</v>
      </c>
      <c r="T78" s="2" t="s">
        <v>1236</v>
      </c>
      <c r="U78" s="2" t="s">
        <v>160</v>
      </c>
      <c r="V78" s="2" t="s">
        <v>114</v>
      </c>
      <c r="W78" s="2">
        <v>2021</v>
      </c>
      <c r="X78" s="2">
        <v>83</v>
      </c>
      <c r="Y78" s="2">
        <v>80</v>
      </c>
      <c r="Z78" s="2">
        <v>86</v>
      </c>
      <c r="AA78" s="2"/>
      <c r="AB78" s="2"/>
      <c r="AC78" s="2"/>
      <c r="AD78" s="2" t="s">
        <v>1237</v>
      </c>
      <c r="AE78" s="2" t="s">
        <v>79</v>
      </c>
      <c r="AF78" s="2" t="s">
        <v>1097</v>
      </c>
      <c r="AG78" s="2" t="s">
        <v>373</v>
      </c>
      <c r="AH78" s="2" t="s">
        <v>212</v>
      </c>
      <c r="AI78" s="2" t="s">
        <v>1238</v>
      </c>
      <c r="AJ78" s="2" t="s">
        <v>1239</v>
      </c>
      <c r="AK78" s="2" t="s">
        <v>1240</v>
      </c>
      <c r="AL78" s="2" t="s">
        <v>79</v>
      </c>
      <c r="AM78" s="2" t="s">
        <v>79</v>
      </c>
      <c r="AN78" s="2" t="s">
        <v>79</v>
      </c>
      <c r="AO78" s="2" t="s">
        <v>79</v>
      </c>
      <c r="AP78" s="2" t="s">
        <v>145</v>
      </c>
      <c r="AQ78" s="2" t="s">
        <v>211</v>
      </c>
      <c r="AR78" s="2" t="s">
        <v>212</v>
      </c>
      <c r="AS78" s="2" t="s">
        <v>3305</v>
      </c>
      <c r="AT78" s="2" t="s">
        <v>79</v>
      </c>
      <c r="AU78" s="2" t="s">
        <v>79</v>
      </c>
      <c r="AV78" s="2" t="s">
        <v>79</v>
      </c>
      <c r="AW78" s="2" t="s">
        <v>79</v>
      </c>
      <c r="AX78" s="2" t="s">
        <v>79</v>
      </c>
      <c r="AY78" s="2" t="s">
        <v>79</v>
      </c>
      <c r="AZ78" s="2" t="s">
        <v>79</v>
      </c>
      <c r="BA78" s="2" t="s">
        <v>79</v>
      </c>
      <c r="BB78" s="2" t="s">
        <v>79</v>
      </c>
      <c r="BC78" s="2" t="s">
        <v>79</v>
      </c>
      <c r="BD78" s="2" t="s">
        <v>79</v>
      </c>
      <c r="BE78" s="2" t="s">
        <v>79</v>
      </c>
      <c r="BF78" s="2" t="s">
        <v>79</v>
      </c>
      <c r="BG78" s="2" t="s">
        <v>79</v>
      </c>
      <c r="BH78" s="2" t="s">
        <v>79</v>
      </c>
      <c r="BI78" s="2" t="s">
        <v>79</v>
      </c>
      <c r="BJ78" s="2" t="s">
        <v>1241</v>
      </c>
      <c r="BK78" s="2" t="s">
        <v>1242</v>
      </c>
      <c r="BL78" s="2" t="s">
        <v>130</v>
      </c>
      <c r="BM78" s="2" t="s">
        <v>99</v>
      </c>
      <c r="BN78" s="2" t="s">
        <v>1243</v>
      </c>
      <c r="BO78" s="2" t="s">
        <v>1244</v>
      </c>
      <c r="BP78" s="2" t="s">
        <v>122</v>
      </c>
      <c r="BQ78" s="2" t="s">
        <v>99</v>
      </c>
      <c r="BR78" s="2" t="s">
        <v>1245</v>
      </c>
      <c r="BS78" s="2" t="s">
        <v>79</v>
      </c>
      <c r="BT78" s="2" t="s">
        <v>212</v>
      </c>
      <c r="BU78" s="2" t="s">
        <v>1246</v>
      </c>
      <c r="BV78" s="2" t="s">
        <v>1037</v>
      </c>
      <c r="BW78" s="2" t="s">
        <v>105</v>
      </c>
      <c r="BX78" s="2" t="s">
        <v>134</v>
      </c>
      <c r="BY78" s="2">
        <v>320</v>
      </c>
      <c r="BZ78" s="2">
        <v>200</v>
      </c>
      <c r="CA78" s="2">
        <v>1000000</v>
      </c>
      <c r="CB78" s="2">
        <v>0</v>
      </c>
      <c r="CC78" s="2">
        <v>1</v>
      </c>
      <c r="CD78" s="3">
        <f>_xlfn.IFNA(VLOOKUP(M78,Sheet1!$B$4:$D$10,2,FALSE),"")</f>
        <v>37</v>
      </c>
      <c r="CE78" s="3">
        <f>_xlfn.IFNA(VLOOKUP(M78,Sheet1!$B$4:$D$10,3,FALSE),"")</f>
        <v>70</v>
      </c>
      <c r="CF78" s="3" t="str">
        <f t="shared" si="2"/>
        <v>lulus</v>
      </c>
      <c r="CG78" s="3" t="str">
        <f t="shared" si="3"/>
        <v>diterima</v>
      </c>
    </row>
    <row r="79" spans="1:85" x14ac:dyDescent="0.25">
      <c r="A79" s="2">
        <v>78</v>
      </c>
      <c r="B79" s="2">
        <v>21210498</v>
      </c>
      <c r="C79" s="2" t="s">
        <v>1247</v>
      </c>
      <c r="D79" s="2" t="s">
        <v>75</v>
      </c>
      <c r="E79" s="2" t="s">
        <v>76</v>
      </c>
      <c r="F79" s="2" t="s">
        <v>77</v>
      </c>
      <c r="G79" s="2">
        <v>2101</v>
      </c>
      <c r="H79" s="2" t="s">
        <v>3919</v>
      </c>
      <c r="I79" s="2" t="s">
        <v>3909</v>
      </c>
      <c r="J79" s="2" t="str">
        <f>IF(AND(K79=0,L79=0)=TRUE,"",IF(AND(K79&gt;0,L79&gt;0)=TRUE,VLOOKUP(LEFT(L79,4)*1,[1]PRODI_2019!$D$2:$E$70,2,FALSE),M79))</f>
        <v>AKUNTANSI D3</v>
      </c>
      <c r="K79" s="2">
        <f>_xlfn.IFNA(VLOOKUP(B79,[2]Data!$J$2:$K$224,1,FALSE),0)</f>
        <v>21210498</v>
      </c>
      <c r="L79" s="2">
        <f>_xlfn.IFNA(VLOOKUP(B79,[2]Data!$J$2:$K$224,2,FALSE),0)</f>
        <v>5501210008</v>
      </c>
      <c r="M79" s="2" t="s">
        <v>109</v>
      </c>
      <c r="N79" s="2" t="s">
        <v>108</v>
      </c>
      <c r="O79" s="2" t="s">
        <v>79</v>
      </c>
      <c r="P79" s="2" t="s">
        <v>1025</v>
      </c>
      <c r="Q79" s="2" t="s">
        <v>81</v>
      </c>
      <c r="R79" s="2" t="s">
        <v>82</v>
      </c>
      <c r="S79" s="2" t="s">
        <v>202</v>
      </c>
      <c r="T79" s="2" t="s">
        <v>1248</v>
      </c>
      <c r="U79" s="2" t="s">
        <v>160</v>
      </c>
      <c r="V79" s="2" t="s">
        <v>114</v>
      </c>
      <c r="W79" s="2">
        <v>2021</v>
      </c>
      <c r="X79" s="2">
        <v>83</v>
      </c>
      <c r="Y79" s="2">
        <v>83</v>
      </c>
      <c r="Z79" s="2">
        <v>89</v>
      </c>
      <c r="AA79" s="2"/>
      <c r="AB79" s="2"/>
      <c r="AC79" s="2"/>
      <c r="AD79" s="2" t="s">
        <v>1249</v>
      </c>
      <c r="AE79" s="2" t="s">
        <v>79</v>
      </c>
      <c r="AF79" s="2" t="s">
        <v>1250</v>
      </c>
      <c r="AG79" s="2" t="s">
        <v>1251</v>
      </c>
      <c r="AH79" s="2" t="s">
        <v>165</v>
      </c>
      <c r="AI79" s="2" t="s">
        <v>1252</v>
      </c>
      <c r="AJ79" s="2" t="s">
        <v>1253</v>
      </c>
      <c r="AK79" s="2" t="s">
        <v>1254</v>
      </c>
      <c r="AL79" s="2" t="s">
        <v>130</v>
      </c>
      <c r="AM79" s="2" t="s">
        <v>1255</v>
      </c>
      <c r="AN79" s="2" t="s">
        <v>1256</v>
      </c>
      <c r="AO79" s="2" t="s">
        <v>1257</v>
      </c>
      <c r="AP79" s="2" t="s">
        <v>233</v>
      </c>
      <c r="AQ79" s="2" t="s">
        <v>1258</v>
      </c>
      <c r="AR79" s="2" t="s">
        <v>165</v>
      </c>
      <c r="AS79" s="2" t="s">
        <v>3305</v>
      </c>
      <c r="AT79" s="2" t="s">
        <v>79</v>
      </c>
      <c r="AU79" s="2" t="s">
        <v>79</v>
      </c>
      <c r="AV79" s="2" t="s">
        <v>79</v>
      </c>
      <c r="AW79" s="2" t="s">
        <v>79</v>
      </c>
      <c r="AX79" s="2" t="s">
        <v>79</v>
      </c>
      <c r="AY79" s="2" t="s">
        <v>79</v>
      </c>
      <c r="AZ79" s="2" t="s">
        <v>79</v>
      </c>
      <c r="BA79" s="2" t="s">
        <v>79</v>
      </c>
      <c r="BB79" s="2" t="s">
        <v>79</v>
      </c>
      <c r="BC79" s="2" t="s">
        <v>79</v>
      </c>
      <c r="BD79" s="2" t="s">
        <v>79</v>
      </c>
      <c r="BE79" s="2" t="s">
        <v>79</v>
      </c>
      <c r="BF79" s="2" t="s">
        <v>79</v>
      </c>
      <c r="BG79" s="2" t="s">
        <v>79</v>
      </c>
      <c r="BH79" s="2" t="s">
        <v>79</v>
      </c>
      <c r="BI79" s="2" t="s">
        <v>79</v>
      </c>
      <c r="BJ79" s="2" t="s">
        <v>1259</v>
      </c>
      <c r="BK79" s="2" t="s">
        <v>1260</v>
      </c>
      <c r="BL79" s="2" t="s">
        <v>130</v>
      </c>
      <c r="BM79" s="2" t="s">
        <v>99</v>
      </c>
      <c r="BN79" s="2" t="s">
        <v>1261</v>
      </c>
      <c r="BO79" s="2" t="s">
        <v>1262</v>
      </c>
      <c r="BP79" s="2" t="s">
        <v>122</v>
      </c>
      <c r="BQ79" s="2" t="s">
        <v>99</v>
      </c>
      <c r="BR79" s="2" t="s">
        <v>1249</v>
      </c>
      <c r="BS79" s="2" t="s">
        <v>79</v>
      </c>
      <c r="BT79" s="2" t="s">
        <v>165</v>
      </c>
      <c r="BU79" s="2" t="s">
        <v>1263</v>
      </c>
      <c r="BV79" s="2" t="s">
        <v>1037</v>
      </c>
      <c r="BW79" s="2" t="s">
        <v>105</v>
      </c>
      <c r="BX79" s="2" t="s">
        <v>177</v>
      </c>
      <c r="BY79" s="2">
        <v>880</v>
      </c>
      <c r="BZ79" s="2">
        <v>400</v>
      </c>
      <c r="CA79" s="2">
        <v>5000000</v>
      </c>
      <c r="CB79" s="2">
        <v>0</v>
      </c>
      <c r="CC79" s="2">
        <v>3</v>
      </c>
      <c r="CD79" s="3">
        <f>_xlfn.IFNA(VLOOKUP(M79,Sheet1!$B$4:$D$10,2,FALSE),"")</f>
        <v>43</v>
      </c>
      <c r="CE79" s="3">
        <f>_xlfn.IFNA(VLOOKUP(M79,Sheet1!$B$4:$D$10,3,FALSE),"")</f>
        <v>75</v>
      </c>
      <c r="CF79" s="3" t="str">
        <f t="shared" si="2"/>
        <v>lulus</v>
      </c>
      <c r="CG79" s="3" t="str">
        <f t="shared" si="3"/>
        <v>diterima</v>
      </c>
    </row>
    <row r="80" spans="1:85" x14ac:dyDescent="0.25">
      <c r="A80" s="2">
        <v>79</v>
      </c>
      <c r="B80" s="2">
        <v>21211367</v>
      </c>
      <c r="C80" s="2" t="s">
        <v>1264</v>
      </c>
      <c r="D80" s="2" t="s">
        <v>75</v>
      </c>
      <c r="E80" s="2" t="s">
        <v>76</v>
      </c>
      <c r="F80" s="2" t="s">
        <v>77</v>
      </c>
      <c r="G80" s="2">
        <v>2101</v>
      </c>
      <c r="H80" s="2" t="s">
        <v>3919</v>
      </c>
      <c r="I80" s="2" t="s">
        <v>3909</v>
      </c>
      <c r="J80" s="2" t="str">
        <f>IF(AND(K80=0,L80=0)=TRUE,"",IF(AND(K80&gt;0,L80&gt;0)=TRUE,VLOOKUP(LEFT(L80,4)*1,[1]PRODI_2019!$D$2:$E$70,2,FALSE),M80))</f>
        <v>PERBANKAN DAN KEUANGAN</v>
      </c>
      <c r="K80" s="2">
        <f>_xlfn.IFNA(VLOOKUP(B80,[2]Data!$J$2:$K$224,1,FALSE),0)</f>
        <v>21211367</v>
      </c>
      <c r="L80" s="2">
        <f>_xlfn.IFNA(VLOOKUP(B80,[2]Data!$J$2:$K$224,2,FALSE),0)</f>
        <v>5504210009</v>
      </c>
      <c r="M80" s="2" t="s">
        <v>109</v>
      </c>
      <c r="N80" s="2" t="s">
        <v>157</v>
      </c>
      <c r="O80" s="2" t="s">
        <v>79</v>
      </c>
      <c r="P80" s="2" t="s">
        <v>1025</v>
      </c>
      <c r="Q80" s="2" t="s">
        <v>110</v>
      </c>
      <c r="R80" s="2" t="s">
        <v>82</v>
      </c>
      <c r="S80" s="2" t="s">
        <v>1265</v>
      </c>
      <c r="T80" s="2" t="s">
        <v>1266</v>
      </c>
      <c r="U80" s="2" t="s">
        <v>113</v>
      </c>
      <c r="V80" s="2" t="s">
        <v>114</v>
      </c>
      <c r="W80" s="2">
        <v>2021</v>
      </c>
      <c r="X80" s="2"/>
      <c r="Y80" s="2"/>
      <c r="Z80" s="2"/>
      <c r="AA80" s="2"/>
      <c r="AB80" s="2"/>
      <c r="AC80" s="2"/>
      <c r="AD80" s="2" t="s">
        <v>1267</v>
      </c>
      <c r="AE80" s="2" t="s">
        <v>123</v>
      </c>
      <c r="AF80" s="2" t="s">
        <v>1268</v>
      </c>
      <c r="AG80" s="2" t="s">
        <v>328</v>
      </c>
      <c r="AH80" s="2" t="s">
        <v>165</v>
      </c>
      <c r="AI80" s="2" t="s">
        <v>1269</v>
      </c>
      <c r="AJ80" s="2" t="s">
        <v>1270</v>
      </c>
      <c r="AK80" s="2" t="s">
        <v>1271</v>
      </c>
      <c r="AL80" s="2" t="s">
        <v>122</v>
      </c>
      <c r="AM80" s="2" t="s">
        <v>123</v>
      </c>
      <c r="AN80" s="2" t="s">
        <v>123</v>
      </c>
      <c r="AO80" s="2" t="s">
        <v>123</v>
      </c>
      <c r="AP80" s="2" t="s">
        <v>94</v>
      </c>
      <c r="AQ80" s="2" t="s">
        <v>122</v>
      </c>
      <c r="AR80" s="2" t="s">
        <v>122</v>
      </c>
      <c r="AS80" s="2" t="s">
        <v>86</v>
      </c>
      <c r="AT80" s="2" t="s">
        <v>79</v>
      </c>
      <c r="AU80" s="2" t="s">
        <v>79</v>
      </c>
      <c r="AV80" s="2" t="s">
        <v>79</v>
      </c>
      <c r="AW80" s="2" t="s">
        <v>79</v>
      </c>
      <c r="AX80" s="2" t="s">
        <v>79</v>
      </c>
      <c r="AY80" s="2" t="s">
        <v>79</v>
      </c>
      <c r="AZ80" s="2" t="s">
        <v>79</v>
      </c>
      <c r="BA80" s="2" t="s">
        <v>79</v>
      </c>
      <c r="BB80" s="2" t="s">
        <v>79</v>
      </c>
      <c r="BC80" s="2" t="s">
        <v>79</v>
      </c>
      <c r="BD80" s="2" t="s">
        <v>79</v>
      </c>
      <c r="BE80" s="2" t="s">
        <v>79</v>
      </c>
      <c r="BF80" s="2" t="s">
        <v>79</v>
      </c>
      <c r="BG80" s="2" t="s">
        <v>79</v>
      </c>
      <c r="BH80" s="2" t="s">
        <v>79</v>
      </c>
      <c r="BI80" s="2" t="s">
        <v>79</v>
      </c>
      <c r="BJ80" s="2" t="s">
        <v>1272</v>
      </c>
      <c r="BK80" s="2" t="s">
        <v>1273</v>
      </c>
      <c r="BL80" s="2" t="s">
        <v>98</v>
      </c>
      <c r="BM80" s="2" t="s">
        <v>1274</v>
      </c>
      <c r="BN80" s="2" t="s">
        <v>1275</v>
      </c>
      <c r="BO80" s="2" t="s">
        <v>1276</v>
      </c>
      <c r="BP80" s="2" t="s">
        <v>122</v>
      </c>
      <c r="BQ80" s="2" t="s">
        <v>1274</v>
      </c>
      <c r="BR80" s="2" t="s">
        <v>1277</v>
      </c>
      <c r="BS80" s="2" t="s">
        <v>79</v>
      </c>
      <c r="BT80" s="2" t="s">
        <v>165</v>
      </c>
      <c r="BU80" s="2" t="s">
        <v>1278</v>
      </c>
      <c r="BV80" s="2" t="s">
        <v>1119</v>
      </c>
      <c r="BW80" s="2" t="s">
        <v>105</v>
      </c>
      <c r="BX80" s="2" t="s">
        <v>177</v>
      </c>
      <c r="BY80" s="2">
        <v>5064</v>
      </c>
      <c r="BZ80" s="2">
        <v>2137</v>
      </c>
      <c r="CA80" s="2">
        <v>100</v>
      </c>
      <c r="CB80" s="2">
        <v>0</v>
      </c>
      <c r="CC80" s="2">
        <v>1</v>
      </c>
      <c r="CD80" s="3">
        <f>_xlfn.IFNA(VLOOKUP(M80,Sheet1!$B$4:$D$10,2,FALSE),"")</f>
        <v>43</v>
      </c>
      <c r="CE80" s="3">
        <f>_xlfn.IFNA(VLOOKUP(M80,Sheet1!$B$4:$D$10,3,FALSE),"")</f>
        <v>75</v>
      </c>
      <c r="CF80" s="3" t="str">
        <f t="shared" si="2"/>
        <v>lulus</v>
      </c>
      <c r="CG80" s="3" t="str">
        <f t="shared" si="3"/>
        <v>diterima</v>
      </c>
    </row>
    <row r="81" spans="1:85" x14ac:dyDescent="0.25">
      <c r="A81" s="2">
        <v>80</v>
      </c>
      <c r="B81" s="2">
        <v>21211514</v>
      </c>
      <c r="C81" s="2" t="s">
        <v>1279</v>
      </c>
      <c r="D81" s="2" t="s">
        <v>75</v>
      </c>
      <c r="E81" s="2" t="s">
        <v>76</v>
      </c>
      <c r="F81" s="2" t="s">
        <v>77</v>
      </c>
      <c r="G81" s="2">
        <v>2101</v>
      </c>
      <c r="H81" s="2" t="s">
        <v>3919</v>
      </c>
      <c r="I81" s="2" t="s">
        <v>3909</v>
      </c>
      <c r="J81" s="2" t="str">
        <f>IF(AND(K81=0,L81=0)=TRUE,"",IF(AND(K81&gt;0,L81&gt;0)=TRUE,VLOOKUP(LEFT(L81,4)*1,[1]PRODI_2019!$D$2:$E$70,2,FALSE),M81))</f>
        <v>AKUNTANSI D3</v>
      </c>
      <c r="K81" s="2">
        <f>_xlfn.IFNA(VLOOKUP(B81,[2]Data!$J$2:$K$224,1,FALSE),0)</f>
        <v>21211514</v>
      </c>
      <c r="L81" s="2">
        <f>_xlfn.IFNA(VLOOKUP(B81,[2]Data!$J$2:$K$224,2,FALSE),0)</f>
        <v>5501210034</v>
      </c>
      <c r="M81" s="2" t="s">
        <v>109</v>
      </c>
      <c r="N81" s="2" t="s">
        <v>157</v>
      </c>
      <c r="O81" s="2" t="s">
        <v>79</v>
      </c>
      <c r="P81" s="2" t="s">
        <v>1025</v>
      </c>
      <c r="Q81" s="2" t="s">
        <v>81</v>
      </c>
      <c r="R81" s="2" t="s">
        <v>82</v>
      </c>
      <c r="S81" s="2" t="s">
        <v>614</v>
      </c>
      <c r="T81" s="2" t="s">
        <v>1280</v>
      </c>
      <c r="U81" s="2" t="s">
        <v>160</v>
      </c>
      <c r="V81" s="2" t="s">
        <v>161</v>
      </c>
      <c r="W81" s="2">
        <v>2021</v>
      </c>
      <c r="X81" s="2">
        <v>86</v>
      </c>
      <c r="Y81" s="2">
        <v>81</v>
      </c>
      <c r="Z81" s="2">
        <v>90</v>
      </c>
      <c r="AA81" s="2"/>
      <c r="AB81" s="2"/>
      <c r="AC81" s="2"/>
      <c r="AD81" s="2" t="s">
        <v>1281</v>
      </c>
      <c r="AE81" s="2" t="s">
        <v>79</v>
      </c>
      <c r="AF81" s="2" t="s">
        <v>1282</v>
      </c>
      <c r="AG81" s="2" t="s">
        <v>359</v>
      </c>
      <c r="AH81" s="2" t="s">
        <v>90</v>
      </c>
      <c r="AI81" s="2" t="s">
        <v>1283</v>
      </c>
      <c r="AJ81" s="2" t="s">
        <v>1284</v>
      </c>
      <c r="AK81" s="2" t="s">
        <v>1285</v>
      </c>
      <c r="AL81" s="2" t="s">
        <v>79</v>
      </c>
      <c r="AM81" s="2" t="s">
        <v>79</v>
      </c>
      <c r="AN81" s="2" t="s">
        <v>79</v>
      </c>
      <c r="AO81" s="2" t="s">
        <v>79</v>
      </c>
      <c r="AP81" s="2" t="s">
        <v>145</v>
      </c>
      <c r="AQ81" s="2" t="s">
        <v>682</v>
      </c>
      <c r="AR81" s="2" t="s">
        <v>90</v>
      </c>
      <c r="AS81" s="2" t="s">
        <v>3305</v>
      </c>
      <c r="AT81" s="2" t="s">
        <v>79</v>
      </c>
      <c r="AU81" s="2" t="s">
        <v>79</v>
      </c>
      <c r="AV81" s="2" t="s">
        <v>79</v>
      </c>
      <c r="AW81" s="2" t="s">
        <v>79</v>
      </c>
      <c r="AX81" s="2" t="s">
        <v>79</v>
      </c>
      <c r="AY81" s="2" t="s">
        <v>79</v>
      </c>
      <c r="AZ81" s="2" t="s">
        <v>79</v>
      </c>
      <c r="BA81" s="2" t="s">
        <v>79</v>
      </c>
      <c r="BB81" s="2" t="s">
        <v>79</v>
      </c>
      <c r="BC81" s="2" t="s">
        <v>79</v>
      </c>
      <c r="BD81" s="2" t="s">
        <v>79</v>
      </c>
      <c r="BE81" s="2" t="s">
        <v>79</v>
      </c>
      <c r="BF81" s="2" t="s">
        <v>79</v>
      </c>
      <c r="BG81" s="2" t="s">
        <v>79</v>
      </c>
      <c r="BH81" s="2" t="s">
        <v>79</v>
      </c>
      <c r="BI81" s="2" t="s">
        <v>79</v>
      </c>
      <c r="BJ81" s="2" t="s">
        <v>1286</v>
      </c>
      <c r="BK81" s="2" t="s">
        <v>1287</v>
      </c>
      <c r="BL81" s="2" t="s">
        <v>214</v>
      </c>
      <c r="BM81" s="2" t="s">
        <v>102</v>
      </c>
      <c r="BN81" s="2" t="s">
        <v>1288</v>
      </c>
      <c r="BO81" s="2" t="s">
        <v>1289</v>
      </c>
      <c r="BP81" s="2" t="s">
        <v>122</v>
      </c>
      <c r="BQ81" s="2" t="s">
        <v>102</v>
      </c>
      <c r="BR81" s="2" t="s">
        <v>1290</v>
      </c>
      <c r="BS81" s="2" t="s">
        <v>79</v>
      </c>
      <c r="BT81" s="2" t="s">
        <v>90</v>
      </c>
      <c r="BU81" s="2" t="s">
        <v>1291</v>
      </c>
      <c r="BV81" s="2" t="s">
        <v>465</v>
      </c>
      <c r="BW81" s="2" t="s">
        <v>105</v>
      </c>
      <c r="BX81" s="2" t="s">
        <v>106</v>
      </c>
      <c r="BY81" s="2">
        <v>126</v>
      </c>
      <c r="BZ81" s="2">
        <v>30</v>
      </c>
      <c r="CA81" s="2">
        <v>1200000</v>
      </c>
      <c r="CB81" s="2">
        <v>500000</v>
      </c>
      <c r="CC81" s="2">
        <v>1</v>
      </c>
      <c r="CD81" s="3">
        <f>_xlfn.IFNA(VLOOKUP(M81,Sheet1!$B$4:$D$10,2,FALSE),"")</f>
        <v>43</v>
      </c>
      <c r="CE81" s="3">
        <f>_xlfn.IFNA(VLOOKUP(M81,Sheet1!$B$4:$D$10,3,FALSE),"")</f>
        <v>75</v>
      </c>
      <c r="CF81" s="3" t="str">
        <f t="shared" si="2"/>
        <v>lulus</v>
      </c>
      <c r="CG81" s="3" t="str">
        <f t="shared" si="3"/>
        <v>diterima</v>
      </c>
    </row>
    <row r="82" spans="1:85" x14ac:dyDescent="0.25">
      <c r="A82" s="2">
        <v>81</v>
      </c>
      <c r="B82" s="2">
        <v>21210242</v>
      </c>
      <c r="C82" s="2" t="s">
        <v>1292</v>
      </c>
      <c r="D82" s="2" t="s">
        <v>75</v>
      </c>
      <c r="E82" s="2" t="s">
        <v>76</v>
      </c>
      <c r="F82" s="2" t="s">
        <v>77</v>
      </c>
      <c r="G82" s="2">
        <v>2101</v>
      </c>
      <c r="H82" s="2" t="s">
        <v>3919</v>
      </c>
      <c r="I82" s="2" t="s">
        <v>3909</v>
      </c>
      <c r="J82" s="2" t="str">
        <f>IF(AND(K82=0,L82=0)=TRUE,"",IF(AND(K82&gt;0,L82&gt;0)=TRUE,VLOOKUP(LEFT(L82,4)*1,[1]PRODI_2019!$D$2:$E$70,2,FALSE),M82))</f>
        <v>MANAJEMEN PEMASARAN (D3)</v>
      </c>
      <c r="K82" s="2">
        <f>_xlfn.IFNA(VLOOKUP(B82,[2]Data!$J$2:$K$224,1,FALSE),0)</f>
        <v>21210242</v>
      </c>
      <c r="L82" s="2">
        <f>_xlfn.IFNA(VLOOKUP(B82,[2]Data!$J$2:$K$224,2,FALSE),0)</f>
        <v>0</v>
      </c>
      <c r="M82" s="2" t="s">
        <v>108</v>
      </c>
      <c r="N82" s="2" t="s">
        <v>78</v>
      </c>
      <c r="O82" s="2" t="s">
        <v>79</v>
      </c>
      <c r="P82" s="2" t="s">
        <v>1293</v>
      </c>
      <c r="Q82" s="2" t="s">
        <v>110</v>
      </c>
      <c r="R82" s="2" t="s">
        <v>82</v>
      </c>
      <c r="S82" s="2" t="s">
        <v>227</v>
      </c>
      <c r="T82" s="2" t="s">
        <v>1294</v>
      </c>
      <c r="U82" s="2" t="s">
        <v>160</v>
      </c>
      <c r="V82" s="2" t="s">
        <v>114</v>
      </c>
      <c r="W82" s="2">
        <v>2021</v>
      </c>
      <c r="X82" s="2">
        <v>80</v>
      </c>
      <c r="Y82" s="2">
        <v>85</v>
      </c>
      <c r="Z82" s="2">
        <v>84</v>
      </c>
      <c r="AA82" s="2"/>
      <c r="AB82" s="2"/>
      <c r="AC82" s="2"/>
      <c r="AD82" s="2" t="s">
        <v>1295</v>
      </c>
      <c r="AE82" s="2" t="s">
        <v>1296</v>
      </c>
      <c r="AF82" s="2" t="s">
        <v>221</v>
      </c>
      <c r="AG82" s="2" t="s">
        <v>373</v>
      </c>
      <c r="AH82" s="2" t="s">
        <v>212</v>
      </c>
      <c r="AI82" s="2" t="s">
        <v>1297</v>
      </c>
      <c r="AJ82" s="2" t="s">
        <v>1298</v>
      </c>
      <c r="AK82" s="2" t="s">
        <v>1299</v>
      </c>
      <c r="AL82" s="2" t="s">
        <v>79</v>
      </c>
      <c r="AM82" s="2" t="s">
        <v>79</v>
      </c>
      <c r="AN82" s="2" t="s">
        <v>79</v>
      </c>
      <c r="AO82" s="2" t="s">
        <v>79</v>
      </c>
      <c r="AP82" s="2" t="s">
        <v>94</v>
      </c>
      <c r="AQ82" s="2" t="s">
        <v>211</v>
      </c>
      <c r="AR82" s="2" t="s">
        <v>212</v>
      </c>
      <c r="AS82" s="2" t="s">
        <v>3305</v>
      </c>
      <c r="AT82" s="2" t="s">
        <v>79</v>
      </c>
      <c r="AU82" s="2" t="s">
        <v>79</v>
      </c>
      <c r="AV82" s="2" t="s">
        <v>79</v>
      </c>
      <c r="AW82" s="2" t="s">
        <v>79</v>
      </c>
      <c r="AX82" s="2" t="s">
        <v>79</v>
      </c>
      <c r="AY82" s="2" t="s">
        <v>79</v>
      </c>
      <c r="AZ82" s="2" t="s">
        <v>79</v>
      </c>
      <c r="BA82" s="2" t="s">
        <v>79</v>
      </c>
      <c r="BB82" s="2" t="s">
        <v>79</v>
      </c>
      <c r="BC82" s="2" t="s">
        <v>79</v>
      </c>
      <c r="BD82" s="2" t="s">
        <v>79</v>
      </c>
      <c r="BE82" s="2" t="s">
        <v>79</v>
      </c>
      <c r="BF82" s="2" t="s">
        <v>79</v>
      </c>
      <c r="BG82" s="2" t="s">
        <v>79</v>
      </c>
      <c r="BH82" s="2" t="s">
        <v>79</v>
      </c>
      <c r="BI82" s="2" t="s">
        <v>79</v>
      </c>
      <c r="BJ82" s="2" t="s">
        <v>1300</v>
      </c>
      <c r="BK82" s="2" t="s">
        <v>1301</v>
      </c>
      <c r="BL82" s="2" t="s">
        <v>130</v>
      </c>
      <c r="BM82" s="2" t="s">
        <v>99</v>
      </c>
      <c r="BN82" s="2" t="s">
        <v>1302</v>
      </c>
      <c r="BO82" s="2" t="s">
        <v>1303</v>
      </c>
      <c r="BP82" s="2" t="s">
        <v>122</v>
      </c>
      <c r="BQ82" s="2" t="s">
        <v>127</v>
      </c>
      <c r="BR82" s="2" t="s">
        <v>1304</v>
      </c>
      <c r="BS82" s="2" t="s">
        <v>79</v>
      </c>
      <c r="BT82" s="2" t="s">
        <v>212</v>
      </c>
      <c r="BU82" s="2" t="s">
        <v>1305</v>
      </c>
      <c r="BV82" s="2" t="s">
        <v>1306</v>
      </c>
      <c r="BW82" s="2" t="s">
        <v>105</v>
      </c>
      <c r="BX82" s="2" t="s">
        <v>106</v>
      </c>
      <c r="BY82" s="2">
        <v>80</v>
      </c>
      <c r="BZ82" s="2">
        <v>80</v>
      </c>
      <c r="CA82" s="2">
        <v>1500000</v>
      </c>
      <c r="CB82" s="2">
        <v>0</v>
      </c>
      <c r="CC82" s="2">
        <v>3</v>
      </c>
      <c r="CD82" s="3">
        <f>_xlfn.IFNA(VLOOKUP(M82,Sheet1!$B$4:$D$10,2,FALSE),"")</f>
        <v>38</v>
      </c>
      <c r="CE82" s="3">
        <f>_xlfn.IFNA(VLOOKUP(M82,Sheet1!$B$4:$D$10,3,FALSE),"")</f>
        <v>61</v>
      </c>
      <c r="CF82" s="3" t="str">
        <f t="shared" si="2"/>
        <v>lulus</v>
      </c>
      <c r="CG82" s="3" t="str">
        <f t="shared" si="3"/>
        <v>tidak</v>
      </c>
    </row>
    <row r="83" spans="1:85" x14ac:dyDescent="0.25">
      <c r="A83" s="2">
        <v>82</v>
      </c>
      <c r="B83" s="2">
        <v>21210293</v>
      </c>
      <c r="C83" s="2" t="s">
        <v>1307</v>
      </c>
      <c r="D83" s="2" t="s">
        <v>75</v>
      </c>
      <c r="E83" s="2" t="s">
        <v>76</v>
      </c>
      <c r="F83" s="2" t="s">
        <v>77</v>
      </c>
      <c r="G83" s="2">
        <v>2101</v>
      </c>
      <c r="H83" s="2" t="s">
        <v>3919</v>
      </c>
      <c r="I83" s="2" t="s">
        <v>3909</v>
      </c>
      <c r="J83" s="2" t="str">
        <f>IF(AND(K83=0,L83=0)=TRUE,"",IF(AND(K83&gt;0,L83&gt;0)=TRUE,VLOOKUP(LEFT(L83,4)*1,[1]PRODI_2019!$D$2:$E$70,2,FALSE),M83))</f>
        <v>AKUNTANSI D3</v>
      </c>
      <c r="K83" s="2">
        <f>_xlfn.IFNA(VLOOKUP(B83,[2]Data!$J$2:$K$224,1,FALSE),0)</f>
        <v>21210293</v>
      </c>
      <c r="L83" s="2">
        <f>_xlfn.IFNA(VLOOKUP(B83,[2]Data!$J$2:$K$224,2,FALSE),0)</f>
        <v>5501210012</v>
      </c>
      <c r="M83" s="2" t="s">
        <v>109</v>
      </c>
      <c r="N83" s="2" t="s">
        <v>78</v>
      </c>
      <c r="O83" s="2" t="s">
        <v>79</v>
      </c>
      <c r="P83" s="2" t="s">
        <v>1293</v>
      </c>
      <c r="Q83" s="2" t="s">
        <v>81</v>
      </c>
      <c r="R83" s="2" t="s">
        <v>82</v>
      </c>
      <c r="S83" s="2" t="s">
        <v>221</v>
      </c>
      <c r="T83" s="2" t="s">
        <v>1308</v>
      </c>
      <c r="U83" s="2" t="s">
        <v>160</v>
      </c>
      <c r="V83" s="2" t="s">
        <v>161</v>
      </c>
      <c r="W83" s="2">
        <v>2021</v>
      </c>
      <c r="X83" s="2">
        <v>80</v>
      </c>
      <c r="Y83" s="2">
        <v>83</v>
      </c>
      <c r="Z83" s="2">
        <v>87</v>
      </c>
      <c r="AA83" s="2"/>
      <c r="AB83" s="2"/>
      <c r="AC83" s="2"/>
      <c r="AD83" s="2" t="s">
        <v>1309</v>
      </c>
      <c r="AE83" s="2" t="s">
        <v>79</v>
      </c>
      <c r="AF83" s="2" t="s">
        <v>1310</v>
      </c>
      <c r="AG83" s="2" t="s">
        <v>298</v>
      </c>
      <c r="AH83" s="2" t="s">
        <v>165</v>
      </c>
      <c r="AI83" s="2" t="s">
        <v>1311</v>
      </c>
      <c r="AJ83" s="2" t="s">
        <v>1312</v>
      </c>
      <c r="AK83" s="2" t="s">
        <v>1313</v>
      </c>
      <c r="AL83" s="2" t="s">
        <v>79</v>
      </c>
      <c r="AM83" s="2" t="s">
        <v>79</v>
      </c>
      <c r="AN83" s="2" t="s">
        <v>79</v>
      </c>
      <c r="AO83" s="2" t="s">
        <v>79</v>
      </c>
      <c r="AP83" s="2" t="s">
        <v>250</v>
      </c>
      <c r="AQ83" s="2" t="s">
        <v>122</v>
      </c>
      <c r="AR83" s="2" t="s">
        <v>122</v>
      </c>
      <c r="AS83" s="2" t="s">
        <v>86</v>
      </c>
      <c r="AT83" s="2" t="s">
        <v>79</v>
      </c>
      <c r="AU83" s="2" t="s">
        <v>79</v>
      </c>
      <c r="AV83" s="2" t="s">
        <v>79</v>
      </c>
      <c r="AW83" s="2" t="s">
        <v>79</v>
      </c>
      <c r="AX83" s="2" t="s">
        <v>79</v>
      </c>
      <c r="AY83" s="2" t="s">
        <v>79</v>
      </c>
      <c r="AZ83" s="2" t="s">
        <v>79</v>
      </c>
      <c r="BA83" s="2" t="s">
        <v>79</v>
      </c>
      <c r="BB83" s="2" t="s">
        <v>79</v>
      </c>
      <c r="BC83" s="2" t="s">
        <v>79</v>
      </c>
      <c r="BD83" s="2" t="s">
        <v>79</v>
      </c>
      <c r="BE83" s="2" t="s">
        <v>79</v>
      </c>
      <c r="BF83" s="2" t="s">
        <v>79</v>
      </c>
      <c r="BG83" s="2" t="s">
        <v>79</v>
      </c>
      <c r="BH83" s="2" t="s">
        <v>79</v>
      </c>
      <c r="BI83" s="2" t="s">
        <v>79</v>
      </c>
      <c r="BJ83" s="2" t="s">
        <v>1314</v>
      </c>
      <c r="BK83" s="2" t="s">
        <v>1315</v>
      </c>
      <c r="BL83" s="2" t="s">
        <v>130</v>
      </c>
      <c r="BM83" s="2" t="s">
        <v>99</v>
      </c>
      <c r="BN83" s="2" t="s">
        <v>1316</v>
      </c>
      <c r="BO83" s="2" t="s">
        <v>1317</v>
      </c>
      <c r="BP83" s="2" t="s">
        <v>122</v>
      </c>
      <c r="BQ83" s="2" t="s">
        <v>102</v>
      </c>
      <c r="BR83" s="2" t="s">
        <v>1309</v>
      </c>
      <c r="BS83" s="2" t="s">
        <v>79</v>
      </c>
      <c r="BT83" s="2" t="s">
        <v>165</v>
      </c>
      <c r="BU83" s="2" t="s">
        <v>1311</v>
      </c>
      <c r="BV83" s="2" t="s">
        <v>1306</v>
      </c>
      <c r="BW83" s="2" t="s">
        <v>210</v>
      </c>
      <c r="BX83" s="2" t="s">
        <v>106</v>
      </c>
      <c r="BY83" s="2">
        <v>64</v>
      </c>
      <c r="BZ83" s="2">
        <v>85</v>
      </c>
      <c r="CA83" s="2">
        <v>3000000</v>
      </c>
      <c r="CB83" s="2">
        <v>0</v>
      </c>
      <c r="CC83" s="2">
        <v>5</v>
      </c>
      <c r="CD83" s="3">
        <f>_xlfn.IFNA(VLOOKUP(M83,Sheet1!$B$4:$D$10,2,FALSE),"")</f>
        <v>43</v>
      </c>
      <c r="CE83" s="3">
        <f>_xlfn.IFNA(VLOOKUP(M83,Sheet1!$B$4:$D$10,3,FALSE),"")</f>
        <v>75</v>
      </c>
      <c r="CF83" s="3" t="str">
        <f t="shared" si="2"/>
        <v>lulus</v>
      </c>
      <c r="CG83" s="3" t="str">
        <f t="shared" si="3"/>
        <v>diterima</v>
      </c>
    </row>
    <row r="84" spans="1:85" x14ac:dyDescent="0.25">
      <c r="A84" s="2">
        <v>83</v>
      </c>
      <c r="B84" s="2">
        <v>21210304</v>
      </c>
      <c r="C84" s="2" t="s">
        <v>1318</v>
      </c>
      <c r="D84" s="2" t="s">
        <v>75</v>
      </c>
      <c r="E84" s="2" t="s">
        <v>76</v>
      </c>
      <c r="F84" s="2" t="s">
        <v>77</v>
      </c>
      <c r="G84" s="2">
        <v>2101</v>
      </c>
      <c r="H84" s="2" t="s">
        <v>3919</v>
      </c>
      <c r="I84" s="2" t="s">
        <v>3909</v>
      </c>
      <c r="J84" s="2" t="str">
        <f>IF(AND(K84=0,L84=0)=TRUE,"",IF(AND(K84&gt;0,L84&gt;0)=TRUE,VLOOKUP(LEFT(L84,4)*1,[1]PRODI_2019!$D$2:$E$70,2,FALSE),M84))</f>
        <v>AKUNTANSI D3</v>
      </c>
      <c r="K84" s="2">
        <f>_xlfn.IFNA(VLOOKUP(B84,[2]Data!$J$2:$K$224,1,FALSE),0)</f>
        <v>21210304</v>
      </c>
      <c r="L84" s="2">
        <f>_xlfn.IFNA(VLOOKUP(B84,[2]Data!$J$2:$K$224,2,FALSE),0)</f>
        <v>5501210013</v>
      </c>
      <c r="M84" s="2" t="s">
        <v>109</v>
      </c>
      <c r="N84" s="2" t="s">
        <v>78</v>
      </c>
      <c r="O84" s="2" t="s">
        <v>79</v>
      </c>
      <c r="P84" s="2" t="s">
        <v>1293</v>
      </c>
      <c r="Q84" s="2" t="s">
        <v>81</v>
      </c>
      <c r="R84" s="2" t="s">
        <v>82</v>
      </c>
      <c r="S84" s="2" t="s">
        <v>111</v>
      </c>
      <c r="T84" s="2" t="s">
        <v>1319</v>
      </c>
      <c r="U84" s="2" t="s">
        <v>160</v>
      </c>
      <c r="V84" s="2" t="s">
        <v>161</v>
      </c>
      <c r="W84" s="2">
        <v>2021</v>
      </c>
      <c r="X84" s="2">
        <v>80</v>
      </c>
      <c r="Y84" s="2">
        <v>81</v>
      </c>
      <c r="Z84" s="2">
        <v>88</v>
      </c>
      <c r="AA84" s="2"/>
      <c r="AB84" s="2"/>
      <c r="AC84" s="2"/>
      <c r="AD84" s="2" t="s">
        <v>1320</v>
      </c>
      <c r="AE84" s="2" t="s">
        <v>79</v>
      </c>
      <c r="AF84" s="2" t="s">
        <v>1321</v>
      </c>
      <c r="AG84" s="2" t="s">
        <v>1322</v>
      </c>
      <c r="AH84" s="2" t="s">
        <v>118</v>
      </c>
      <c r="AI84" s="2" t="s">
        <v>1323</v>
      </c>
      <c r="AJ84" s="2" t="s">
        <v>1324</v>
      </c>
      <c r="AK84" s="2" t="s">
        <v>1325</v>
      </c>
      <c r="AL84" s="2" t="s">
        <v>79</v>
      </c>
      <c r="AM84" s="2" t="s">
        <v>79</v>
      </c>
      <c r="AN84" s="2" t="s">
        <v>79</v>
      </c>
      <c r="AO84" s="2" t="s">
        <v>79</v>
      </c>
      <c r="AP84" s="2" t="s">
        <v>145</v>
      </c>
      <c r="AQ84" s="2" t="s">
        <v>318</v>
      </c>
      <c r="AR84" s="2" t="s">
        <v>118</v>
      </c>
      <c r="AS84" s="2" t="s">
        <v>3305</v>
      </c>
      <c r="AT84" s="2" t="s">
        <v>79</v>
      </c>
      <c r="AU84" s="2" t="s">
        <v>79</v>
      </c>
      <c r="AV84" s="2" t="s">
        <v>79</v>
      </c>
      <c r="AW84" s="2" t="s">
        <v>79</v>
      </c>
      <c r="AX84" s="2" t="s">
        <v>79</v>
      </c>
      <c r="AY84" s="2" t="s">
        <v>79</v>
      </c>
      <c r="AZ84" s="2" t="s">
        <v>79</v>
      </c>
      <c r="BA84" s="2" t="s">
        <v>79</v>
      </c>
      <c r="BB84" s="2" t="s">
        <v>79</v>
      </c>
      <c r="BC84" s="2" t="s">
        <v>79</v>
      </c>
      <c r="BD84" s="2" t="s">
        <v>79</v>
      </c>
      <c r="BE84" s="2" t="s">
        <v>79</v>
      </c>
      <c r="BF84" s="2" t="s">
        <v>79</v>
      </c>
      <c r="BG84" s="2" t="s">
        <v>79</v>
      </c>
      <c r="BH84" s="2" t="s">
        <v>79</v>
      </c>
      <c r="BI84" s="2" t="s">
        <v>79</v>
      </c>
      <c r="BJ84" s="2" t="s">
        <v>170</v>
      </c>
      <c r="BK84" s="2" t="s">
        <v>1326</v>
      </c>
      <c r="BL84" s="2" t="s">
        <v>122</v>
      </c>
      <c r="BM84" s="2" t="s">
        <v>127</v>
      </c>
      <c r="BN84" s="2" t="s">
        <v>1327</v>
      </c>
      <c r="BO84" s="2" t="s">
        <v>1328</v>
      </c>
      <c r="BP84" s="2" t="s">
        <v>122</v>
      </c>
      <c r="BQ84" s="2" t="s">
        <v>99</v>
      </c>
      <c r="BR84" s="2" t="s">
        <v>1329</v>
      </c>
      <c r="BS84" s="2" t="s">
        <v>79</v>
      </c>
      <c r="BT84" s="2" t="s">
        <v>118</v>
      </c>
      <c r="BU84" s="2" t="s">
        <v>1330</v>
      </c>
      <c r="BV84" s="2" t="s">
        <v>998</v>
      </c>
      <c r="BW84" s="2" t="s">
        <v>210</v>
      </c>
      <c r="BX84" s="2" t="s">
        <v>106</v>
      </c>
      <c r="BY84" s="2">
        <v>70</v>
      </c>
      <c r="BZ84" s="2">
        <v>60</v>
      </c>
      <c r="CA84" s="2">
        <v>0</v>
      </c>
      <c r="CB84" s="2">
        <v>500000</v>
      </c>
      <c r="CC84" s="2">
        <v>2</v>
      </c>
      <c r="CD84" s="3">
        <f>_xlfn.IFNA(VLOOKUP(M84,Sheet1!$B$4:$D$10,2,FALSE),"")</f>
        <v>43</v>
      </c>
      <c r="CE84" s="3">
        <f>_xlfn.IFNA(VLOOKUP(M84,Sheet1!$B$4:$D$10,3,FALSE),"")</f>
        <v>75</v>
      </c>
      <c r="CF84" s="3" t="str">
        <f t="shared" si="2"/>
        <v>lulus</v>
      </c>
      <c r="CG84" s="3" t="str">
        <f t="shared" si="3"/>
        <v>diterima</v>
      </c>
    </row>
    <row r="85" spans="1:85" x14ac:dyDescent="0.25">
      <c r="A85" s="2">
        <v>84</v>
      </c>
      <c r="B85" s="2">
        <v>21210401</v>
      </c>
      <c r="C85" s="2" t="s">
        <v>1331</v>
      </c>
      <c r="D85" s="2" t="s">
        <v>75</v>
      </c>
      <c r="E85" s="2" t="s">
        <v>76</v>
      </c>
      <c r="F85" s="2" t="s">
        <v>77</v>
      </c>
      <c r="G85" s="2">
        <v>2101</v>
      </c>
      <c r="H85" s="2" t="s">
        <v>3919</v>
      </c>
      <c r="I85" s="2" t="s">
        <v>3909</v>
      </c>
      <c r="J85" s="2" t="str">
        <f>IF(AND(K85=0,L85=0)=TRUE,"",IF(AND(K85&gt;0,L85&gt;0)=TRUE,VLOOKUP(LEFT(L85,4)*1,[1]PRODI_2019!$D$2:$E$70,2,FALSE),M85))</f>
        <v>AKUNTANSI D3</v>
      </c>
      <c r="K85" s="2">
        <f>_xlfn.IFNA(VLOOKUP(B85,[2]Data!$J$2:$K$224,1,FALSE),0)</f>
        <v>21210401</v>
      </c>
      <c r="L85" s="2">
        <f>_xlfn.IFNA(VLOOKUP(B85,[2]Data!$J$2:$K$224,2,FALSE),0)</f>
        <v>5501210023</v>
      </c>
      <c r="M85" s="2" t="s">
        <v>109</v>
      </c>
      <c r="N85" s="2" t="s">
        <v>157</v>
      </c>
      <c r="O85" s="2" t="s">
        <v>79</v>
      </c>
      <c r="P85" s="2" t="s">
        <v>1293</v>
      </c>
      <c r="Q85" s="2" t="s">
        <v>81</v>
      </c>
      <c r="R85" s="2" t="s">
        <v>82</v>
      </c>
      <c r="S85" s="2" t="s">
        <v>1265</v>
      </c>
      <c r="T85" s="2" t="s">
        <v>744</v>
      </c>
      <c r="U85" s="2" t="s">
        <v>160</v>
      </c>
      <c r="V85" s="2" t="s">
        <v>161</v>
      </c>
      <c r="W85" s="2">
        <v>2021</v>
      </c>
      <c r="X85" s="2">
        <v>89</v>
      </c>
      <c r="Y85" s="2">
        <v>87</v>
      </c>
      <c r="Z85" s="2">
        <v>91</v>
      </c>
      <c r="AA85" s="2"/>
      <c r="AB85" s="2"/>
      <c r="AC85" s="2"/>
      <c r="AD85" s="2" t="s">
        <v>1332</v>
      </c>
      <c r="AE85" s="2" t="s">
        <v>1332</v>
      </c>
      <c r="AF85" s="2" t="s">
        <v>501</v>
      </c>
      <c r="AG85" s="2" t="s">
        <v>389</v>
      </c>
      <c r="AH85" s="2" t="s">
        <v>212</v>
      </c>
      <c r="AI85" s="2" t="s">
        <v>1333</v>
      </c>
      <c r="AJ85" s="2" t="s">
        <v>1334</v>
      </c>
      <c r="AK85" s="2" t="s">
        <v>1335</v>
      </c>
      <c r="AL85" s="2" t="s">
        <v>79</v>
      </c>
      <c r="AM85" s="2" t="s">
        <v>79</v>
      </c>
      <c r="AN85" s="2" t="s">
        <v>79</v>
      </c>
      <c r="AO85" s="2" t="s">
        <v>79</v>
      </c>
      <c r="AP85" s="2" t="s">
        <v>145</v>
      </c>
      <c r="AQ85" s="2" t="s">
        <v>393</v>
      </c>
      <c r="AR85" s="2" t="s">
        <v>212</v>
      </c>
      <c r="AS85" s="2" t="s">
        <v>3305</v>
      </c>
      <c r="AT85" s="2" t="s">
        <v>79</v>
      </c>
      <c r="AU85" s="2" t="s">
        <v>79</v>
      </c>
      <c r="AV85" s="2" t="s">
        <v>79</v>
      </c>
      <c r="AW85" s="2" t="s">
        <v>79</v>
      </c>
      <c r="AX85" s="2" t="s">
        <v>79</v>
      </c>
      <c r="AY85" s="2" t="s">
        <v>79</v>
      </c>
      <c r="AZ85" s="2" t="s">
        <v>79</v>
      </c>
      <c r="BA85" s="2" t="s">
        <v>79</v>
      </c>
      <c r="BB85" s="2" t="s">
        <v>79</v>
      </c>
      <c r="BC85" s="2" t="s">
        <v>79</v>
      </c>
      <c r="BD85" s="2" t="s">
        <v>79</v>
      </c>
      <c r="BE85" s="2" t="s">
        <v>79</v>
      </c>
      <c r="BF85" s="2" t="s">
        <v>79</v>
      </c>
      <c r="BG85" s="2" t="s">
        <v>79</v>
      </c>
      <c r="BH85" s="2" t="s">
        <v>79</v>
      </c>
      <c r="BI85" s="2" t="s">
        <v>79</v>
      </c>
      <c r="BJ85" s="2" t="s">
        <v>1336</v>
      </c>
      <c r="BK85" s="2" t="s">
        <v>1337</v>
      </c>
      <c r="BL85" s="2" t="s">
        <v>190</v>
      </c>
      <c r="BM85" s="2" t="s">
        <v>99</v>
      </c>
      <c r="BN85" s="2" t="s">
        <v>1338</v>
      </c>
      <c r="BO85" s="2" t="s">
        <v>1339</v>
      </c>
      <c r="BP85" s="2" t="s">
        <v>122</v>
      </c>
      <c r="BQ85" s="2" t="s">
        <v>99</v>
      </c>
      <c r="BR85" s="2" t="s">
        <v>1332</v>
      </c>
      <c r="BS85" s="2" t="s">
        <v>79</v>
      </c>
      <c r="BT85" s="2" t="s">
        <v>212</v>
      </c>
      <c r="BU85" s="2" t="s">
        <v>1340</v>
      </c>
      <c r="BV85" s="2" t="s">
        <v>1341</v>
      </c>
      <c r="BW85" s="2" t="s">
        <v>105</v>
      </c>
      <c r="BX85" s="2" t="s">
        <v>177</v>
      </c>
      <c r="BY85" s="2">
        <v>30</v>
      </c>
      <c r="BZ85" s="2">
        <v>30</v>
      </c>
      <c r="CA85" s="2">
        <v>3500000</v>
      </c>
      <c r="CB85" s="2">
        <v>0</v>
      </c>
      <c r="CC85" s="2">
        <v>2</v>
      </c>
      <c r="CD85" s="3">
        <f>_xlfn.IFNA(VLOOKUP(M85,Sheet1!$B$4:$D$10,2,FALSE),"")</f>
        <v>43</v>
      </c>
      <c r="CE85" s="3">
        <f>_xlfn.IFNA(VLOOKUP(M85,Sheet1!$B$4:$D$10,3,FALSE),"")</f>
        <v>75</v>
      </c>
      <c r="CF85" s="3" t="str">
        <f t="shared" si="2"/>
        <v>lulus</v>
      </c>
      <c r="CG85" s="3" t="str">
        <f t="shared" si="3"/>
        <v>diterima</v>
      </c>
    </row>
    <row r="86" spans="1:85" x14ac:dyDescent="0.25">
      <c r="A86" s="2">
        <v>85</v>
      </c>
      <c r="B86" s="2">
        <v>21210431</v>
      </c>
      <c r="C86" s="2" t="s">
        <v>1342</v>
      </c>
      <c r="D86" s="2" t="s">
        <v>75</v>
      </c>
      <c r="E86" s="2" t="s">
        <v>76</v>
      </c>
      <c r="F86" s="2" t="s">
        <v>77</v>
      </c>
      <c r="G86" s="2">
        <v>2101</v>
      </c>
      <c r="H86" s="2" t="s">
        <v>3919</v>
      </c>
      <c r="I86" s="2" t="s">
        <v>3909</v>
      </c>
      <c r="J86" s="2" t="str">
        <f>IF(AND(K86=0,L86=0)=TRUE,"",IF(AND(K86&gt;0,L86&gt;0)=TRUE,VLOOKUP(LEFT(L86,4)*1,[1]PRODI_2019!$D$2:$E$70,2,FALSE),M86))</f>
        <v>AKUNTANSI D3</v>
      </c>
      <c r="K86" s="2">
        <f>_xlfn.IFNA(VLOOKUP(B86,[2]Data!$J$2:$K$224,1,FALSE),0)</f>
        <v>21210431</v>
      </c>
      <c r="L86" s="2">
        <f>_xlfn.IFNA(VLOOKUP(B86,[2]Data!$J$2:$K$224,2,FALSE),0)</f>
        <v>5501210026</v>
      </c>
      <c r="M86" s="2" t="s">
        <v>109</v>
      </c>
      <c r="N86" s="2" t="s">
        <v>157</v>
      </c>
      <c r="O86" s="2" t="s">
        <v>79</v>
      </c>
      <c r="P86" s="2" t="s">
        <v>1293</v>
      </c>
      <c r="Q86" s="2" t="s">
        <v>81</v>
      </c>
      <c r="R86" s="2" t="s">
        <v>82</v>
      </c>
      <c r="S86" s="2" t="s">
        <v>221</v>
      </c>
      <c r="T86" s="2" t="s">
        <v>180</v>
      </c>
      <c r="U86" s="2" t="s">
        <v>498</v>
      </c>
      <c r="V86" s="2" t="s">
        <v>114</v>
      </c>
      <c r="W86" s="2">
        <v>2020</v>
      </c>
      <c r="X86" s="2"/>
      <c r="Y86" s="2"/>
      <c r="Z86" s="2"/>
      <c r="AA86" s="2"/>
      <c r="AB86" s="2"/>
      <c r="AC86" s="2"/>
      <c r="AD86" s="2" t="s">
        <v>1343</v>
      </c>
      <c r="AE86" s="2" t="s">
        <v>79</v>
      </c>
      <c r="AF86" s="2" t="s">
        <v>1344</v>
      </c>
      <c r="AG86" s="2" t="s">
        <v>1345</v>
      </c>
      <c r="AH86" s="2" t="s">
        <v>212</v>
      </c>
      <c r="AI86" s="2" t="s">
        <v>1346</v>
      </c>
      <c r="AJ86" s="2" t="s">
        <v>1347</v>
      </c>
      <c r="AK86" s="2" t="s">
        <v>1348</v>
      </c>
      <c r="AL86" s="2" t="s">
        <v>79</v>
      </c>
      <c r="AM86" s="2" t="s">
        <v>79</v>
      </c>
      <c r="AN86" s="2" t="s">
        <v>79</v>
      </c>
      <c r="AO86" s="2" t="s">
        <v>79</v>
      </c>
      <c r="AP86" s="2" t="s">
        <v>145</v>
      </c>
      <c r="AQ86" s="2" t="s">
        <v>1349</v>
      </c>
      <c r="AR86" s="2" t="s">
        <v>165</v>
      </c>
      <c r="AS86" s="2" t="s">
        <v>3305</v>
      </c>
      <c r="AT86" s="2" t="s">
        <v>79</v>
      </c>
      <c r="AU86" s="2" t="s">
        <v>79</v>
      </c>
      <c r="AV86" s="2" t="s">
        <v>79</v>
      </c>
      <c r="AW86" s="2" t="s">
        <v>79</v>
      </c>
      <c r="AX86" s="2" t="s">
        <v>79</v>
      </c>
      <c r="AY86" s="2" t="s">
        <v>79</v>
      </c>
      <c r="AZ86" s="2" t="s">
        <v>79</v>
      </c>
      <c r="BA86" s="2" t="s">
        <v>79</v>
      </c>
      <c r="BB86" s="2" t="s">
        <v>79</v>
      </c>
      <c r="BC86" s="2" t="s">
        <v>79</v>
      </c>
      <c r="BD86" s="2" t="s">
        <v>79</v>
      </c>
      <c r="BE86" s="2" t="s">
        <v>79</v>
      </c>
      <c r="BF86" s="2" t="s">
        <v>79</v>
      </c>
      <c r="BG86" s="2" t="s">
        <v>79</v>
      </c>
      <c r="BH86" s="2" t="s">
        <v>79</v>
      </c>
      <c r="BI86" s="2" t="s">
        <v>79</v>
      </c>
      <c r="BJ86" s="2" t="s">
        <v>1350</v>
      </c>
      <c r="BK86" s="2" t="s">
        <v>1351</v>
      </c>
      <c r="BL86" s="2" t="s">
        <v>130</v>
      </c>
      <c r="BM86" s="2" t="s">
        <v>99</v>
      </c>
      <c r="BN86" s="2" t="s">
        <v>1352</v>
      </c>
      <c r="BO86" s="2" t="s">
        <v>1353</v>
      </c>
      <c r="BP86" s="2" t="s">
        <v>122</v>
      </c>
      <c r="BQ86" s="2" t="s">
        <v>102</v>
      </c>
      <c r="BR86" s="2" t="s">
        <v>1354</v>
      </c>
      <c r="BS86" s="2" t="s">
        <v>79</v>
      </c>
      <c r="BT86" s="2" t="s">
        <v>212</v>
      </c>
      <c r="BU86" s="2" t="s">
        <v>1355</v>
      </c>
      <c r="BV86" s="2" t="s">
        <v>1306</v>
      </c>
      <c r="BW86" s="2" t="s">
        <v>105</v>
      </c>
      <c r="BX86" s="2" t="s">
        <v>177</v>
      </c>
      <c r="BY86" s="2">
        <v>132</v>
      </c>
      <c r="BZ86" s="2">
        <v>130</v>
      </c>
      <c r="CA86" s="2">
        <v>1500000</v>
      </c>
      <c r="CB86" s="2">
        <v>500000</v>
      </c>
      <c r="CC86" s="2">
        <v>3</v>
      </c>
      <c r="CD86" s="3">
        <f>_xlfn.IFNA(VLOOKUP(M86,Sheet1!$B$4:$D$10,2,FALSE),"")</f>
        <v>43</v>
      </c>
      <c r="CE86" s="3">
        <f>_xlfn.IFNA(VLOOKUP(M86,Sheet1!$B$4:$D$10,3,FALSE),"")</f>
        <v>75</v>
      </c>
      <c r="CF86" s="3" t="str">
        <f t="shared" si="2"/>
        <v>lulus</v>
      </c>
      <c r="CG86" s="3" t="str">
        <f t="shared" si="3"/>
        <v>diterima</v>
      </c>
    </row>
    <row r="87" spans="1:85" x14ac:dyDescent="0.25">
      <c r="A87" s="2">
        <v>86</v>
      </c>
      <c r="B87" s="2">
        <v>21210436</v>
      </c>
      <c r="C87" s="2" t="s">
        <v>1356</v>
      </c>
      <c r="D87" s="2" t="s">
        <v>75</v>
      </c>
      <c r="E87" s="2" t="s">
        <v>76</v>
      </c>
      <c r="F87" s="2" t="s">
        <v>77</v>
      </c>
      <c r="G87" s="2">
        <v>2101</v>
      </c>
      <c r="H87" s="2" t="s">
        <v>3919</v>
      </c>
      <c r="I87" s="2" t="s">
        <v>3909</v>
      </c>
      <c r="J87" s="2" t="str">
        <f>IF(AND(K87=0,L87=0)=TRUE,"",IF(AND(K87&gt;0,L87&gt;0)=TRUE,VLOOKUP(LEFT(L87,4)*1,[1]PRODI_2019!$D$2:$E$70,2,FALSE),M87))</f>
        <v>PERPAJAKAN</v>
      </c>
      <c r="K87" s="2">
        <f>_xlfn.IFNA(VLOOKUP(B87,[2]Data!$J$2:$K$224,1,FALSE),0)</f>
        <v>21210436</v>
      </c>
      <c r="L87" s="2">
        <f>_xlfn.IFNA(VLOOKUP(B87,[2]Data!$J$2:$K$224,2,FALSE),0)</f>
        <v>5503210017</v>
      </c>
      <c r="M87" s="2" t="s">
        <v>78</v>
      </c>
      <c r="N87" s="2" t="s">
        <v>109</v>
      </c>
      <c r="O87" s="2" t="s">
        <v>79</v>
      </c>
      <c r="P87" s="2" t="s">
        <v>1293</v>
      </c>
      <c r="Q87" s="2" t="s">
        <v>81</v>
      </c>
      <c r="R87" s="2" t="s">
        <v>82</v>
      </c>
      <c r="S87" s="2" t="s">
        <v>202</v>
      </c>
      <c r="T87" s="2" t="s">
        <v>572</v>
      </c>
      <c r="U87" s="2" t="s">
        <v>160</v>
      </c>
      <c r="V87" s="2" t="s">
        <v>161</v>
      </c>
      <c r="W87" s="2">
        <v>2021</v>
      </c>
      <c r="X87" s="2">
        <v>86</v>
      </c>
      <c r="Y87" s="2">
        <v>86</v>
      </c>
      <c r="Z87" s="2">
        <v>85</v>
      </c>
      <c r="AA87" s="2"/>
      <c r="AB87" s="2"/>
      <c r="AC87" s="2"/>
      <c r="AD87" s="2" t="s">
        <v>1357</v>
      </c>
      <c r="AE87" s="2" t="s">
        <v>1357</v>
      </c>
      <c r="AF87" s="2" t="s">
        <v>1358</v>
      </c>
      <c r="AG87" s="2" t="s">
        <v>575</v>
      </c>
      <c r="AH87" s="2" t="s">
        <v>165</v>
      </c>
      <c r="AI87" s="2" t="s">
        <v>1359</v>
      </c>
      <c r="AJ87" s="2" t="s">
        <v>1360</v>
      </c>
      <c r="AK87" s="2" t="s">
        <v>1361</v>
      </c>
      <c r="AL87" s="2" t="s">
        <v>79</v>
      </c>
      <c r="AM87" s="2" t="s">
        <v>79</v>
      </c>
      <c r="AN87" s="2" t="s">
        <v>79</v>
      </c>
      <c r="AO87" s="2" t="s">
        <v>79</v>
      </c>
      <c r="AP87" s="2" t="s">
        <v>145</v>
      </c>
      <c r="AQ87" s="2" t="s">
        <v>1362</v>
      </c>
      <c r="AR87" s="2" t="s">
        <v>165</v>
      </c>
      <c r="AS87" s="2" t="s">
        <v>3305</v>
      </c>
      <c r="AT87" s="2" t="s">
        <v>79</v>
      </c>
      <c r="AU87" s="2" t="s">
        <v>79</v>
      </c>
      <c r="AV87" s="2" t="s">
        <v>79</v>
      </c>
      <c r="AW87" s="2" t="s">
        <v>79</v>
      </c>
      <c r="AX87" s="2" t="s">
        <v>79</v>
      </c>
      <c r="AY87" s="2" t="s">
        <v>79</v>
      </c>
      <c r="AZ87" s="2" t="s">
        <v>79</v>
      </c>
      <c r="BA87" s="2" t="s">
        <v>79</v>
      </c>
      <c r="BB87" s="2" t="s">
        <v>79</v>
      </c>
      <c r="BC87" s="2" t="s">
        <v>79</v>
      </c>
      <c r="BD87" s="2" t="s">
        <v>79</v>
      </c>
      <c r="BE87" s="2" t="s">
        <v>79</v>
      </c>
      <c r="BF87" s="2" t="s">
        <v>79</v>
      </c>
      <c r="BG87" s="2" t="s">
        <v>79</v>
      </c>
      <c r="BH87" s="2" t="s">
        <v>79</v>
      </c>
      <c r="BI87" s="2" t="s">
        <v>79</v>
      </c>
      <c r="BJ87" s="2" t="s">
        <v>1363</v>
      </c>
      <c r="BK87" s="2" t="s">
        <v>1364</v>
      </c>
      <c r="BL87" s="2" t="s">
        <v>349</v>
      </c>
      <c r="BM87" s="2" t="s">
        <v>99</v>
      </c>
      <c r="BN87" s="2" t="s">
        <v>1365</v>
      </c>
      <c r="BO87" s="2" t="s">
        <v>1366</v>
      </c>
      <c r="BP87" s="2" t="s">
        <v>122</v>
      </c>
      <c r="BQ87" s="2" t="s">
        <v>99</v>
      </c>
      <c r="BR87" s="2" t="s">
        <v>1357</v>
      </c>
      <c r="BS87" s="2" t="s">
        <v>79</v>
      </c>
      <c r="BT87" s="2" t="s">
        <v>165</v>
      </c>
      <c r="BU87" s="2" t="s">
        <v>1367</v>
      </c>
      <c r="BV87" s="2" t="s">
        <v>1341</v>
      </c>
      <c r="BW87" s="2" t="s">
        <v>105</v>
      </c>
      <c r="BX87" s="2" t="s">
        <v>177</v>
      </c>
      <c r="BY87" s="2">
        <v>96</v>
      </c>
      <c r="BZ87" s="2">
        <v>60</v>
      </c>
      <c r="CA87" s="2">
        <v>1000000</v>
      </c>
      <c r="CB87" s="2">
        <v>0</v>
      </c>
      <c r="CC87" s="2">
        <v>3</v>
      </c>
      <c r="CD87" s="3">
        <f>_xlfn.IFNA(VLOOKUP(M87,Sheet1!$B$4:$D$10,2,FALSE),"")</f>
        <v>37</v>
      </c>
      <c r="CE87" s="3">
        <f>_xlfn.IFNA(VLOOKUP(M87,Sheet1!$B$4:$D$10,3,FALSE),"")</f>
        <v>70</v>
      </c>
      <c r="CF87" s="3" t="str">
        <f t="shared" si="2"/>
        <v>lulus</v>
      </c>
      <c r="CG87" s="3" t="str">
        <f t="shared" si="3"/>
        <v>diterima</v>
      </c>
    </row>
    <row r="88" spans="1:85" x14ac:dyDescent="0.25">
      <c r="A88" s="2">
        <v>87</v>
      </c>
      <c r="B88" s="2">
        <v>21210439</v>
      </c>
      <c r="C88" s="2" t="s">
        <v>1368</v>
      </c>
      <c r="D88" s="2" t="s">
        <v>75</v>
      </c>
      <c r="E88" s="2" t="s">
        <v>76</v>
      </c>
      <c r="F88" s="2" t="s">
        <v>77</v>
      </c>
      <c r="G88" s="2">
        <v>2101</v>
      </c>
      <c r="H88" s="2" t="s">
        <v>3919</v>
      </c>
      <c r="I88" s="2" t="s">
        <v>3909</v>
      </c>
      <c r="J88" s="2" t="str">
        <f>IF(AND(K88=0,L88=0)=TRUE,"",IF(AND(K88&gt;0,L88&gt;0)=TRUE,VLOOKUP(LEFT(L88,4)*1,[1]PRODI_2019!$D$2:$E$70,2,FALSE),M88))</f>
        <v>PERBANKAN DAN KEUANGAN</v>
      </c>
      <c r="K88" s="2">
        <f>_xlfn.IFNA(VLOOKUP(B88,[2]Data!$J$2:$K$224,1,FALSE),0)</f>
        <v>21210439</v>
      </c>
      <c r="L88" s="2">
        <f>_xlfn.IFNA(VLOOKUP(B88,[2]Data!$J$2:$K$224,2,FALSE),0)</f>
        <v>5504210005</v>
      </c>
      <c r="M88" s="2" t="s">
        <v>157</v>
      </c>
      <c r="N88" s="2" t="s">
        <v>78</v>
      </c>
      <c r="O88" s="2" t="s">
        <v>79</v>
      </c>
      <c r="P88" s="2" t="s">
        <v>1293</v>
      </c>
      <c r="Q88" s="2" t="s">
        <v>110</v>
      </c>
      <c r="R88" s="2" t="s">
        <v>82</v>
      </c>
      <c r="S88" s="2" t="s">
        <v>221</v>
      </c>
      <c r="T88" s="2" t="s">
        <v>1369</v>
      </c>
      <c r="U88" s="2" t="s">
        <v>160</v>
      </c>
      <c r="V88" s="2" t="s">
        <v>161</v>
      </c>
      <c r="W88" s="2">
        <v>2021</v>
      </c>
      <c r="X88" s="2">
        <v>73</v>
      </c>
      <c r="Y88" s="2">
        <v>74</v>
      </c>
      <c r="Z88" s="2">
        <v>85</v>
      </c>
      <c r="AA88" s="2"/>
      <c r="AB88" s="2"/>
      <c r="AC88" s="2"/>
      <c r="AD88" s="2" t="s">
        <v>1370</v>
      </c>
      <c r="AE88" s="2" t="s">
        <v>1371</v>
      </c>
      <c r="AF88" s="2" t="s">
        <v>1372</v>
      </c>
      <c r="AG88" s="2" t="s">
        <v>562</v>
      </c>
      <c r="AH88" s="2" t="s">
        <v>212</v>
      </c>
      <c r="AI88" s="2" t="s">
        <v>1373</v>
      </c>
      <c r="AJ88" s="2" t="s">
        <v>1374</v>
      </c>
      <c r="AK88" s="2" t="s">
        <v>1375</v>
      </c>
      <c r="AL88" s="2" t="s">
        <v>79</v>
      </c>
      <c r="AM88" s="2" t="s">
        <v>79</v>
      </c>
      <c r="AN88" s="2" t="s">
        <v>79</v>
      </c>
      <c r="AO88" s="2" t="s">
        <v>79</v>
      </c>
      <c r="AP88" s="2" t="s">
        <v>145</v>
      </c>
      <c r="AQ88" s="2" t="s">
        <v>566</v>
      </c>
      <c r="AR88" s="2" t="s">
        <v>212</v>
      </c>
      <c r="AS88" s="2" t="s">
        <v>3305</v>
      </c>
      <c r="AT88" s="2" t="s">
        <v>79</v>
      </c>
      <c r="AU88" s="2" t="s">
        <v>79</v>
      </c>
      <c r="AV88" s="2" t="s">
        <v>79</v>
      </c>
      <c r="AW88" s="2" t="s">
        <v>79</v>
      </c>
      <c r="AX88" s="2" t="s">
        <v>79</v>
      </c>
      <c r="AY88" s="2" t="s">
        <v>79</v>
      </c>
      <c r="AZ88" s="2" t="s">
        <v>79</v>
      </c>
      <c r="BA88" s="2" t="s">
        <v>79</v>
      </c>
      <c r="BB88" s="2" t="s">
        <v>79</v>
      </c>
      <c r="BC88" s="2" t="s">
        <v>79</v>
      </c>
      <c r="BD88" s="2" t="s">
        <v>79</v>
      </c>
      <c r="BE88" s="2" t="s">
        <v>79</v>
      </c>
      <c r="BF88" s="2" t="s">
        <v>79</v>
      </c>
      <c r="BG88" s="2" t="s">
        <v>79</v>
      </c>
      <c r="BH88" s="2" t="s">
        <v>79</v>
      </c>
      <c r="BI88" s="2" t="s">
        <v>79</v>
      </c>
      <c r="BJ88" s="2" t="s">
        <v>1376</v>
      </c>
      <c r="BK88" s="2" t="s">
        <v>1377</v>
      </c>
      <c r="BL88" s="2" t="s">
        <v>130</v>
      </c>
      <c r="BM88" s="2" t="s">
        <v>99</v>
      </c>
      <c r="BN88" s="2" t="s">
        <v>1378</v>
      </c>
      <c r="BO88" s="2" t="s">
        <v>1379</v>
      </c>
      <c r="BP88" s="2" t="s">
        <v>122</v>
      </c>
      <c r="BQ88" s="2" t="s">
        <v>1274</v>
      </c>
      <c r="BR88" s="2" t="s">
        <v>1370</v>
      </c>
      <c r="BS88" s="2" t="s">
        <v>79</v>
      </c>
      <c r="BT88" s="2" t="s">
        <v>212</v>
      </c>
      <c r="BU88" s="2" t="s">
        <v>1380</v>
      </c>
      <c r="BV88" s="2" t="s">
        <v>1306</v>
      </c>
      <c r="BW88" s="2" t="s">
        <v>105</v>
      </c>
      <c r="BX88" s="2" t="s">
        <v>177</v>
      </c>
      <c r="BY88" s="2">
        <v>60</v>
      </c>
      <c r="BZ88" s="2">
        <v>36</v>
      </c>
      <c r="CA88" s="2">
        <v>100000</v>
      </c>
      <c r="CB88" s="2">
        <v>0</v>
      </c>
      <c r="CC88" s="2">
        <v>6</v>
      </c>
      <c r="CD88" s="3">
        <f>_xlfn.IFNA(VLOOKUP(M88,Sheet1!$B$4:$D$10,2,FALSE),"")</f>
        <v>13</v>
      </c>
      <c r="CE88" s="3">
        <f>_xlfn.IFNA(VLOOKUP(M88,Sheet1!$B$4:$D$10,3,FALSE),"")</f>
        <v>52</v>
      </c>
      <c r="CF88" s="3" t="str">
        <f t="shared" si="2"/>
        <v>lulus</v>
      </c>
      <c r="CG88" s="3" t="str">
        <f t="shared" si="3"/>
        <v>diterima</v>
      </c>
    </row>
    <row r="89" spans="1:85" x14ac:dyDescent="0.25">
      <c r="A89" s="2">
        <v>88</v>
      </c>
      <c r="B89" s="2">
        <v>21210476</v>
      </c>
      <c r="C89" s="2" t="s">
        <v>1381</v>
      </c>
      <c r="D89" s="2" t="s">
        <v>75</v>
      </c>
      <c r="E89" s="2" t="s">
        <v>76</v>
      </c>
      <c r="F89" s="2" t="s">
        <v>77</v>
      </c>
      <c r="G89" s="2">
        <v>2101</v>
      </c>
      <c r="H89" s="2" t="s">
        <v>3919</v>
      </c>
      <c r="I89" s="2" t="s">
        <v>3909</v>
      </c>
      <c r="J89" s="2" t="str">
        <f>IF(AND(K89=0,L89=0)=TRUE,"",IF(AND(K89&gt;0,L89&gt;0)=TRUE,VLOOKUP(LEFT(L89,4)*1,[1]PRODI_2019!$D$2:$E$70,2,FALSE),M89))</f>
        <v>PERBANKAN DAN KEUANGAN</v>
      </c>
      <c r="K89" s="2">
        <f>_xlfn.IFNA(VLOOKUP(B89,[2]Data!$J$2:$K$224,1,FALSE),0)</f>
        <v>21210476</v>
      </c>
      <c r="L89" s="2">
        <f>_xlfn.IFNA(VLOOKUP(B89,[2]Data!$J$2:$K$224,2,FALSE),0)</f>
        <v>5504210012</v>
      </c>
      <c r="M89" s="2" t="s">
        <v>157</v>
      </c>
      <c r="N89" s="2" t="s">
        <v>78</v>
      </c>
      <c r="O89" s="2" t="s">
        <v>79</v>
      </c>
      <c r="P89" s="2" t="s">
        <v>1293</v>
      </c>
      <c r="Q89" s="2" t="s">
        <v>110</v>
      </c>
      <c r="R89" s="2" t="s">
        <v>82</v>
      </c>
      <c r="S89" s="2" t="s">
        <v>221</v>
      </c>
      <c r="T89" s="2" t="s">
        <v>497</v>
      </c>
      <c r="U89" s="2" t="s">
        <v>113</v>
      </c>
      <c r="V89" s="2" t="s">
        <v>161</v>
      </c>
      <c r="W89" s="2">
        <v>2021</v>
      </c>
      <c r="X89" s="2"/>
      <c r="Y89" s="2"/>
      <c r="Z89" s="2"/>
      <c r="AA89" s="2"/>
      <c r="AB89" s="2"/>
      <c r="AC89" s="2"/>
      <c r="AD89" s="2" t="s">
        <v>1382</v>
      </c>
      <c r="AE89" s="2" t="s">
        <v>1383</v>
      </c>
      <c r="AF89" s="2" t="s">
        <v>1384</v>
      </c>
      <c r="AG89" s="2" t="s">
        <v>575</v>
      </c>
      <c r="AH89" s="2" t="s">
        <v>165</v>
      </c>
      <c r="AI89" s="2" t="s">
        <v>1385</v>
      </c>
      <c r="AJ89" s="2" t="s">
        <v>1386</v>
      </c>
      <c r="AK89" s="2" t="s">
        <v>1387</v>
      </c>
      <c r="AL89" s="2" t="s">
        <v>79</v>
      </c>
      <c r="AM89" s="2" t="s">
        <v>79</v>
      </c>
      <c r="AN89" s="2" t="s">
        <v>79</v>
      </c>
      <c r="AO89" s="2" t="s">
        <v>79</v>
      </c>
      <c r="AP89" s="2" t="s">
        <v>233</v>
      </c>
      <c r="AQ89" s="2" t="s">
        <v>1388</v>
      </c>
      <c r="AR89" s="2" t="s">
        <v>165</v>
      </c>
      <c r="AS89" s="2" t="s">
        <v>3305</v>
      </c>
      <c r="AT89" s="2" t="s">
        <v>79</v>
      </c>
      <c r="AU89" s="2" t="s">
        <v>79</v>
      </c>
      <c r="AV89" s="2" t="s">
        <v>79</v>
      </c>
      <c r="AW89" s="2" t="s">
        <v>79</v>
      </c>
      <c r="AX89" s="2" t="s">
        <v>79</v>
      </c>
      <c r="AY89" s="2" t="s">
        <v>79</v>
      </c>
      <c r="AZ89" s="2" t="s">
        <v>79</v>
      </c>
      <c r="BA89" s="2" t="s">
        <v>79</v>
      </c>
      <c r="BB89" s="2" t="s">
        <v>79</v>
      </c>
      <c r="BC89" s="2" t="s">
        <v>79</v>
      </c>
      <c r="BD89" s="2" t="s">
        <v>79</v>
      </c>
      <c r="BE89" s="2" t="s">
        <v>79</v>
      </c>
      <c r="BF89" s="2" t="s">
        <v>79</v>
      </c>
      <c r="BG89" s="2" t="s">
        <v>79</v>
      </c>
      <c r="BH89" s="2" t="s">
        <v>79</v>
      </c>
      <c r="BI89" s="2" t="s">
        <v>79</v>
      </c>
      <c r="BJ89" s="2" t="s">
        <v>1389</v>
      </c>
      <c r="BK89" s="2" t="s">
        <v>1390</v>
      </c>
      <c r="BL89" s="2" t="s">
        <v>844</v>
      </c>
      <c r="BM89" s="2" t="s">
        <v>1274</v>
      </c>
      <c r="BN89" s="2" t="s">
        <v>1391</v>
      </c>
      <c r="BO89" s="2" t="s">
        <v>1392</v>
      </c>
      <c r="BP89" s="2" t="s">
        <v>122</v>
      </c>
      <c r="BQ89" s="2" t="s">
        <v>1274</v>
      </c>
      <c r="BR89" s="2" t="s">
        <v>1393</v>
      </c>
      <c r="BS89" s="2" t="s">
        <v>79</v>
      </c>
      <c r="BT89" s="2" t="s">
        <v>165</v>
      </c>
      <c r="BU89" s="2" t="s">
        <v>1385</v>
      </c>
      <c r="BV89" s="2" t="s">
        <v>1306</v>
      </c>
      <c r="BW89" s="2" t="s">
        <v>105</v>
      </c>
      <c r="BX89" s="2" t="s">
        <v>106</v>
      </c>
      <c r="BY89" s="2">
        <v>46</v>
      </c>
      <c r="BZ89" s="2">
        <v>15</v>
      </c>
      <c r="CA89" s="2">
        <v>0</v>
      </c>
      <c r="CB89" s="2">
        <v>500000</v>
      </c>
      <c r="CC89" s="2">
        <v>2</v>
      </c>
      <c r="CD89" s="3">
        <f>_xlfn.IFNA(VLOOKUP(M89,Sheet1!$B$4:$D$10,2,FALSE),"")</f>
        <v>13</v>
      </c>
      <c r="CE89" s="3">
        <f>_xlfn.IFNA(VLOOKUP(M89,Sheet1!$B$4:$D$10,3,FALSE),"")</f>
        <v>52</v>
      </c>
      <c r="CF89" s="3" t="str">
        <f t="shared" si="2"/>
        <v>lulus</v>
      </c>
      <c r="CG89" s="3" t="str">
        <f t="shared" si="3"/>
        <v>diterima</v>
      </c>
    </row>
    <row r="90" spans="1:85" x14ac:dyDescent="0.25">
      <c r="A90" s="2">
        <v>89</v>
      </c>
      <c r="B90" s="2">
        <v>21210500</v>
      </c>
      <c r="C90" s="2" t="s">
        <v>1394</v>
      </c>
      <c r="D90" s="2" t="s">
        <v>75</v>
      </c>
      <c r="E90" s="2" t="s">
        <v>76</v>
      </c>
      <c r="F90" s="2" t="s">
        <v>77</v>
      </c>
      <c r="G90" s="2">
        <v>2101</v>
      </c>
      <c r="H90" s="2" t="s">
        <v>3919</v>
      </c>
      <c r="I90" s="2" t="s">
        <v>3909</v>
      </c>
      <c r="J90" s="2" t="str">
        <f>IF(AND(K90=0,L90=0)=TRUE,"",IF(AND(K90&gt;0,L90&gt;0)=TRUE,VLOOKUP(LEFT(L90,4)*1,[1]PRODI_2019!$D$2:$E$70,2,FALSE),M90))</f>
        <v>MANAJEMEN PEMASARAN (D3)</v>
      </c>
      <c r="K90" s="2">
        <f>_xlfn.IFNA(VLOOKUP(B90,[2]Data!$J$2:$K$224,1,FALSE),0)</f>
        <v>21210500</v>
      </c>
      <c r="L90" s="2">
        <f>_xlfn.IFNA(VLOOKUP(B90,[2]Data!$J$2:$K$224,2,FALSE),0)</f>
        <v>5502210008</v>
      </c>
      <c r="M90" s="2" t="s">
        <v>108</v>
      </c>
      <c r="N90" s="2" t="s">
        <v>109</v>
      </c>
      <c r="O90" s="2" t="s">
        <v>79</v>
      </c>
      <c r="P90" s="2" t="s">
        <v>1293</v>
      </c>
      <c r="Q90" s="2" t="s">
        <v>81</v>
      </c>
      <c r="R90" s="2" t="s">
        <v>82</v>
      </c>
      <c r="S90" s="2" t="s">
        <v>202</v>
      </c>
      <c r="T90" s="2" t="s">
        <v>1395</v>
      </c>
      <c r="U90" s="2" t="s">
        <v>160</v>
      </c>
      <c r="V90" s="2" t="s">
        <v>114</v>
      </c>
      <c r="W90" s="2">
        <v>2021</v>
      </c>
      <c r="X90" s="2">
        <v>81</v>
      </c>
      <c r="Y90" s="2">
        <v>87</v>
      </c>
      <c r="Z90" s="2">
        <v>88</v>
      </c>
      <c r="AA90" s="2"/>
      <c r="AB90" s="2"/>
      <c r="AC90" s="2"/>
      <c r="AD90" s="2" t="s">
        <v>1396</v>
      </c>
      <c r="AE90" s="2" t="s">
        <v>79</v>
      </c>
      <c r="AF90" s="2" t="s">
        <v>1397</v>
      </c>
      <c r="AG90" s="2" t="s">
        <v>206</v>
      </c>
      <c r="AH90" s="2" t="s">
        <v>165</v>
      </c>
      <c r="AI90" s="2" t="s">
        <v>1398</v>
      </c>
      <c r="AJ90" s="2" t="s">
        <v>1399</v>
      </c>
      <c r="AK90" s="2" t="s">
        <v>1400</v>
      </c>
      <c r="AL90" s="2" t="s">
        <v>79</v>
      </c>
      <c r="AM90" s="2" t="s">
        <v>79</v>
      </c>
      <c r="AN90" s="2" t="s">
        <v>79</v>
      </c>
      <c r="AO90" s="2" t="s">
        <v>79</v>
      </c>
      <c r="AP90" s="2" t="s">
        <v>145</v>
      </c>
      <c r="AQ90" s="2" t="s">
        <v>959</v>
      </c>
      <c r="AR90" s="2" t="s">
        <v>165</v>
      </c>
      <c r="AS90" s="2" t="s">
        <v>3305</v>
      </c>
      <c r="AT90" s="2" t="s">
        <v>79</v>
      </c>
      <c r="AU90" s="2" t="s">
        <v>79</v>
      </c>
      <c r="AV90" s="2" t="s">
        <v>79</v>
      </c>
      <c r="AW90" s="2" t="s">
        <v>79</v>
      </c>
      <c r="AX90" s="2" t="s">
        <v>79</v>
      </c>
      <c r="AY90" s="2" t="s">
        <v>79</v>
      </c>
      <c r="AZ90" s="2" t="s">
        <v>79</v>
      </c>
      <c r="BA90" s="2" t="s">
        <v>79</v>
      </c>
      <c r="BB90" s="2" t="s">
        <v>79</v>
      </c>
      <c r="BC90" s="2" t="s">
        <v>79</v>
      </c>
      <c r="BD90" s="2" t="s">
        <v>79</v>
      </c>
      <c r="BE90" s="2" t="s">
        <v>79</v>
      </c>
      <c r="BF90" s="2" t="s">
        <v>79</v>
      </c>
      <c r="BG90" s="2" t="s">
        <v>79</v>
      </c>
      <c r="BH90" s="2" t="s">
        <v>79</v>
      </c>
      <c r="BI90" s="2" t="s">
        <v>79</v>
      </c>
      <c r="BJ90" s="2" t="s">
        <v>1401</v>
      </c>
      <c r="BK90" s="2" t="s">
        <v>1402</v>
      </c>
      <c r="BL90" s="2" t="s">
        <v>172</v>
      </c>
      <c r="BM90" s="2" t="s">
        <v>102</v>
      </c>
      <c r="BN90" s="2" t="s">
        <v>1403</v>
      </c>
      <c r="BO90" s="2" t="s">
        <v>1404</v>
      </c>
      <c r="BP90" s="2" t="s">
        <v>122</v>
      </c>
      <c r="BQ90" s="2" t="s">
        <v>99</v>
      </c>
      <c r="BR90" s="2" t="s">
        <v>1405</v>
      </c>
      <c r="BS90" s="2" t="s">
        <v>79</v>
      </c>
      <c r="BT90" s="2" t="s">
        <v>165</v>
      </c>
      <c r="BU90" s="2" t="s">
        <v>1406</v>
      </c>
      <c r="BV90" s="2" t="s">
        <v>1407</v>
      </c>
      <c r="BW90" s="2" t="s">
        <v>105</v>
      </c>
      <c r="BX90" s="2" t="s">
        <v>177</v>
      </c>
      <c r="BY90" s="2">
        <v>60</v>
      </c>
      <c r="BZ90" s="2">
        <v>60</v>
      </c>
      <c r="CA90" s="2">
        <v>4000000</v>
      </c>
      <c r="CB90" s="2">
        <v>0</v>
      </c>
      <c r="CC90" s="2">
        <v>2</v>
      </c>
      <c r="CD90" s="3">
        <f>_xlfn.IFNA(VLOOKUP(M90,Sheet1!$B$4:$D$10,2,FALSE),"")</f>
        <v>38</v>
      </c>
      <c r="CE90" s="3">
        <f>_xlfn.IFNA(VLOOKUP(M90,Sheet1!$B$4:$D$10,3,FALSE),"")</f>
        <v>61</v>
      </c>
      <c r="CF90" s="3" t="str">
        <f t="shared" si="2"/>
        <v>lulus</v>
      </c>
      <c r="CG90" s="3" t="str">
        <f t="shared" si="3"/>
        <v>diterima</v>
      </c>
    </row>
    <row r="91" spans="1:85" x14ac:dyDescent="0.25">
      <c r="A91" s="2">
        <v>90</v>
      </c>
      <c r="B91" s="2">
        <v>21211316</v>
      </c>
      <c r="C91" s="2" t="s">
        <v>1408</v>
      </c>
      <c r="D91" s="2" t="s">
        <v>75</v>
      </c>
      <c r="E91" s="2" t="s">
        <v>76</v>
      </c>
      <c r="F91" s="2" t="s">
        <v>77</v>
      </c>
      <c r="G91" s="2">
        <v>2101</v>
      </c>
      <c r="H91" s="2" t="s">
        <v>3919</v>
      </c>
      <c r="I91" s="2" t="s">
        <v>3909</v>
      </c>
      <c r="J91" s="2" t="str">
        <f>IF(AND(K91=0,L91=0)=TRUE,"",IF(AND(K91&gt;0,L91&gt;0)=TRUE,VLOOKUP(LEFT(L91,4)*1,[1]PRODI_2019!$D$2:$E$70,2,FALSE),M91))</f>
        <v>MANAJEMEN PEMASARAN (D3)</v>
      </c>
      <c r="K91" s="2">
        <f>_xlfn.IFNA(VLOOKUP(B91,[2]Data!$J$2:$K$224,1,FALSE),0)</f>
        <v>21211316</v>
      </c>
      <c r="L91" s="2">
        <f>_xlfn.IFNA(VLOOKUP(B91,[2]Data!$J$2:$K$224,2,FALSE),0)</f>
        <v>5502210012</v>
      </c>
      <c r="M91" s="2" t="s">
        <v>108</v>
      </c>
      <c r="N91" s="2" t="s">
        <v>109</v>
      </c>
      <c r="O91" s="2" t="s">
        <v>79</v>
      </c>
      <c r="P91" s="2" t="s">
        <v>1293</v>
      </c>
      <c r="Q91" s="2" t="s">
        <v>110</v>
      </c>
      <c r="R91" s="2" t="s">
        <v>82</v>
      </c>
      <c r="S91" s="2" t="s">
        <v>467</v>
      </c>
      <c r="T91" s="2" t="s">
        <v>1409</v>
      </c>
      <c r="U91" s="2" t="s">
        <v>160</v>
      </c>
      <c r="V91" s="2" t="s">
        <v>114</v>
      </c>
      <c r="W91" s="2">
        <v>2021</v>
      </c>
      <c r="X91" s="2"/>
      <c r="Y91" s="2"/>
      <c r="Z91" s="2"/>
      <c r="AA91" s="2"/>
      <c r="AB91" s="2"/>
      <c r="AC91" s="2"/>
      <c r="AD91" s="2" t="s">
        <v>1410</v>
      </c>
      <c r="AE91" s="2" t="s">
        <v>79</v>
      </c>
      <c r="AF91" s="2" t="s">
        <v>1411</v>
      </c>
      <c r="AG91" s="2" t="s">
        <v>298</v>
      </c>
      <c r="AH91" s="2" t="s">
        <v>165</v>
      </c>
      <c r="AI91" s="2" t="s">
        <v>1412</v>
      </c>
      <c r="AJ91" s="2" t="s">
        <v>1413</v>
      </c>
      <c r="AK91" s="2" t="s">
        <v>1414</v>
      </c>
      <c r="AL91" s="2" t="s">
        <v>79</v>
      </c>
      <c r="AM91" s="2" t="s">
        <v>79</v>
      </c>
      <c r="AN91" s="2" t="s">
        <v>79</v>
      </c>
      <c r="AO91" s="2" t="s">
        <v>79</v>
      </c>
      <c r="AP91" s="2" t="s">
        <v>210</v>
      </c>
      <c r="AQ91" s="2" t="s">
        <v>534</v>
      </c>
      <c r="AR91" s="2" t="s">
        <v>227</v>
      </c>
      <c r="AS91" s="2" t="s">
        <v>3305</v>
      </c>
      <c r="AT91" s="2" t="s">
        <v>79</v>
      </c>
      <c r="AU91" s="2" t="s">
        <v>79</v>
      </c>
      <c r="AV91" s="2" t="s">
        <v>79</v>
      </c>
      <c r="AW91" s="2" t="s">
        <v>79</v>
      </c>
      <c r="AX91" s="2" t="s">
        <v>79</v>
      </c>
      <c r="AY91" s="2" t="s">
        <v>79</v>
      </c>
      <c r="AZ91" s="2" t="s">
        <v>79</v>
      </c>
      <c r="BA91" s="2" t="s">
        <v>79</v>
      </c>
      <c r="BB91" s="2" t="s">
        <v>79</v>
      </c>
      <c r="BC91" s="2" t="s">
        <v>79</v>
      </c>
      <c r="BD91" s="2" t="s">
        <v>79</v>
      </c>
      <c r="BE91" s="2" t="s">
        <v>79</v>
      </c>
      <c r="BF91" s="2" t="s">
        <v>79</v>
      </c>
      <c r="BG91" s="2" t="s">
        <v>79</v>
      </c>
      <c r="BH91" s="2" t="s">
        <v>79</v>
      </c>
      <c r="BI91" s="2" t="s">
        <v>79</v>
      </c>
      <c r="BJ91" s="2" t="s">
        <v>123</v>
      </c>
      <c r="BK91" s="2" t="s">
        <v>1415</v>
      </c>
      <c r="BL91" s="2" t="s">
        <v>122</v>
      </c>
      <c r="BM91" s="2" t="s">
        <v>99</v>
      </c>
      <c r="BN91" s="2" t="s">
        <v>123</v>
      </c>
      <c r="BO91" s="2" t="s">
        <v>1416</v>
      </c>
      <c r="BP91" s="2" t="s">
        <v>739</v>
      </c>
      <c r="BQ91" s="2" t="s">
        <v>127</v>
      </c>
      <c r="BR91" s="2" t="s">
        <v>1417</v>
      </c>
      <c r="BS91" s="2" t="s">
        <v>79</v>
      </c>
      <c r="BT91" s="2" t="s">
        <v>165</v>
      </c>
      <c r="BU91" s="2" t="s">
        <v>1418</v>
      </c>
      <c r="BV91" s="2" t="s">
        <v>998</v>
      </c>
      <c r="BW91" s="2" t="s">
        <v>210</v>
      </c>
      <c r="BX91" s="2" t="s">
        <v>134</v>
      </c>
      <c r="BY91" s="2">
        <v>200</v>
      </c>
      <c r="BZ91" s="2">
        <v>200</v>
      </c>
      <c r="CA91" s="2">
        <v>1000</v>
      </c>
      <c r="CB91" s="2">
        <v>6491300</v>
      </c>
      <c r="CC91" s="2">
        <v>3</v>
      </c>
      <c r="CD91" s="3">
        <f>_xlfn.IFNA(VLOOKUP(M91,Sheet1!$B$4:$D$10,2,FALSE),"")</f>
        <v>38</v>
      </c>
      <c r="CE91" s="3">
        <f>_xlfn.IFNA(VLOOKUP(M91,Sheet1!$B$4:$D$10,3,FALSE),"")</f>
        <v>61</v>
      </c>
      <c r="CF91" s="3" t="str">
        <f t="shared" si="2"/>
        <v>lulus</v>
      </c>
      <c r="CG91" s="3" t="str">
        <f t="shared" si="3"/>
        <v>diterima</v>
      </c>
    </row>
    <row r="92" spans="1:85" x14ac:dyDescent="0.25">
      <c r="A92" s="2">
        <v>91</v>
      </c>
      <c r="B92" s="2">
        <v>21211436</v>
      </c>
      <c r="C92" s="2" t="s">
        <v>1419</v>
      </c>
      <c r="D92" s="2" t="s">
        <v>75</v>
      </c>
      <c r="E92" s="2" t="s">
        <v>76</v>
      </c>
      <c r="F92" s="2" t="s">
        <v>77</v>
      </c>
      <c r="G92" s="2">
        <v>2101</v>
      </c>
      <c r="H92" s="2" t="s">
        <v>3919</v>
      </c>
      <c r="I92" s="2" t="s">
        <v>3909</v>
      </c>
      <c r="J92" s="2" t="str">
        <f>IF(AND(K92=0,L92=0)=TRUE,"",IF(AND(K92&gt;0,L92&gt;0)=TRUE,VLOOKUP(LEFT(L92,4)*1,[1]PRODI_2019!$D$2:$E$70,2,FALSE),M92))</f>
        <v/>
      </c>
      <c r="K92" s="2">
        <f>_xlfn.IFNA(VLOOKUP(B92,[2]Data!$J$2:$K$224,1,FALSE),0)</f>
        <v>0</v>
      </c>
      <c r="L92" s="2">
        <f>_xlfn.IFNA(VLOOKUP(B92,[2]Data!$J$2:$K$224,2,FALSE),0)</f>
        <v>0</v>
      </c>
      <c r="M92" s="2" t="s">
        <v>78</v>
      </c>
      <c r="N92" s="2" t="s">
        <v>108</v>
      </c>
      <c r="O92" s="2" t="s">
        <v>79</v>
      </c>
      <c r="P92" s="2" t="s">
        <v>1293</v>
      </c>
      <c r="Q92" s="2" t="s">
        <v>110</v>
      </c>
      <c r="R92" s="2" t="s">
        <v>82</v>
      </c>
      <c r="S92" s="2" t="s">
        <v>1420</v>
      </c>
      <c r="T92" s="2" t="s">
        <v>1421</v>
      </c>
      <c r="U92" s="2" t="s">
        <v>498</v>
      </c>
      <c r="V92" s="2" t="s">
        <v>114</v>
      </c>
      <c r="W92" s="2">
        <v>2021</v>
      </c>
      <c r="X92" s="2">
        <v>83</v>
      </c>
      <c r="Y92" s="2">
        <v>87</v>
      </c>
      <c r="Z92" s="2">
        <v>87</v>
      </c>
      <c r="AA92" s="2"/>
      <c r="AB92" s="2"/>
      <c r="AC92" s="2"/>
      <c r="AD92" s="2" t="s">
        <v>1422</v>
      </c>
      <c r="AE92" s="2" t="s">
        <v>710</v>
      </c>
      <c r="AF92" s="2" t="s">
        <v>1423</v>
      </c>
      <c r="AG92" s="2" t="s">
        <v>1424</v>
      </c>
      <c r="AH92" s="2" t="s">
        <v>1425</v>
      </c>
      <c r="AI92" s="2" t="s">
        <v>1426</v>
      </c>
      <c r="AJ92" s="2" t="s">
        <v>1427</v>
      </c>
      <c r="AK92" s="2" t="s">
        <v>1428</v>
      </c>
      <c r="AL92" s="2" t="s">
        <v>122</v>
      </c>
      <c r="AM92" s="2" t="s">
        <v>79</v>
      </c>
      <c r="AN92" s="2" t="s">
        <v>79</v>
      </c>
      <c r="AO92" s="2" t="s">
        <v>79</v>
      </c>
      <c r="AP92" s="2" t="s">
        <v>286</v>
      </c>
      <c r="AQ92" s="2" t="s">
        <v>1429</v>
      </c>
      <c r="AR92" s="2" t="s">
        <v>1425</v>
      </c>
      <c r="AS92" s="2" t="s">
        <v>3924</v>
      </c>
      <c r="AT92" s="2" t="s">
        <v>79</v>
      </c>
      <c r="AU92" s="2" t="s">
        <v>79</v>
      </c>
      <c r="AV92" s="2" t="s">
        <v>79</v>
      </c>
      <c r="AW92" s="2" t="s">
        <v>79</v>
      </c>
      <c r="AX92" s="2" t="s">
        <v>79</v>
      </c>
      <c r="AY92" s="2" t="s">
        <v>79</v>
      </c>
      <c r="AZ92" s="2" t="s">
        <v>79</v>
      </c>
      <c r="BA92" s="2" t="s">
        <v>79</v>
      </c>
      <c r="BB92" s="2" t="s">
        <v>79</v>
      </c>
      <c r="BC92" s="2" t="s">
        <v>79</v>
      </c>
      <c r="BD92" s="2" t="s">
        <v>79</v>
      </c>
      <c r="BE92" s="2" t="s">
        <v>79</v>
      </c>
      <c r="BF92" s="2" t="s">
        <v>79</v>
      </c>
      <c r="BG92" s="2" t="s">
        <v>79</v>
      </c>
      <c r="BH92" s="2" t="s">
        <v>79</v>
      </c>
      <c r="BI92" s="2" t="s">
        <v>79</v>
      </c>
      <c r="BJ92" s="2" t="s">
        <v>1430</v>
      </c>
      <c r="BK92" s="2" t="s">
        <v>1431</v>
      </c>
      <c r="BL92" s="2" t="s">
        <v>214</v>
      </c>
      <c r="BM92" s="2" t="s">
        <v>127</v>
      </c>
      <c r="BN92" s="2" t="s">
        <v>1432</v>
      </c>
      <c r="BO92" s="2" t="s">
        <v>1433</v>
      </c>
      <c r="BP92" s="2" t="s">
        <v>122</v>
      </c>
      <c r="BQ92" s="2" t="s">
        <v>127</v>
      </c>
      <c r="BR92" s="2" t="s">
        <v>1422</v>
      </c>
      <c r="BS92" s="2" t="s">
        <v>79</v>
      </c>
      <c r="BT92" s="2" t="s">
        <v>1425</v>
      </c>
      <c r="BU92" s="2" t="s">
        <v>1434</v>
      </c>
      <c r="BV92" s="2" t="s">
        <v>1435</v>
      </c>
      <c r="BW92" s="2" t="s">
        <v>276</v>
      </c>
      <c r="BX92" s="2" t="s">
        <v>540</v>
      </c>
      <c r="BY92" s="2">
        <v>300</v>
      </c>
      <c r="BZ92" s="2">
        <v>123</v>
      </c>
      <c r="CA92" s="2">
        <v>10000000</v>
      </c>
      <c r="CB92" s="2">
        <v>0</v>
      </c>
      <c r="CC92" s="2">
        <v>0</v>
      </c>
      <c r="CD92" s="3">
        <f>_xlfn.IFNA(VLOOKUP(M92,Sheet1!$B$4:$D$10,2,FALSE),"")</f>
        <v>37</v>
      </c>
      <c r="CE92" s="3">
        <f>_xlfn.IFNA(VLOOKUP(M92,Sheet1!$B$4:$D$10,3,FALSE),"")</f>
        <v>70</v>
      </c>
      <c r="CF92" s="3" t="str">
        <f t="shared" si="2"/>
        <v>tidak</v>
      </c>
      <c r="CG92" s="3" t="str">
        <f t="shared" si="3"/>
        <v>tidak</v>
      </c>
    </row>
    <row r="93" spans="1:85" x14ac:dyDescent="0.25">
      <c r="A93" s="2">
        <v>92</v>
      </c>
      <c r="B93" s="2">
        <v>21211535</v>
      </c>
      <c r="C93" s="2" t="s">
        <v>1436</v>
      </c>
      <c r="D93" s="2" t="s">
        <v>75</v>
      </c>
      <c r="E93" s="2" t="s">
        <v>76</v>
      </c>
      <c r="F93" s="2" t="s">
        <v>77</v>
      </c>
      <c r="G93" s="2">
        <v>2101</v>
      </c>
      <c r="H93" s="2" t="s">
        <v>3919</v>
      </c>
      <c r="I93" s="2" t="s">
        <v>3909</v>
      </c>
      <c r="J93" s="2" t="str">
        <f>IF(AND(K93=0,L93=0)=TRUE,"",IF(AND(K93&gt;0,L93&gt;0)=TRUE,VLOOKUP(LEFT(L93,4)*1,[1]PRODI_2019!$D$2:$E$70,2,FALSE),M93))</f>
        <v>AKUNTANSI D3</v>
      </c>
      <c r="K93" s="2">
        <f>_xlfn.IFNA(VLOOKUP(B93,[2]Data!$J$2:$K$224,1,FALSE),0)</f>
        <v>21211535</v>
      </c>
      <c r="L93" s="2">
        <f>_xlfn.IFNA(VLOOKUP(B93,[2]Data!$J$2:$K$224,2,FALSE),0)</f>
        <v>5501210003</v>
      </c>
      <c r="M93" s="2" t="s">
        <v>109</v>
      </c>
      <c r="N93" s="2" t="s">
        <v>108</v>
      </c>
      <c r="O93" s="2" t="s">
        <v>79</v>
      </c>
      <c r="P93" s="2" t="s">
        <v>1293</v>
      </c>
      <c r="Q93" s="2" t="s">
        <v>81</v>
      </c>
      <c r="R93" s="2" t="s">
        <v>82</v>
      </c>
      <c r="S93" s="2" t="s">
        <v>221</v>
      </c>
      <c r="T93" s="2" t="s">
        <v>1437</v>
      </c>
      <c r="U93" s="2" t="s">
        <v>498</v>
      </c>
      <c r="V93" s="2" t="s">
        <v>161</v>
      </c>
      <c r="W93" s="2">
        <v>2021</v>
      </c>
      <c r="X93" s="2">
        <v>79</v>
      </c>
      <c r="Y93" s="2">
        <v>82</v>
      </c>
      <c r="Z93" s="2">
        <v>80</v>
      </c>
      <c r="AA93" s="2"/>
      <c r="AB93" s="2"/>
      <c r="AC93" s="2"/>
      <c r="AD93" s="2" t="s">
        <v>1438</v>
      </c>
      <c r="AE93" s="2" t="s">
        <v>710</v>
      </c>
      <c r="AF93" s="2" t="s">
        <v>1439</v>
      </c>
      <c r="AG93" s="2" t="s">
        <v>1345</v>
      </c>
      <c r="AH93" s="2" t="s">
        <v>212</v>
      </c>
      <c r="AI93" s="2" t="s">
        <v>1440</v>
      </c>
      <c r="AJ93" s="2" t="s">
        <v>1441</v>
      </c>
      <c r="AK93" s="2" t="s">
        <v>1442</v>
      </c>
      <c r="AL93" s="2" t="s">
        <v>122</v>
      </c>
      <c r="AM93" s="2" t="s">
        <v>1443</v>
      </c>
      <c r="AN93" s="2" t="s">
        <v>79</v>
      </c>
      <c r="AO93" s="2" t="s">
        <v>79</v>
      </c>
      <c r="AP93" s="2" t="s">
        <v>286</v>
      </c>
      <c r="AQ93" s="2" t="s">
        <v>1444</v>
      </c>
      <c r="AR93" s="2" t="s">
        <v>212</v>
      </c>
      <c r="AS93" s="2" t="s">
        <v>3305</v>
      </c>
      <c r="AT93" s="2" t="s">
        <v>79</v>
      </c>
      <c r="AU93" s="2" t="s">
        <v>79</v>
      </c>
      <c r="AV93" s="2" t="s">
        <v>79</v>
      </c>
      <c r="AW93" s="2" t="s">
        <v>79</v>
      </c>
      <c r="AX93" s="2" t="s">
        <v>79</v>
      </c>
      <c r="AY93" s="2" t="s">
        <v>79</v>
      </c>
      <c r="AZ93" s="2" t="s">
        <v>79</v>
      </c>
      <c r="BA93" s="2" t="s">
        <v>79</v>
      </c>
      <c r="BB93" s="2" t="s">
        <v>79</v>
      </c>
      <c r="BC93" s="2" t="s">
        <v>79</v>
      </c>
      <c r="BD93" s="2" t="s">
        <v>79</v>
      </c>
      <c r="BE93" s="2" t="s">
        <v>79</v>
      </c>
      <c r="BF93" s="2" t="s">
        <v>79</v>
      </c>
      <c r="BG93" s="2" t="s">
        <v>79</v>
      </c>
      <c r="BH93" s="2" t="s">
        <v>79</v>
      </c>
      <c r="BI93" s="2" t="s">
        <v>79</v>
      </c>
      <c r="BJ93" s="2" t="s">
        <v>1445</v>
      </c>
      <c r="BK93" s="2" t="s">
        <v>1446</v>
      </c>
      <c r="BL93" s="2" t="s">
        <v>190</v>
      </c>
      <c r="BM93" s="2" t="s">
        <v>380</v>
      </c>
      <c r="BN93" s="2" t="s">
        <v>1447</v>
      </c>
      <c r="BO93" s="2" t="s">
        <v>1448</v>
      </c>
      <c r="BP93" s="2" t="s">
        <v>122</v>
      </c>
      <c r="BQ93" s="2" t="s">
        <v>99</v>
      </c>
      <c r="BR93" s="2" t="s">
        <v>1438</v>
      </c>
      <c r="BS93" s="2" t="s">
        <v>79</v>
      </c>
      <c r="BT93" s="2" t="s">
        <v>212</v>
      </c>
      <c r="BU93" s="2" t="s">
        <v>1449</v>
      </c>
      <c r="BV93" s="2" t="s">
        <v>998</v>
      </c>
      <c r="BW93" s="2" t="s">
        <v>105</v>
      </c>
      <c r="BX93" s="2" t="s">
        <v>177</v>
      </c>
      <c r="BY93" s="2">
        <v>100</v>
      </c>
      <c r="BZ93" s="2">
        <v>100</v>
      </c>
      <c r="CA93" s="2">
        <v>7000000</v>
      </c>
      <c r="CB93" s="2">
        <v>500000</v>
      </c>
      <c r="CC93" s="2">
        <v>5</v>
      </c>
      <c r="CD93" s="3">
        <f>_xlfn.IFNA(VLOOKUP(M93,Sheet1!$B$4:$D$10,2,FALSE),"")</f>
        <v>43</v>
      </c>
      <c r="CE93" s="3">
        <f>_xlfn.IFNA(VLOOKUP(M93,Sheet1!$B$4:$D$10,3,FALSE),"")</f>
        <v>75</v>
      </c>
      <c r="CF93" s="3" t="str">
        <f t="shared" si="2"/>
        <v>lulus</v>
      </c>
      <c r="CG93" s="3" t="str">
        <f t="shared" si="3"/>
        <v>diterima</v>
      </c>
    </row>
    <row r="94" spans="1:85" x14ac:dyDescent="0.25">
      <c r="A94" s="2">
        <v>93</v>
      </c>
      <c r="B94" s="2">
        <v>21219580</v>
      </c>
      <c r="C94" s="2" t="s">
        <v>1450</v>
      </c>
      <c r="D94" s="2" t="s">
        <v>75</v>
      </c>
      <c r="E94" s="2" t="s">
        <v>76</v>
      </c>
      <c r="F94" s="2" t="s">
        <v>77</v>
      </c>
      <c r="G94" s="2">
        <v>2101</v>
      </c>
      <c r="H94" s="2" t="s">
        <v>3919</v>
      </c>
      <c r="I94" s="2" t="s">
        <v>3909</v>
      </c>
      <c r="J94" s="2" t="str">
        <f>IF(AND(K94=0,L94=0)=TRUE,"",IF(AND(K94&gt;0,L94&gt;0)=TRUE,VLOOKUP(LEFT(L94,4)*1,[1]PRODI_2019!$D$2:$E$70,2,FALSE),M94))</f>
        <v>PERPAJAKAN</v>
      </c>
      <c r="K94" s="2">
        <f>_xlfn.IFNA(VLOOKUP(B94,[2]Data!$J$2:$K$224,1,FALSE),0)</f>
        <v>21219580</v>
      </c>
      <c r="L94" s="2">
        <f>_xlfn.IFNA(VLOOKUP(B94,[2]Data!$J$2:$K$224,2,FALSE),0)</f>
        <v>5503210033</v>
      </c>
      <c r="M94" s="2" t="s">
        <v>78</v>
      </c>
      <c r="N94" s="2" t="s">
        <v>109</v>
      </c>
      <c r="O94" s="2" t="s">
        <v>79</v>
      </c>
      <c r="P94" s="2" t="s">
        <v>1293</v>
      </c>
      <c r="Q94" s="2" t="s">
        <v>110</v>
      </c>
      <c r="R94" s="2" t="s">
        <v>82</v>
      </c>
      <c r="S94" s="2" t="s">
        <v>111</v>
      </c>
      <c r="T94" s="2" t="s">
        <v>1451</v>
      </c>
      <c r="U94" s="2" t="s">
        <v>160</v>
      </c>
      <c r="V94" s="2" t="s">
        <v>114</v>
      </c>
      <c r="W94" s="2">
        <v>2021</v>
      </c>
      <c r="X94" s="2"/>
      <c r="Y94" s="2"/>
      <c r="Z94" s="2"/>
      <c r="AA94" s="2"/>
      <c r="AB94" s="2"/>
      <c r="AC94" s="2"/>
      <c r="AD94" s="2" t="s">
        <v>1452</v>
      </c>
      <c r="AE94" s="2" t="s">
        <v>79</v>
      </c>
      <c r="AF94" s="2" t="s">
        <v>1453</v>
      </c>
      <c r="AG94" s="2" t="s">
        <v>314</v>
      </c>
      <c r="AH94" s="2" t="s">
        <v>118</v>
      </c>
      <c r="AI94" s="2" t="s">
        <v>1454</v>
      </c>
      <c r="AJ94" s="2" t="s">
        <v>1455</v>
      </c>
      <c r="AK94" s="2" t="s">
        <v>1456</v>
      </c>
      <c r="AL94" s="2" t="s">
        <v>79</v>
      </c>
      <c r="AM94" s="2" t="s">
        <v>79</v>
      </c>
      <c r="AN94" s="2" t="s">
        <v>79</v>
      </c>
      <c r="AO94" s="2" t="s">
        <v>79</v>
      </c>
      <c r="AP94" s="2" t="s">
        <v>286</v>
      </c>
      <c r="AQ94" s="2" t="s">
        <v>318</v>
      </c>
      <c r="AR94" s="2" t="s">
        <v>118</v>
      </c>
      <c r="AS94" s="2" t="s">
        <v>3305</v>
      </c>
      <c r="AT94" s="2" t="s">
        <v>79</v>
      </c>
      <c r="AU94" s="2" t="s">
        <v>79</v>
      </c>
      <c r="AV94" s="2" t="s">
        <v>79</v>
      </c>
      <c r="AW94" s="2" t="s">
        <v>79</v>
      </c>
      <c r="AX94" s="2" t="s">
        <v>79</v>
      </c>
      <c r="AY94" s="2" t="s">
        <v>79</v>
      </c>
      <c r="AZ94" s="2" t="s">
        <v>79</v>
      </c>
      <c r="BA94" s="2" t="s">
        <v>79</v>
      </c>
      <c r="BB94" s="2" t="s">
        <v>79</v>
      </c>
      <c r="BC94" s="2" t="s">
        <v>79</v>
      </c>
      <c r="BD94" s="2" t="s">
        <v>79</v>
      </c>
      <c r="BE94" s="2" t="s">
        <v>79</v>
      </c>
      <c r="BF94" s="2" t="s">
        <v>79</v>
      </c>
      <c r="BG94" s="2" t="s">
        <v>79</v>
      </c>
      <c r="BH94" s="2" t="s">
        <v>79</v>
      </c>
      <c r="BI94" s="2" t="s">
        <v>79</v>
      </c>
      <c r="BJ94" s="2" t="s">
        <v>1457</v>
      </c>
      <c r="BK94" s="2" t="s">
        <v>1458</v>
      </c>
      <c r="BL94" s="2" t="s">
        <v>214</v>
      </c>
      <c r="BM94" s="2" t="s">
        <v>99</v>
      </c>
      <c r="BN94" s="2" t="s">
        <v>1459</v>
      </c>
      <c r="BO94" s="2" t="s">
        <v>1460</v>
      </c>
      <c r="BP94" s="2" t="s">
        <v>122</v>
      </c>
      <c r="BQ94" s="2" t="s">
        <v>99</v>
      </c>
      <c r="BR94" s="2" t="s">
        <v>1452</v>
      </c>
      <c r="BS94" s="2" t="s">
        <v>79</v>
      </c>
      <c r="BT94" s="2" t="s">
        <v>118</v>
      </c>
      <c r="BU94" s="2" t="s">
        <v>1461</v>
      </c>
      <c r="BV94" s="2" t="s">
        <v>1435</v>
      </c>
      <c r="BW94" s="2" t="s">
        <v>105</v>
      </c>
      <c r="BX94" s="2" t="s">
        <v>106</v>
      </c>
      <c r="BY94" s="2">
        <v>600</v>
      </c>
      <c r="BZ94" s="2">
        <v>90</v>
      </c>
      <c r="CA94" s="2">
        <v>1500000</v>
      </c>
      <c r="CB94" s="2">
        <v>0</v>
      </c>
      <c r="CC94" s="2">
        <v>0</v>
      </c>
      <c r="CD94" s="3">
        <f>_xlfn.IFNA(VLOOKUP(M94,Sheet1!$B$4:$D$10,2,FALSE),"")</f>
        <v>37</v>
      </c>
      <c r="CE94" s="3">
        <f>_xlfn.IFNA(VLOOKUP(M94,Sheet1!$B$4:$D$10,3,FALSE),"")</f>
        <v>70</v>
      </c>
      <c r="CF94" s="3" t="str">
        <f t="shared" si="2"/>
        <v>lulus</v>
      </c>
      <c r="CG94" s="3" t="str">
        <f t="shared" si="3"/>
        <v>diterima</v>
      </c>
    </row>
    <row r="95" spans="1:85" x14ac:dyDescent="0.25">
      <c r="A95" s="2">
        <v>94</v>
      </c>
      <c r="B95" s="2">
        <v>21219596</v>
      </c>
      <c r="C95" s="2" t="s">
        <v>1462</v>
      </c>
      <c r="D95" s="2" t="s">
        <v>75</v>
      </c>
      <c r="E95" s="2" t="s">
        <v>76</v>
      </c>
      <c r="F95" s="2" t="s">
        <v>77</v>
      </c>
      <c r="G95" s="2">
        <v>2101</v>
      </c>
      <c r="H95" s="2" t="s">
        <v>3919</v>
      </c>
      <c r="I95" s="2" t="s">
        <v>3909</v>
      </c>
      <c r="J95" s="2" t="str">
        <f>IF(AND(K95=0,L95=0)=TRUE,"",IF(AND(K95&gt;0,L95&gt;0)=TRUE,VLOOKUP(LEFT(L95,4)*1,[1]PRODI_2019!$D$2:$E$70,2,FALSE),M95))</f>
        <v>PERPAJAKAN</v>
      </c>
      <c r="K95" s="2">
        <f>_xlfn.IFNA(VLOOKUP(B95,[2]Data!$J$2:$K$224,1,FALSE),0)</f>
        <v>21219596</v>
      </c>
      <c r="L95" s="2">
        <f>_xlfn.IFNA(VLOOKUP(B95,[2]Data!$J$2:$K$224,2,FALSE),0)</f>
        <v>5503210013</v>
      </c>
      <c r="M95" s="2" t="s">
        <v>78</v>
      </c>
      <c r="N95" s="2" t="s">
        <v>109</v>
      </c>
      <c r="O95" s="2" t="s">
        <v>79</v>
      </c>
      <c r="P95" s="2" t="s">
        <v>1293</v>
      </c>
      <c r="Q95" s="2" t="s">
        <v>110</v>
      </c>
      <c r="R95" s="2" t="s">
        <v>82</v>
      </c>
      <c r="S95" s="2" t="s">
        <v>1463</v>
      </c>
      <c r="T95" s="2" t="s">
        <v>1464</v>
      </c>
      <c r="U95" s="2" t="s">
        <v>138</v>
      </c>
      <c r="V95" s="2" t="s">
        <v>161</v>
      </c>
      <c r="W95" s="2">
        <v>2021</v>
      </c>
      <c r="X95" s="2">
        <v>82</v>
      </c>
      <c r="Y95" s="2">
        <v>81</v>
      </c>
      <c r="Z95" s="2">
        <v>83</v>
      </c>
      <c r="AA95" s="2"/>
      <c r="AB95" s="2"/>
      <c r="AC95" s="2"/>
      <c r="AD95" s="2" t="s">
        <v>1465</v>
      </c>
      <c r="AE95" s="2" t="s">
        <v>123</v>
      </c>
      <c r="AF95" s="2" t="s">
        <v>1466</v>
      </c>
      <c r="AG95" s="2" t="s">
        <v>1467</v>
      </c>
      <c r="AH95" s="2" t="s">
        <v>90</v>
      </c>
      <c r="AI95" s="2" t="s">
        <v>1468</v>
      </c>
      <c r="AJ95" s="2" t="s">
        <v>1469</v>
      </c>
      <c r="AK95" s="2" t="s">
        <v>1470</v>
      </c>
      <c r="AL95" s="2" t="s">
        <v>79</v>
      </c>
      <c r="AM95" s="2" t="s">
        <v>79</v>
      </c>
      <c r="AN95" s="2" t="s">
        <v>79</v>
      </c>
      <c r="AO95" s="2" t="s">
        <v>79</v>
      </c>
      <c r="AP95" s="2" t="s">
        <v>145</v>
      </c>
      <c r="AQ95" s="2" t="s">
        <v>1471</v>
      </c>
      <c r="AR95" s="2" t="s">
        <v>90</v>
      </c>
      <c r="AS95" s="2" t="s">
        <v>3305</v>
      </c>
      <c r="AT95" s="2" t="s">
        <v>79</v>
      </c>
      <c r="AU95" s="2" t="s">
        <v>79</v>
      </c>
      <c r="AV95" s="2" t="s">
        <v>79</v>
      </c>
      <c r="AW95" s="2" t="s">
        <v>79</v>
      </c>
      <c r="AX95" s="2" t="s">
        <v>79</v>
      </c>
      <c r="AY95" s="2" t="s">
        <v>79</v>
      </c>
      <c r="AZ95" s="2" t="s">
        <v>79</v>
      </c>
      <c r="BA95" s="2" t="s">
        <v>79</v>
      </c>
      <c r="BB95" s="2" t="s">
        <v>79</v>
      </c>
      <c r="BC95" s="2" t="s">
        <v>79</v>
      </c>
      <c r="BD95" s="2" t="s">
        <v>79</v>
      </c>
      <c r="BE95" s="2" t="s">
        <v>79</v>
      </c>
      <c r="BF95" s="2" t="s">
        <v>79</v>
      </c>
      <c r="BG95" s="2" t="s">
        <v>79</v>
      </c>
      <c r="BH95" s="2" t="s">
        <v>79</v>
      </c>
      <c r="BI95" s="2" t="s">
        <v>79</v>
      </c>
      <c r="BJ95" s="2" t="s">
        <v>170</v>
      </c>
      <c r="BK95" s="2" t="s">
        <v>1472</v>
      </c>
      <c r="BL95" s="2" t="s">
        <v>130</v>
      </c>
      <c r="BM95" s="2" t="s">
        <v>102</v>
      </c>
      <c r="BN95" s="2" t="s">
        <v>1473</v>
      </c>
      <c r="BO95" s="2" t="s">
        <v>1474</v>
      </c>
      <c r="BP95" s="2" t="s">
        <v>817</v>
      </c>
      <c r="BQ95" s="2" t="s">
        <v>131</v>
      </c>
      <c r="BR95" s="2" t="s">
        <v>1475</v>
      </c>
      <c r="BS95" s="2" t="s">
        <v>79</v>
      </c>
      <c r="BT95" s="2" t="s">
        <v>90</v>
      </c>
      <c r="BU95" s="2" t="s">
        <v>1476</v>
      </c>
      <c r="BV95" s="2" t="s">
        <v>1407</v>
      </c>
      <c r="BW95" s="2" t="s">
        <v>105</v>
      </c>
      <c r="BX95" s="2" t="s">
        <v>177</v>
      </c>
      <c r="BY95" s="2">
        <v>216</v>
      </c>
      <c r="BZ95" s="2">
        <v>54</v>
      </c>
      <c r="CA95" s="2">
        <v>0</v>
      </c>
      <c r="CB95" s="2">
        <v>3275000</v>
      </c>
      <c r="CC95" s="2">
        <v>3</v>
      </c>
      <c r="CD95" s="3">
        <f>_xlfn.IFNA(VLOOKUP(M95,Sheet1!$B$4:$D$10,2,FALSE),"")</f>
        <v>37</v>
      </c>
      <c r="CE95" s="3">
        <f>_xlfn.IFNA(VLOOKUP(M95,Sheet1!$B$4:$D$10,3,FALSE),"")</f>
        <v>70</v>
      </c>
      <c r="CF95" s="3" t="str">
        <f t="shared" si="2"/>
        <v>lulus</v>
      </c>
      <c r="CG95" s="3" t="str">
        <f t="shared" si="3"/>
        <v>diterima</v>
      </c>
    </row>
    <row r="96" spans="1:85" x14ac:dyDescent="0.25">
      <c r="A96" s="2">
        <v>95</v>
      </c>
      <c r="B96" s="2">
        <v>21219599</v>
      </c>
      <c r="C96" s="2" t="s">
        <v>1477</v>
      </c>
      <c r="D96" s="2" t="s">
        <v>75</v>
      </c>
      <c r="E96" s="2" t="s">
        <v>76</v>
      </c>
      <c r="F96" s="2" t="s">
        <v>77</v>
      </c>
      <c r="G96" s="2">
        <v>2101</v>
      </c>
      <c r="H96" s="2" t="s">
        <v>3919</v>
      </c>
      <c r="I96" s="2" t="s">
        <v>3909</v>
      </c>
      <c r="J96" s="2" t="str">
        <f>IF(AND(K96=0,L96=0)=TRUE,"",IF(AND(K96&gt;0,L96&gt;0)=TRUE,VLOOKUP(LEFT(L96,4)*1,[1]PRODI_2019!$D$2:$E$70,2,FALSE),M96))</f>
        <v>MANAJEMEN PEMASARAN (D3)</v>
      </c>
      <c r="K96" s="2">
        <f>_xlfn.IFNA(VLOOKUP(B96,[2]Data!$J$2:$K$224,1,FALSE),0)</f>
        <v>21219599</v>
      </c>
      <c r="L96" s="2">
        <f>_xlfn.IFNA(VLOOKUP(B96,[2]Data!$J$2:$K$224,2,FALSE),0)</f>
        <v>5502210025</v>
      </c>
      <c r="M96" s="2" t="s">
        <v>108</v>
      </c>
      <c r="N96" s="2" t="s">
        <v>109</v>
      </c>
      <c r="O96" s="2" t="s">
        <v>79</v>
      </c>
      <c r="P96" s="2" t="s">
        <v>1293</v>
      </c>
      <c r="Q96" s="2" t="s">
        <v>110</v>
      </c>
      <c r="R96" s="2" t="s">
        <v>82</v>
      </c>
      <c r="S96" s="2" t="s">
        <v>614</v>
      </c>
      <c r="T96" s="2" t="s">
        <v>1478</v>
      </c>
      <c r="U96" s="2" t="s">
        <v>160</v>
      </c>
      <c r="V96" s="2" t="s">
        <v>161</v>
      </c>
      <c r="W96" s="2">
        <v>2021</v>
      </c>
      <c r="X96" s="2">
        <v>78</v>
      </c>
      <c r="Y96" s="2">
        <v>80</v>
      </c>
      <c r="Z96" s="2">
        <v>78</v>
      </c>
      <c r="AA96" s="2"/>
      <c r="AB96" s="2"/>
      <c r="AC96" s="2"/>
      <c r="AD96" s="2" t="s">
        <v>1479</v>
      </c>
      <c r="AE96" s="2" t="s">
        <v>123</v>
      </c>
      <c r="AF96" s="2" t="s">
        <v>1480</v>
      </c>
      <c r="AG96" s="2" t="s">
        <v>1481</v>
      </c>
      <c r="AH96" s="2" t="s">
        <v>90</v>
      </c>
      <c r="AI96" s="2" t="s">
        <v>1482</v>
      </c>
      <c r="AJ96" s="2" t="s">
        <v>1483</v>
      </c>
      <c r="AK96" s="2" t="s">
        <v>1484</v>
      </c>
      <c r="AL96" s="2" t="s">
        <v>122</v>
      </c>
      <c r="AM96" s="2" t="s">
        <v>123</v>
      </c>
      <c r="AN96" s="2" t="s">
        <v>123</v>
      </c>
      <c r="AO96" s="2" t="s">
        <v>123</v>
      </c>
      <c r="AP96" s="2" t="s">
        <v>145</v>
      </c>
      <c r="AQ96" s="2" t="s">
        <v>1485</v>
      </c>
      <c r="AR96" s="2" t="s">
        <v>90</v>
      </c>
      <c r="AS96" s="2" t="s">
        <v>3305</v>
      </c>
      <c r="AT96" s="2" t="s">
        <v>79</v>
      </c>
      <c r="AU96" s="2" t="s">
        <v>79</v>
      </c>
      <c r="AV96" s="2" t="s">
        <v>79</v>
      </c>
      <c r="AW96" s="2" t="s">
        <v>79</v>
      </c>
      <c r="AX96" s="2" t="s">
        <v>79</v>
      </c>
      <c r="AY96" s="2" t="s">
        <v>79</v>
      </c>
      <c r="AZ96" s="2" t="s">
        <v>79</v>
      </c>
      <c r="BA96" s="2" t="s">
        <v>79</v>
      </c>
      <c r="BB96" s="2" t="s">
        <v>79</v>
      </c>
      <c r="BC96" s="2" t="s">
        <v>79</v>
      </c>
      <c r="BD96" s="2" t="s">
        <v>79</v>
      </c>
      <c r="BE96" s="2" t="s">
        <v>79</v>
      </c>
      <c r="BF96" s="2" t="s">
        <v>79</v>
      </c>
      <c r="BG96" s="2" t="s">
        <v>79</v>
      </c>
      <c r="BH96" s="2" t="s">
        <v>79</v>
      </c>
      <c r="BI96" s="2" t="s">
        <v>79</v>
      </c>
      <c r="BJ96" s="2" t="s">
        <v>1486</v>
      </c>
      <c r="BK96" s="2" t="s">
        <v>1487</v>
      </c>
      <c r="BL96" s="2" t="s">
        <v>190</v>
      </c>
      <c r="BM96" s="2" t="s">
        <v>272</v>
      </c>
      <c r="BN96" s="2" t="s">
        <v>1488</v>
      </c>
      <c r="BO96" s="2" t="s">
        <v>1489</v>
      </c>
      <c r="BP96" s="2" t="s">
        <v>1490</v>
      </c>
      <c r="BQ96" s="2" t="s">
        <v>127</v>
      </c>
      <c r="BR96" s="2" t="s">
        <v>1491</v>
      </c>
      <c r="BS96" s="2" t="s">
        <v>79</v>
      </c>
      <c r="BT96" s="2" t="s">
        <v>90</v>
      </c>
      <c r="BU96" s="2" t="s">
        <v>1492</v>
      </c>
      <c r="BV96" s="2" t="s">
        <v>1407</v>
      </c>
      <c r="BW96" s="2" t="s">
        <v>105</v>
      </c>
      <c r="BX96" s="2" t="s">
        <v>177</v>
      </c>
      <c r="BY96" s="2">
        <v>2500</v>
      </c>
      <c r="BZ96" s="2">
        <v>96</v>
      </c>
      <c r="CA96" s="2">
        <v>6700000</v>
      </c>
      <c r="CB96" s="2">
        <v>1500000</v>
      </c>
      <c r="CC96" s="2">
        <v>3</v>
      </c>
      <c r="CD96" s="3">
        <f>_xlfn.IFNA(VLOOKUP(M96,Sheet1!$B$4:$D$10,2,FALSE),"")</f>
        <v>38</v>
      </c>
      <c r="CE96" s="3">
        <f>_xlfn.IFNA(VLOOKUP(M96,Sheet1!$B$4:$D$10,3,FALSE),"")</f>
        <v>61</v>
      </c>
      <c r="CF96" s="3" t="str">
        <f t="shared" si="2"/>
        <v>lulus</v>
      </c>
      <c r="CG96" s="3" t="str">
        <f t="shared" si="3"/>
        <v>diterima</v>
      </c>
    </row>
    <row r="97" spans="1:85" x14ac:dyDescent="0.25">
      <c r="A97" s="2">
        <v>96</v>
      </c>
      <c r="B97" s="2">
        <v>21219604</v>
      </c>
      <c r="C97" s="2" t="s">
        <v>1493</v>
      </c>
      <c r="D97" s="2" t="s">
        <v>75</v>
      </c>
      <c r="E97" s="2" t="s">
        <v>76</v>
      </c>
      <c r="F97" s="2" t="s">
        <v>77</v>
      </c>
      <c r="G97" s="2">
        <v>2101</v>
      </c>
      <c r="H97" s="2" t="s">
        <v>3919</v>
      </c>
      <c r="I97" s="2" t="s">
        <v>3909</v>
      </c>
      <c r="J97" s="2" t="str">
        <f>IF(AND(K97=0,L97=0)=TRUE,"",IF(AND(K97&gt;0,L97&gt;0)=TRUE,VLOOKUP(LEFT(L97,4)*1,[1]PRODI_2019!$D$2:$E$70,2,FALSE),M97))</f>
        <v>PERPAJAKAN</v>
      </c>
      <c r="K97" s="2">
        <f>_xlfn.IFNA(VLOOKUP(B97,[2]Data!$J$2:$K$224,1,FALSE),0)</f>
        <v>21219604</v>
      </c>
      <c r="L97" s="2">
        <f>_xlfn.IFNA(VLOOKUP(B97,[2]Data!$J$2:$K$224,2,FALSE),0)</f>
        <v>5503210007</v>
      </c>
      <c r="M97" s="2" t="s">
        <v>78</v>
      </c>
      <c r="N97" s="2" t="s">
        <v>157</v>
      </c>
      <c r="O97" s="2" t="s">
        <v>79</v>
      </c>
      <c r="P97" s="2" t="s">
        <v>1293</v>
      </c>
      <c r="Q97" s="2" t="s">
        <v>110</v>
      </c>
      <c r="R97" s="2" t="s">
        <v>82</v>
      </c>
      <c r="S97" s="2" t="s">
        <v>1494</v>
      </c>
      <c r="T97" s="2" t="s">
        <v>1495</v>
      </c>
      <c r="U97" s="2" t="s">
        <v>160</v>
      </c>
      <c r="V97" s="2" t="s">
        <v>161</v>
      </c>
      <c r="W97" s="2">
        <v>2021</v>
      </c>
      <c r="X97" s="2">
        <v>77</v>
      </c>
      <c r="Y97" s="2">
        <v>82</v>
      </c>
      <c r="Z97" s="2">
        <v>84</v>
      </c>
      <c r="AA97" s="2"/>
      <c r="AB97" s="2"/>
      <c r="AC97" s="2"/>
      <c r="AD97" s="2" t="s">
        <v>1496</v>
      </c>
      <c r="AE97" s="2" t="s">
        <v>79</v>
      </c>
      <c r="AF97" s="2" t="s">
        <v>1497</v>
      </c>
      <c r="AG97" s="2" t="s">
        <v>389</v>
      </c>
      <c r="AH97" s="2" t="s">
        <v>212</v>
      </c>
      <c r="AI97" s="2" t="s">
        <v>1498</v>
      </c>
      <c r="AJ97" s="2" t="s">
        <v>1499</v>
      </c>
      <c r="AK97" s="2" t="s">
        <v>1500</v>
      </c>
      <c r="AL97" s="2" t="s">
        <v>79</v>
      </c>
      <c r="AM97" s="2" t="s">
        <v>79</v>
      </c>
      <c r="AN97" s="2" t="s">
        <v>79</v>
      </c>
      <c r="AO97" s="2" t="s">
        <v>79</v>
      </c>
      <c r="AP97" s="2" t="s">
        <v>145</v>
      </c>
      <c r="AQ97" s="2" t="s">
        <v>393</v>
      </c>
      <c r="AR97" s="2" t="s">
        <v>212</v>
      </c>
      <c r="AS97" s="2" t="s">
        <v>3305</v>
      </c>
      <c r="AT97" s="2" t="s">
        <v>79</v>
      </c>
      <c r="AU97" s="2" t="s">
        <v>79</v>
      </c>
      <c r="AV97" s="2" t="s">
        <v>79</v>
      </c>
      <c r="AW97" s="2" t="s">
        <v>79</v>
      </c>
      <c r="AX97" s="2" t="s">
        <v>79</v>
      </c>
      <c r="AY97" s="2" t="s">
        <v>79</v>
      </c>
      <c r="AZ97" s="2" t="s">
        <v>79</v>
      </c>
      <c r="BA97" s="2" t="s">
        <v>79</v>
      </c>
      <c r="BB97" s="2" t="s">
        <v>79</v>
      </c>
      <c r="BC97" s="2" t="s">
        <v>79</v>
      </c>
      <c r="BD97" s="2" t="s">
        <v>79</v>
      </c>
      <c r="BE97" s="2" t="s">
        <v>79</v>
      </c>
      <c r="BF97" s="2" t="s">
        <v>79</v>
      </c>
      <c r="BG97" s="2" t="s">
        <v>79</v>
      </c>
      <c r="BH97" s="2" t="s">
        <v>79</v>
      </c>
      <c r="BI97" s="2" t="s">
        <v>79</v>
      </c>
      <c r="BJ97" s="2" t="s">
        <v>1501</v>
      </c>
      <c r="BK97" s="2" t="s">
        <v>1502</v>
      </c>
      <c r="BL97" s="2" t="s">
        <v>190</v>
      </c>
      <c r="BM97" s="2" t="s">
        <v>127</v>
      </c>
      <c r="BN97" s="2" t="s">
        <v>1503</v>
      </c>
      <c r="BO97" s="2" t="s">
        <v>1504</v>
      </c>
      <c r="BP97" s="2" t="s">
        <v>122</v>
      </c>
      <c r="BQ97" s="2" t="s">
        <v>99</v>
      </c>
      <c r="BR97" s="2" t="s">
        <v>1505</v>
      </c>
      <c r="BS97" s="2" t="s">
        <v>79</v>
      </c>
      <c r="BT97" s="2" t="s">
        <v>212</v>
      </c>
      <c r="BU97" s="2" t="s">
        <v>1506</v>
      </c>
      <c r="BV97" s="2" t="s">
        <v>1306</v>
      </c>
      <c r="BW97" s="2" t="s">
        <v>105</v>
      </c>
      <c r="BX97" s="2" t="s">
        <v>540</v>
      </c>
      <c r="BY97" s="2">
        <v>90</v>
      </c>
      <c r="BZ97" s="2">
        <v>36</v>
      </c>
      <c r="CA97" s="2">
        <v>5284400</v>
      </c>
      <c r="CB97" s="2">
        <v>0</v>
      </c>
      <c r="CC97" s="2">
        <v>3</v>
      </c>
      <c r="CD97" s="3">
        <f>_xlfn.IFNA(VLOOKUP(M97,Sheet1!$B$4:$D$10,2,FALSE),"")</f>
        <v>37</v>
      </c>
      <c r="CE97" s="3">
        <f>_xlfn.IFNA(VLOOKUP(M97,Sheet1!$B$4:$D$10,3,FALSE),"")</f>
        <v>70</v>
      </c>
      <c r="CF97" s="3" t="str">
        <f t="shared" si="2"/>
        <v>lulus</v>
      </c>
      <c r="CG97" s="3" t="str">
        <f t="shared" si="3"/>
        <v>diterima</v>
      </c>
    </row>
    <row r="98" spans="1:85" x14ac:dyDescent="0.25">
      <c r="A98" s="2">
        <v>97</v>
      </c>
      <c r="B98" s="2">
        <v>21219641</v>
      </c>
      <c r="C98" s="2" t="s">
        <v>1507</v>
      </c>
      <c r="D98" s="2" t="s">
        <v>75</v>
      </c>
      <c r="E98" s="2" t="s">
        <v>76</v>
      </c>
      <c r="F98" s="2" t="s">
        <v>77</v>
      </c>
      <c r="G98" s="2">
        <v>2101</v>
      </c>
      <c r="H98" s="2" t="s">
        <v>3919</v>
      </c>
      <c r="I98" s="2" t="s">
        <v>3909</v>
      </c>
      <c r="J98" s="2" t="str">
        <f>IF(AND(K98=0,L98=0)=TRUE,"",IF(AND(K98&gt;0,L98&gt;0)=TRUE,VLOOKUP(LEFT(L98,4)*1,[1]PRODI_2019!$D$2:$E$70,2,FALSE),M98))</f>
        <v>PERBANKAN DAN KEUANGAN</v>
      </c>
      <c r="K98" s="2">
        <f>_xlfn.IFNA(VLOOKUP(B98,[2]Data!$J$2:$K$224,1,FALSE),0)</f>
        <v>21219641</v>
      </c>
      <c r="L98" s="2">
        <f>_xlfn.IFNA(VLOOKUP(B98,[2]Data!$J$2:$K$224,2,FALSE),0)</f>
        <v>5504210016</v>
      </c>
      <c r="M98" s="2" t="s">
        <v>157</v>
      </c>
      <c r="N98" s="2" t="s">
        <v>78</v>
      </c>
      <c r="O98" s="2" t="s">
        <v>79</v>
      </c>
      <c r="P98" s="2" t="s">
        <v>1293</v>
      </c>
      <c r="Q98" s="2" t="s">
        <v>81</v>
      </c>
      <c r="R98" s="2" t="s">
        <v>542</v>
      </c>
      <c r="S98" s="2" t="s">
        <v>1508</v>
      </c>
      <c r="T98" s="2" t="s">
        <v>1509</v>
      </c>
      <c r="U98" s="2" t="s">
        <v>498</v>
      </c>
      <c r="V98" s="2" t="s">
        <v>161</v>
      </c>
      <c r="W98" s="2">
        <v>2019</v>
      </c>
      <c r="X98" s="2">
        <v>55</v>
      </c>
      <c r="Y98" s="2">
        <v>56</v>
      </c>
      <c r="Z98" s="2">
        <v>78</v>
      </c>
      <c r="AA98" s="2"/>
      <c r="AB98" s="2"/>
      <c r="AC98" s="2"/>
      <c r="AD98" s="2" t="s">
        <v>1510</v>
      </c>
      <c r="AE98" s="2" t="s">
        <v>79</v>
      </c>
      <c r="AF98" s="2" t="s">
        <v>1511</v>
      </c>
      <c r="AG98" s="2" t="s">
        <v>185</v>
      </c>
      <c r="AH98" s="2" t="s">
        <v>186</v>
      </c>
      <c r="AI98" s="2" t="s">
        <v>1512</v>
      </c>
      <c r="AJ98" s="2" t="s">
        <v>1513</v>
      </c>
      <c r="AK98" s="2" t="s">
        <v>1514</v>
      </c>
      <c r="AL98" s="2" t="s">
        <v>79</v>
      </c>
      <c r="AM98" s="2" t="s">
        <v>79</v>
      </c>
      <c r="AN98" s="2" t="s">
        <v>79</v>
      </c>
      <c r="AO98" s="2" t="s">
        <v>79</v>
      </c>
      <c r="AP98" s="2" t="s">
        <v>145</v>
      </c>
      <c r="AQ98" s="2" t="s">
        <v>1515</v>
      </c>
      <c r="AR98" s="2" t="s">
        <v>1516</v>
      </c>
      <c r="AS98" s="2" t="s">
        <v>3922</v>
      </c>
      <c r="AT98" s="2" t="s">
        <v>79</v>
      </c>
      <c r="AU98" s="2" t="s">
        <v>79</v>
      </c>
      <c r="AV98" s="2" t="s">
        <v>79</v>
      </c>
      <c r="AW98" s="2" t="s">
        <v>79</v>
      </c>
      <c r="AX98" s="2" t="s">
        <v>79</v>
      </c>
      <c r="AY98" s="2" t="s">
        <v>79</v>
      </c>
      <c r="AZ98" s="2" t="s">
        <v>79</v>
      </c>
      <c r="BA98" s="2" t="s">
        <v>79</v>
      </c>
      <c r="BB98" s="2" t="s">
        <v>79</v>
      </c>
      <c r="BC98" s="2" t="s">
        <v>79</v>
      </c>
      <c r="BD98" s="2" t="s">
        <v>79</v>
      </c>
      <c r="BE98" s="2" t="s">
        <v>79</v>
      </c>
      <c r="BF98" s="2" t="s">
        <v>79</v>
      </c>
      <c r="BG98" s="2" t="s">
        <v>79</v>
      </c>
      <c r="BH98" s="2" t="s">
        <v>79</v>
      </c>
      <c r="BI98" s="2" t="s">
        <v>79</v>
      </c>
      <c r="BJ98" s="2" t="s">
        <v>170</v>
      </c>
      <c r="BK98" s="2" t="s">
        <v>1517</v>
      </c>
      <c r="BL98" s="2" t="s">
        <v>98</v>
      </c>
      <c r="BM98" s="2" t="s">
        <v>99</v>
      </c>
      <c r="BN98" s="2" t="s">
        <v>1518</v>
      </c>
      <c r="BO98" s="2" t="s">
        <v>1519</v>
      </c>
      <c r="BP98" s="2" t="s">
        <v>98</v>
      </c>
      <c r="BQ98" s="2" t="s">
        <v>102</v>
      </c>
      <c r="BR98" s="2" t="s">
        <v>1520</v>
      </c>
      <c r="BS98" s="2" t="s">
        <v>79</v>
      </c>
      <c r="BT98" s="2" t="s">
        <v>1516</v>
      </c>
      <c r="BU98" s="2" t="s">
        <v>1512</v>
      </c>
      <c r="BV98" s="2" t="s">
        <v>1306</v>
      </c>
      <c r="BW98" s="2" t="s">
        <v>276</v>
      </c>
      <c r="BX98" s="2" t="s">
        <v>219</v>
      </c>
      <c r="BY98" s="2">
        <v>60</v>
      </c>
      <c r="BZ98" s="2">
        <v>60</v>
      </c>
      <c r="CA98" s="2">
        <v>0</v>
      </c>
      <c r="CB98" s="2">
        <v>3000000</v>
      </c>
      <c r="CC98" s="2">
        <v>1</v>
      </c>
      <c r="CD98" s="3">
        <f>_xlfn.IFNA(VLOOKUP(M98,Sheet1!$B$4:$D$10,2,FALSE),"")</f>
        <v>13</v>
      </c>
      <c r="CE98" s="3">
        <f>_xlfn.IFNA(VLOOKUP(M98,Sheet1!$B$4:$D$10,3,FALSE),"")</f>
        <v>52</v>
      </c>
      <c r="CF98" s="3" t="str">
        <f t="shared" si="2"/>
        <v>lulus</v>
      </c>
      <c r="CG98" s="3" t="str">
        <f t="shared" si="3"/>
        <v>diterima</v>
      </c>
    </row>
    <row r="99" spans="1:85" x14ac:dyDescent="0.25">
      <c r="A99" s="2">
        <v>98</v>
      </c>
      <c r="B99" s="2">
        <v>21219665</v>
      </c>
      <c r="C99" s="2" t="s">
        <v>1521</v>
      </c>
      <c r="D99" s="2" t="s">
        <v>75</v>
      </c>
      <c r="E99" s="2" t="s">
        <v>76</v>
      </c>
      <c r="F99" s="2" t="s">
        <v>77</v>
      </c>
      <c r="G99" s="2">
        <v>2101</v>
      </c>
      <c r="H99" s="2" t="s">
        <v>3919</v>
      </c>
      <c r="I99" s="2" t="s">
        <v>3909</v>
      </c>
      <c r="J99" s="2" t="str">
        <f>IF(AND(K99=0,L99=0)=TRUE,"",IF(AND(K99&gt;0,L99&gt;0)=TRUE,VLOOKUP(LEFT(L99,4)*1,[1]PRODI_2019!$D$2:$E$70,2,FALSE),M99))</f>
        <v>AKUNTANSI D3</v>
      </c>
      <c r="K99" s="2">
        <f>_xlfn.IFNA(VLOOKUP(B99,[2]Data!$J$2:$K$224,1,FALSE),0)</f>
        <v>21219665</v>
      </c>
      <c r="L99" s="2">
        <f>_xlfn.IFNA(VLOOKUP(B99,[2]Data!$J$2:$K$224,2,FALSE),0)</f>
        <v>5501210020</v>
      </c>
      <c r="M99" s="2" t="s">
        <v>109</v>
      </c>
      <c r="N99" s="2" t="s">
        <v>78</v>
      </c>
      <c r="O99" s="2" t="s">
        <v>79</v>
      </c>
      <c r="P99" s="2" t="s">
        <v>1293</v>
      </c>
      <c r="Q99" s="2" t="s">
        <v>110</v>
      </c>
      <c r="R99" s="2" t="s">
        <v>82</v>
      </c>
      <c r="S99" s="2" t="s">
        <v>985</v>
      </c>
      <c r="T99" s="2" t="s">
        <v>1522</v>
      </c>
      <c r="U99" s="2" t="s">
        <v>160</v>
      </c>
      <c r="V99" s="2" t="s">
        <v>161</v>
      </c>
      <c r="W99" s="2">
        <v>2021</v>
      </c>
      <c r="X99" s="2"/>
      <c r="Y99" s="2"/>
      <c r="Z99" s="2"/>
      <c r="AA99" s="2"/>
      <c r="AB99" s="2"/>
      <c r="AC99" s="2"/>
      <c r="AD99" s="2" t="s">
        <v>1523</v>
      </c>
      <c r="AE99" s="2" t="s">
        <v>79</v>
      </c>
      <c r="AF99" s="2" t="s">
        <v>1524</v>
      </c>
      <c r="AG99" s="2" t="s">
        <v>730</v>
      </c>
      <c r="AH99" s="2" t="s">
        <v>186</v>
      </c>
      <c r="AI99" s="2" t="s">
        <v>1525</v>
      </c>
      <c r="AJ99" s="2" t="s">
        <v>1526</v>
      </c>
      <c r="AK99" s="2" t="s">
        <v>1527</v>
      </c>
      <c r="AL99" s="2" t="s">
        <v>79</v>
      </c>
      <c r="AM99" s="2" t="s">
        <v>79</v>
      </c>
      <c r="AN99" s="2" t="s">
        <v>79</v>
      </c>
      <c r="AO99" s="2" t="s">
        <v>79</v>
      </c>
      <c r="AP99" s="2" t="s">
        <v>145</v>
      </c>
      <c r="AQ99" s="2" t="s">
        <v>734</v>
      </c>
      <c r="AR99" s="2" t="s">
        <v>186</v>
      </c>
      <c r="AS99" s="2" t="s">
        <v>3305</v>
      </c>
      <c r="AT99" s="2" t="s">
        <v>79</v>
      </c>
      <c r="AU99" s="2" t="s">
        <v>79</v>
      </c>
      <c r="AV99" s="2" t="s">
        <v>79</v>
      </c>
      <c r="AW99" s="2" t="s">
        <v>79</v>
      </c>
      <c r="AX99" s="2" t="s">
        <v>79</v>
      </c>
      <c r="AY99" s="2" t="s">
        <v>79</v>
      </c>
      <c r="AZ99" s="2" t="s">
        <v>79</v>
      </c>
      <c r="BA99" s="2" t="s">
        <v>79</v>
      </c>
      <c r="BB99" s="2" t="s">
        <v>79</v>
      </c>
      <c r="BC99" s="2" t="s">
        <v>79</v>
      </c>
      <c r="BD99" s="2" t="s">
        <v>79</v>
      </c>
      <c r="BE99" s="2" t="s">
        <v>79</v>
      </c>
      <c r="BF99" s="2" t="s">
        <v>79</v>
      </c>
      <c r="BG99" s="2" t="s">
        <v>79</v>
      </c>
      <c r="BH99" s="2" t="s">
        <v>79</v>
      </c>
      <c r="BI99" s="2" t="s">
        <v>79</v>
      </c>
      <c r="BJ99" s="2" t="s">
        <v>170</v>
      </c>
      <c r="BK99" s="2" t="s">
        <v>1528</v>
      </c>
      <c r="BL99" s="2" t="s">
        <v>739</v>
      </c>
      <c r="BM99" s="2" t="s">
        <v>380</v>
      </c>
      <c r="BN99" s="2" t="s">
        <v>79</v>
      </c>
      <c r="BO99" s="2" t="s">
        <v>1529</v>
      </c>
      <c r="BP99" s="2" t="s">
        <v>122</v>
      </c>
      <c r="BQ99" s="2" t="s">
        <v>127</v>
      </c>
      <c r="BR99" s="2" t="s">
        <v>1530</v>
      </c>
      <c r="BS99" s="2" t="s">
        <v>79</v>
      </c>
      <c r="BT99" s="2" t="s">
        <v>186</v>
      </c>
      <c r="BU99" s="2" t="s">
        <v>1531</v>
      </c>
      <c r="BV99" s="2" t="s">
        <v>998</v>
      </c>
      <c r="BW99" s="2" t="s">
        <v>105</v>
      </c>
      <c r="BX99" s="2" t="s">
        <v>540</v>
      </c>
      <c r="BY99" s="2">
        <v>60</v>
      </c>
      <c r="BZ99" s="2">
        <v>60</v>
      </c>
      <c r="CA99" s="2">
        <v>6000000</v>
      </c>
      <c r="CB99" s="2">
        <v>0</v>
      </c>
      <c r="CC99" s="2">
        <v>3</v>
      </c>
      <c r="CD99" s="3">
        <f>_xlfn.IFNA(VLOOKUP(M99,Sheet1!$B$4:$D$10,2,FALSE),"")</f>
        <v>43</v>
      </c>
      <c r="CE99" s="3">
        <f>_xlfn.IFNA(VLOOKUP(M99,Sheet1!$B$4:$D$10,3,FALSE),"")</f>
        <v>75</v>
      </c>
      <c r="CF99" s="3" t="str">
        <f t="shared" si="2"/>
        <v>lulus</v>
      </c>
      <c r="CG99" s="3" t="str">
        <f t="shared" si="3"/>
        <v>diterima</v>
      </c>
    </row>
    <row r="100" spans="1:85" x14ac:dyDescent="0.25">
      <c r="A100" s="2">
        <v>99</v>
      </c>
      <c r="B100" s="2">
        <v>21219677</v>
      </c>
      <c r="C100" s="2" t="s">
        <v>1532</v>
      </c>
      <c r="D100" s="2" t="s">
        <v>75</v>
      </c>
      <c r="E100" s="2" t="s">
        <v>76</v>
      </c>
      <c r="F100" s="2" t="s">
        <v>77</v>
      </c>
      <c r="G100" s="2">
        <v>2101</v>
      </c>
      <c r="H100" s="2" t="s">
        <v>3919</v>
      </c>
      <c r="I100" s="2" t="s">
        <v>3909</v>
      </c>
      <c r="J100" s="2" t="str">
        <f>IF(AND(K100=0,L100=0)=TRUE,"",IF(AND(K100&gt;0,L100&gt;0)=TRUE,VLOOKUP(LEFT(L100,4)*1,[1]PRODI_2019!$D$2:$E$70,2,FALSE),M100))</f>
        <v>MANAJEMEN PEMASARAN (D3)</v>
      </c>
      <c r="K100" s="2">
        <f>_xlfn.IFNA(VLOOKUP(B100,[2]Data!$J$2:$K$224,1,FALSE),0)</f>
        <v>21219677</v>
      </c>
      <c r="L100" s="2">
        <f>_xlfn.IFNA(VLOOKUP(B100,[2]Data!$J$2:$K$224,2,FALSE),0)</f>
        <v>5502210031</v>
      </c>
      <c r="M100" s="2" t="s">
        <v>108</v>
      </c>
      <c r="N100" s="2" t="s">
        <v>109</v>
      </c>
      <c r="O100" s="2" t="s">
        <v>79</v>
      </c>
      <c r="P100" s="2" t="s">
        <v>1293</v>
      </c>
      <c r="Q100" s="2" t="s">
        <v>81</v>
      </c>
      <c r="R100" s="2" t="s">
        <v>82</v>
      </c>
      <c r="S100" s="2" t="s">
        <v>1533</v>
      </c>
      <c r="T100" s="2" t="s">
        <v>1534</v>
      </c>
      <c r="U100" s="2" t="s">
        <v>160</v>
      </c>
      <c r="V100" s="2" t="s">
        <v>114</v>
      </c>
      <c r="W100" s="2">
        <v>2021</v>
      </c>
      <c r="X100" s="2"/>
      <c r="Y100" s="2"/>
      <c r="Z100" s="2"/>
      <c r="AA100" s="2"/>
      <c r="AB100" s="2"/>
      <c r="AC100" s="2"/>
      <c r="AD100" s="2" t="s">
        <v>1535</v>
      </c>
      <c r="AE100" s="2" t="s">
        <v>79</v>
      </c>
      <c r="AF100" s="2" t="s">
        <v>1497</v>
      </c>
      <c r="AG100" s="2" t="s">
        <v>389</v>
      </c>
      <c r="AH100" s="2" t="s">
        <v>212</v>
      </c>
      <c r="AI100" s="2" t="s">
        <v>1536</v>
      </c>
      <c r="AJ100" s="2" t="s">
        <v>1537</v>
      </c>
      <c r="AK100" s="2" t="s">
        <v>1538</v>
      </c>
      <c r="AL100" s="2" t="s">
        <v>79</v>
      </c>
      <c r="AM100" s="2" t="s">
        <v>79</v>
      </c>
      <c r="AN100" s="2" t="s">
        <v>79</v>
      </c>
      <c r="AO100" s="2" t="s">
        <v>79</v>
      </c>
      <c r="AP100" s="2" t="s">
        <v>210</v>
      </c>
      <c r="AQ100" s="2" t="s">
        <v>211</v>
      </c>
      <c r="AR100" s="2" t="s">
        <v>212</v>
      </c>
      <c r="AS100" s="2" t="s">
        <v>3305</v>
      </c>
      <c r="AT100" s="2" t="s">
        <v>79</v>
      </c>
      <c r="AU100" s="2" t="s">
        <v>79</v>
      </c>
      <c r="AV100" s="2" t="s">
        <v>79</v>
      </c>
      <c r="AW100" s="2" t="s">
        <v>79</v>
      </c>
      <c r="AX100" s="2" t="s">
        <v>79</v>
      </c>
      <c r="AY100" s="2" t="s">
        <v>79</v>
      </c>
      <c r="AZ100" s="2" t="s">
        <v>79</v>
      </c>
      <c r="BA100" s="2" t="s">
        <v>79</v>
      </c>
      <c r="BB100" s="2" t="s">
        <v>79</v>
      </c>
      <c r="BC100" s="2" t="s">
        <v>79</v>
      </c>
      <c r="BD100" s="2" t="s">
        <v>79</v>
      </c>
      <c r="BE100" s="2" t="s">
        <v>79</v>
      </c>
      <c r="BF100" s="2" t="s">
        <v>79</v>
      </c>
      <c r="BG100" s="2" t="s">
        <v>79</v>
      </c>
      <c r="BH100" s="2" t="s">
        <v>79</v>
      </c>
      <c r="BI100" s="2" t="s">
        <v>79</v>
      </c>
      <c r="BJ100" s="2" t="s">
        <v>1539</v>
      </c>
      <c r="BK100" s="2" t="s">
        <v>1540</v>
      </c>
      <c r="BL100" s="2" t="s">
        <v>130</v>
      </c>
      <c r="BM100" s="2" t="s">
        <v>127</v>
      </c>
      <c r="BN100" s="2" t="s">
        <v>1541</v>
      </c>
      <c r="BO100" s="2" t="s">
        <v>1542</v>
      </c>
      <c r="BP100" s="2" t="s">
        <v>122</v>
      </c>
      <c r="BQ100" s="2" t="s">
        <v>127</v>
      </c>
      <c r="BR100" s="2" t="s">
        <v>1543</v>
      </c>
      <c r="BS100" s="2" t="s">
        <v>79</v>
      </c>
      <c r="BT100" s="2" t="s">
        <v>212</v>
      </c>
      <c r="BU100" s="2" t="s">
        <v>1544</v>
      </c>
      <c r="BV100" s="2" t="s">
        <v>998</v>
      </c>
      <c r="BW100" s="2" t="s">
        <v>105</v>
      </c>
      <c r="BX100" s="2" t="s">
        <v>134</v>
      </c>
      <c r="BY100" s="2">
        <v>98</v>
      </c>
      <c r="BZ100" s="2">
        <v>60</v>
      </c>
      <c r="CA100" s="2">
        <v>10000000</v>
      </c>
      <c r="CB100" s="2">
        <v>0</v>
      </c>
      <c r="CC100" s="2">
        <v>1</v>
      </c>
      <c r="CD100" s="3">
        <f>_xlfn.IFNA(VLOOKUP(M100,Sheet1!$B$4:$D$10,2,FALSE),"")</f>
        <v>38</v>
      </c>
      <c r="CE100" s="3">
        <f>_xlfn.IFNA(VLOOKUP(M100,Sheet1!$B$4:$D$10,3,FALSE),"")</f>
        <v>61</v>
      </c>
      <c r="CF100" s="3" t="str">
        <f t="shared" si="2"/>
        <v>lulus</v>
      </c>
      <c r="CG100" s="3" t="str">
        <f t="shared" si="3"/>
        <v>diterima</v>
      </c>
    </row>
    <row r="101" spans="1:85" x14ac:dyDescent="0.25">
      <c r="A101" s="2">
        <v>100</v>
      </c>
      <c r="B101" s="2">
        <v>21219725</v>
      </c>
      <c r="C101" s="2" t="s">
        <v>1545</v>
      </c>
      <c r="D101" s="2" t="s">
        <v>75</v>
      </c>
      <c r="E101" s="2" t="s">
        <v>76</v>
      </c>
      <c r="F101" s="2" t="s">
        <v>77</v>
      </c>
      <c r="G101" s="2">
        <v>2101</v>
      </c>
      <c r="H101" s="2" t="s">
        <v>3919</v>
      </c>
      <c r="I101" s="2" t="s">
        <v>3909</v>
      </c>
      <c r="J101" s="2" t="str">
        <f>IF(AND(K101=0,L101=0)=TRUE,"",IF(AND(K101&gt;0,L101&gt;0)=TRUE,VLOOKUP(LEFT(L101,4)*1,[1]PRODI_2019!$D$2:$E$70,2,FALSE),M101))</f>
        <v>PERPAJAKAN</v>
      </c>
      <c r="K101" s="2">
        <f>_xlfn.IFNA(VLOOKUP(B101,[2]Data!$J$2:$K$224,1,FALSE),0)</f>
        <v>21219725</v>
      </c>
      <c r="L101" s="2">
        <f>_xlfn.IFNA(VLOOKUP(B101,[2]Data!$J$2:$K$224,2,FALSE),0)</f>
        <v>5503210024</v>
      </c>
      <c r="M101" s="2" t="s">
        <v>78</v>
      </c>
      <c r="N101" s="2" t="s">
        <v>157</v>
      </c>
      <c r="O101" s="2" t="s">
        <v>79</v>
      </c>
      <c r="P101" s="2" t="s">
        <v>1293</v>
      </c>
      <c r="Q101" s="2" t="s">
        <v>81</v>
      </c>
      <c r="R101" s="2" t="s">
        <v>82</v>
      </c>
      <c r="S101" s="2" t="s">
        <v>221</v>
      </c>
      <c r="T101" s="2" t="s">
        <v>1546</v>
      </c>
      <c r="U101" s="2" t="s">
        <v>160</v>
      </c>
      <c r="V101" s="2" t="s">
        <v>114</v>
      </c>
      <c r="W101" s="2">
        <v>2021</v>
      </c>
      <c r="X101" s="2">
        <v>79</v>
      </c>
      <c r="Y101" s="2">
        <v>79</v>
      </c>
      <c r="Z101" s="2">
        <v>84</v>
      </c>
      <c r="AA101" s="2"/>
      <c r="AB101" s="2"/>
      <c r="AC101" s="2"/>
      <c r="AD101" s="2" t="s">
        <v>1547</v>
      </c>
      <c r="AE101" s="2" t="s">
        <v>1547</v>
      </c>
      <c r="AF101" s="2" t="s">
        <v>1548</v>
      </c>
      <c r="AG101" s="2" t="s">
        <v>1549</v>
      </c>
      <c r="AH101" s="2" t="s">
        <v>165</v>
      </c>
      <c r="AI101" s="2" t="s">
        <v>1550</v>
      </c>
      <c r="AJ101" s="2" t="s">
        <v>1551</v>
      </c>
      <c r="AK101" s="2" t="s">
        <v>1552</v>
      </c>
      <c r="AL101" s="2" t="s">
        <v>79</v>
      </c>
      <c r="AM101" s="2" t="s">
        <v>123</v>
      </c>
      <c r="AN101" s="2" t="s">
        <v>123</v>
      </c>
      <c r="AO101" s="2" t="s">
        <v>123</v>
      </c>
      <c r="AP101" s="2" t="s">
        <v>145</v>
      </c>
      <c r="AQ101" s="2" t="s">
        <v>393</v>
      </c>
      <c r="AR101" s="2" t="s">
        <v>212</v>
      </c>
      <c r="AS101" s="2" t="s">
        <v>3305</v>
      </c>
      <c r="AT101" s="2" t="s">
        <v>79</v>
      </c>
      <c r="AU101" s="2" t="s">
        <v>79</v>
      </c>
      <c r="AV101" s="2" t="s">
        <v>79</v>
      </c>
      <c r="AW101" s="2" t="s">
        <v>79</v>
      </c>
      <c r="AX101" s="2" t="s">
        <v>79</v>
      </c>
      <c r="AY101" s="2" t="s">
        <v>79</v>
      </c>
      <c r="AZ101" s="2" t="s">
        <v>79</v>
      </c>
      <c r="BA101" s="2" t="s">
        <v>79</v>
      </c>
      <c r="BB101" s="2" t="s">
        <v>79</v>
      </c>
      <c r="BC101" s="2" t="s">
        <v>79</v>
      </c>
      <c r="BD101" s="2" t="s">
        <v>79</v>
      </c>
      <c r="BE101" s="2" t="s">
        <v>79</v>
      </c>
      <c r="BF101" s="2" t="s">
        <v>79</v>
      </c>
      <c r="BG101" s="2" t="s">
        <v>79</v>
      </c>
      <c r="BH101" s="2" t="s">
        <v>79</v>
      </c>
      <c r="BI101" s="2" t="s">
        <v>79</v>
      </c>
      <c r="BJ101" s="2" t="s">
        <v>1553</v>
      </c>
      <c r="BK101" s="2" t="s">
        <v>1554</v>
      </c>
      <c r="BL101" s="2" t="s">
        <v>130</v>
      </c>
      <c r="BM101" s="2" t="s">
        <v>1274</v>
      </c>
      <c r="BN101" s="2" t="s">
        <v>1555</v>
      </c>
      <c r="BO101" s="2" t="s">
        <v>1556</v>
      </c>
      <c r="BP101" s="2" t="s">
        <v>122</v>
      </c>
      <c r="BQ101" s="2" t="s">
        <v>1274</v>
      </c>
      <c r="BR101" s="2" t="s">
        <v>1547</v>
      </c>
      <c r="BS101" s="2" t="s">
        <v>79</v>
      </c>
      <c r="BT101" s="2" t="s">
        <v>165</v>
      </c>
      <c r="BU101" s="2" t="s">
        <v>1557</v>
      </c>
      <c r="BV101" s="2" t="s">
        <v>1435</v>
      </c>
      <c r="BW101" s="2" t="s">
        <v>105</v>
      </c>
      <c r="BX101" s="2" t="s">
        <v>106</v>
      </c>
      <c r="BY101" s="2">
        <v>120</v>
      </c>
      <c r="BZ101" s="2">
        <v>54</v>
      </c>
      <c r="CA101" s="2">
        <v>200000</v>
      </c>
      <c r="CB101" s="2">
        <v>100000</v>
      </c>
      <c r="CC101" s="2">
        <v>1</v>
      </c>
      <c r="CD101" s="3">
        <f>_xlfn.IFNA(VLOOKUP(M101,Sheet1!$B$4:$D$10,2,FALSE),"")</f>
        <v>37</v>
      </c>
      <c r="CE101" s="3">
        <f>_xlfn.IFNA(VLOOKUP(M101,Sheet1!$B$4:$D$10,3,FALSE),"")</f>
        <v>70</v>
      </c>
      <c r="CF101" s="3" t="str">
        <f t="shared" si="2"/>
        <v>lulus</v>
      </c>
      <c r="CG101" s="3" t="str">
        <f t="shared" si="3"/>
        <v>diterima</v>
      </c>
    </row>
    <row r="102" spans="1:85" x14ac:dyDescent="0.25">
      <c r="A102" s="2">
        <v>101</v>
      </c>
      <c r="B102" s="2">
        <v>21210217</v>
      </c>
      <c r="C102" s="2" t="s">
        <v>1558</v>
      </c>
      <c r="D102" s="2" t="s">
        <v>75</v>
      </c>
      <c r="E102" s="2" t="s">
        <v>76</v>
      </c>
      <c r="F102" s="2" t="s">
        <v>77</v>
      </c>
      <c r="G102" s="2">
        <v>2101</v>
      </c>
      <c r="H102" s="2" t="s">
        <v>3919</v>
      </c>
      <c r="I102" s="2" t="s">
        <v>3909</v>
      </c>
      <c r="J102" s="2" t="str">
        <f>IF(AND(K102=0,L102=0)=TRUE,"",IF(AND(K102&gt;0,L102&gt;0)=TRUE,VLOOKUP(LEFT(L102,4)*1,[1]PRODI_2019!$D$2:$E$70,2,FALSE),M102))</f>
        <v>PERPAJAKAN</v>
      </c>
      <c r="K102" s="2">
        <f>_xlfn.IFNA(VLOOKUP(B102,[2]Data!$J$2:$K$224,1,FALSE),0)</f>
        <v>21210217</v>
      </c>
      <c r="L102" s="2">
        <f>_xlfn.IFNA(VLOOKUP(B102,[2]Data!$J$2:$K$224,2,FALSE),0)</f>
        <v>5503210009</v>
      </c>
      <c r="M102" s="2" t="s">
        <v>78</v>
      </c>
      <c r="N102" s="2" t="s">
        <v>108</v>
      </c>
      <c r="O102" s="2" t="s">
        <v>79</v>
      </c>
      <c r="P102" s="2" t="s">
        <v>1559</v>
      </c>
      <c r="Q102" s="2" t="s">
        <v>110</v>
      </c>
      <c r="R102" s="2" t="s">
        <v>82</v>
      </c>
      <c r="S102" s="2" t="s">
        <v>1560</v>
      </c>
      <c r="T102" s="2" t="s">
        <v>1561</v>
      </c>
      <c r="U102" s="2" t="s">
        <v>498</v>
      </c>
      <c r="V102" s="2" t="s">
        <v>114</v>
      </c>
      <c r="W102" s="2">
        <v>2020</v>
      </c>
      <c r="X102" s="2">
        <v>75</v>
      </c>
      <c r="Y102" s="2">
        <v>84</v>
      </c>
      <c r="Z102" s="2">
        <v>80</v>
      </c>
      <c r="AA102" s="2"/>
      <c r="AB102" s="2"/>
      <c r="AC102" s="2"/>
      <c r="AD102" s="2" t="s">
        <v>1562</v>
      </c>
      <c r="AE102" s="2" t="s">
        <v>79</v>
      </c>
      <c r="AF102" s="2" t="s">
        <v>1563</v>
      </c>
      <c r="AG102" s="2" t="s">
        <v>359</v>
      </c>
      <c r="AH102" s="2" t="s">
        <v>90</v>
      </c>
      <c r="AI102" s="2" t="s">
        <v>1564</v>
      </c>
      <c r="AJ102" s="2" t="s">
        <v>1565</v>
      </c>
      <c r="AK102" s="2" t="s">
        <v>1566</v>
      </c>
      <c r="AL102" s="2" t="s">
        <v>79</v>
      </c>
      <c r="AM102" s="2" t="s">
        <v>79</v>
      </c>
      <c r="AN102" s="2" t="s">
        <v>79</v>
      </c>
      <c r="AO102" s="2" t="s">
        <v>79</v>
      </c>
      <c r="AP102" s="2" t="s">
        <v>94</v>
      </c>
      <c r="AQ102" s="2" t="s">
        <v>1567</v>
      </c>
      <c r="AR102" s="2" t="s">
        <v>90</v>
      </c>
      <c r="AS102" s="2" t="s">
        <v>3305</v>
      </c>
      <c r="AT102" s="2" t="s">
        <v>79</v>
      </c>
      <c r="AU102" s="2" t="s">
        <v>79</v>
      </c>
      <c r="AV102" s="2" t="s">
        <v>79</v>
      </c>
      <c r="AW102" s="2" t="s">
        <v>79</v>
      </c>
      <c r="AX102" s="2" t="s">
        <v>79</v>
      </c>
      <c r="AY102" s="2" t="s">
        <v>79</v>
      </c>
      <c r="AZ102" s="2" t="s">
        <v>79</v>
      </c>
      <c r="BA102" s="2" t="s">
        <v>79</v>
      </c>
      <c r="BB102" s="2" t="s">
        <v>79</v>
      </c>
      <c r="BC102" s="2" t="s">
        <v>79</v>
      </c>
      <c r="BD102" s="2" t="s">
        <v>79</v>
      </c>
      <c r="BE102" s="2" t="s">
        <v>79</v>
      </c>
      <c r="BF102" s="2" t="s">
        <v>79</v>
      </c>
      <c r="BG102" s="2" t="s">
        <v>79</v>
      </c>
      <c r="BH102" s="2" t="s">
        <v>79</v>
      </c>
      <c r="BI102" s="2" t="s">
        <v>79</v>
      </c>
      <c r="BJ102" s="2" t="s">
        <v>1568</v>
      </c>
      <c r="BK102" s="2" t="s">
        <v>1569</v>
      </c>
      <c r="BL102" s="2" t="s">
        <v>130</v>
      </c>
      <c r="BM102" s="2" t="s">
        <v>99</v>
      </c>
      <c r="BN102" s="2" t="s">
        <v>1570</v>
      </c>
      <c r="BO102" s="2" t="s">
        <v>1571</v>
      </c>
      <c r="BP102" s="2" t="s">
        <v>214</v>
      </c>
      <c r="BQ102" s="2" t="s">
        <v>99</v>
      </c>
      <c r="BR102" s="2" t="s">
        <v>1572</v>
      </c>
      <c r="BS102" s="2" t="s">
        <v>79</v>
      </c>
      <c r="BT102" s="2" t="s">
        <v>90</v>
      </c>
      <c r="BU102" s="2" t="s">
        <v>1573</v>
      </c>
      <c r="BV102" s="2" t="s">
        <v>1574</v>
      </c>
      <c r="BW102" s="2" t="s">
        <v>105</v>
      </c>
      <c r="BX102" s="2" t="s">
        <v>177</v>
      </c>
      <c r="BY102" s="2">
        <v>115</v>
      </c>
      <c r="BZ102" s="2">
        <v>90</v>
      </c>
      <c r="CA102" s="2">
        <v>3000000</v>
      </c>
      <c r="CB102" s="2">
        <v>2000000</v>
      </c>
      <c r="CC102" s="2">
        <v>2</v>
      </c>
      <c r="CD102" s="3">
        <f>_xlfn.IFNA(VLOOKUP(M102,Sheet1!$B$4:$D$10,2,FALSE),"")</f>
        <v>37</v>
      </c>
      <c r="CE102" s="3">
        <f>_xlfn.IFNA(VLOOKUP(M102,Sheet1!$B$4:$D$10,3,FALSE),"")</f>
        <v>70</v>
      </c>
      <c r="CF102" s="3" t="str">
        <f t="shared" si="2"/>
        <v>lulus</v>
      </c>
      <c r="CG102" s="3" t="str">
        <f t="shared" si="3"/>
        <v>diterima</v>
      </c>
    </row>
    <row r="103" spans="1:85" x14ac:dyDescent="0.25">
      <c r="A103" s="2">
        <v>102</v>
      </c>
      <c r="B103" s="2">
        <v>21210246</v>
      </c>
      <c r="C103" s="2" t="s">
        <v>1575</v>
      </c>
      <c r="D103" s="2" t="s">
        <v>75</v>
      </c>
      <c r="E103" s="2" t="s">
        <v>76</v>
      </c>
      <c r="F103" s="2" t="s">
        <v>77</v>
      </c>
      <c r="G103" s="2">
        <v>2101</v>
      </c>
      <c r="H103" s="2" t="s">
        <v>3919</v>
      </c>
      <c r="I103" s="2" t="s">
        <v>3909</v>
      </c>
      <c r="J103" s="2" t="str">
        <f>IF(AND(K103=0,L103=0)=TRUE,"",IF(AND(K103&gt;0,L103&gt;0)=TRUE,VLOOKUP(LEFT(L103,4)*1,[1]PRODI_2019!$D$2:$E$70,2,FALSE),M103))</f>
        <v>PERPAJAKAN</v>
      </c>
      <c r="K103" s="2">
        <f>_xlfn.IFNA(VLOOKUP(B103,[2]Data!$J$2:$K$224,1,FALSE),0)</f>
        <v>21210246</v>
      </c>
      <c r="L103" s="2">
        <f>_xlfn.IFNA(VLOOKUP(B103,[2]Data!$J$2:$K$224,2,FALSE),0)</f>
        <v>5503210006</v>
      </c>
      <c r="M103" s="2" t="s">
        <v>78</v>
      </c>
      <c r="N103" s="2" t="s">
        <v>157</v>
      </c>
      <c r="O103" s="2" t="s">
        <v>79</v>
      </c>
      <c r="P103" s="2" t="s">
        <v>1559</v>
      </c>
      <c r="Q103" s="2" t="s">
        <v>81</v>
      </c>
      <c r="R103" s="2" t="s">
        <v>82</v>
      </c>
      <c r="S103" s="2" t="s">
        <v>310</v>
      </c>
      <c r="T103" s="2" t="s">
        <v>1576</v>
      </c>
      <c r="U103" s="2" t="s">
        <v>160</v>
      </c>
      <c r="V103" s="2" t="s">
        <v>114</v>
      </c>
      <c r="W103" s="2">
        <v>2021</v>
      </c>
      <c r="X103" s="2">
        <v>79</v>
      </c>
      <c r="Y103" s="2">
        <v>83</v>
      </c>
      <c r="Z103" s="2">
        <v>83</v>
      </c>
      <c r="AA103" s="2"/>
      <c r="AB103" s="2"/>
      <c r="AC103" s="2"/>
      <c r="AD103" s="2" t="s">
        <v>1577</v>
      </c>
      <c r="AE103" s="2" t="s">
        <v>123</v>
      </c>
      <c r="AF103" s="2" t="s">
        <v>1578</v>
      </c>
      <c r="AG103" s="2" t="s">
        <v>1579</v>
      </c>
      <c r="AH103" s="2" t="s">
        <v>118</v>
      </c>
      <c r="AI103" s="2" t="s">
        <v>1580</v>
      </c>
      <c r="AJ103" s="2" t="s">
        <v>1581</v>
      </c>
      <c r="AK103" s="2" t="s">
        <v>1582</v>
      </c>
      <c r="AL103" s="2" t="s">
        <v>79</v>
      </c>
      <c r="AM103" s="2" t="s">
        <v>123</v>
      </c>
      <c r="AN103" s="2" t="s">
        <v>123</v>
      </c>
      <c r="AO103" s="2" t="s">
        <v>123</v>
      </c>
      <c r="AP103" s="2" t="s">
        <v>94</v>
      </c>
      <c r="AQ103" s="2" t="s">
        <v>1583</v>
      </c>
      <c r="AR103" s="2" t="s">
        <v>118</v>
      </c>
      <c r="AS103" s="2" t="s">
        <v>3305</v>
      </c>
      <c r="AT103" s="2" t="s">
        <v>79</v>
      </c>
      <c r="AU103" s="2" t="s">
        <v>79</v>
      </c>
      <c r="AV103" s="2" t="s">
        <v>79</v>
      </c>
      <c r="AW103" s="2" t="s">
        <v>79</v>
      </c>
      <c r="AX103" s="2" t="s">
        <v>79</v>
      </c>
      <c r="AY103" s="2" t="s">
        <v>79</v>
      </c>
      <c r="AZ103" s="2" t="s">
        <v>79</v>
      </c>
      <c r="BA103" s="2" t="s">
        <v>79</v>
      </c>
      <c r="BB103" s="2" t="s">
        <v>79</v>
      </c>
      <c r="BC103" s="2" t="s">
        <v>79</v>
      </c>
      <c r="BD103" s="2" t="s">
        <v>79</v>
      </c>
      <c r="BE103" s="2" t="s">
        <v>79</v>
      </c>
      <c r="BF103" s="2" t="s">
        <v>79</v>
      </c>
      <c r="BG103" s="2" t="s">
        <v>79</v>
      </c>
      <c r="BH103" s="2" t="s">
        <v>79</v>
      </c>
      <c r="BI103" s="2" t="s">
        <v>79</v>
      </c>
      <c r="BJ103" s="2" t="s">
        <v>1584</v>
      </c>
      <c r="BK103" s="2" t="s">
        <v>1585</v>
      </c>
      <c r="BL103" s="2" t="s">
        <v>190</v>
      </c>
      <c r="BM103" s="2" t="s">
        <v>99</v>
      </c>
      <c r="BN103" s="2" t="s">
        <v>1586</v>
      </c>
      <c r="BO103" s="2" t="s">
        <v>1587</v>
      </c>
      <c r="BP103" s="2" t="s">
        <v>122</v>
      </c>
      <c r="BQ103" s="2" t="s">
        <v>99</v>
      </c>
      <c r="BR103" s="2" t="s">
        <v>1577</v>
      </c>
      <c r="BS103" s="2" t="s">
        <v>79</v>
      </c>
      <c r="BT103" s="2" t="s">
        <v>118</v>
      </c>
      <c r="BU103" s="2" t="s">
        <v>1588</v>
      </c>
      <c r="BV103" s="2" t="s">
        <v>1051</v>
      </c>
      <c r="BW103" s="2" t="s">
        <v>105</v>
      </c>
      <c r="BX103" s="2" t="s">
        <v>106</v>
      </c>
      <c r="BY103" s="2">
        <v>80</v>
      </c>
      <c r="BZ103" s="2">
        <v>30</v>
      </c>
      <c r="CA103" s="2">
        <v>3500000</v>
      </c>
      <c r="CB103" s="2">
        <v>0</v>
      </c>
      <c r="CC103" s="2">
        <v>2</v>
      </c>
      <c r="CD103" s="3">
        <f>_xlfn.IFNA(VLOOKUP(M103,Sheet1!$B$4:$D$10,2,FALSE),"")</f>
        <v>37</v>
      </c>
      <c r="CE103" s="3">
        <f>_xlfn.IFNA(VLOOKUP(M103,Sheet1!$B$4:$D$10,3,FALSE),"")</f>
        <v>70</v>
      </c>
      <c r="CF103" s="3" t="str">
        <f t="shared" si="2"/>
        <v>lulus</v>
      </c>
      <c r="CG103" s="3" t="str">
        <f t="shared" si="3"/>
        <v>diterima</v>
      </c>
    </row>
    <row r="104" spans="1:85" x14ac:dyDescent="0.25">
      <c r="A104" s="2">
        <v>103</v>
      </c>
      <c r="B104" s="2">
        <v>21210265</v>
      </c>
      <c r="C104" s="2" t="s">
        <v>1589</v>
      </c>
      <c r="D104" s="2" t="s">
        <v>75</v>
      </c>
      <c r="E104" s="2" t="s">
        <v>76</v>
      </c>
      <c r="F104" s="2" t="s">
        <v>77</v>
      </c>
      <c r="G104" s="2">
        <v>2101</v>
      </c>
      <c r="H104" s="2" t="s">
        <v>3919</v>
      </c>
      <c r="I104" s="2" t="s">
        <v>3909</v>
      </c>
      <c r="J104" s="2" t="str">
        <f>IF(AND(K104=0,L104=0)=TRUE,"",IF(AND(K104&gt;0,L104&gt;0)=TRUE,VLOOKUP(LEFT(L104,4)*1,[1]PRODI_2019!$D$2:$E$70,2,FALSE),M104))</f>
        <v>PERPAJAKAN</v>
      </c>
      <c r="K104" s="2">
        <f>_xlfn.IFNA(VLOOKUP(B104,[2]Data!$J$2:$K$224,1,FALSE),0)</f>
        <v>21210265</v>
      </c>
      <c r="L104" s="2">
        <f>_xlfn.IFNA(VLOOKUP(B104,[2]Data!$J$2:$K$224,2,FALSE),0)</f>
        <v>5503210011</v>
      </c>
      <c r="M104" s="2" t="s">
        <v>78</v>
      </c>
      <c r="N104" s="2" t="s">
        <v>157</v>
      </c>
      <c r="O104" s="2" t="s">
        <v>79</v>
      </c>
      <c r="P104" s="2" t="s">
        <v>1559</v>
      </c>
      <c r="Q104" s="2" t="s">
        <v>81</v>
      </c>
      <c r="R104" s="2" t="s">
        <v>82</v>
      </c>
      <c r="S104" s="2" t="s">
        <v>1265</v>
      </c>
      <c r="T104" s="2" t="s">
        <v>1590</v>
      </c>
      <c r="U104" s="2" t="s">
        <v>160</v>
      </c>
      <c r="V104" s="2" t="s">
        <v>114</v>
      </c>
      <c r="W104" s="2">
        <v>2021</v>
      </c>
      <c r="X104" s="2">
        <v>90</v>
      </c>
      <c r="Y104" s="2">
        <v>90</v>
      </c>
      <c r="Z104" s="2">
        <v>84</v>
      </c>
      <c r="AA104" s="2"/>
      <c r="AB104" s="2"/>
      <c r="AC104" s="2"/>
      <c r="AD104" s="2" t="s">
        <v>1591</v>
      </c>
      <c r="AE104" s="2" t="s">
        <v>79</v>
      </c>
      <c r="AF104" s="2" t="s">
        <v>1592</v>
      </c>
      <c r="AG104" s="2" t="s">
        <v>1593</v>
      </c>
      <c r="AH104" s="2" t="s">
        <v>165</v>
      </c>
      <c r="AI104" s="2" t="s">
        <v>1594</v>
      </c>
      <c r="AJ104" s="2" t="s">
        <v>1595</v>
      </c>
      <c r="AK104" s="2" t="s">
        <v>1596</v>
      </c>
      <c r="AL104" s="2" t="s">
        <v>79</v>
      </c>
      <c r="AM104" s="2" t="s">
        <v>79</v>
      </c>
      <c r="AN104" s="2" t="s">
        <v>79</v>
      </c>
      <c r="AO104" s="2" t="s">
        <v>79</v>
      </c>
      <c r="AP104" s="2" t="s">
        <v>210</v>
      </c>
      <c r="AQ104" s="2" t="s">
        <v>420</v>
      </c>
      <c r="AR104" s="2" t="s">
        <v>227</v>
      </c>
      <c r="AS104" s="2" t="s">
        <v>3305</v>
      </c>
      <c r="AT104" s="2" t="s">
        <v>79</v>
      </c>
      <c r="AU104" s="2" t="s">
        <v>79</v>
      </c>
      <c r="AV104" s="2" t="s">
        <v>79</v>
      </c>
      <c r="AW104" s="2" t="s">
        <v>79</v>
      </c>
      <c r="AX104" s="2" t="s">
        <v>79</v>
      </c>
      <c r="AY104" s="2" t="s">
        <v>79</v>
      </c>
      <c r="AZ104" s="2" t="s">
        <v>79</v>
      </c>
      <c r="BA104" s="2" t="s">
        <v>79</v>
      </c>
      <c r="BB104" s="2" t="s">
        <v>79</v>
      </c>
      <c r="BC104" s="2" t="s">
        <v>79</v>
      </c>
      <c r="BD104" s="2" t="s">
        <v>79</v>
      </c>
      <c r="BE104" s="2" t="s">
        <v>79</v>
      </c>
      <c r="BF104" s="2" t="s">
        <v>79</v>
      </c>
      <c r="BG104" s="2" t="s">
        <v>79</v>
      </c>
      <c r="BH104" s="2" t="s">
        <v>79</v>
      </c>
      <c r="BI104" s="2" t="s">
        <v>79</v>
      </c>
      <c r="BJ104" s="2" t="s">
        <v>1597</v>
      </c>
      <c r="BK104" s="2" t="s">
        <v>1598</v>
      </c>
      <c r="BL104" s="2" t="s">
        <v>130</v>
      </c>
      <c r="BM104" s="2" t="s">
        <v>127</v>
      </c>
      <c r="BN104" s="2" t="s">
        <v>1599</v>
      </c>
      <c r="BO104" s="2" t="s">
        <v>1600</v>
      </c>
      <c r="BP104" s="2" t="s">
        <v>122</v>
      </c>
      <c r="BQ104" s="2" t="s">
        <v>99</v>
      </c>
      <c r="BR104" s="2" t="s">
        <v>1601</v>
      </c>
      <c r="BS104" s="2" t="s">
        <v>79</v>
      </c>
      <c r="BT104" s="2" t="s">
        <v>165</v>
      </c>
      <c r="BU104" s="2" t="s">
        <v>1602</v>
      </c>
      <c r="BV104" s="2" t="s">
        <v>369</v>
      </c>
      <c r="BW104" s="2" t="s">
        <v>105</v>
      </c>
      <c r="BX104" s="2" t="s">
        <v>177</v>
      </c>
      <c r="BY104" s="2">
        <v>250</v>
      </c>
      <c r="BZ104" s="2">
        <v>100</v>
      </c>
      <c r="CA104" s="2">
        <v>4000000</v>
      </c>
      <c r="CB104" s="2">
        <v>0</v>
      </c>
      <c r="CC104" s="2">
        <v>3</v>
      </c>
      <c r="CD104" s="3">
        <f>_xlfn.IFNA(VLOOKUP(M104,Sheet1!$B$4:$D$10,2,FALSE),"")</f>
        <v>37</v>
      </c>
      <c r="CE104" s="3">
        <f>_xlfn.IFNA(VLOOKUP(M104,Sheet1!$B$4:$D$10,3,FALSE),"")</f>
        <v>70</v>
      </c>
      <c r="CF104" s="3" t="str">
        <f t="shared" si="2"/>
        <v>lulus</v>
      </c>
      <c r="CG104" s="3" t="str">
        <f t="shared" si="3"/>
        <v>diterima</v>
      </c>
    </row>
    <row r="105" spans="1:85" x14ac:dyDescent="0.25">
      <c r="A105" s="2">
        <v>104</v>
      </c>
      <c r="B105" s="2">
        <v>21210322</v>
      </c>
      <c r="C105" s="2" t="s">
        <v>1603</v>
      </c>
      <c r="D105" s="2" t="s">
        <v>75</v>
      </c>
      <c r="E105" s="2" t="s">
        <v>76</v>
      </c>
      <c r="F105" s="2" t="s">
        <v>77</v>
      </c>
      <c r="G105" s="2">
        <v>2101</v>
      </c>
      <c r="H105" s="2" t="s">
        <v>3919</v>
      </c>
      <c r="I105" s="2" t="s">
        <v>3909</v>
      </c>
      <c r="J105" s="2" t="str">
        <f>IF(AND(K105=0,L105=0)=TRUE,"",IF(AND(K105&gt;0,L105&gt;0)=TRUE,VLOOKUP(LEFT(L105,4)*1,[1]PRODI_2019!$D$2:$E$70,2,FALSE),M105))</f>
        <v>PERPAJAKAN</v>
      </c>
      <c r="K105" s="2">
        <f>_xlfn.IFNA(VLOOKUP(B105,[2]Data!$J$2:$K$224,1,FALSE),0)</f>
        <v>21210322</v>
      </c>
      <c r="L105" s="2">
        <f>_xlfn.IFNA(VLOOKUP(B105,[2]Data!$J$2:$K$224,2,FALSE),0)</f>
        <v>5503210002</v>
      </c>
      <c r="M105" s="2" t="s">
        <v>78</v>
      </c>
      <c r="N105" s="2" t="s">
        <v>109</v>
      </c>
      <c r="O105" s="2" t="s">
        <v>79</v>
      </c>
      <c r="P105" s="2" t="s">
        <v>1559</v>
      </c>
      <c r="Q105" s="2" t="s">
        <v>110</v>
      </c>
      <c r="R105" s="2" t="s">
        <v>82</v>
      </c>
      <c r="S105" s="2" t="s">
        <v>1604</v>
      </c>
      <c r="T105" s="2" t="s">
        <v>1605</v>
      </c>
      <c r="U105" s="2" t="s">
        <v>160</v>
      </c>
      <c r="V105" s="2" t="s">
        <v>161</v>
      </c>
      <c r="W105" s="2">
        <v>2021</v>
      </c>
      <c r="X105" s="2">
        <v>75</v>
      </c>
      <c r="Y105" s="2">
        <v>82</v>
      </c>
      <c r="Z105" s="2">
        <v>80</v>
      </c>
      <c r="AA105" s="2"/>
      <c r="AB105" s="2"/>
      <c r="AC105" s="2"/>
      <c r="AD105" s="2" t="s">
        <v>1606</v>
      </c>
      <c r="AE105" s="2" t="s">
        <v>1607</v>
      </c>
      <c r="AF105" s="2" t="s">
        <v>1608</v>
      </c>
      <c r="AG105" s="2" t="s">
        <v>1609</v>
      </c>
      <c r="AH105" s="2" t="s">
        <v>118</v>
      </c>
      <c r="AI105" s="2" t="s">
        <v>1610</v>
      </c>
      <c r="AJ105" s="2" t="s">
        <v>1611</v>
      </c>
      <c r="AK105" s="2" t="s">
        <v>1612</v>
      </c>
      <c r="AL105" s="2" t="s">
        <v>79</v>
      </c>
      <c r="AM105" s="2" t="s">
        <v>79</v>
      </c>
      <c r="AN105" s="2" t="s">
        <v>79</v>
      </c>
      <c r="AO105" s="2" t="s">
        <v>79</v>
      </c>
      <c r="AP105" s="2" t="s">
        <v>233</v>
      </c>
      <c r="AQ105" s="2" t="s">
        <v>445</v>
      </c>
      <c r="AR105" s="2" t="s">
        <v>118</v>
      </c>
      <c r="AS105" s="2" t="s">
        <v>3305</v>
      </c>
      <c r="AT105" s="2" t="s">
        <v>79</v>
      </c>
      <c r="AU105" s="2" t="s">
        <v>79</v>
      </c>
      <c r="AV105" s="2" t="s">
        <v>79</v>
      </c>
      <c r="AW105" s="2" t="s">
        <v>79</v>
      </c>
      <c r="AX105" s="2" t="s">
        <v>79</v>
      </c>
      <c r="AY105" s="2" t="s">
        <v>79</v>
      </c>
      <c r="AZ105" s="2" t="s">
        <v>79</v>
      </c>
      <c r="BA105" s="2" t="s">
        <v>79</v>
      </c>
      <c r="BB105" s="2" t="s">
        <v>79</v>
      </c>
      <c r="BC105" s="2" t="s">
        <v>79</v>
      </c>
      <c r="BD105" s="2" t="s">
        <v>79</v>
      </c>
      <c r="BE105" s="2" t="s">
        <v>79</v>
      </c>
      <c r="BF105" s="2" t="s">
        <v>79</v>
      </c>
      <c r="BG105" s="2" t="s">
        <v>79</v>
      </c>
      <c r="BH105" s="2" t="s">
        <v>79</v>
      </c>
      <c r="BI105" s="2" t="s">
        <v>79</v>
      </c>
      <c r="BJ105" s="2" t="s">
        <v>1613</v>
      </c>
      <c r="BK105" s="2" t="s">
        <v>1614</v>
      </c>
      <c r="BL105" s="2" t="s">
        <v>190</v>
      </c>
      <c r="BM105" s="2" t="s">
        <v>99</v>
      </c>
      <c r="BN105" s="2" t="s">
        <v>1615</v>
      </c>
      <c r="BO105" s="2" t="s">
        <v>1616</v>
      </c>
      <c r="BP105" s="2" t="s">
        <v>844</v>
      </c>
      <c r="BQ105" s="2" t="s">
        <v>102</v>
      </c>
      <c r="BR105" s="2" t="s">
        <v>1607</v>
      </c>
      <c r="BS105" s="2" t="s">
        <v>79</v>
      </c>
      <c r="BT105" s="2" t="s">
        <v>118</v>
      </c>
      <c r="BU105" s="2" t="s">
        <v>1617</v>
      </c>
      <c r="BV105" s="2" t="s">
        <v>1574</v>
      </c>
      <c r="BW105" s="2" t="s">
        <v>105</v>
      </c>
      <c r="BX105" s="2" t="s">
        <v>106</v>
      </c>
      <c r="BY105" s="2">
        <v>25</v>
      </c>
      <c r="BZ105" s="2">
        <v>20</v>
      </c>
      <c r="CA105" s="2">
        <v>3517200</v>
      </c>
      <c r="CB105" s="2">
        <v>300000</v>
      </c>
      <c r="CC105" s="2">
        <v>5</v>
      </c>
      <c r="CD105" s="3">
        <f>_xlfn.IFNA(VLOOKUP(M105,Sheet1!$B$4:$D$10,2,FALSE),"")</f>
        <v>37</v>
      </c>
      <c r="CE105" s="3">
        <f>_xlfn.IFNA(VLOOKUP(M105,Sheet1!$B$4:$D$10,3,FALSE),"")</f>
        <v>70</v>
      </c>
      <c r="CF105" s="3" t="str">
        <f t="shared" si="2"/>
        <v>lulus</v>
      </c>
      <c r="CG105" s="3" t="str">
        <f t="shared" si="3"/>
        <v>diterima</v>
      </c>
    </row>
    <row r="106" spans="1:85" x14ac:dyDescent="0.25">
      <c r="A106" s="2">
        <v>105</v>
      </c>
      <c r="B106" s="2">
        <v>21210385</v>
      </c>
      <c r="C106" s="2" t="s">
        <v>1618</v>
      </c>
      <c r="D106" s="2" t="s">
        <v>75</v>
      </c>
      <c r="E106" s="2" t="s">
        <v>76</v>
      </c>
      <c r="F106" s="2" t="s">
        <v>77</v>
      </c>
      <c r="G106" s="2">
        <v>2101</v>
      </c>
      <c r="H106" s="2" t="s">
        <v>3919</v>
      </c>
      <c r="I106" s="2" t="s">
        <v>3909</v>
      </c>
      <c r="J106" s="2" t="str">
        <f>IF(AND(K106=0,L106=0)=TRUE,"",IF(AND(K106&gt;0,L106&gt;0)=TRUE,VLOOKUP(LEFT(L106,4)*1,[1]PRODI_2019!$D$2:$E$70,2,FALSE),M106))</f>
        <v>PERPAJAKAN</v>
      </c>
      <c r="K106" s="2">
        <f>_xlfn.IFNA(VLOOKUP(B106,[2]Data!$J$2:$K$224,1,FALSE),0)</f>
        <v>21210385</v>
      </c>
      <c r="L106" s="2">
        <f>_xlfn.IFNA(VLOOKUP(B106,[2]Data!$J$2:$K$224,2,FALSE),0)</f>
        <v>5503210026</v>
      </c>
      <c r="M106" s="2" t="s">
        <v>78</v>
      </c>
      <c r="N106" s="2" t="s">
        <v>108</v>
      </c>
      <c r="O106" s="2" t="s">
        <v>79</v>
      </c>
      <c r="P106" s="2" t="s">
        <v>1559</v>
      </c>
      <c r="Q106" s="2" t="s">
        <v>110</v>
      </c>
      <c r="R106" s="2" t="s">
        <v>82</v>
      </c>
      <c r="S106" s="2" t="s">
        <v>242</v>
      </c>
      <c r="T106" s="2" t="s">
        <v>453</v>
      </c>
      <c r="U106" s="2" t="s">
        <v>498</v>
      </c>
      <c r="V106" s="2" t="s">
        <v>161</v>
      </c>
      <c r="W106" s="2">
        <v>2019</v>
      </c>
      <c r="X106" s="2"/>
      <c r="Y106" s="2"/>
      <c r="Z106" s="2"/>
      <c r="AA106" s="2"/>
      <c r="AB106" s="2"/>
      <c r="AC106" s="2"/>
      <c r="AD106" s="2" t="s">
        <v>1619</v>
      </c>
      <c r="AE106" s="2" t="s">
        <v>79</v>
      </c>
      <c r="AF106" s="2" t="s">
        <v>1620</v>
      </c>
      <c r="AG106" s="2" t="s">
        <v>246</v>
      </c>
      <c r="AH106" s="2" t="s">
        <v>227</v>
      </c>
      <c r="AI106" s="2" t="s">
        <v>1621</v>
      </c>
      <c r="AJ106" s="2" t="s">
        <v>1622</v>
      </c>
      <c r="AK106" s="2" t="s">
        <v>1623</v>
      </c>
      <c r="AL106" s="2" t="s">
        <v>79</v>
      </c>
      <c r="AM106" s="2" t="s">
        <v>79</v>
      </c>
      <c r="AN106" s="2" t="s">
        <v>79</v>
      </c>
      <c r="AO106" s="2" t="s">
        <v>79</v>
      </c>
      <c r="AP106" s="2" t="s">
        <v>286</v>
      </c>
      <c r="AQ106" s="2" t="s">
        <v>1624</v>
      </c>
      <c r="AR106" s="2" t="s">
        <v>1625</v>
      </c>
      <c r="AS106" s="2" t="s">
        <v>3926</v>
      </c>
      <c r="AT106" s="2" t="s">
        <v>79</v>
      </c>
      <c r="AU106" s="2" t="s">
        <v>79</v>
      </c>
      <c r="AV106" s="2" t="s">
        <v>79</v>
      </c>
      <c r="AW106" s="2" t="s">
        <v>79</v>
      </c>
      <c r="AX106" s="2" t="s">
        <v>79</v>
      </c>
      <c r="AY106" s="2" t="s">
        <v>79</v>
      </c>
      <c r="AZ106" s="2" t="s">
        <v>79</v>
      </c>
      <c r="BA106" s="2" t="s">
        <v>79</v>
      </c>
      <c r="BB106" s="2" t="s">
        <v>79</v>
      </c>
      <c r="BC106" s="2" t="s">
        <v>79</v>
      </c>
      <c r="BD106" s="2" t="s">
        <v>79</v>
      </c>
      <c r="BE106" s="2" t="s">
        <v>79</v>
      </c>
      <c r="BF106" s="2" t="s">
        <v>79</v>
      </c>
      <c r="BG106" s="2" t="s">
        <v>79</v>
      </c>
      <c r="BH106" s="2" t="s">
        <v>79</v>
      </c>
      <c r="BI106" s="2" t="s">
        <v>79</v>
      </c>
      <c r="BJ106" s="2" t="s">
        <v>1626</v>
      </c>
      <c r="BK106" s="2" t="s">
        <v>1627</v>
      </c>
      <c r="BL106" s="2" t="s">
        <v>190</v>
      </c>
      <c r="BM106" s="2" t="s">
        <v>127</v>
      </c>
      <c r="BN106" s="2" t="s">
        <v>1628</v>
      </c>
      <c r="BO106" s="2" t="s">
        <v>1629</v>
      </c>
      <c r="BP106" s="2" t="s">
        <v>122</v>
      </c>
      <c r="BQ106" s="2" t="s">
        <v>99</v>
      </c>
      <c r="BR106" s="2" t="s">
        <v>1630</v>
      </c>
      <c r="BS106" s="2" t="s">
        <v>79</v>
      </c>
      <c r="BT106" s="2" t="s">
        <v>227</v>
      </c>
      <c r="BU106" s="2" t="s">
        <v>1631</v>
      </c>
      <c r="BV106" s="2" t="s">
        <v>369</v>
      </c>
      <c r="BW106" s="2" t="s">
        <v>105</v>
      </c>
      <c r="BX106" s="2" t="s">
        <v>177</v>
      </c>
      <c r="BY106" s="2">
        <v>100</v>
      </c>
      <c r="BZ106" s="2">
        <v>75</v>
      </c>
      <c r="CA106" s="2">
        <v>4300400</v>
      </c>
      <c r="CB106" s="2">
        <v>0</v>
      </c>
      <c r="CC106" s="2">
        <v>5</v>
      </c>
      <c r="CD106" s="3">
        <f>_xlfn.IFNA(VLOOKUP(M106,Sheet1!$B$4:$D$10,2,FALSE),"")</f>
        <v>37</v>
      </c>
      <c r="CE106" s="3">
        <f>_xlfn.IFNA(VLOOKUP(M106,Sheet1!$B$4:$D$10,3,FALSE),"")</f>
        <v>70</v>
      </c>
      <c r="CF106" s="3" t="str">
        <f t="shared" si="2"/>
        <v>lulus</v>
      </c>
      <c r="CG106" s="3" t="str">
        <f t="shared" si="3"/>
        <v>diterima</v>
      </c>
    </row>
    <row r="107" spans="1:85" x14ac:dyDescent="0.25">
      <c r="A107" s="2">
        <v>106</v>
      </c>
      <c r="B107" s="2">
        <v>21210466</v>
      </c>
      <c r="C107" s="2" t="s">
        <v>1632</v>
      </c>
      <c r="D107" s="2" t="s">
        <v>75</v>
      </c>
      <c r="E107" s="2" t="s">
        <v>76</v>
      </c>
      <c r="F107" s="2" t="s">
        <v>77</v>
      </c>
      <c r="G107" s="2">
        <v>2101</v>
      </c>
      <c r="H107" s="2" t="s">
        <v>3919</v>
      </c>
      <c r="I107" s="2" t="s">
        <v>3909</v>
      </c>
      <c r="J107" s="2" t="str">
        <f>IF(AND(K107=0,L107=0)=TRUE,"",IF(AND(K107&gt;0,L107&gt;0)=TRUE,VLOOKUP(LEFT(L107,4)*1,[1]PRODI_2019!$D$2:$E$70,2,FALSE),M107))</f>
        <v>AKUNTANSI D3</v>
      </c>
      <c r="K107" s="2">
        <f>_xlfn.IFNA(VLOOKUP(B107,[2]Data!$J$2:$K$224,1,FALSE),0)</f>
        <v>21210466</v>
      </c>
      <c r="L107" s="2">
        <f>_xlfn.IFNA(VLOOKUP(B107,[2]Data!$J$2:$K$224,2,FALSE),0)</f>
        <v>5501210016</v>
      </c>
      <c r="M107" s="2" t="s">
        <v>109</v>
      </c>
      <c r="N107" s="2" t="s">
        <v>78</v>
      </c>
      <c r="O107" s="2" t="s">
        <v>79</v>
      </c>
      <c r="P107" s="2" t="s">
        <v>1559</v>
      </c>
      <c r="Q107" s="2" t="s">
        <v>81</v>
      </c>
      <c r="R107" s="2" t="s">
        <v>82</v>
      </c>
      <c r="S107" s="2" t="s">
        <v>202</v>
      </c>
      <c r="T107" s="2" t="s">
        <v>1633</v>
      </c>
      <c r="U107" s="2" t="s">
        <v>160</v>
      </c>
      <c r="V107" s="2" t="s">
        <v>114</v>
      </c>
      <c r="W107" s="2">
        <v>2021</v>
      </c>
      <c r="X107" s="2">
        <v>87</v>
      </c>
      <c r="Y107" s="2">
        <v>89</v>
      </c>
      <c r="Z107" s="2">
        <v>89</v>
      </c>
      <c r="AA107" s="2"/>
      <c r="AB107" s="2"/>
      <c r="AC107" s="2"/>
      <c r="AD107" s="2" t="s">
        <v>1634</v>
      </c>
      <c r="AE107" s="2" t="s">
        <v>79</v>
      </c>
      <c r="AF107" s="2" t="s">
        <v>1635</v>
      </c>
      <c r="AG107" s="2" t="s">
        <v>562</v>
      </c>
      <c r="AH107" s="2" t="s">
        <v>212</v>
      </c>
      <c r="AI107" s="2" t="s">
        <v>1636</v>
      </c>
      <c r="AJ107" s="2" t="s">
        <v>1637</v>
      </c>
      <c r="AK107" s="2" t="s">
        <v>1638</v>
      </c>
      <c r="AL107" s="2" t="s">
        <v>79</v>
      </c>
      <c r="AM107" s="2" t="s">
        <v>79</v>
      </c>
      <c r="AN107" s="2" t="s">
        <v>79</v>
      </c>
      <c r="AO107" s="2" t="s">
        <v>79</v>
      </c>
      <c r="AP107" s="2" t="s">
        <v>145</v>
      </c>
      <c r="AQ107" s="2" t="s">
        <v>566</v>
      </c>
      <c r="AR107" s="2" t="s">
        <v>212</v>
      </c>
      <c r="AS107" s="2" t="s">
        <v>3305</v>
      </c>
      <c r="AT107" s="2" t="s">
        <v>79</v>
      </c>
      <c r="AU107" s="2" t="s">
        <v>79</v>
      </c>
      <c r="AV107" s="2" t="s">
        <v>79</v>
      </c>
      <c r="AW107" s="2" t="s">
        <v>79</v>
      </c>
      <c r="AX107" s="2" t="s">
        <v>79</v>
      </c>
      <c r="AY107" s="2" t="s">
        <v>79</v>
      </c>
      <c r="AZ107" s="2" t="s">
        <v>79</v>
      </c>
      <c r="BA107" s="2" t="s">
        <v>79</v>
      </c>
      <c r="BB107" s="2" t="s">
        <v>79</v>
      </c>
      <c r="BC107" s="2" t="s">
        <v>79</v>
      </c>
      <c r="BD107" s="2" t="s">
        <v>79</v>
      </c>
      <c r="BE107" s="2" t="s">
        <v>79</v>
      </c>
      <c r="BF107" s="2" t="s">
        <v>79</v>
      </c>
      <c r="BG107" s="2" t="s">
        <v>79</v>
      </c>
      <c r="BH107" s="2" t="s">
        <v>79</v>
      </c>
      <c r="BI107" s="2" t="s">
        <v>79</v>
      </c>
      <c r="BJ107" s="2" t="s">
        <v>170</v>
      </c>
      <c r="BK107" s="2" t="s">
        <v>1639</v>
      </c>
      <c r="BL107" s="2" t="s">
        <v>190</v>
      </c>
      <c r="BM107" s="2" t="s">
        <v>99</v>
      </c>
      <c r="BN107" s="2" t="s">
        <v>79</v>
      </c>
      <c r="BO107" s="2" t="s">
        <v>1640</v>
      </c>
      <c r="BP107" s="2" t="s">
        <v>122</v>
      </c>
      <c r="BQ107" s="2" t="s">
        <v>99</v>
      </c>
      <c r="BR107" s="2" t="s">
        <v>1641</v>
      </c>
      <c r="BS107" s="2" t="s">
        <v>79</v>
      </c>
      <c r="BT107" s="2" t="s">
        <v>212</v>
      </c>
      <c r="BU107" s="2" t="s">
        <v>1642</v>
      </c>
      <c r="BV107" s="2" t="s">
        <v>369</v>
      </c>
      <c r="BW107" s="2" t="s">
        <v>105</v>
      </c>
      <c r="BX107" s="2" t="s">
        <v>134</v>
      </c>
      <c r="BY107" s="2">
        <v>500</v>
      </c>
      <c r="BZ107" s="2">
        <v>100</v>
      </c>
      <c r="CA107" s="2">
        <v>3165661</v>
      </c>
      <c r="CB107" s="2">
        <v>0</v>
      </c>
      <c r="CC107" s="2">
        <v>3</v>
      </c>
      <c r="CD107" s="3">
        <f>_xlfn.IFNA(VLOOKUP(M107,Sheet1!$B$4:$D$10,2,FALSE),"")</f>
        <v>43</v>
      </c>
      <c r="CE107" s="3">
        <f>_xlfn.IFNA(VLOOKUP(M107,Sheet1!$B$4:$D$10,3,FALSE),"")</f>
        <v>75</v>
      </c>
      <c r="CF107" s="3" t="str">
        <f t="shared" si="2"/>
        <v>lulus</v>
      </c>
      <c r="CG107" s="3" t="str">
        <f t="shared" si="3"/>
        <v>diterima</v>
      </c>
    </row>
    <row r="108" spans="1:85" x14ac:dyDescent="0.25">
      <c r="A108" s="2">
        <v>107</v>
      </c>
      <c r="B108" s="2">
        <v>21211426</v>
      </c>
      <c r="C108" s="2" t="s">
        <v>1643</v>
      </c>
      <c r="D108" s="2" t="s">
        <v>75</v>
      </c>
      <c r="E108" s="2" t="s">
        <v>76</v>
      </c>
      <c r="F108" s="2" t="s">
        <v>77</v>
      </c>
      <c r="G108" s="2">
        <v>2101</v>
      </c>
      <c r="H108" s="2" t="s">
        <v>3919</v>
      </c>
      <c r="I108" s="2" t="s">
        <v>3909</v>
      </c>
      <c r="J108" s="2" t="str">
        <f>IF(AND(K108=0,L108=0)=TRUE,"",IF(AND(K108&gt;0,L108&gt;0)=TRUE,VLOOKUP(LEFT(L108,4)*1,[1]PRODI_2019!$D$2:$E$70,2,FALSE),M108))</f>
        <v>MANAJEMEN PEMASARAN (D3)</v>
      </c>
      <c r="K108" s="2">
        <f>_xlfn.IFNA(VLOOKUP(B108,[2]Data!$J$2:$K$224,1,FALSE),0)</f>
        <v>21211426</v>
      </c>
      <c r="L108" s="2">
        <f>_xlfn.IFNA(VLOOKUP(B108,[2]Data!$J$2:$K$224,2,FALSE),0)</f>
        <v>5502210032</v>
      </c>
      <c r="M108" s="2" t="s">
        <v>108</v>
      </c>
      <c r="N108" s="2" t="s">
        <v>78</v>
      </c>
      <c r="O108" s="2" t="s">
        <v>79</v>
      </c>
      <c r="P108" s="2" t="s">
        <v>1559</v>
      </c>
      <c r="Q108" s="2" t="s">
        <v>110</v>
      </c>
      <c r="R108" s="2" t="s">
        <v>82</v>
      </c>
      <c r="S108" s="2" t="s">
        <v>1644</v>
      </c>
      <c r="T108" s="2" t="s">
        <v>1213</v>
      </c>
      <c r="U108" s="2" t="s">
        <v>160</v>
      </c>
      <c r="V108" s="2" t="s">
        <v>114</v>
      </c>
      <c r="W108" s="2">
        <v>2021</v>
      </c>
      <c r="X108" s="2">
        <v>83</v>
      </c>
      <c r="Y108" s="2">
        <v>80</v>
      </c>
      <c r="Z108" s="2">
        <v>89</v>
      </c>
      <c r="AA108" s="2"/>
      <c r="AB108" s="2"/>
      <c r="AC108" s="2"/>
      <c r="AD108" s="2" t="s">
        <v>1645</v>
      </c>
      <c r="AE108" s="2" t="s">
        <v>79</v>
      </c>
      <c r="AF108" s="2" t="s">
        <v>1646</v>
      </c>
      <c r="AG108" s="2" t="s">
        <v>562</v>
      </c>
      <c r="AH108" s="2" t="s">
        <v>212</v>
      </c>
      <c r="AI108" s="2" t="s">
        <v>1647</v>
      </c>
      <c r="AJ108" s="2" t="s">
        <v>1648</v>
      </c>
      <c r="AK108" s="2" t="s">
        <v>1649</v>
      </c>
      <c r="AL108" s="2" t="s">
        <v>79</v>
      </c>
      <c r="AM108" s="2" t="s">
        <v>79</v>
      </c>
      <c r="AN108" s="2" t="s">
        <v>79</v>
      </c>
      <c r="AO108" s="2" t="s">
        <v>79</v>
      </c>
      <c r="AP108" s="2" t="s">
        <v>145</v>
      </c>
      <c r="AQ108" s="2" t="s">
        <v>566</v>
      </c>
      <c r="AR108" s="2" t="s">
        <v>212</v>
      </c>
      <c r="AS108" s="2" t="s">
        <v>3305</v>
      </c>
      <c r="AT108" s="2" t="s">
        <v>79</v>
      </c>
      <c r="AU108" s="2" t="s">
        <v>79</v>
      </c>
      <c r="AV108" s="2" t="s">
        <v>79</v>
      </c>
      <c r="AW108" s="2" t="s">
        <v>79</v>
      </c>
      <c r="AX108" s="2" t="s">
        <v>79</v>
      </c>
      <c r="AY108" s="2" t="s">
        <v>79</v>
      </c>
      <c r="AZ108" s="2" t="s">
        <v>79</v>
      </c>
      <c r="BA108" s="2" t="s">
        <v>79</v>
      </c>
      <c r="BB108" s="2" t="s">
        <v>79</v>
      </c>
      <c r="BC108" s="2" t="s">
        <v>79</v>
      </c>
      <c r="BD108" s="2" t="s">
        <v>79</v>
      </c>
      <c r="BE108" s="2" t="s">
        <v>79</v>
      </c>
      <c r="BF108" s="2" t="s">
        <v>79</v>
      </c>
      <c r="BG108" s="2" t="s">
        <v>79</v>
      </c>
      <c r="BH108" s="2" t="s">
        <v>79</v>
      </c>
      <c r="BI108" s="2" t="s">
        <v>79</v>
      </c>
      <c r="BJ108" s="2" t="s">
        <v>1650</v>
      </c>
      <c r="BK108" s="2" t="s">
        <v>1651</v>
      </c>
      <c r="BL108" s="2" t="s">
        <v>172</v>
      </c>
      <c r="BM108" s="2" t="s">
        <v>99</v>
      </c>
      <c r="BN108" s="2" t="s">
        <v>1652</v>
      </c>
      <c r="BO108" s="2" t="s">
        <v>1653</v>
      </c>
      <c r="BP108" s="2" t="s">
        <v>122</v>
      </c>
      <c r="BQ108" s="2" t="s">
        <v>99</v>
      </c>
      <c r="BR108" s="2" t="s">
        <v>1645</v>
      </c>
      <c r="BS108" s="2" t="s">
        <v>79</v>
      </c>
      <c r="BT108" s="2" t="s">
        <v>212</v>
      </c>
      <c r="BU108" s="2" t="s">
        <v>1654</v>
      </c>
      <c r="BV108" s="2" t="s">
        <v>369</v>
      </c>
      <c r="BW108" s="2" t="s">
        <v>105</v>
      </c>
      <c r="BX108" s="2" t="s">
        <v>177</v>
      </c>
      <c r="BY108" s="2">
        <v>84</v>
      </c>
      <c r="BZ108" s="2">
        <v>59</v>
      </c>
      <c r="CA108" s="2">
        <v>8000000</v>
      </c>
      <c r="CB108" s="2">
        <v>0</v>
      </c>
      <c r="CC108" s="2">
        <v>3</v>
      </c>
      <c r="CD108" s="3">
        <f>_xlfn.IFNA(VLOOKUP(M108,Sheet1!$B$4:$D$10,2,FALSE),"")</f>
        <v>38</v>
      </c>
      <c r="CE108" s="3">
        <f>_xlfn.IFNA(VLOOKUP(M108,Sheet1!$B$4:$D$10,3,FALSE),"")</f>
        <v>61</v>
      </c>
      <c r="CF108" s="3" t="str">
        <f t="shared" si="2"/>
        <v>lulus</v>
      </c>
      <c r="CG108" s="3" t="str">
        <f t="shared" si="3"/>
        <v>diterima</v>
      </c>
    </row>
    <row r="109" spans="1:85" x14ac:dyDescent="0.25">
      <c r="A109" s="2">
        <v>108</v>
      </c>
      <c r="B109" s="2">
        <v>21211522</v>
      </c>
      <c r="C109" s="2" t="s">
        <v>1655</v>
      </c>
      <c r="D109" s="2" t="s">
        <v>75</v>
      </c>
      <c r="E109" s="2" t="s">
        <v>76</v>
      </c>
      <c r="F109" s="2" t="s">
        <v>77</v>
      </c>
      <c r="G109" s="2">
        <v>2101</v>
      </c>
      <c r="H109" s="2" t="s">
        <v>3919</v>
      </c>
      <c r="I109" s="2" t="s">
        <v>3909</v>
      </c>
      <c r="J109" s="2" t="str">
        <f>IF(AND(K109=0,L109=0)=TRUE,"",IF(AND(K109&gt;0,L109&gt;0)=TRUE,VLOOKUP(LEFT(L109,4)*1,[1]PRODI_2019!$D$2:$E$70,2,FALSE),M109))</f>
        <v>AKUNTANSI D3</v>
      </c>
      <c r="K109" s="2">
        <f>_xlfn.IFNA(VLOOKUP(B109,[2]Data!$J$2:$K$224,1,FALSE),0)</f>
        <v>21211522</v>
      </c>
      <c r="L109" s="2">
        <f>_xlfn.IFNA(VLOOKUP(B109,[2]Data!$J$2:$K$224,2,FALSE),0)</f>
        <v>5501210022</v>
      </c>
      <c r="M109" s="2" t="s">
        <v>109</v>
      </c>
      <c r="N109" s="2" t="s">
        <v>78</v>
      </c>
      <c r="O109" s="2" t="s">
        <v>79</v>
      </c>
      <c r="P109" s="2" t="s">
        <v>1559</v>
      </c>
      <c r="Q109" s="2" t="s">
        <v>81</v>
      </c>
      <c r="R109" s="2" t="s">
        <v>82</v>
      </c>
      <c r="S109" s="2" t="s">
        <v>339</v>
      </c>
      <c r="T109" s="2" t="s">
        <v>84</v>
      </c>
      <c r="U109" s="2" t="s">
        <v>498</v>
      </c>
      <c r="V109" s="2" t="s">
        <v>114</v>
      </c>
      <c r="W109" s="2">
        <v>2021</v>
      </c>
      <c r="X109" s="2">
        <v>84</v>
      </c>
      <c r="Y109" s="2">
        <v>78</v>
      </c>
      <c r="Z109" s="2">
        <v>78</v>
      </c>
      <c r="AA109" s="2"/>
      <c r="AB109" s="2"/>
      <c r="AC109" s="2"/>
      <c r="AD109" s="2" t="s">
        <v>1656</v>
      </c>
      <c r="AE109" s="2" t="s">
        <v>79</v>
      </c>
      <c r="AF109" s="2" t="s">
        <v>1657</v>
      </c>
      <c r="AG109" s="2" t="s">
        <v>1658</v>
      </c>
      <c r="AH109" s="2" t="s">
        <v>546</v>
      </c>
      <c r="AI109" s="2" t="s">
        <v>1659</v>
      </c>
      <c r="AJ109" s="2" t="s">
        <v>1660</v>
      </c>
      <c r="AK109" s="2" t="s">
        <v>1661</v>
      </c>
      <c r="AL109" s="2" t="s">
        <v>122</v>
      </c>
      <c r="AM109" s="2" t="s">
        <v>1662</v>
      </c>
      <c r="AN109" s="2" t="s">
        <v>1663</v>
      </c>
      <c r="AO109" s="2" t="s">
        <v>1664</v>
      </c>
      <c r="AP109" s="2" t="s">
        <v>210</v>
      </c>
      <c r="AQ109" s="2" t="s">
        <v>1665</v>
      </c>
      <c r="AR109" s="2" t="s">
        <v>546</v>
      </c>
      <c r="AS109" s="2" t="s">
        <v>3305</v>
      </c>
      <c r="AT109" s="2" t="s">
        <v>79</v>
      </c>
      <c r="AU109" s="2" t="s">
        <v>79</v>
      </c>
      <c r="AV109" s="2" t="s">
        <v>79</v>
      </c>
      <c r="AW109" s="2" t="s">
        <v>79</v>
      </c>
      <c r="AX109" s="2" t="s">
        <v>79</v>
      </c>
      <c r="AY109" s="2" t="s">
        <v>79</v>
      </c>
      <c r="AZ109" s="2" t="s">
        <v>79</v>
      </c>
      <c r="BA109" s="2" t="s">
        <v>79</v>
      </c>
      <c r="BB109" s="2" t="s">
        <v>79</v>
      </c>
      <c r="BC109" s="2" t="s">
        <v>79</v>
      </c>
      <c r="BD109" s="2" t="s">
        <v>79</v>
      </c>
      <c r="BE109" s="2" t="s">
        <v>79</v>
      </c>
      <c r="BF109" s="2" t="s">
        <v>79</v>
      </c>
      <c r="BG109" s="2" t="s">
        <v>79</v>
      </c>
      <c r="BH109" s="2" t="s">
        <v>79</v>
      </c>
      <c r="BI109" s="2" t="s">
        <v>79</v>
      </c>
      <c r="BJ109" s="2" t="s">
        <v>123</v>
      </c>
      <c r="BK109" s="2" t="s">
        <v>1666</v>
      </c>
      <c r="BL109" s="2" t="s">
        <v>122</v>
      </c>
      <c r="BM109" s="2" t="s">
        <v>127</v>
      </c>
      <c r="BN109" s="2" t="s">
        <v>1667</v>
      </c>
      <c r="BO109" s="2" t="s">
        <v>1668</v>
      </c>
      <c r="BP109" s="2" t="s">
        <v>130</v>
      </c>
      <c r="BQ109" s="2" t="s">
        <v>127</v>
      </c>
      <c r="BR109" s="2" t="s">
        <v>1669</v>
      </c>
      <c r="BS109" s="2" t="s">
        <v>79</v>
      </c>
      <c r="BT109" s="2" t="s">
        <v>546</v>
      </c>
      <c r="BU109" s="2" t="s">
        <v>1659</v>
      </c>
      <c r="BV109" s="2" t="s">
        <v>1574</v>
      </c>
      <c r="BW109" s="2" t="s">
        <v>105</v>
      </c>
      <c r="BX109" s="2" t="s">
        <v>134</v>
      </c>
      <c r="BY109" s="2">
        <v>300</v>
      </c>
      <c r="BZ109" s="2">
        <v>260</v>
      </c>
      <c r="CA109" s="2">
        <v>0</v>
      </c>
      <c r="CB109" s="2">
        <v>5000000</v>
      </c>
      <c r="CC109" s="2">
        <v>3</v>
      </c>
      <c r="CD109" s="3">
        <f>_xlfn.IFNA(VLOOKUP(M109,Sheet1!$B$4:$D$10,2,FALSE),"")</f>
        <v>43</v>
      </c>
      <c r="CE109" s="3">
        <f>_xlfn.IFNA(VLOOKUP(M109,Sheet1!$B$4:$D$10,3,FALSE),"")</f>
        <v>75</v>
      </c>
      <c r="CF109" s="3" t="str">
        <f t="shared" si="2"/>
        <v>lulus</v>
      </c>
      <c r="CG109" s="3" t="str">
        <f t="shared" si="3"/>
        <v>diterima</v>
      </c>
    </row>
    <row r="110" spans="1:85" x14ac:dyDescent="0.25">
      <c r="A110" s="2">
        <v>109</v>
      </c>
      <c r="B110" s="2">
        <v>21211549</v>
      </c>
      <c r="C110" s="2" t="s">
        <v>1670</v>
      </c>
      <c r="D110" s="2" t="s">
        <v>75</v>
      </c>
      <c r="E110" s="2" t="s">
        <v>76</v>
      </c>
      <c r="F110" s="2" t="s">
        <v>77</v>
      </c>
      <c r="G110" s="2">
        <v>2101</v>
      </c>
      <c r="H110" s="2" t="s">
        <v>3919</v>
      </c>
      <c r="I110" s="2" t="s">
        <v>3909</v>
      </c>
      <c r="J110" s="2" t="str">
        <f>IF(AND(K110=0,L110=0)=TRUE,"",IF(AND(K110&gt;0,L110&gt;0)=TRUE,VLOOKUP(LEFT(L110,4)*1,[1]PRODI_2019!$D$2:$E$70,2,FALSE),M110))</f>
        <v>MANAJEMEN PEMASARAN (D3)</v>
      </c>
      <c r="K110" s="2">
        <f>_xlfn.IFNA(VLOOKUP(B110,[2]Data!$J$2:$K$224,1,FALSE),0)</f>
        <v>21211549</v>
      </c>
      <c r="L110" s="2">
        <f>_xlfn.IFNA(VLOOKUP(B110,[2]Data!$J$2:$K$224,2,FALSE),0)</f>
        <v>5502210014</v>
      </c>
      <c r="M110" s="2" t="s">
        <v>108</v>
      </c>
      <c r="N110" s="2" t="s">
        <v>157</v>
      </c>
      <c r="O110" s="2" t="s">
        <v>79</v>
      </c>
      <c r="P110" s="2" t="s">
        <v>1559</v>
      </c>
      <c r="Q110" s="2" t="s">
        <v>81</v>
      </c>
      <c r="R110" s="2" t="s">
        <v>82</v>
      </c>
      <c r="S110" s="2" t="s">
        <v>242</v>
      </c>
      <c r="T110" s="2" t="s">
        <v>483</v>
      </c>
      <c r="U110" s="2" t="s">
        <v>160</v>
      </c>
      <c r="V110" s="2" t="s">
        <v>114</v>
      </c>
      <c r="W110" s="2">
        <v>2021</v>
      </c>
      <c r="X110" s="2">
        <v>91</v>
      </c>
      <c r="Y110" s="2">
        <v>88</v>
      </c>
      <c r="Z110" s="2">
        <v>90</v>
      </c>
      <c r="AA110" s="2"/>
      <c r="AB110" s="2"/>
      <c r="AC110" s="2"/>
      <c r="AD110" s="2" t="s">
        <v>1671</v>
      </c>
      <c r="AE110" s="2" t="s">
        <v>79</v>
      </c>
      <c r="AF110" s="2" t="s">
        <v>1672</v>
      </c>
      <c r="AG110" s="2" t="s">
        <v>246</v>
      </c>
      <c r="AH110" s="2" t="s">
        <v>227</v>
      </c>
      <c r="AI110" s="2" t="s">
        <v>1673</v>
      </c>
      <c r="AJ110" s="2" t="s">
        <v>1674</v>
      </c>
      <c r="AK110" s="2" t="s">
        <v>1675</v>
      </c>
      <c r="AL110" s="2" t="s">
        <v>79</v>
      </c>
      <c r="AM110" s="2" t="s">
        <v>123</v>
      </c>
      <c r="AN110" s="2" t="s">
        <v>123</v>
      </c>
      <c r="AO110" s="2" t="s">
        <v>123</v>
      </c>
      <c r="AP110" s="2" t="s">
        <v>94</v>
      </c>
      <c r="AQ110" s="2" t="s">
        <v>534</v>
      </c>
      <c r="AR110" s="2" t="s">
        <v>227</v>
      </c>
      <c r="AS110" s="2" t="s">
        <v>3305</v>
      </c>
      <c r="AT110" s="2" t="s">
        <v>79</v>
      </c>
      <c r="AU110" s="2" t="s">
        <v>79</v>
      </c>
      <c r="AV110" s="2" t="s">
        <v>79</v>
      </c>
      <c r="AW110" s="2" t="s">
        <v>79</v>
      </c>
      <c r="AX110" s="2" t="s">
        <v>79</v>
      </c>
      <c r="AY110" s="2" t="s">
        <v>79</v>
      </c>
      <c r="AZ110" s="2" t="s">
        <v>79</v>
      </c>
      <c r="BA110" s="2" t="s">
        <v>79</v>
      </c>
      <c r="BB110" s="2" t="s">
        <v>79</v>
      </c>
      <c r="BC110" s="2" t="s">
        <v>79</v>
      </c>
      <c r="BD110" s="2" t="s">
        <v>79</v>
      </c>
      <c r="BE110" s="2" t="s">
        <v>79</v>
      </c>
      <c r="BF110" s="2" t="s">
        <v>79</v>
      </c>
      <c r="BG110" s="2" t="s">
        <v>79</v>
      </c>
      <c r="BH110" s="2" t="s">
        <v>79</v>
      </c>
      <c r="BI110" s="2" t="s">
        <v>79</v>
      </c>
      <c r="BJ110" s="2" t="s">
        <v>1676</v>
      </c>
      <c r="BK110" s="2" t="s">
        <v>1677</v>
      </c>
      <c r="BL110" s="2" t="s">
        <v>190</v>
      </c>
      <c r="BM110" s="2" t="s">
        <v>127</v>
      </c>
      <c r="BN110" s="2" t="s">
        <v>123</v>
      </c>
      <c r="BO110" s="2" t="s">
        <v>1678</v>
      </c>
      <c r="BP110" s="2" t="s">
        <v>190</v>
      </c>
      <c r="BQ110" s="2" t="s">
        <v>272</v>
      </c>
      <c r="BR110" s="2" t="s">
        <v>1671</v>
      </c>
      <c r="BS110" s="2" t="s">
        <v>79</v>
      </c>
      <c r="BT110" s="2" t="s">
        <v>227</v>
      </c>
      <c r="BU110" s="2" t="s">
        <v>1679</v>
      </c>
      <c r="BV110" s="2" t="s">
        <v>1574</v>
      </c>
      <c r="BW110" s="2" t="s">
        <v>105</v>
      </c>
      <c r="BX110" s="2" t="s">
        <v>540</v>
      </c>
      <c r="BY110" s="2">
        <v>120</v>
      </c>
      <c r="BZ110" s="2">
        <v>60</v>
      </c>
      <c r="CA110" s="2">
        <v>4500000</v>
      </c>
      <c r="CB110" s="2">
        <v>0</v>
      </c>
      <c r="CC110" s="2">
        <v>2</v>
      </c>
      <c r="CD110" s="3">
        <f>_xlfn.IFNA(VLOOKUP(M110,Sheet1!$B$4:$D$10,2,FALSE),"")</f>
        <v>38</v>
      </c>
      <c r="CE110" s="3">
        <f>_xlfn.IFNA(VLOOKUP(M110,Sheet1!$B$4:$D$10,3,FALSE),"")</f>
        <v>61</v>
      </c>
      <c r="CF110" s="3" t="str">
        <f t="shared" si="2"/>
        <v>lulus</v>
      </c>
      <c r="CG110" s="3" t="str">
        <f t="shared" si="3"/>
        <v>diterima</v>
      </c>
    </row>
    <row r="111" spans="1:85" x14ac:dyDescent="0.25">
      <c r="A111" s="2">
        <v>110</v>
      </c>
      <c r="B111" s="2">
        <v>21211574</v>
      </c>
      <c r="C111" s="2" t="s">
        <v>1680</v>
      </c>
      <c r="D111" s="2" t="s">
        <v>75</v>
      </c>
      <c r="E111" s="2" t="s">
        <v>76</v>
      </c>
      <c r="F111" s="2" t="s">
        <v>77</v>
      </c>
      <c r="G111" s="2">
        <v>2101</v>
      </c>
      <c r="H111" s="2" t="s">
        <v>3919</v>
      </c>
      <c r="I111" s="2" t="s">
        <v>3909</v>
      </c>
      <c r="J111" s="2" t="str">
        <f>IF(AND(K111=0,L111=0)=TRUE,"",IF(AND(K111&gt;0,L111&gt;0)=TRUE,VLOOKUP(LEFT(L111,4)*1,[1]PRODI_2019!$D$2:$E$70,2,FALSE),M111))</f>
        <v>MANAJEMEN PEMASARAN (D3)</v>
      </c>
      <c r="K111" s="2">
        <f>_xlfn.IFNA(VLOOKUP(B111,[2]Data!$J$2:$K$224,1,FALSE),0)</f>
        <v>21211574</v>
      </c>
      <c r="L111" s="2">
        <f>_xlfn.IFNA(VLOOKUP(B111,[2]Data!$J$2:$K$224,2,FALSE),0)</f>
        <v>5502210029</v>
      </c>
      <c r="M111" s="2" t="s">
        <v>108</v>
      </c>
      <c r="N111" s="2" t="s">
        <v>108</v>
      </c>
      <c r="O111" s="2" t="s">
        <v>79</v>
      </c>
      <c r="P111" s="2" t="s">
        <v>1559</v>
      </c>
      <c r="Q111" s="2" t="s">
        <v>110</v>
      </c>
      <c r="R111" s="2" t="s">
        <v>82</v>
      </c>
      <c r="S111" s="2" t="s">
        <v>339</v>
      </c>
      <c r="T111" s="2" t="s">
        <v>1495</v>
      </c>
      <c r="U111" s="2" t="s">
        <v>113</v>
      </c>
      <c r="V111" s="2" t="s">
        <v>114</v>
      </c>
      <c r="W111" s="2">
        <v>2021</v>
      </c>
      <c r="X111" s="2">
        <v>7</v>
      </c>
      <c r="Y111" s="2">
        <v>7</v>
      </c>
      <c r="Z111" s="2">
        <v>8</v>
      </c>
      <c r="AA111" s="2"/>
      <c r="AB111" s="2"/>
      <c r="AC111" s="2"/>
      <c r="AD111" s="2" t="s">
        <v>1681</v>
      </c>
      <c r="AE111" s="2" t="s">
        <v>1681</v>
      </c>
      <c r="AF111" s="2" t="s">
        <v>1682</v>
      </c>
      <c r="AG111" s="2" t="s">
        <v>1068</v>
      </c>
      <c r="AH111" s="2" t="s">
        <v>186</v>
      </c>
      <c r="AI111" s="2" t="s">
        <v>1683</v>
      </c>
      <c r="AJ111" s="2" t="s">
        <v>1684</v>
      </c>
      <c r="AK111" s="2" t="s">
        <v>1685</v>
      </c>
      <c r="AL111" s="2" t="s">
        <v>79</v>
      </c>
      <c r="AM111" s="2" t="s">
        <v>79</v>
      </c>
      <c r="AN111" s="2" t="s">
        <v>79</v>
      </c>
      <c r="AO111" s="2" t="s">
        <v>79</v>
      </c>
      <c r="AP111" s="2" t="s">
        <v>94</v>
      </c>
      <c r="AQ111" s="2" t="s">
        <v>1686</v>
      </c>
      <c r="AR111" s="2" t="s">
        <v>186</v>
      </c>
      <c r="AS111" s="2" t="s">
        <v>3305</v>
      </c>
      <c r="AT111" s="2" t="s">
        <v>79</v>
      </c>
      <c r="AU111" s="2" t="s">
        <v>79</v>
      </c>
      <c r="AV111" s="2" t="s">
        <v>79</v>
      </c>
      <c r="AW111" s="2" t="s">
        <v>79</v>
      </c>
      <c r="AX111" s="2" t="s">
        <v>79</v>
      </c>
      <c r="AY111" s="2" t="s">
        <v>79</v>
      </c>
      <c r="AZ111" s="2" t="s">
        <v>79</v>
      </c>
      <c r="BA111" s="2" t="s">
        <v>79</v>
      </c>
      <c r="BB111" s="2" t="s">
        <v>79</v>
      </c>
      <c r="BC111" s="2" t="s">
        <v>79</v>
      </c>
      <c r="BD111" s="2" t="s">
        <v>79</v>
      </c>
      <c r="BE111" s="2" t="s">
        <v>79</v>
      </c>
      <c r="BF111" s="2" t="s">
        <v>79</v>
      </c>
      <c r="BG111" s="2" t="s">
        <v>79</v>
      </c>
      <c r="BH111" s="2" t="s">
        <v>79</v>
      </c>
      <c r="BI111" s="2" t="s">
        <v>79</v>
      </c>
      <c r="BJ111" s="2" t="s">
        <v>1687</v>
      </c>
      <c r="BK111" s="2" t="s">
        <v>1688</v>
      </c>
      <c r="BL111" s="2" t="s">
        <v>130</v>
      </c>
      <c r="BM111" s="2" t="s">
        <v>127</v>
      </c>
      <c r="BN111" s="2" t="s">
        <v>1689</v>
      </c>
      <c r="BO111" s="2" t="s">
        <v>1690</v>
      </c>
      <c r="BP111" s="2" t="s">
        <v>130</v>
      </c>
      <c r="BQ111" s="2" t="s">
        <v>99</v>
      </c>
      <c r="BR111" s="2" t="s">
        <v>1691</v>
      </c>
      <c r="BS111" s="2" t="s">
        <v>79</v>
      </c>
      <c r="BT111" s="2" t="s">
        <v>186</v>
      </c>
      <c r="BU111" s="2" t="s">
        <v>1683</v>
      </c>
      <c r="BV111" s="2" t="s">
        <v>369</v>
      </c>
      <c r="BW111" s="2" t="s">
        <v>105</v>
      </c>
      <c r="BX111" s="2" t="s">
        <v>134</v>
      </c>
      <c r="BY111" s="2">
        <v>400</v>
      </c>
      <c r="BZ111" s="2">
        <v>200</v>
      </c>
      <c r="CA111" s="2">
        <v>10000000</v>
      </c>
      <c r="CB111" s="2">
        <v>11000000</v>
      </c>
      <c r="CC111" s="2">
        <v>2</v>
      </c>
      <c r="CD111" s="3">
        <f>_xlfn.IFNA(VLOOKUP(M111,Sheet1!$B$4:$D$10,2,FALSE),"")</f>
        <v>38</v>
      </c>
      <c r="CE111" s="3">
        <f>_xlfn.IFNA(VLOOKUP(M111,Sheet1!$B$4:$D$10,3,FALSE),"")</f>
        <v>61</v>
      </c>
      <c r="CF111" s="3" t="str">
        <f t="shared" si="2"/>
        <v>lulus</v>
      </c>
      <c r="CG111" s="3" t="str">
        <f t="shared" si="3"/>
        <v>diterima</v>
      </c>
    </row>
    <row r="112" spans="1:85" x14ac:dyDescent="0.25">
      <c r="A112" s="2">
        <v>111</v>
      </c>
      <c r="B112" s="2">
        <v>21210275</v>
      </c>
      <c r="C112" s="2" t="s">
        <v>1692</v>
      </c>
      <c r="D112" s="2" t="s">
        <v>75</v>
      </c>
      <c r="E112" s="2" t="s">
        <v>76</v>
      </c>
      <c r="F112" s="2" t="s">
        <v>77</v>
      </c>
      <c r="G112" s="2">
        <v>2101</v>
      </c>
      <c r="H112" s="2" t="s">
        <v>3919</v>
      </c>
      <c r="I112" s="2" t="s">
        <v>3909</v>
      </c>
      <c r="J112" s="2" t="str">
        <f>IF(AND(K112=0,L112=0)=TRUE,"",IF(AND(K112&gt;0,L112&gt;0)=TRUE,VLOOKUP(LEFT(L112,4)*1,[1]PRODI_2019!$D$2:$E$70,2,FALSE),M112))</f>
        <v>MANAJEMEN PEMASARAN (D3)</v>
      </c>
      <c r="K112" s="2">
        <f>_xlfn.IFNA(VLOOKUP(B112,[2]Data!$J$2:$K$224,1,FALSE),0)</f>
        <v>21210275</v>
      </c>
      <c r="L112" s="2">
        <f>_xlfn.IFNA(VLOOKUP(B112,[2]Data!$J$2:$K$224,2,FALSE),0)</f>
        <v>5502210005</v>
      </c>
      <c r="M112" s="2" t="s">
        <v>108</v>
      </c>
      <c r="N112" s="2" t="s">
        <v>78</v>
      </c>
      <c r="O112" s="2" t="s">
        <v>79</v>
      </c>
      <c r="P112" s="2" t="s">
        <v>1693</v>
      </c>
      <c r="Q112" s="2" t="s">
        <v>81</v>
      </c>
      <c r="R112" s="2" t="s">
        <v>82</v>
      </c>
      <c r="S112" s="2" t="s">
        <v>1694</v>
      </c>
      <c r="T112" s="2" t="s">
        <v>1695</v>
      </c>
      <c r="U112" s="2" t="s">
        <v>160</v>
      </c>
      <c r="V112" s="2" t="s">
        <v>114</v>
      </c>
      <c r="W112" s="2">
        <v>2021</v>
      </c>
      <c r="X112" s="2">
        <v>90</v>
      </c>
      <c r="Y112" s="2">
        <v>94</v>
      </c>
      <c r="Z112" s="2">
        <v>88</v>
      </c>
      <c r="AA112" s="2"/>
      <c r="AB112" s="2"/>
      <c r="AC112" s="2"/>
      <c r="AD112" s="2" t="s">
        <v>1696</v>
      </c>
      <c r="AE112" s="2" t="s">
        <v>79</v>
      </c>
      <c r="AF112" s="2" t="s">
        <v>1697</v>
      </c>
      <c r="AG112" s="2" t="s">
        <v>1698</v>
      </c>
      <c r="AH112" s="2" t="s">
        <v>165</v>
      </c>
      <c r="AI112" s="2" t="s">
        <v>1699</v>
      </c>
      <c r="AJ112" s="2" t="s">
        <v>1700</v>
      </c>
      <c r="AK112" s="2" t="s">
        <v>1701</v>
      </c>
      <c r="AL112" s="2" t="s">
        <v>79</v>
      </c>
      <c r="AM112" s="2" t="s">
        <v>79</v>
      </c>
      <c r="AN112" s="2" t="s">
        <v>79</v>
      </c>
      <c r="AO112" s="2" t="s">
        <v>79</v>
      </c>
      <c r="AP112" s="2" t="s">
        <v>145</v>
      </c>
      <c r="AQ112" s="2" t="s">
        <v>959</v>
      </c>
      <c r="AR112" s="2" t="s">
        <v>165</v>
      </c>
      <c r="AS112" s="2" t="s">
        <v>3305</v>
      </c>
      <c r="AT112" s="2" t="s">
        <v>79</v>
      </c>
      <c r="AU112" s="2" t="s">
        <v>79</v>
      </c>
      <c r="AV112" s="2" t="s">
        <v>79</v>
      </c>
      <c r="AW112" s="2" t="s">
        <v>79</v>
      </c>
      <c r="AX112" s="2" t="s">
        <v>79</v>
      </c>
      <c r="AY112" s="2" t="s">
        <v>79</v>
      </c>
      <c r="AZ112" s="2" t="s">
        <v>79</v>
      </c>
      <c r="BA112" s="2" t="s">
        <v>79</v>
      </c>
      <c r="BB112" s="2" t="s">
        <v>79</v>
      </c>
      <c r="BC112" s="2" t="s">
        <v>79</v>
      </c>
      <c r="BD112" s="2" t="s">
        <v>79</v>
      </c>
      <c r="BE112" s="2" t="s">
        <v>79</v>
      </c>
      <c r="BF112" s="2" t="s">
        <v>79</v>
      </c>
      <c r="BG112" s="2" t="s">
        <v>79</v>
      </c>
      <c r="BH112" s="2" t="s">
        <v>79</v>
      </c>
      <c r="BI112" s="2" t="s">
        <v>79</v>
      </c>
      <c r="BJ112" s="2" t="s">
        <v>1702</v>
      </c>
      <c r="BK112" s="2" t="s">
        <v>1703</v>
      </c>
      <c r="BL112" s="2" t="s">
        <v>122</v>
      </c>
      <c r="BM112" s="2" t="s">
        <v>99</v>
      </c>
      <c r="BN112" s="2" t="s">
        <v>1704</v>
      </c>
      <c r="BO112" s="2" t="s">
        <v>1705</v>
      </c>
      <c r="BP112" s="2" t="s">
        <v>172</v>
      </c>
      <c r="BQ112" s="2" t="s">
        <v>127</v>
      </c>
      <c r="BR112" s="2" t="s">
        <v>1696</v>
      </c>
      <c r="BS112" s="2" t="s">
        <v>79</v>
      </c>
      <c r="BT112" s="2" t="s">
        <v>165</v>
      </c>
      <c r="BU112" s="2" t="s">
        <v>1706</v>
      </c>
      <c r="BV112" s="2" t="s">
        <v>1707</v>
      </c>
      <c r="BW112" s="2" t="s">
        <v>105</v>
      </c>
      <c r="BX112" s="2" t="s">
        <v>106</v>
      </c>
      <c r="BY112" s="2">
        <v>60</v>
      </c>
      <c r="BZ112" s="2">
        <v>21</v>
      </c>
      <c r="CA112" s="2">
        <v>0</v>
      </c>
      <c r="CB112" s="2">
        <v>5000000</v>
      </c>
      <c r="CC112" s="2">
        <v>2</v>
      </c>
      <c r="CD112" s="3">
        <f>_xlfn.IFNA(VLOOKUP(M112,Sheet1!$B$4:$D$10,2,FALSE),"")</f>
        <v>38</v>
      </c>
      <c r="CE112" s="3">
        <f>_xlfn.IFNA(VLOOKUP(M112,Sheet1!$B$4:$D$10,3,FALSE),"")</f>
        <v>61</v>
      </c>
      <c r="CF112" s="3" t="str">
        <f t="shared" si="2"/>
        <v>lulus</v>
      </c>
      <c r="CG112" s="3" t="str">
        <f t="shared" si="3"/>
        <v>diterima</v>
      </c>
    </row>
    <row r="113" spans="1:85" x14ac:dyDescent="0.25">
      <c r="A113" s="2">
        <v>112</v>
      </c>
      <c r="B113" s="2">
        <v>21210327</v>
      </c>
      <c r="C113" s="2" t="s">
        <v>1708</v>
      </c>
      <c r="D113" s="2" t="s">
        <v>75</v>
      </c>
      <c r="E113" s="2" t="s">
        <v>76</v>
      </c>
      <c r="F113" s="2" t="s">
        <v>77</v>
      </c>
      <c r="G113" s="2">
        <v>2101</v>
      </c>
      <c r="H113" s="2" t="s">
        <v>3919</v>
      </c>
      <c r="I113" s="2" t="s">
        <v>3909</v>
      </c>
      <c r="J113" s="2" t="str">
        <f>IF(AND(K113=0,L113=0)=TRUE,"",IF(AND(K113&gt;0,L113&gt;0)=TRUE,VLOOKUP(LEFT(L113,4)*1,[1]PRODI_2019!$D$2:$E$70,2,FALSE),M113))</f>
        <v>PERPAJAKAN</v>
      </c>
      <c r="K113" s="2">
        <f>_xlfn.IFNA(VLOOKUP(B113,[2]Data!$J$2:$K$224,1,FALSE),0)</f>
        <v>21210327</v>
      </c>
      <c r="L113" s="2">
        <f>_xlfn.IFNA(VLOOKUP(B113,[2]Data!$J$2:$K$224,2,FALSE),0)</f>
        <v>5503210020</v>
      </c>
      <c r="M113" s="2" t="s">
        <v>78</v>
      </c>
      <c r="N113" s="2" t="s">
        <v>109</v>
      </c>
      <c r="O113" s="2" t="s">
        <v>79</v>
      </c>
      <c r="P113" s="2" t="s">
        <v>1693</v>
      </c>
      <c r="Q113" s="2" t="s">
        <v>110</v>
      </c>
      <c r="R113" s="2" t="s">
        <v>82</v>
      </c>
      <c r="S113" s="2" t="s">
        <v>310</v>
      </c>
      <c r="T113" s="2" t="s">
        <v>1709</v>
      </c>
      <c r="U113" s="2" t="s">
        <v>160</v>
      </c>
      <c r="V113" s="2" t="s">
        <v>161</v>
      </c>
      <c r="W113" s="2">
        <v>2021</v>
      </c>
      <c r="X113" s="2">
        <v>86</v>
      </c>
      <c r="Y113" s="2">
        <v>78</v>
      </c>
      <c r="Z113" s="2">
        <v>81</v>
      </c>
      <c r="AA113" s="2"/>
      <c r="AB113" s="2"/>
      <c r="AC113" s="2"/>
      <c r="AD113" s="2" t="s">
        <v>1710</v>
      </c>
      <c r="AE113" s="2" t="s">
        <v>79</v>
      </c>
      <c r="AF113" s="2" t="s">
        <v>1711</v>
      </c>
      <c r="AG113" s="2" t="s">
        <v>1712</v>
      </c>
      <c r="AH113" s="2" t="s">
        <v>118</v>
      </c>
      <c r="AI113" s="2" t="s">
        <v>1713</v>
      </c>
      <c r="AJ113" s="2" t="s">
        <v>1714</v>
      </c>
      <c r="AK113" s="2" t="s">
        <v>1715</v>
      </c>
      <c r="AL113" s="2" t="s">
        <v>79</v>
      </c>
      <c r="AM113" s="2" t="s">
        <v>79</v>
      </c>
      <c r="AN113" s="2" t="s">
        <v>79</v>
      </c>
      <c r="AO113" s="2" t="s">
        <v>79</v>
      </c>
      <c r="AP113" s="2" t="s">
        <v>145</v>
      </c>
      <c r="AQ113" s="2" t="s">
        <v>318</v>
      </c>
      <c r="AR113" s="2" t="s">
        <v>118</v>
      </c>
      <c r="AS113" s="2" t="s">
        <v>3305</v>
      </c>
      <c r="AT113" s="2" t="s">
        <v>79</v>
      </c>
      <c r="AU113" s="2" t="s">
        <v>79</v>
      </c>
      <c r="AV113" s="2" t="s">
        <v>79</v>
      </c>
      <c r="AW113" s="2" t="s">
        <v>79</v>
      </c>
      <c r="AX113" s="2" t="s">
        <v>79</v>
      </c>
      <c r="AY113" s="2" t="s">
        <v>79</v>
      </c>
      <c r="AZ113" s="2" t="s">
        <v>79</v>
      </c>
      <c r="BA113" s="2" t="s">
        <v>79</v>
      </c>
      <c r="BB113" s="2" t="s">
        <v>79</v>
      </c>
      <c r="BC113" s="2" t="s">
        <v>79</v>
      </c>
      <c r="BD113" s="2" t="s">
        <v>79</v>
      </c>
      <c r="BE113" s="2" t="s">
        <v>79</v>
      </c>
      <c r="BF113" s="2" t="s">
        <v>79</v>
      </c>
      <c r="BG113" s="2" t="s">
        <v>79</v>
      </c>
      <c r="BH113" s="2" t="s">
        <v>79</v>
      </c>
      <c r="BI113" s="2" t="s">
        <v>79</v>
      </c>
      <c r="BJ113" s="2" t="s">
        <v>1716</v>
      </c>
      <c r="BK113" s="2" t="s">
        <v>1717</v>
      </c>
      <c r="BL113" s="2" t="s">
        <v>190</v>
      </c>
      <c r="BM113" s="2" t="s">
        <v>127</v>
      </c>
      <c r="BN113" s="2" t="s">
        <v>1718</v>
      </c>
      <c r="BO113" s="2" t="s">
        <v>1719</v>
      </c>
      <c r="BP113" s="2" t="s">
        <v>190</v>
      </c>
      <c r="BQ113" s="2" t="s">
        <v>127</v>
      </c>
      <c r="BR113" s="2" t="s">
        <v>1720</v>
      </c>
      <c r="BS113" s="2" t="s">
        <v>79</v>
      </c>
      <c r="BT113" s="2" t="s">
        <v>118</v>
      </c>
      <c r="BU113" s="2" t="s">
        <v>1721</v>
      </c>
      <c r="BV113" s="2" t="s">
        <v>1707</v>
      </c>
      <c r="BW113" s="2" t="s">
        <v>105</v>
      </c>
      <c r="BX113" s="2" t="s">
        <v>106</v>
      </c>
      <c r="BY113" s="2">
        <v>100</v>
      </c>
      <c r="BZ113" s="2">
        <v>60</v>
      </c>
      <c r="CA113" s="2">
        <v>3000000</v>
      </c>
      <c r="CB113" s="2">
        <v>2500000</v>
      </c>
      <c r="CC113" s="2">
        <v>3</v>
      </c>
      <c r="CD113" s="3">
        <f>_xlfn.IFNA(VLOOKUP(M113,Sheet1!$B$4:$D$10,2,FALSE),"")</f>
        <v>37</v>
      </c>
      <c r="CE113" s="3">
        <f>_xlfn.IFNA(VLOOKUP(M113,Sheet1!$B$4:$D$10,3,FALSE),"")</f>
        <v>70</v>
      </c>
      <c r="CF113" s="3" t="str">
        <f t="shared" si="2"/>
        <v>lulus</v>
      </c>
      <c r="CG113" s="3" t="str">
        <f t="shared" si="3"/>
        <v>diterima</v>
      </c>
    </row>
    <row r="114" spans="1:85" x14ac:dyDescent="0.25">
      <c r="A114" s="2">
        <v>113</v>
      </c>
      <c r="B114" s="2">
        <v>21210374</v>
      </c>
      <c r="C114" s="2" t="s">
        <v>1722</v>
      </c>
      <c r="D114" s="2" t="s">
        <v>75</v>
      </c>
      <c r="E114" s="2" t="s">
        <v>76</v>
      </c>
      <c r="F114" s="2" t="s">
        <v>77</v>
      </c>
      <c r="G114" s="2">
        <v>2101</v>
      </c>
      <c r="H114" s="2" t="s">
        <v>3919</v>
      </c>
      <c r="I114" s="2" t="s">
        <v>3909</v>
      </c>
      <c r="J114" s="2" t="str">
        <f>IF(AND(K114=0,L114=0)=TRUE,"",IF(AND(K114&gt;0,L114&gt;0)=TRUE,VLOOKUP(LEFT(L114,4)*1,[1]PRODI_2019!$D$2:$E$70,2,FALSE),M114))</f>
        <v>PERPAJAKAN</v>
      </c>
      <c r="K114" s="2">
        <f>_xlfn.IFNA(VLOOKUP(B114,[2]Data!$J$2:$K$224,1,FALSE),0)</f>
        <v>21210374</v>
      </c>
      <c r="L114" s="2">
        <f>_xlfn.IFNA(VLOOKUP(B114,[2]Data!$J$2:$K$224,2,FALSE),0)</f>
        <v>5503210015</v>
      </c>
      <c r="M114" s="2" t="s">
        <v>78</v>
      </c>
      <c r="N114" s="2" t="s">
        <v>109</v>
      </c>
      <c r="O114" s="2" t="s">
        <v>79</v>
      </c>
      <c r="P114" s="2" t="s">
        <v>1693</v>
      </c>
      <c r="Q114" s="2" t="s">
        <v>81</v>
      </c>
      <c r="R114" s="2" t="s">
        <v>82</v>
      </c>
      <c r="S114" s="2" t="s">
        <v>221</v>
      </c>
      <c r="T114" s="2" t="s">
        <v>1723</v>
      </c>
      <c r="U114" s="2" t="s">
        <v>498</v>
      </c>
      <c r="V114" s="2" t="s">
        <v>161</v>
      </c>
      <c r="W114" s="2">
        <v>2020</v>
      </c>
      <c r="X114" s="2"/>
      <c r="Y114" s="2"/>
      <c r="Z114" s="2"/>
      <c r="AA114" s="2"/>
      <c r="AB114" s="2"/>
      <c r="AC114" s="2"/>
      <c r="AD114" s="2" t="s">
        <v>1724</v>
      </c>
      <c r="AE114" s="2" t="s">
        <v>79</v>
      </c>
      <c r="AF114" s="2" t="s">
        <v>1725</v>
      </c>
      <c r="AG114" s="2" t="s">
        <v>1726</v>
      </c>
      <c r="AH114" s="2" t="s">
        <v>165</v>
      </c>
      <c r="AI114" s="2" t="s">
        <v>1727</v>
      </c>
      <c r="AJ114" s="2" t="s">
        <v>1728</v>
      </c>
      <c r="AK114" s="2" t="s">
        <v>1729</v>
      </c>
      <c r="AL114" s="2" t="s">
        <v>79</v>
      </c>
      <c r="AM114" s="2" t="s">
        <v>79</v>
      </c>
      <c r="AN114" s="2" t="s">
        <v>79</v>
      </c>
      <c r="AO114" s="2" t="s">
        <v>79</v>
      </c>
      <c r="AP114" s="2" t="s">
        <v>145</v>
      </c>
      <c r="AQ114" s="2" t="s">
        <v>1730</v>
      </c>
      <c r="AR114" s="2" t="s">
        <v>165</v>
      </c>
      <c r="AS114" s="2" t="s">
        <v>3305</v>
      </c>
      <c r="AT114" s="2" t="s">
        <v>79</v>
      </c>
      <c r="AU114" s="2" t="s">
        <v>79</v>
      </c>
      <c r="AV114" s="2" t="s">
        <v>79</v>
      </c>
      <c r="AW114" s="2" t="s">
        <v>79</v>
      </c>
      <c r="AX114" s="2" t="s">
        <v>79</v>
      </c>
      <c r="AY114" s="2" t="s">
        <v>79</v>
      </c>
      <c r="AZ114" s="2" t="s">
        <v>79</v>
      </c>
      <c r="BA114" s="2" t="s">
        <v>79</v>
      </c>
      <c r="BB114" s="2" t="s">
        <v>79</v>
      </c>
      <c r="BC114" s="2" t="s">
        <v>79</v>
      </c>
      <c r="BD114" s="2" t="s">
        <v>79</v>
      </c>
      <c r="BE114" s="2" t="s">
        <v>79</v>
      </c>
      <c r="BF114" s="2" t="s">
        <v>79</v>
      </c>
      <c r="BG114" s="2" t="s">
        <v>79</v>
      </c>
      <c r="BH114" s="2" t="s">
        <v>79</v>
      </c>
      <c r="BI114" s="2" t="s">
        <v>79</v>
      </c>
      <c r="BJ114" s="2" t="s">
        <v>1731</v>
      </c>
      <c r="BK114" s="2" t="s">
        <v>1732</v>
      </c>
      <c r="BL114" s="2" t="s">
        <v>817</v>
      </c>
      <c r="BM114" s="2" t="s">
        <v>99</v>
      </c>
      <c r="BN114" s="2" t="s">
        <v>1733</v>
      </c>
      <c r="BO114" s="2" t="s">
        <v>1734</v>
      </c>
      <c r="BP114" s="2" t="s">
        <v>122</v>
      </c>
      <c r="BQ114" s="2" t="s">
        <v>152</v>
      </c>
      <c r="BR114" s="2" t="s">
        <v>1735</v>
      </c>
      <c r="BS114" s="2" t="s">
        <v>79</v>
      </c>
      <c r="BT114" s="2" t="s">
        <v>165</v>
      </c>
      <c r="BU114" s="2" t="s">
        <v>1736</v>
      </c>
      <c r="BV114" s="2" t="s">
        <v>1707</v>
      </c>
      <c r="BW114" s="2" t="s">
        <v>105</v>
      </c>
      <c r="BX114" s="2" t="s">
        <v>177</v>
      </c>
      <c r="BY114" s="2">
        <v>200</v>
      </c>
      <c r="BZ114" s="2">
        <v>72</v>
      </c>
      <c r="CA114" s="2">
        <v>3480700</v>
      </c>
      <c r="CB114" s="2">
        <v>0</v>
      </c>
      <c r="CC114" s="2">
        <v>3</v>
      </c>
      <c r="CD114" s="3">
        <f>_xlfn.IFNA(VLOOKUP(M114,Sheet1!$B$4:$D$10,2,FALSE),"")</f>
        <v>37</v>
      </c>
      <c r="CE114" s="3">
        <f>_xlfn.IFNA(VLOOKUP(M114,Sheet1!$B$4:$D$10,3,FALSE),"")</f>
        <v>70</v>
      </c>
      <c r="CF114" s="3" t="str">
        <f t="shared" si="2"/>
        <v>lulus</v>
      </c>
      <c r="CG114" s="3" t="str">
        <f t="shared" si="3"/>
        <v>diterima</v>
      </c>
    </row>
    <row r="115" spans="1:85" x14ac:dyDescent="0.25">
      <c r="A115" s="2">
        <v>114</v>
      </c>
      <c r="B115" s="2">
        <v>21211315</v>
      </c>
      <c r="C115" s="2" t="s">
        <v>1737</v>
      </c>
      <c r="D115" s="2" t="s">
        <v>75</v>
      </c>
      <c r="E115" s="2" t="s">
        <v>76</v>
      </c>
      <c r="F115" s="2" t="s">
        <v>77</v>
      </c>
      <c r="G115" s="2">
        <v>2101</v>
      </c>
      <c r="H115" s="2" t="s">
        <v>3919</v>
      </c>
      <c r="I115" s="2" t="s">
        <v>3909</v>
      </c>
      <c r="J115" s="2" t="str">
        <f>IF(AND(K115=0,L115=0)=TRUE,"",IF(AND(K115&gt;0,L115&gt;0)=TRUE,VLOOKUP(LEFT(L115,4)*1,[1]PRODI_2019!$D$2:$E$70,2,FALSE),M115))</f>
        <v>AKUNTANSI D3</v>
      </c>
      <c r="K115" s="2">
        <f>_xlfn.IFNA(VLOOKUP(B115,[2]Data!$J$2:$K$224,1,FALSE),0)</f>
        <v>21211315</v>
      </c>
      <c r="L115" s="2">
        <f>_xlfn.IFNA(VLOOKUP(B115,[2]Data!$J$2:$K$224,2,FALSE),0)</f>
        <v>5501210011</v>
      </c>
      <c r="M115" s="2" t="s">
        <v>109</v>
      </c>
      <c r="N115" s="2" t="s">
        <v>157</v>
      </c>
      <c r="O115" s="2" t="s">
        <v>79</v>
      </c>
      <c r="P115" s="2" t="s">
        <v>1693</v>
      </c>
      <c r="Q115" s="2" t="s">
        <v>110</v>
      </c>
      <c r="R115" s="2" t="s">
        <v>82</v>
      </c>
      <c r="S115" s="2" t="s">
        <v>242</v>
      </c>
      <c r="T115" s="2" t="s">
        <v>1738</v>
      </c>
      <c r="U115" s="2" t="s">
        <v>693</v>
      </c>
      <c r="V115" s="2" t="s">
        <v>86</v>
      </c>
      <c r="W115" s="2">
        <v>2020</v>
      </c>
      <c r="X115" s="2">
        <v>86</v>
      </c>
      <c r="Y115" s="2">
        <v>85</v>
      </c>
      <c r="Z115" s="2">
        <v>90</v>
      </c>
      <c r="AA115" s="2"/>
      <c r="AB115" s="2"/>
      <c r="AC115" s="2"/>
      <c r="AD115" s="2" t="s">
        <v>1739</v>
      </c>
      <c r="AE115" s="2" t="s">
        <v>79</v>
      </c>
      <c r="AF115" s="2" t="s">
        <v>1740</v>
      </c>
      <c r="AG115" s="2" t="s">
        <v>530</v>
      </c>
      <c r="AH115" s="2" t="s">
        <v>227</v>
      </c>
      <c r="AI115" s="2" t="s">
        <v>1741</v>
      </c>
      <c r="AJ115" s="2" t="s">
        <v>1742</v>
      </c>
      <c r="AK115" s="2" t="s">
        <v>1743</v>
      </c>
      <c r="AL115" s="2" t="s">
        <v>79</v>
      </c>
      <c r="AM115" s="2" t="s">
        <v>79</v>
      </c>
      <c r="AN115" s="2" t="s">
        <v>79</v>
      </c>
      <c r="AO115" s="2" t="s">
        <v>79</v>
      </c>
      <c r="AP115" s="2" t="s">
        <v>210</v>
      </c>
      <c r="AQ115" s="2" t="s">
        <v>1744</v>
      </c>
      <c r="AR115" s="2" t="s">
        <v>227</v>
      </c>
      <c r="AS115" s="2" t="s">
        <v>3305</v>
      </c>
      <c r="AT115" s="2" t="s">
        <v>79</v>
      </c>
      <c r="AU115" s="2" t="s">
        <v>79</v>
      </c>
      <c r="AV115" s="2" t="s">
        <v>79</v>
      </c>
      <c r="AW115" s="2" t="s">
        <v>79</v>
      </c>
      <c r="AX115" s="2" t="s">
        <v>79</v>
      </c>
      <c r="AY115" s="2" t="s">
        <v>79</v>
      </c>
      <c r="AZ115" s="2" t="s">
        <v>79</v>
      </c>
      <c r="BA115" s="2" t="s">
        <v>79</v>
      </c>
      <c r="BB115" s="2" t="s">
        <v>79</v>
      </c>
      <c r="BC115" s="2" t="s">
        <v>79</v>
      </c>
      <c r="BD115" s="2" t="s">
        <v>79</v>
      </c>
      <c r="BE115" s="2" t="s">
        <v>79</v>
      </c>
      <c r="BF115" s="2" t="s">
        <v>79</v>
      </c>
      <c r="BG115" s="2" t="s">
        <v>79</v>
      </c>
      <c r="BH115" s="2" t="s">
        <v>79</v>
      </c>
      <c r="BI115" s="2" t="s">
        <v>79</v>
      </c>
      <c r="BJ115" s="2" t="s">
        <v>170</v>
      </c>
      <c r="BK115" s="2" t="s">
        <v>1745</v>
      </c>
      <c r="BL115" s="2" t="s">
        <v>172</v>
      </c>
      <c r="BM115" s="2" t="s">
        <v>99</v>
      </c>
      <c r="BN115" s="2" t="s">
        <v>79</v>
      </c>
      <c r="BO115" s="2" t="s">
        <v>1746</v>
      </c>
      <c r="BP115" s="2" t="s">
        <v>122</v>
      </c>
      <c r="BQ115" s="2" t="s">
        <v>102</v>
      </c>
      <c r="BR115" s="2" t="s">
        <v>1747</v>
      </c>
      <c r="BS115" s="2" t="s">
        <v>79</v>
      </c>
      <c r="BT115" s="2" t="s">
        <v>227</v>
      </c>
      <c r="BU115" s="2" t="s">
        <v>1748</v>
      </c>
      <c r="BV115" s="2" t="s">
        <v>1707</v>
      </c>
      <c r="BW115" s="2" t="s">
        <v>105</v>
      </c>
      <c r="BX115" s="2" t="s">
        <v>219</v>
      </c>
      <c r="BY115" s="2">
        <v>111</v>
      </c>
      <c r="BZ115" s="2">
        <v>72</v>
      </c>
      <c r="CA115" s="2">
        <v>6482900</v>
      </c>
      <c r="CB115" s="2">
        <v>0</v>
      </c>
      <c r="CC115" s="2">
        <v>2</v>
      </c>
      <c r="CD115" s="3">
        <f>_xlfn.IFNA(VLOOKUP(M115,Sheet1!$B$4:$D$10,2,FALSE),"")</f>
        <v>43</v>
      </c>
      <c r="CE115" s="3">
        <f>_xlfn.IFNA(VLOOKUP(M115,Sheet1!$B$4:$D$10,3,FALSE),"")</f>
        <v>75</v>
      </c>
      <c r="CF115" s="3" t="str">
        <f t="shared" si="2"/>
        <v>lulus</v>
      </c>
      <c r="CG115" s="3" t="str">
        <f t="shared" si="3"/>
        <v>diterima</v>
      </c>
    </row>
    <row r="116" spans="1:85" x14ac:dyDescent="0.25">
      <c r="A116" s="2">
        <v>115</v>
      </c>
      <c r="B116" s="2">
        <v>21219617</v>
      </c>
      <c r="C116" s="2" t="s">
        <v>1749</v>
      </c>
      <c r="D116" s="2" t="s">
        <v>75</v>
      </c>
      <c r="E116" s="2" t="s">
        <v>76</v>
      </c>
      <c r="F116" s="2" t="s">
        <v>77</v>
      </c>
      <c r="G116" s="2">
        <v>2101</v>
      </c>
      <c r="H116" s="2" t="s">
        <v>3919</v>
      </c>
      <c r="I116" s="2" t="s">
        <v>3909</v>
      </c>
      <c r="J116" s="2" t="str">
        <f>IF(AND(K116=0,L116=0)=TRUE,"",IF(AND(K116&gt;0,L116&gt;0)=TRUE,VLOOKUP(LEFT(L116,4)*1,[1]PRODI_2019!$D$2:$E$70,2,FALSE),M116))</f>
        <v>AKUNTANSI D3</v>
      </c>
      <c r="K116" s="2">
        <f>_xlfn.IFNA(VLOOKUP(B116,[2]Data!$J$2:$K$224,1,FALSE),0)</f>
        <v>21219617</v>
      </c>
      <c r="L116" s="2">
        <f>_xlfn.IFNA(VLOOKUP(B116,[2]Data!$J$2:$K$224,2,FALSE),0)</f>
        <v>5501210014</v>
      </c>
      <c r="M116" s="2" t="s">
        <v>109</v>
      </c>
      <c r="N116" s="2" t="s">
        <v>78</v>
      </c>
      <c r="O116" s="2" t="s">
        <v>79</v>
      </c>
      <c r="P116" s="2" t="s">
        <v>1693</v>
      </c>
      <c r="Q116" s="2" t="s">
        <v>81</v>
      </c>
      <c r="R116" s="2" t="s">
        <v>82</v>
      </c>
      <c r="S116" s="2" t="s">
        <v>1750</v>
      </c>
      <c r="T116" s="2" t="s">
        <v>1751</v>
      </c>
      <c r="U116" s="2" t="s">
        <v>113</v>
      </c>
      <c r="V116" s="2" t="s">
        <v>161</v>
      </c>
      <c r="W116" s="2">
        <v>2021</v>
      </c>
      <c r="X116" s="2">
        <v>93</v>
      </c>
      <c r="Y116" s="2">
        <v>82</v>
      </c>
      <c r="Z116" s="2">
        <v>90</v>
      </c>
      <c r="AA116" s="2"/>
      <c r="AB116" s="2"/>
      <c r="AC116" s="2"/>
      <c r="AD116" s="2" t="s">
        <v>1752</v>
      </c>
      <c r="AE116" s="2" t="s">
        <v>79</v>
      </c>
      <c r="AF116" s="2" t="s">
        <v>1753</v>
      </c>
      <c r="AG116" s="2" t="s">
        <v>1754</v>
      </c>
      <c r="AH116" s="2" t="s">
        <v>186</v>
      </c>
      <c r="AI116" s="2" t="s">
        <v>1755</v>
      </c>
      <c r="AJ116" s="2" t="s">
        <v>1756</v>
      </c>
      <c r="AK116" s="2" t="s">
        <v>1757</v>
      </c>
      <c r="AL116" s="2" t="s">
        <v>79</v>
      </c>
      <c r="AM116" s="2" t="s">
        <v>79</v>
      </c>
      <c r="AN116" s="2" t="s">
        <v>79</v>
      </c>
      <c r="AO116" s="2" t="s">
        <v>79</v>
      </c>
      <c r="AP116" s="2" t="s">
        <v>145</v>
      </c>
      <c r="AQ116" s="2" t="s">
        <v>1758</v>
      </c>
      <c r="AR116" s="2" t="s">
        <v>212</v>
      </c>
      <c r="AS116" s="2" t="s">
        <v>3305</v>
      </c>
      <c r="AT116" s="2" t="s">
        <v>79</v>
      </c>
      <c r="AU116" s="2" t="s">
        <v>79</v>
      </c>
      <c r="AV116" s="2" t="s">
        <v>79</v>
      </c>
      <c r="AW116" s="2" t="s">
        <v>79</v>
      </c>
      <c r="AX116" s="2" t="s">
        <v>79</v>
      </c>
      <c r="AY116" s="2" t="s">
        <v>79</v>
      </c>
      <c r="AZ116" s="2" t="s">
        <v>79</v>
      </c>
      <c r="BA116" s="2" t="s">
        <v>79</v>
      </c>
      <c r="BB116" s="2" t="s">
        <v>79</v>
      </c>
      <c r="BC116" s="2" t="s">
        <v>79</v>
      </c>
      <c r="BD116" s="2" t="s">
        <v>79</v>
      </c>
      <c r="BE116" s="2" t="s">
        <v>79</v>
      </c>
      <c r="BF116" s="2" t="s">
        <v>79</v>
      </c>
      <c r="BG116" s="2" t="s">
        <v>79</v>
      </c>
      <c r="BH116" s="2" t="s">
        <v>79</v>
      </c>
      <c r="BI116" s="2" t="s">
        <v>79</v>
      </c>
      <c r="BJ116" s="2" t="s">
        <v>1759</v>
      </c>
      <c r="BK116" s="2" t="s">
        <v>1760</v>
      </c>
      <c r="BL116" s="2" t="s">
        <v>172</v>
      </c>
      <c r="BM116" s="2" t="s">
        <v>102</v>
      </c>
      <c r="BN116" s="2" t="s">
        <v>1761</v>
      </c>
      <c r="BO116" s="2" t="s">
        <v>1762</v>
      </c>
      <c r="BP116" s="2" t="s">
        <v>122</v>
      </c>
      <c r="BQ116" s="2" t="s">
        <v>99</v>
      </c>
      <c r="BR116" s="2" t="s">
        <v>1763</v>
      </c>
      <c r="BS116" s="2" t="s">
        <v>79</v>
      </c>
      <c r="BT116" s="2" t="s">
        <v>186</v>
      </c>
      <c r="BU116" s="2" t="s">
        <v>1764</v>
      </c>
      <c r="BV116" s="2" t="s">
        <v>1707</v>
      </c>
      <c r="BW116" s="2" t="s">
        <v>105</v>
      </c>
      <c r="BX116" s="2" t="s">
        <v>177</v>
      </c>
      <c r="BY116" s="2">
        <v>60</v>
      </c>
      <c r="BZ116" s="2">
        <v>60</v>
      </c>
      <c r="CA116" s="2">
        <v>8777713</v>
      </c>
      <c r="CB116" s="2">
        <v>0</v>
      </c>
      <c r="CC116" s="2">
        <v>3</v>
      </c>
      <c r="CD116" s="3">
        <f>_xlfn.IFNA(VLOOKUP(M116,Sheet1!$B$4:$D$10,2,FALSE),"")</f>
        <v>43</v>
      </c>
      <c r="CE116" s="3">
        <f>_xlfn.IFNA(VLOOKUP(M116,Sheet1!$B$4:$D$10,3,FALSE),"")</f>
        <v>75</v>
      </c>
      <c r="CF116" s="3" t="str">
        <f t="shared" si="2"/>
        <v>lulus</v>
      </c>
      <c r="CG116" s="3" t="str">
        <f t="shared" si="3"/>
        <v>diterima</v>
      </c>
    </row>
    <row r="117" spans="1:85" x14ac:dyDescent="0.25">
      <c r="A117" s="2">
        <v>116</v>
      </c>
      <c r="B117" s="2">
        <v>21219627</v>
      </c>
      <c r="C117" s="2" t="s">
        <v>1765</v>
      </c>
      <c r="D117" s="2" t="s">
        <v>75</v>
      </c>
      <c r="E117" s="2" t="s">
        <v>76</v>
      </c>
      <c r="F117" s="2" t="s">
        <v>77</v>
      </c>
      <c r="G117" s="2">
        <v>2101</v>
      </c>
      <c r="H117" s="2" t="s">
        <v>3919</v>
      </c>
      <c r="I117" s="2" t="s">
        <v>3909</v>
      </c>
      <c r="J117" s="2" t="str">
        <f>IF(AND(K117=0,L117=0)=TRUE,"",IF(AND(K117&gt;0,L117&gt;0)=TRUE,VLOOKUP(LEFT(L117,4)*1,[1]PRODI_2019!$D$2:$E$70,2,FALSE),M117))</f>
        <v>PERBANKAN DAN KEUANGAN</v>
      </c>
      <c r="K117" s="2">
        <f>_xlfn.IFNA(VLOOKUP(B117,[2]Data!$J$2:$K$224,1,FALSE),0)</f>
        <v>21219627</v>
      </c>
      <c r="L117" s="2">
        <f>_xlfn.IFNA(VLOOKUP(B117,[2]Data!$J$2:$K$224,2,FALSE),0)</f>
        <v>5504210006</v>
      </c>
      <c r="M117" s="2" t="s">
        <v>157</v>
      </c>
      <c r="N117" s="2" t="s">
        <v>108</v>
      </c>
      <c r="O117" s="2" t="s">
        <v>79</v>
      </c>
      <c r="P117" s="2" t="s">
        <v>1693</v>
      </c>
      <c r="Q117" s="2" t="s">
        <v>81</v>
      </c>
      <c r="R117" s="2" t="s">
        <v>82</v>
      </c>
      <c r="S117" s="2" t="s">
        <v>221</v>
      </c>
      <c r="T117" s="2" t="s">
        <v>1766</v>
      </c>
      <c r="U117" s="2" t="s">
        <v>113</v>
      </c>
      <c r="V117" s="2" t="s">
        <v>161</v>
      </c>
      <c r="W117" s="2">
        <v>2021</v>
      </c>
      <c r="X117" s="2"/>
      <c r="Y117" s="2"/>
      <c r="Z117" s="2"/>
      <c r="AA117" s="2"/>
      <c r="AB117" s="2"/>
      <c r="AC117" s="2"/>
      <c r="AD117" s="2" t="s">
        <v>1767</v>
      </c>
      <c r="AE117" s="2" t="s">
        <v>79</v>
      </c>
      <c r="AF117" s="2" t="s">
        <v>485</v>
      </c>
      <c r="AG117" s="2" t="s">
        <v>373</v>
      </c>
      <c r="AH117" s="2" t="s">
        <v>165</v>
      </c>
      <c r="AI117" s="2" t="s">
        <v>1768</v>
      </c>
      <c r="AJ117" s="2" t="s">
        <v>1769</v>
      </c>
      <c r="AK117" s="2" t="s">
        <v>1770</v>
      </c>
      <c r="AL117" s="2" t="s">
        <v>122</v>
      </c>
      <c r="AM117" s="2" t="s">
        <v>79</v>
      </c>
      <c r="AN117" s="2" t="s">
        <v>79</v>
      </c>
      <c r="AO117" s="2" t="s">
        <v>79</v>
      </c>
      <c r="AP117" s="2" t="s">
        <v>233</v>
      </c>
      <c r="AQ117" s="2" t="s">
        <v>1771</v>
      </c>
      <c r="AR117" s="2" t="s">
        <v>186</v>
      </c>
      <c r="AS117" s="2" t="s">
        <v>3305</v>
      </c>
      <c r="AT117" s="2" t="s">
        <v>79</v>
      </c>
      <c r="AU117" s="2" t="s">
        <v>79</v>
      </c>
      <c r="AV117" s="2" t="s">
        <v>79</v>
      </c>
      <c r="AW117" s="2" t="s">
        <v>79</v>
      </c>
      <c r="AX117" s="2" t="s">
        <v>79</v>
      </c>
      <c r="AY117" s="2" t="s">
        <v>79</v>
      </c>
      <c r="AZ117" s="2" t="s">
        <v>79</v>
      </c>
      <c r="BA117" s="2" t="s">
        <v>79</v>
      </c>
      <c r="BB117" s="2" t="s">
        <v>79</v>
      </c>
      <c r="BC117" s="2" t="s">
        <v>79</v>
      </c>
      <c r="BD117" s="2" t="s">
        <v>79</v>
      </c>
      <c r="BE117" s="2" t="s">
        <v>79</v>
      </c>
      <c r="BF117" s="2" t="s">
        <v>79</v>
      </c>
      <c r="BG117" s="2" t="s">
        <v>79</v>
      </c>
      <c r="BH117" s="2" t="s">
        <v>79</v>
      </c>
      <c r="BI117" s="2" t="s">
        <v>79</v>
      </c>
      <c r="BJ117" s="2" t="s">
        <v>170</v>
      </c>
      <c r="BK117" s="2" t="s">
        <v>1772</v>
      </c>
      <c r="BL117" s="2" t="s">
        <v>130</v>
      </c>
      <c r="BM117" s="2" t="s">
        <v>99</v>
      </c>
      <c r="BN117" s="2" t="s">
        <v>1773</v>
      </c>
      <c r="BO117" s="2" t="s">
        <v>1774</v>
      </c>
      <c r="BP117" s="2" t="s">
        <v>122</v>
      </c>
      <c r="BQ117" s="2" t="s">
        <v>131</v>
      </c>
      <c r="BR117" s="2" t="s">
        <v>1775</v>
      </c>
      <c r="BS117" s="2" t="s">
        <v>79</v>
      </c>
      <c r="BT117" s="2" t="s">
        <v>212</v>
      </c>
      <c r="BU117" s="2" t="s">
        <v>1776</v>
      </c>
      <c r="BV117" s="2" t="s">
        <v>1707</v>
      </c>
      <c r="BW117" s="2" t="s">
        <v>105</v>
      </c>
      <c r="BX117" s="2" t="s">
        <v>177</v>
      </c>
      <c r="BY117" s="2">
        <v>300</v>
      </c>
      <c r="BZ117" s="2">
        <v>200</v>
      </c>
      <c r="CA117" s="2">
        <v>3000000</v>
      </c>
      <c r="CB117" s="2">
        <v>0</v>
      </c>
      <c r="CC117" s="2">
        <v>4</v>
      </c>
      <c r="CD117" s="3">
        <f>_xlfn.IFNA(VLOOKUP(M117,Sheet1!$B$4:$D$10,2,FALSE),"")</f>
        <v>13</v>
      </c>
      <c r="CE117" s="3">
        <f>_xlfn.IFNA(VLOOKUP(M117,Sheet1!$B$4:$D$10,3,FALSE),"")</f>
        <v>52</v>
      </c>
      <c r="CF117" s="3" t="str">
        <f t="shared" si="2"/>
        <v>lulus</v>
      </c>
      <c r="CG117" s="3" t="str">
        <f t="shared" si="3"/>
        <v>diterima</v>
      </c>
    </row>
    <row r="118" spans="1:85" x14ac:dyDescent="0.25">
      <c r="A118" s="2">
        <v>117</v>
      </c>
      <c r="B118" s="2">
        <v>21219638</v>
      </c>
      <c r="C118" s="2" t="s">
        <v>1777</v>
      </c>
      <c r="D118" s="2" t="s">
        <v>75</v>
      </c>
      <c r="E118" s="2" t="s">
        <v>76</v>
      </c>
      <c r="F118" s="2" t="s">
        <v>77</v>
      </c>
      <c r="G118" s="2">
        <v>2101</v>
      </c>
      <c r="H118" s="2" t="s">
        <v>3919</v>
      </c>
      <c r="I118" s="2" t="s">
        <v>3909</v>
      </c>
      <c r="J118" s="2" t="str">
        <f>IF(AND(K118=0,L118=0)=TRUE,"",IF(AND(K118&gt;0,L118&gt;0)=TRUE,VLOOKUP(LEFT(L118,4)*1,[1]PRODI_2019!$D$2:$E$70,2,FALSE),M118))</f>
        <v>PERPAJAKAN</v>
      </c>
      <c r="K118" s="2">
        <f>_xlfn.IFNA(VLOOKUP(B118,[2]Data!$J$2:$K$224,1,FALSE),0)</f>
        <v>21219638</v>
      </c>
      <c r="L118" s="2">
        <f>_xlfn.IFNA(VLOOKUP(B118,[2]Data!$J$2:$K$224,2,FALSE),0)</f>
        <v>5503210032</v>
      </c>
      <c r="M118" s="2" t="s">
        <v>78</v>
      </c>
      <c r="N118" s="2" t="s">
        <v>108</v>
      </c>
      <c r="O118" s="2" t="s">
        <v>79</v>
      </c>
      <c r="P118" s="2" t="s">
        <v>1693</v>
      </c>
      <c r="Q118" s="2" t="s">
        <v>81</v>
      </c>
      <c r="R118" s="2" t="s">
        <v>82</v>
      </c>
      <c r="S118" s="2" t="s">
        <v>221</v>
      </c>
      <c r="T118" s="2" t="s">
        <v>1778</v>
      </c>
      <c r="U118" s="2" t="s">
        <v>160</v>
      </c>
      <c r="V118" s="2" t="s">
        <v>114</v>
      </c>
      <c r="W118" s="2">
        <v>2019</v>
      </c>
      <c r="X118" s="2">
        <v>37.5</v>
      </c>
      <c r="Y118" s="2">
        <v>64</v>
      </c>
      <c r="Z118" s="2">
        <v>62</v>
      </c>
      <c r="AA118" s="2"/>
      <c r="AB118" s="2"/>
      <c r="AC118" s="2"/>
      <c r="AD118" s="2" t="s">
        <v>1779</v>
      </c>
      <c r="AE118" s="2" t="s">
        <v>79</v>
      </c>
      <c r="AF118" s="2" t="s">
        <v>1780</v>
      </c>
      <c r="AG118" s="2" t="s">
        <v>562</v>
      </c>
      <c r="AH118" s="2" t="s">
        <v>212</v>
      </c>
      <c r="AI118" s="2" t="s">
        <v>1781</v>
      </c>
      <c r="AJ118" s="2" t="s">
        <v>1782</v>
      </c>
      <c r="AK118" s="2" t="s">
        <v>1783</v>
      </c>
      <c r="AL118" s="2" t="s">
        <v>79</v>
      </c>
      <c r="AM118" s="2" t="s">
        <v>79</v>
      </c>
      <c r="AN118" s="2" t="s">
        <v>79</v>
      </c>
      <c r="AO118" s="2" t="s">
        <v>79</v>
      </c>
      <c r="AP118" s="2" t="s">
        <v>94</v>
      </c>
      <c r="AQ118" s="2" t="s">
        <v>211</v>
      </c>
      <c r="AR118" s="2" t="s">
        <v>212</v>
      </c>
      <c r="AS118" s="2" t="s">
        <v>3305</v>
      </c>
      <c r="AT118" s="2" t="s">
        <v>79</v>
      </c>
      <c r="AU118" s="2" t="s">
        <v>79</v>
      </c>
      <c r="AV118" s="2" t="s">
        <v>79</v>
      </c>
      <c r="AW118" s="2" t="s">
        <v>79</v>
      </c>
      <c r="AX118" s="2" t="s">
        <v>79</v>
      </c>
      <c r="AY118" s="2" t="s">
        <v>79</v>
      </c>
      <c r="AZ118" s="2" t="s">
        <v>79</v>
      </c>
      <c r="BA118" s="2" t="s">
        <v>79</v>
      </c>
      <c r="BB118" s="2" t="s">
        <v>79</v>
      </c>
      <c r="BC118" s="2" t="s">
        <v>79</v>
      </c>
      <c r="BD118" s="2" t="s">
        <v>79</v>
      </c>
      <c r="BE118" s="2" t="s">
        <v>79</v>
      </c>
      <c r="BF118" s="2" t="s">
        <v>79</v>
      </c>
      <c r="BG118" s="2" t="s">
        <v>79</v>
      </c>
      <c r="BH118" s="2" t="s">
        <v>79</v>
      </c>
      <c r="BI118" s="2" t="s">
        <v>79</v>
      </c>
      <c r="BJ118" s="2" t="s">
        <v>1784</v>
      </c>
      <c r="BK118" s="2" t="s">
        <v>1785</v>
      </c>
      <c r="BL118" s="2" t="s">
        <v>130</v>
      </c>
      <c r="BM118" s="2" t="s">
        <v>99</v>
      </c>
      <c r="BN118" s="2" t="s">
        <v>1786</v>
      </c>
      <c r="BO118" s="2" t="s">
        <v>1787</v>
      </c>
      <c r="BP118" s="2" t="s">
        <v>122</v>
      </c>
      <c r="BQ118" s="2" t="s">
        <v>99</v>
      </c>
      <c r="BR118" s="2" t="s">
        <v>1779</v>
      </c>
      <c r="BS118" s="2" t="s">
        <v>79</v>
      </c>
      <c r="BT118" s="2" t="s">
        <v>212</v>
      </c>
      <c r="BU118" s="2" t="s">
        <v>1788</v>
      </c>
      <c r="BV118" s="2" t="s">
        <v>1707</v>
      </c>
      <c r="BW118" s="2" t="s">
        <v>105</v>
      </c>
      <c r="BX118" s="2" t="s">
        <v>134</v>
      </c>
      <c r="BY118" s="2">
        <v>300</v>
      </c>
      <c r="BZ118" s="2">
        <v>300</v>
      </c>
      <c r="CA118" s="2">
        <v>3000000</v>
      </c>
      <c r="CB118" s="2">
        <v>0</v>
      </c>
      <c r="CC118" s="2">
        <v>3</v>
      </c>
      <c r="CD118" s="3">
        <f>_xlfn.IFNA(VLOOKUP(M118,Sheet1!$B$4:$D$10,2,FALSE),"")</f>
        <v>37</v>
      </c>
      <c r="CE118" s="3">
        <f>_xlfn.IFNA(VLOOKUP(M118,Sheet1!$B$4:$D$10,3,FALSE),"")</f>
        <v>70</v>
      </c>
      <c r="CF118" s="3" t="str">
        <f t="shared" si="2"/>
        <v>lulus</v>
      </c>
      <c r="CG118" s="3" t="str">
        <f t="shared" si="3"/>
        <v>diterima</v>
      </c>
    </row>
    <row r="119" spans="1:85" x14ac:dyDescent="0.25">
      <c r="A119" s="2">
        <v>118</v>
      </c>
      <c r="B119" s="2">
        <v>21219660</v>
      </c>
      <c r="C119" s="2" t="s">
        <v>1789</v>
      </c>
      <c r="D119" s="2" t="s">
        <v>75</v>
      </c>
      <c r="E119" s="2" t="s">
        <v>76</v>
      </c>
      <c r="F119" s="2" t="s">
        <v>77</v>
      </c>
      <c r="G119" s="2">
        <v>2101</v>
      </c>
      <c r="H119" s="2" t="s">
        <v>3919</v>
      </c>
      <c r="I119" s="2" t="s">
        <v>3909</v>
      </c>
      <c r="J119" s="2" t="str">
        <f>IF(AND(K119=0,L119=0)=TRUE,"",IF(AND(K119&gt;0,L119&gt;0)=TRUE,VLOOKUP(LEFT(L119,4)*1,[1]PRODI_2019!$D$2:$E$70,2,FALSE),M119))</f>
        <v>AKUNTANSI D3</v>
      </c>
      <c r="K119" s="2">
        <f>_xlfn.IFNA(VLOOKUP(B119,[2]Data!$J$2:$K$224,1,FALSE),0)</f>
        <v>21219660</v>
      </c>
      <c r="L119" s="2">
        <f>_xlfn.IFNA(VLOOKUP(B119,[2]Data!$J$2:$K$224,2,FALSE),0)</f>
        <v>5501210027</v>
      </c>
      <c r="M119" s="2" t="s">
        <v>109</v>
      </c>
      <c r="N119" s="2" t="s">
        <v>78</v>
      </c>
      <c r="O119" s="2" t="s">
        <v>79</v>
      </c>
      <c r="P119" s="2" t="s">
        <v>1693</v>
      </c>
      <c r="Q119" s="2" t="s">
        <v>81</v>
      </c>
      <c r="R119" s="2" t="s">
        <v>82</v>
      </c>
      <c r="S119" s="2" t="s">
        <v>310</v>
      </c>
      <c r="T119" s="2" t="s">
        <v>1790</v>
      </c>
      <c r="U119" s="2" t="s">
        <v>160</v>
      </c>
      <c r="V119" s="2" t="s">
        <v>114</v>
      </c>
      <c r="W119" s="2">
        <v>2021</v>
      </c>
      <c r="X119" s="2">
        <v>82</v>
      </c>
      <c r="Y119" s="2">
        <v>82</v>
      </c>
      <c r="Z119" s="2">
        <v>84</v>
      </c>
      <c r="AA119" s="2"/>
      <c r="AB119" s="2"/>
      <c r="AC119" s="2"/>
      <c r="AD119" s="2" t="s">
        <v>1791</v>
      </c>
      <c r="AE119" s="2" t="s">
        <v>1792</v>
      </c>
      <c r="AF119" s="2" t="s">
        <v>1793</v>
      </c>
      <c r="AG119" s="2" t="s">
        <v>1794</v>
      </c>
      <c r="AH119" s="2" t="s">
        <v>118</v>
      </c>
      <c r="AI119" s="2" t="s">
        <v>1795</v>
      </c>
      <c r="AJ119" s="2" t="s">
        <v>1796</v>
      </c>
      <c r="AK119" s="2" t="s">
        <v>1797</v>
      </c>
      <c r="AL119" s="2" t="s">
        <v>79</v>
      </c>
      <c r="AM119" s="2" t="s">
        <v>123</v>
      </c>
      <c r="AN119" s="2" t="s">
        <v>123</v>
      </c>
      <c r="AO119" s="2" t="s">
        <v>123</v>
      </c>
      <c r="AP119" s="2" t="s">
        <v>94</v>
      </c>
      <c r="AQ119" s="2" t="s">
        <v>1583</v>
      </c>
      <c r="AR119" s="2" t="s">
        <v>118</v>
      </c>
      <c r="AS119" s="2" t="s">
        <v>3305</v>
      </c>
      <c r="AT119" s="2" t="s">
        <v>79</v>
      </c>
      <c r="AU119" s="2" t="s">
        <v>79</v>
      </c>
      <c r="AV119" s="2" t="s">
        <v>79</v>
      </c>
      <c r="AW119" s="2" t="s">
        <v>79</v>
      </c>
      <c r="AX119" s="2" t="s">
        <v>79</v>
      </c>
      <c r="AY119" s="2" t="s">
        <v>79</v>
      </c>
      <c r="AZ119" s="2" t="s">
        <v>79</v>
      </c>
      <c r="BA119" s="2" t="s">
        <v>79</v>
      </c>
      <c r="BB119" s="2" t="s">
        <v>79</v>
      </c>
      <c r="BC119" s="2" t="s">
        <v>79</v>
      </c>
      <c r="BD119" s="2" t="s">
        <v>79</v>
      </c>
      <c r="BE119" s="2" t="s">
        <v>79</v>
      </c>
      <c r="BF119" s="2" t="s">
        <v>79</v>
      </c>
      <c r="BG119" s="2" t="s">
        <v>79</v>
      </c>
      <c r="BH119" s="2" t="s">
        <v>79</v>
      </c>
      <c r="BI119" s="2" t="s">
        <v>79</v>
      </c>
      <c r="BJ119" s="2" t="s">
        <v>123</v>
      </c>
      <c r="BK119" s="2" t="s">
        <v>1798</v>
      </c>
      <c r="BL119" s="2" t="s">
        <v>122</v>
      </c>
      <c r="BM119" s="2" t="s">
        <v>99</v>
      </c>
      <c r="BN119" s="2" t="s">
        <v>1799</v>
      </c>
      <c r="BO119" s="2" t="s">
        <v>1800</v>
      </c>
      <c r="BP119" s="2" t="s">
        <v>122</v>
      </c>
      <c r="BQ119" s="2" t="s">
        <v>152</v>
      </c>
      <c r="BR119" s="2" t="s">
        <v>1791</v>
      </c>
      <c r="BS119" s="2" t="s">
        <v>79</v>
      </c>
      <c r="BT119" s="2" t="s">
        <v>118</v>
      </c>
      <c r="BU119" s="2" t="s">
        <v>1801</v>
      </c>
      <c r="BV119" s="2" t="s">
        <v>1407</v>
      </c>
      <c r="BW119" s="2" t="s">
        <v>105</v>
      </c>
      <c r="BX119" s="2" t="s">
        <v>177</v>
      </c>
      <c r="BY119" s="2">
        <v>200</v>
      </c>
      <c r="BZ119" s="2">
        <v>190</v>
      </c>
      <c r="CA119" s="2">
        <v>0</v>
      </c>
      <c r="CB119" s="2">
        <v>500000</v>
      </c>
      <c r="CC119" s="2">
        <v>1</v>
      </c>
      <c r="CD119" s="3">
        <f>_xlfn.IFNA(VLOOKUP(M119,Sheet1!$B$4:$D$10,2,FALSE),"")</f>
        <v>43</v>
      </c>
      <c r="CE119" s="3">
        <f>_xlfn.IFNA(VLOOKUP(M119,Sheet1!$B$4:$D$10,3,FALSE),"")</f>
        <v>75</v>
      </c>
      <c r="CF119" s="3" t="str">
        <f t="shared" si="2"/>
        <v>lulus</v>
      </c>
      <c r="CG119" s="3" t="str">
        <f t="shared" si="3"/>
        <v>diterima</v>
      </c>
    </row>
    <row r="120" spans="1:85" x14ac:dyDescent="0.25">
      <c r="A120" s="2">
        <v>119</v>
      </c>
      <c r="B120" s="2">
        <v>21219746</v>
      </c>
      <c r="C120" s="2" t="s">
        <v>1802</v>
      </c>
      <c r="D120" s="2" t="s">
        <v>75</v>
      </c>
      <c r="E120" s="2" t="s">
        <v>76</v>
      </c>
      <c r="F120" s="2" t="s">
        <v>77</v>
      </c>
      <c r="G120" s="2">
        <v>2101</v>
      </c>
      <c r="H120" s="2" t="s">
        <v>3919</v>
      </c>
      <c r="I120" s="2" t="s">
        <v>3909</v>
      </c>
      <c r="J120" s="2" t="str">
        <f>IF(AND(K120=0,L120=0)=TRUE,"",IF(AND(K120&gt;0,L120&gt;0)=TRUE,VLOOKUP(LEFT(L120,4)*1,[1]PRODI_2019!$D$2:$E$70,2,FALSE),M120))</f>
        <v>PERBANKAN DAN KEUANGAN</v>
      </c>
      <c r="K120" s="2">
        <f>_xlfn.IFNA(VLOOKUP(B120,[2]Data!$J$2:$K$224,1,FALSE),0)</f>
        <v>21219746</v>
      </c>
      <c r="L120" s="2">
        <f>_xlfn.IFNA(VLOOKUP(B120,[2]Data!$J$2:$K$224,2,FALSE),0)</f>
        <v>5504210019</v>
      </c>
      <c r="M120" s="2" t="s">
        <v>108</v>
      </c>
      <c r="N120" s="2" t="s">
        <v>157</v>
      </c>
      <c r="O120" s="2" t="s">
        <v>79</v>
      </c>
      <c r="P120" s="2" t="s">
        <v>1693</v>
      </c>
      <c r="Q120" s="2" t="s">
        <v>81</v>
      </c>
      <c r="R120" s="2" t="s">
        <v>82</v>
      </c>
      <c r="S120" s="2" t="s">
        <v>221</v>
      </c>
      <c r="T120" s="2" t="s">
        <v>1803</v>
      </c>
      <c r="U120" s="2" t="s">
        <v>160</v>
      </c>
      <c r="V120" s="2" t="s">
        <v>114</v>
      </c>
      <c r="W120" s="2">
        <v>2020</v>
      </c>
      <c r="X120" s="2">
        <v>75</v>
      </c>
      <c r="Y120" s="2">
        <v>82</v>
      </c>
      <c r="Z120" s="2">
        <v>80</v>
      </c>
      <c r="AA120" s="2"/>
      <c r="AB120" s="2"/>
      <c r="AC120" s="2"/>
      <c r="AD120" s="2" t="s">
        <v>1804</v>
      </c>
      <c r="AE120" s="2" t="s">
        <v>710</v>
      </c>
      <c r="AF120" s="2" t="s">
        <v>1805</v>
      </c>
      <c r="AG120" s="2" t="s">
        <v>389</v>
      </c>
      <c r="AH120" s="2" t="s">
        <v>212</v>
      </c>
      <c r="AI120" s="2" t="s">
        <v>1806</v>
      </c>
      <c r="AJ120" s="2" t="s">
        <v>1807</v>
      </c>
      <c r="AK120" s="2" t="s">
        <v>1808</v>
      </c>
      <c r="AL120" s="2" t="s">
        <v>122</v>
      </c>
      <c r="AM120" s="2" t="s">
        <v>79</v>
      </c>
      <c r="AN120" s="2" t="s">
        <v>79</v>
      </c>
      <c r="AO120" s="2" t="s">
        <v>79</v>
      </c>
      <c r="AP120" s="2" t="s">
        <v>286</v>
      </c>
      <c r="AQ120" s="2" t="s">
        <v>393</v>
      </c>
      <c r="AR120" s="2" t="s">
        <v>212</v>
      </c>
      <c r="AS120" s="2" t="s">
        <v>3305</v>
      </c>
      <c r="AT120" s="2" t="s">
        <v>79</v>
      </c>
      <c r="AU120" s="2" t="s">
        <v>79</v>
      </c>
      <c r="AV120" s="2" t="s">
        <v>79</v>
      </c>
      <c r="AW120" s="2" t="s">
        <v>79</v>
      </c>
      <c r="AX120" s="2" t="s">
        <v>79</v>
      </c>
      <c r="AY120" s="2" t="s">
        <v>79</v>
      </c>
      <c r="AZ120" s="2" t="s">
        <v>79</v>
      </c>
      <c r="BA120" s="2" t="s">
        <v>79</v>
      </c>
      <c r="BB120" s="2" t="s">
        <v>79</v>
      </c>
      <c r="BC120" s="2" t="s">
        <v>79</v>
      </c>
      <c r="BD120" s="2" t="s">
        <v>79</v>
      </c>
      <c r="BE120" s="2" t="s">
        <v>79</v>
      </c>
      <c r="BF120" s="2" t="s">
        <v>79</v>
      </c>
      <c r="BG120" s="2" t="s">
        <v>79</v>
      </c>
      <c r="BH120" s="2" t="s">
        <v>79</v>
      </c>
      <c r="BI120" s="2" t="s">
        <v>79</v>
      </c>
      <c r="BJ120" s="2" t="s">
        <v>1809</v>
      </c>
      <c r="BK120" s="2" t="s">
        <v>1810</v>
      </c>
      <c r="BL120" s="2" t="s">
        <v>130</v>
      </c>
      <c r="BM120" s="2" t="s">
        <v>99</v>
      </c>
      <c r="BN120" s="2" t="s">
        <v>1811</v>
      </c>
      <c r="BO120" s="2" t="s">
        <v>1812</v>
      </c>
      <c r="BP120" s="2" t="s">
        <v>739</v>
      </c>
      <c r="BQ120" s="2" t="s">
        <v>127</v>
      </c>
      <c r="BR120" s="2" t="s">
        <v>1813</v>
      </c>
      <c r="BS120" s="2" t="s">
        <v>79</v>
      </c>
      <c r="BT120" s="2" t="s">
        <v>212</v>
      </c>
      <c r="BU120" s="2" t="s">
        <v>1814</v>
      </c>
      <c r="BV120" s="2" t="s">
        <v>1707</v>
      </c>
      <c r="BW120" s="2" t="s">
        <v>105</v>
      </c>
      <c r="BX120" s="2" t="s">
        <v>106</v>
      </c>
      <c r="BY120" s="2">
        <v>60</v>
      </c>
      <c r="BZ120" s="2">
        <v>27</v>
      </c>
      <c r="CA120" s="2">
        <v>4500000</v>
      </c>
      <c r="CB120" s="2">
        <v>750000</v>
      </c>
      <c r="CC120" s="2">
        <v>3</v>
      </c>
      <c r="CD120" s="3">
        <f>_xlfn.IFNA(VLOOKUP(M120,Sheet1!$B$4:$D$10,2,FALSE),"")</f>
        <v>38</v>
      </c>
      <c r="CE120" s="3">
        <f>_xlfn.IFNA(VLOOKUP(M120,Sheet1!$B$4:$D$10,3,FALSE),"")</f>
        <v>61</v>
      </c>
      <c r="CF120" s="3" t="str">
        <f t="shared" si="2"/>
        <v>lulus</v>
      </c>
      <c r="CG120" s="3" t="str">
        <f t="shared" si="3"/>
        <v>diterima</v>
      </c>
    </row>
    <row r="121" spans="1:85" x14ac:dyDescent="0.25">
      <c r="A121" s="2">
        <v>120</v>
      </c>
      <c r="B121" s="2">
        <v>21219748</v>
      </c>
      <c r="C121" s="2" t="s">
        <v>1815</v>
      </c>
      <c r="D121" s="2" t="s">
        <v>75</v>
      </c>
      <c r="E121" s="2" t="s">
        <v>76</v>
      </c>
      <c r="F121" s="2" t="s">
        <v>77</v>
      </c>
      <c r="G121" s="2">
        <v>2101</v>
      </c>
      <c r="H121" s="2" t="s">
        <v>3919</v>
      </c>
      <c r="I121" s="2" t="s">
        <v>3909</v>
      </c>
      <c r="J121" s="2" t="str">
        <f>IF(AND(K121=0,L121=0)=TRUE,"",IF(AND(K121&gt;0,L121&gt;0)=TRUE,VLOOKUP(LEFT(L121,4)*1,[1]PRODI_2019!$D$2:$E$70,2,FALSE),M121))</f>
        <v>MANAJEMEN PEMASARAN (D3)</v>
      </c>
      <c r="K121" s="2">
        <f>_xlfn.IFNA(VLOOKUP(B121,[2]Data!$J$2:$K$224,1,FALSE),0)</f>
        <v>21219748</v>
      </c>
      <c r="L121" s="2">
        <f>_xlfn.IFNA(VLOOKUP(B121,[2]Data!$J$2:$K$224,2,FALSE),0)</f>
        <v>5502210007</v>
      </c>
      <c r="M121" s="2" t="s">
        <v>108</v>
      </c>
      <c r="N121" s="2" t="s">
        <v>157</v>
      </c>
      <c r="O121" s="2" t="s">
        <v>79</v>
      </c>
      <c r="P121" s="2" t="s">
        <v>1693</v>
      </c>
      <c r="Q121" s="2" t="s">
        <v>110</v>
      </c>
      <c r="R121" s="2" t="s">
        <v>82</v>
      </c>
      <c r="S121" s="2" t="s">
        <v>1265</v>
      </c>
      <c r="T121" s="2" t="s">
        <v>1816</v>
      </c>
      <c r="U121" s="2" t="s">
        <v>138</v>
      </c>
      <c r="V121" s="2" t="s">
        <v>161</v>
      </c>
      <c r="W121" s="2">
        <v>2021</v>
      </c>
      <c r="X121" s="2"/>
      <c r="Y121" s="2"/>
      <c r="Z121" s="2"/>
      <c r="AA121" s="2"/>
      <c r="AB121" s="2"/>
      <c r="AC121" s="2"/>
      <c r="AD121" s="2" t="s">
        <v>1817</v>
      </c>
      <c r="AE121" s="2" t="s">
        <v>79</v>
      </c>
      <c r="AF121" s="2" t="s">
        <v>633</v>
      </c>
      <c r="AG121" s="2" t="s">
        <v>373</v>
      </c>
      <c r="AH121" s="2" t="s">
        <v>212</v>
      </c>
      <c r="AI121" s="2" t="s">
        <v>1818</v>
      </c>
      <c r="AJ121" s="2" t="s">
        <v>1819</v>
      </c>
      <c r="AK121" s="2" t="s">
        <v>1820</v>
      </c>
      <c r="AL121" s="2" t="s">
        <v>79</v>
      </c>
      <c r="AM121" s="2" t="s">
        <v>79</v>
      </c>
      <c r="AN121" s="2" t="s">
        <v>79</v>
      </c>
      <c r="AO121" s="2" t="s">
        <v>79</v>
      </c>
      <c r="AP121" s="2" t="s">
        <v>210</v>
      </c>
      <c r="AQ121" s="2" t="s">
        <v>655</v>
      </c>
      <c r="AR121" s="2" t="s">
        <v>212</v>
      </c>
      <c r="AS121" s="2" t="s">
        <v>3305</v>
      </c>
      <c r="AT121" s="2" t="s">
        <v>79</v>
      </c>
      <c r="AU121" s="2" t="s">
        <v>79</v>
      </c>
      <c r="AV121" s="2" t="s">
        <v>79</v>
      </c>
      <c r="AW121" s="2" t="s">
        <v>79</v>
      </c>
      <c r="AX121" s="2" t="s">
        <v>79</v>
      </c>
      <c r="AY121" s="2" t="s">
        <v>79</v>
      </c>
      <c r="AZ121" s="2" t="s">
        <v>79</v>
      </c>
      <c r="BA121" s="2" t="s">
        <v>79</v>
      </c>
      <c r="BB121" s="2" t="s">
        <v>79</v>
      </c>
      <c r="BC121" s="2" t="s">
        <v>79</v>
      </c>
      <c r="BD121" s="2" t="s">
        <v>79</v>
      </c>
      <c r="BE121" s="2" t="s">
        <v>79</v>
      </c>
      <c r="BF121" s="2" t="s">
        <v>79</v>
      </c>
      <c r="BG121" s="2" t="s">
        <v>79</v>
      </c>
      <c r="BH121" s="2" t="s">
        <v>79</v>
      </c>
      <c r="BI121" s="2" t="s">
        <v>79</v>
      </c>
      <c r="BJ121" s="2" t="s">
        <v>170</v>
      </c>
      <c r="BK121" s="2" t="s">
        <v>1821</v>
      </c>
      <c r="BL121" s="2" t="s">
        <v>349</v>
      </c>
      <c r="BM121" s="2" t="s">
        <v>99</v>
      </c>
      <c r="BN121" s="2" t="s">
        <v>79</v>
      </c>
      <c r="BO121" s="2" t="s">
        <v>1822</v>
      </c>
      <c r="BP121" s="2" t="s">
        <v>122</v>
      </c>
      <c r="BQ121" s="2" t="s">
        <v>99</v>
      </c>
      <c r="BR121" s="2" t="s">
        <v>1823</v>
      </c>
      <c r="BS121" s="2" t="s">
        <v>79</v>
      </c>
      <c r="BT121" s="2" t="s">
        <v>212</v>
      </c>
      <c r="BU121" s="2" t="s">
        <v>1824</v>
      </c>
      <c r="BV121" s="2" t="s">
        <v>1707</v>
      </c>
      <c r="BW121" s="2" t="s">
        <v>105</v>
      </c>
      <c r="BX121" s="2" t="s">
        <v>134</v>
      </c>
      <c r="BY121" s="2">
        <v>200</v>
      </c>
      <c r="BZ121" s="2">
        <v>100</v>
      </c>
      <c r="CA121" s="2">
        <v>3000000</v>
      </c>
      <c r="CB121" s="2">
        <v>1000000</v>
      </c>
      <c r="CC121" s="2">
        <v>4</v>
      </c>
      <c r="CD121" s="3">
        <f>_xlfn.IFNA(VLOOKUP(M121,Sheet1!$B$4:$D$10,2,FALSE),"")</f>
        <v>38</v>
      </c>
      <c r="CE121" s="3">
        <f>_xlfn.IFNA(VLOOKUP(M121,Sheet1!$B$4:$D$10,3,FALSE),"")</f>
        <v>61</v>
      </c>
      <c r="CF121" s="3" t="str">
        <f t="shared" si="2"/>
        <v>lulus</v>
      </c>
      <c r="CG121" s="3" t="str">
        <f t="shared" si="3"/>
        <v>diterima</v>
      </c>
    </row>
    <row r="122" spans="1:85" x14ac:dyDescent="0.25">
      <c r="A122" s="2">
        <v>121</v>
      </c>
      <c r="B122" s="2">
        <v>21219556</v>
      </c>
      <c r="C122" s="2" t="s">
        <v>1825</v>
      </c>
      <c r="D122" s="2" t="s">
        <v>75</v>
      </c>
      <c r="E122" s="2" t="s">
        <v>76</v>
      </c>
      <c r="F122" s="2" t="s">
        <v>77</v>
      </c>
      <c r="G122" s="2">
        <v>2101</v>
      </c>
      <c r="H122" s="2" t="s">
        <v>3919</v>
      </c>
      <c r="I122" s="2" t="s">
        <v>3909</v>
      </c>
      <c r="J122" s="2" t="str">
        <f>IF(AND(K122=0,L122=0)=TRUE,"",IF(AND(K122&gt;0,L122&gt;0)=TRUE,VLOOKUP(LEFT(L122,4)*1,[1]PRODI_2019!$D$2:$E$70,2,FALSE),M122))</f>
        <v>PERBANKAN DAN KEUANGAN</v>
      </c>
      <c r="K122" s="2">
        <f>_xlfn.IFNA(VLOOKUP(B122,[2]Data!$J$2:$K$224,1,FALSE),0)</f>
        <v>21219556</v>
      </c>
      <c r="L122" s="2">
        <f>_xlfn.IFNA(VLOOKUP(B122,[2]Data!$J$2:$K$224,2,FALSE),0)</f>
        <v>0</v>
      </c>
      <c r="M122" s="2" t="s">
        <v>157</v>
      </c>
      <c r="N122" s="2" t="s">
        <v>108</v>
      </c>
      <c r="O122" s="2" t="s">
        <v>79</v>
      </c>
      <c r="P122" s="2" t="s">
        <v>1826</v>
      </c>
      <c r="Q122" s="2" t="s">
        <v>81</v>
      </c>
      <c r="R122" s="2" t="s">
        <v>82</v>
      </c>
      <c r="S122" s="2" t="s">
        <v>310</v>
      </c>
      <c r="T122" s="2" t="s">
        <v>1827</v>
      </c>
      <c r="U122" s="2" t="s">
        <v>160</v>
      </c>
      <c r="V122" s="2" t="s">
        <v>114</v>
      </c>
      <c r="W122" s="2">
        <v>2020</v>
      </c>
      <c r="X122" s="2">
        <v>68</v>
      </c>
      <c r="Y122" s="2">
        <v>74</v>
      </c>
      <c r="Z122" s="2">
        <v>72</v>
      </c>
      <c r="AA122" s="2"/>
      <c r="AB122" s="2"/>
      <c r="AC122" s="2"/>
      <c r="AD122" s="2" t="s">
        <v>1828</v>
      </c>
      <c r="AE122" s="2" t="s">
        <v>79</v>
      </c>
      <c r="AF122" s="2" t="s">
        <v>1829</v>
      </c>
      <c r="AG122" s="2" t="s">
        <v>1609</v>
      </c>
      <c r="AH122" s="2" t="s">
        <v>118</v>
      </c>
      <c r="AI122" s="2" t="s">
        <v>1830</v>
      </c>
      <c r="AJ122" s="2" t="s">
        <v>1831</v>
      </c>
      <c r="AK122" s="2" t="s">
        <v>1832</v>
      </c>
      <c r="AL122" s="2" t="s">
        <v>79</v>
      </c>
      <c r="AM122" s="2" t="s">
        <v>79</v>
      </c>
      <c r="AN122" s="2" t="s">
        <v>79</v>
      </c>
      <c r="AO122" s="2" t="s">
        <v>79</v>
      </c>
      <c r="AP122" s="2" t="s">
        <v>145</v>
      </c>
      <c r="AQ122" s="2" t="s">
        <v>1833</v>
      </c>
      <c r="AR122" s="2" t="s">
        <v>118</v>
      </c>
      <c r="AS122" s="2" t="s">
        <v>3305</v>
      </c>
      <c r="AT122" s="2" t="s">
        <v>79</v>
      </c>
      <c r="AU122" s="2" t="s">
        <v>79</v>
      </c>
      <c r="AV122" s="2" t="s">
        <v>79</v>
      </c>
      <c r="AW122" s="2" t="s">
        <v>79</v>
      </c>
      <c r="AX122" s="2" t="s">
        <v>79</v>
      </c>
      <c r="AY122" s="2" t="s">
        <v>79</v>
      </c>
      <c r="AZ122" s="2" t="s">
        <v>79</v>
      </c>
      <c r="BA122" s="2" t="s">
        <v>79</v>
      </c>
      <c r="BB122" s="2" t="s">
        <v>79</v>
      </c>
      <c r="BC122" s="2" t="s">
        <v>79</v>
      </c>
      <c r="BD122" s="2" t="s">
        <v>79</v>
      </c>
      <c r="BE122" s="2" t="s">
        <v>79</v>
      </c>
      <c r="BF122" s="2" t="s">
        <v>79</v>
      </c>
      <c r="BG122" s="2" t="s">
        <v>79</v>
      </c>
      <c r="BH122" s="2" t="s">
        <v>79</v>
      </c>
      <c r="BI122" s="2" t="s">
        <v>79</v>
      </c>
      <c r="BJ122" s="2" t="s">
        <v>1834</v>
      </c>
      <c r="BK122" s="2" t="s">
        <v>1835</v>
      </c>
      <c r="BL122" s="2" t="s">
        <v>98</v>
      </c>
      <c r="BM122" s="2" t="s">
        <v>99</v>
      </c>
      <c r="BN122" s="2" t="s">
        <v>1836</v>
      </c>
      <c r="BO122" s="2" t="s">
        <v>238</v>
      </c>
      <c r="BP122" s="2" t="s">
        <v>122</v>
      </c>
      <c r="BQ122" s="2" t="s">
        <v>152</v>
      </c>
      <c r="BR122" s="2" t="s">
        <v>1828</v>
      </c>
      <c r="BS122" s="2" t="s">
        <v>79</v>
      </c>
      <c r="BT122" s="2" t="s">
        <v>118</v>
      </c>
      <c r="BU122" s="2" t="s">
        <v>1837</v>
      </c>
      <c r="BV122" s="2" t="s">
        <v>1838</v>
      </c>
      <c r="BW122" s="2" t="s">
        <v>105</v>
      </c>
      <c r="BX122" s="2" t="s">
        <v>106</v>
      </c>
      <c r="BY122" s="2">
        <v>240</v>
      </c>
      <c r="BZ122" s="2">
        <v>36</v>
      </c>
      <c r="CA122" s="2">
        <v>500000</v>
      </c>
      <c r="CB122" s="2">
        <v>0</v>
      </c>
      <c r="CC122" s="2">
        <v>6</v>
      </c>
      <c r="CD122" s="3">
        <f>_xlfn.IFNA(VLOOKUP(M122,Sheet1!$B$4:$D$10,2,FALSE),"")</f>
        <v>13</v>
      </c>
      <c r="CE122" s="3">
        <f>_xlfn.IFNA(VLOOKUP(M122,Sheet1!$B$4:$D$10,3,FALSE),"")</f>
        <v>52</v>
      </c>
      <c r="CF122" s="3" t="str">
        <f t="shared" si="2"/>
        <v>lulus</v>
      </c>
      <c r="CG122" s="3" t="str">
        <f t="shared" si="3"/>
        <v>tidak</v>
      </c>
    </row>
    <row r="123" spans="1:85" x14ac:dyDescent="0.25">
      <c r="A123" s="2">
        <v>122</v>
      </c>
      <c r="B123" s="2">
        <v>21219565</v>
      </c>
      <c r="C123" s="2" t="s">
        <v>1839</v>
      </c>
      <c r="D123" s="2" t="s">
        <v>75</v>
      </c>
      <c r="E123" s="2" t="s">
        <v>76</v>
      </c>
      <c r="F123" s="2" t="s">
        <v>77</v>
      </c>
      <c r="G123" s="2">
        <v>2101</v>
      </c>
      <c r="H123" s="2" t="s">
        <v>3919</v>
      </c>
      <c r="I123" s="2" t="s">
        <v>3909</v>
      </c>
      <c r="J123" s="2" t="str">
        <f>IF(AND(K123=0,L123=0)=TRUE,"",IF(AND(K123&gt;0,L123&gt;0)=TRUE,VLOOKUP(LEFT(L123,4)*1,[1]PRODI_2019!$D$2:$E$70,2,FALSE),M123))</f>
        <v>AKUNTANSI D3</v>
      </c>
      <c r="K123" s="2">
        <f>_xlfn.IFNA(VLOOKUP(B123,[2]Data!$J$2:$K$224,1,FALSE),0)</f>
        <v>21219565</v>
      </c>
      <c r="L123" s="2">
        <f>_xlfn.IFNA(VLOOKUP(B123,[2]Data!$J$2:$K$224,2,FALSE),0)</f>
        <v>5501210018</v>
      </c>
      <c r="M123" s="2" t="s">
        <v>109</v>
      </c>
      <c r="N123" s="2" t="s">
        <v>108</v>
      </c>
      <c r="O123" s="2" t="s">
        <v>79</v>
      </c>
      <c r="P123" s="2" t="s">
        <v>1826</v>
      </c>
      <c r="Q123" s="2" t="s">
        <v>110</v>
      </c>
      <c r="R123" s="2" t="s">
        <v>82</v>
      </c>
      <c r="S123" s="2" t="s">
        <v>221</v>
      </c>
      <c r="T123" s="2" t="s">
        <v>1840</v>
      </c>
      <c r="U123" s="2" t="s">
        <v>160</v>
      </c>
      <c r="V123" s="2" t="s">
        <v>86</v>
      </c>
      <c r="W123" s="2">
        <v>2021</v>
      </c>
      <c r="X123" s="2">
        <v>84</v>
      </c>
      <c r="Y123" s="2">
        <v>80</v>
      </c>
      <c r="Z123" s="2">
        <v>86</v>
      </c>
      <c r="AA123" s="2"/>
      <c r="AB123" s="2"/>
      <c r="AC123" s="2"/>
      <c r="AD123" s="2" t="s">
        <v>1841</v>
      </c>
      <c r="AE123" s="2" t="s">
        <v>79</v>
      </c>
      <c r="AF123" s="2" t="s">
        <v>1842</v>
      </c>
      <c r="AG123" s="2" t="s">
        <v>1843</v>
      </c>
      <c r="AH123" s="2" t="s">
        <v>165</v>
      </c>
      <c r="AI123" s="2" t="s">
        <v>1844</v>
      </c>
      <c r="AJ123" s="2" t="s">
        <v>1845</v>
      </c>
      <c r="AK123" s="2" t="s">
        <v>1846</v>
      </c>
      <c r="AL123" s="2" t="s">
        <v>79</v>
      </c>
      <c r="AM123" s="2" t="s">
        <v>79</v>
      </c>
      <c r="AN123" s="2" t="s">
        <v>79</v>
      </c>
      <c r="AO123" s="2" t="s">
        <v>79</v>
      </c>
      <c r="AP123" s="2" t="s">
        <v>145</v>
      </c>
      <c r="AQ123" s="2" t="s">
        <v>393</v>
      </c>
      <c r="AR123" s="2" t="s">
        <v>212</v>
      </c>
      <c r="AS123" s="2" t="s">
        <v>3305</v>
      </c>
      <c r="AT123" s="2" t="s">
        <v>79</v>
      </c>
      <c r="AU123" s="2" t="s">
        <v>79</v>
      </c>
      <c r="AV123" s="2" t="s">
        <v>79</v>
      </c>
      <c r="AW123" s="2" t="s">
        <v>79</v>
      </c>
      <c r="AX123" s="2" t="s">
        <v>79</v>
      </c>
      <c r="AY123" s="2" t="s">
        <v>79</v>
      </c>
      <c r="AZ123" s="2" t="s">
        <v>79</v>
      </c>
      <c r="BA123" s="2" t="s">
        <v>79</v>
      </c>
      <c r="BB123" s="2" t="s">
        <v>79</v>
      </c>
      <c r="BC123" s="2" t="s">
        <v>79</v>
      </c>
      <c r="BD123" s="2" t="s">
        <v>79</v>
      </c>
      <c r="BE123" s="2" t="s">
        <v>79</v>
      </c>
      <c r="BF123" s="2" t="s">
        <v>79</v>
      </c>
      <c r="BG123" s="2" t="s">
        <v>79</v>
      </c>
      <c r="BH123" s="2" t="s">
        <v>79</v>
      </c>
      <c r="BI123" s="2" t="s">
        <v>79</v>
      </c>
      <c r="BJ123" s="2" t="s">
        <v>1847</v>
      </c>
      <c r="BK123" s="2" t="s">
        <v>1848</v>
      </c>
      <c r="BL123" s="2" t="s">
        <v>190</v>
      </c>
      <c r="BM123" s="2" t="s">
        <v>127</v>
      </c>
      <c r="BN123" s="2" t="s">
        <v>1849</v>
      </c>
      <c r="BO123" s="2" t="s">
        <v>1850</v>
      </c>
      <c r="BP123" s="2" t="s">
        <v>122</v>
      </c>
      <c r="BQ123" s="2" t="s">
        <v>99</v>
      </c>
      <c r="BR123" s="2" t="s">
        <v>1851</v>
      </c>
      <c r="BS123" s="2" t="s">
        <v>79</v>
      </c>
      <c r="BT123" s="2" t="s">
        <v>165</v>
      </c>
      <c r="BU123" s="2" t="s">
        <v>1852</v>
      </c>
      <c r="BV123" s="2" t="s">
        <v>1707</v>
      </c>
      <c r="BW123" s="2" t="s">
        <v>105</v>
      </c>
      <c r="BX123" s="2" t="s">
        <v>106</v>
      </c>
      <c r="BY123" s="2">
        <v>300</v>
      </c>
      <c r="BZ123" s="2">
        <v>80</v>
      </c>
      <c r="CA123" s="2">
        <v>4500000</v>
      </c>
      <c r="CB123" s="2">
        <v>0</v>
      </c>
      <c r="CC123" s="2">
        <v>2</v>
      </c>
      <c r="CD123" s="3">
        <f>_xlfn.IFNA(VLOOKUP(M123,Sheet1!$B$4:$D$10,2,FALSE),"")</f>
        <v>43</v>
      </c>
      <c r="CE123" s="3">
        <f>_xlfn.IFNA(VLOOKUP(M123,Sheet1!$B$4:$D$10,3,FALSE),"")</f>
        <v>75</v>
      </c>
      <c r="CF123" s="3" t="str">
        <f t="shared" si="2"/>
        <v>lulus</v>
      </c>
      <c r="CG123" s="3" t="str">
        <f t="shared" si="3"/>
        <v>diterima</v>
      </c>
    </row>
    <row r="124" spans="1:85" x14ac:dyDescent="0.25">
      <c r="A124" s="2">
        <v>123</v>
      </c>
      <c r="B124" s="2">
        <v>21219566</v>
      </c>
      <c r="C124" s="2" t="s">
        <v>1853</v>
      </c>
      <c r="D124" s="2" t="s">
        <v>75</v>
      </c>
      <c r="E124" s="2" t="s">
        <v>76</v>
      </c>
      <c r="F124" s="2" t="s">
        <v>77</v>
      </c>
      <c r="G124" s="2">
        <v>2101</v>
      </c>
      <c r="H124" s="2" t="s">
        <v>3919</v>
      </c>
      <c r="I124" s="2" t="s">
        <v>3909</v>
      </c>
      <c r="J124" s="2" t="str">
        <f>IF(AND(K124=0,L124=0)=TRUE,"",IF(AND(K124&gt;0,L124&gt;0)=TRUE,VLOOKUP(LEFT(L124,4)*1,[1]PRODI_2019!$D$2:$E$70,2,FALSE),M124))</f>
        <v>PERBANKAN DAN KEUANGAN</v>
      </c>
      <c r="K124" s="2">
        <f>_xlfn.IFNA(VLOOKUP(B124,[2]Data!$J$2:$K$224,1,FALSE),0)</f>
        <v>21219566</v>
      </c>
      <c r="L124" s="2">
        <f>_xlfn.IFNA(VLOOKUP(B124,[2]Data!$J$2:$K$224,2,FALSE),0)</f>
        <v>5504210008</v>
      </c>
      <c r="M124" s="2" t="s">
        <v>109</v>
      </c>
      <c r="N124" s="2" t="s">
        <v>157</v>
      </c>
      <c r="O124" s="2" t="s">
        <v>79</v>
      </c>
      <c r="P124" s="2" t="s">
        <v>1826</v>
      </c>
      <c r="Q124" s="2" t="s">
        <v>81</v>
      </c>
      <c r="R124" s="2" t="s">
        <v>82</v>
      </c>
      <c r="S124" s="2" t="s">
        <v>221</v>
      </c>
      <c r="T124" s="2" t="s">
        <v>1854</v>
      </c>
      <c r="U124" s="2" t="s">
        <v>113</v>
      </c>
      <c r="V124" s="2" t="s">
        <v>161</v>
      </c>
      <c r="W124" s="2">
        <v>2020</v>
      </c>
      <c r="X124" s="2">
        <v>80</v>
      </c>
      <c r="Y124" s="2">
        <v>50</v>
      </c>
      <c r="Z124" s="2">
        <v>75</v>
      </c>
      <c r="AA124" s="2"/>
      <c r="AB124" s="2"/>
      <c r="AC124" s="2"/>
      <c r="AD124" s="2" t="s">
        <v>1855</v>
      </c>
      <c r="AE124" s="2" t="s">
        <v>79</v>
      </c>
      <c r="AF124" s="2" t="s">
        <v>1856</v>
      </c>
      <c r="AG124" s="2" t="s">
        <v>1857</v>
      </c>
      <c r="AH124" s="2" t="s">
        <v>165</v>
      </c>
      <c r="AI124" s="2" t="s">
        <v>1858</v>
      </c>
      <c r="AJ124" s="2" t="s">
        <v>1859</v>
      </c>
      <c r="AK124" s="2" t="s">
        <v>1860</v>
      </c>
      <c r="AL124" s="2" t="s">
        <v>79</v>
      </c>
      <c r="AM124" s="2" t="s">
        <v>79</v>
      </c>
      <c r="AN124" s="2" t="s">
        <v>79</v>
      </c>
      <c r="AO124" s="2" t="s">
        <v>79</v>
      </c>
      <c r="AP124" s="2" t="s">
        <v>145</v>
      </c>
      <c r="AQ124" s="2" t="s">
        <v>1861</v>
      </c>
      <c r="AR124" s="2" t="s">
        <v>212</v>
      </c>
      <c r="AS124" s="2" t="s">
        <v>3305</v>
      </c>
      <c r="AT124" s="2" t="s">
        <v>79</v>
      </c>
      <c r="AU124" s="2" t="s">
        <v>79</v>
      </c>
      <c r="AV124" s="2" t="s">
        <v>79</v>
      </c>
      <c r="AW124" s="2" t="s">
        <v>79</v>
      </c>
      <c r="AX124" s="2" t="s">
        <v>79</v>
      </c>
      <c r="AY124" s="2" t="s">
        <v>79</v>
      </c>
      <c r="AZ124" s="2" t="s">
        <v>79</v>
      </c>
      <c r="BA124" s="2" t="s">
        <v>79</v>
      </c>
      <c r="BB124" s="2" t="s">
        <v>79</v>
      </c>
      <c r="BC124" s="2" t="s">
        <v>79</v>
      </c>
      <c r="BD124" s="2" t="s">
        <v>79</v>
      </c>
      <c r="BE124" s="2" t="s">
        <v>79</v>
      </c>
      <c r="BF124" s="2" t="s">
        <v>79</v>
      </c>
      <c r="BG124" s="2" t="s">
        <v>79</v>
      </c>
      <c r="BH124" s="2" t="s">
        <v>79</v>
      </c>
      <c r="BI124" s="2" t="s">
        <v>79</v>
      </c>
      <c r="BJ124" s="2" t="s">
        <v>1862</v>
      </c>
      <c r="BK124" s="2" t="s">
        <v>1863</v>
      </c>
      <c r="BL124" s="2" t="s">
        <v>130</v>
      </c>
      <c r="BM124" s="2" t="s">
        <v>152</v>
      </c>
      <c r="BN124" s="2" t="s">
        <v>1864</v>
      </c>
      <c r="BO124" s="2" t="s">
        <v>1865</v>
      </c>
      <c r="BP124" s="2" t="s">
        <v>122</v>
      </c>
      <c r="BQ124" s="2" t="s">
        <v>152</v>
      </c>
      <c r="BR124" s="2" t="s">
        <v>1866</v>
      </c>
      <c r="BS124" s="2" t="s">
        <v>79</v>
      </c>
      <c r="BT124" s="2" t="s">
        <v>165</v>
      </c>
      <c r="BU124" s="2" t="s">
        <v>1867</v>
      </c>
      <c r="BV124" s="2" t="s">
        <v>1838</v>
      </c>
      <c r="BW124" s="2" t="s">
        <v>105</v>
      </c>
      <c r="BX124" s="2" t="s">
        <v>106</v>
      </c>
      <c r="BY124" s="2">
        <v>615</v>
      </c>
      <c r="BZ124" s="2">
        <v>0</v>
      </c>
      <c r="CA124" s="2">
        <v>2000000</v>
      </c>
      <c r="CB124" s="2">
        <v>0</v>
      </c>
      <c r="CC124" s="2">
        <v>2</v>
      </c>
      <c r="CD124" s="3">
        <f>_xlfn.IFNA(VLOOKUP(M124,Sheet1!$B$4:$D$10,2,FALSE),"")</f>
        <v>43</v>
      </c>
      <c r="CE124" s="3">
        <f>_xlfn.IFNA(VLOOKUP(M124,Sheet1!$B$4:$D$10,3,FALSE),"")</f>
        <v>75</v>
      </c>
      <c r="CF124" s="3" t="str">
        <f t="shared" si="2"/>
        <v>lulus</v>
      </c>
      <c r="CG124" s="3" t="str">
        <f t="shared" si="3"/>
        <v>diterima</v>
      </c>
    </row>
    <row r="125" spans="1:85" x14ac:dyDescent="0.25">
      <c r="A125" s="2">
        <v>124</v>
      </c>
      <c r="B125" s="2">
        <v>21219568</v>
      </c>
      <c r="C125" s="2" t="s">
        <v>1868</v>
      </c>
      <c r="D125" s="2" t="s">
        <v>75</v>
      </c>
      <c r="E125" s="2" t="s">
        <v>76</v>
      </c>
      <c r="F125" s="2" t="s">
        <v>77</v>
      </c>
      <c r="G125" s="2">
        <v>2101</v>
      </c>
      <c r="H125" s="2" t="s">
        <v>3919</v>
      </c>
      <c r="I125" s="2" t="s">
        <v>3909</v>
      </c>
      <c r="J125" s="2" t="str">
        <f>IF(AND(K125=0,L125=0)=TRUE,"",IF(AND(K125&gt;0,L125&gt;0)=TRUE,VLOOKUP(LEFT(L125,4)*1,[1]PRODI_2019!$D$2:$E$70,2,FALSE),M125))</f>
        <v>PERPAJAKAN</v>
      </c>
      <c r="K125" s="2">
        <f>_xlfn.IFNA(VLOOKUP(B125,[2]Data!$J$2:$K$224,1,FALSE),0)</f>
        <v>21219568</v>
      </c>
      <c r="L125" s="2">
        <f>_xlfn.IFNA(VLOOKUP(B125,[2]Data!$J$2:$K$224,2,FALSE),0)</f>
        <v>5503210028</v>
      </c>
      <c r="M125" s="2" t="s">
        <v>78</v>
      </c>
      <c r="N125" s="2" t="s">
        <v>78</v>
      </c>
      <c r="O125" s="2" t="s">
        <v>79</v>
      </c>
      <c r="P125" s="2" t="s">
        <v>1826</v>
      </c>
      <c r="Q125" s="2" t="s">
        <v>81</v>
      </c>
      <c r="R125" s="2" t="s">
        <v>82</v>
      </c>
      <c r="S125" s="2" t="s">
        <v>310</v>
      </c>
      <c r="T125" s="2" t="s">
        <v>1248</v>
      </c>
      <c r="U125" s="2" t="s">
        <v>160</v>
      </c>
      <c r="V125" s="2" t="s">
        <v>114</v>
      </c>
      <c r="W125" s="2">
        <v>2020</v>
      </c>
      <c r="X125" s="2"/>
      <c r="Y125" s="2"/>
      <c r="Z125" s="2"/>
      <c r="AA125" s="2"/>
      <c r="AB125" s="2"/>
      <c r="AC125" s="2"/>
      <c r="AD125" s="2" t="s">
        <v>1869</v>
      </c>
      <c r="AE125" s="2" t="s">
        <v>79</v>
      </c>
      <c r="AF125" s="2" t="s">
        <v>1870</v>
      </c>
      <c r="AG125" s="2" t="s">
        <v>1322</v>
      </c>
      <c r="AH125" s="2" t="s">
        <v>118</v>
      </c>
      <c r="AI125" s="2" t="s">
        <v>1871</v>
      </c>
      <c r="AJ125" s="2" t="s">
        <v>1872</v>
      </c>
      <c r="AK125" s="2" t="s">
        <v>1873</v>
      </c>
      <c r="AL125" s="2" t="s">
        <v>79</v>
      </c>
      <c r="AM125" s="2" t="s">
        <v>79</v>
      </c>
      <c r="AN125" s="2" t="s">
        <v>79</v>
      </c>
      <c r="AO125" s="2" t="s">
        <v>79</v>
      </c>
      <c r="AP125" s="2" t="s">
        <v>145</v>
      </c>
      <c r="AQ125" s="2" t="s">
        <v>318</v>
      </c>
      <c r="AR125" s="2" t="s">
        <v>118</v>
      </c>
      <c r="AS125" s="2" t="s">
        <v>3305</v>
      </c>
      <c r="AT125" s="2" t="s">
        <v>79</v>
      </c>
      <c r="AU125" s="2" t="s">
        <v>79</v>
      </c>
      <c r="AV125" s="2" t="s">
        <v>79</v>
      </c>
      <c r="AW125" s="2" t="s">
        <v>79</v>
      </c>
      <c r="AX125" s="2" t="s">
        <v>79</v>
      </c>
      <c r="AY125" s="2" t="s">
        <v>79</v>
      </c>
      <c r="AZ125" s="2" t="s">
        <v>79</v>
      </c>
      <c r="BA125" s="2" t="s">
        <v>79</v>
      </c>
      <c r="BB125" s="2" t="s">
        <v>79</v>
      </c>
      <c r="BC125" s="2" t="s">
        <v>79</v>
      </c>
      <c r="BD125" s="2" t="s">
        <v>79</v>
      </c>
      <c r="BE125" s="2" t="s">
        <v>79</v>
      </c>
      <c r="BF125" s="2" t="s">
        <v>79</v>
      </c>
      <c r="BG125" s="2" t="s">
        <v>79</v>
      </c>
      <c r="BH125" s="2" t="s">
        <v>79</v>
      </c>
      <c r="BI125" s="2" t="s">
        <v>79</v>
      </c>
      <c r="BJ125" s="2" t="s">
        <v>1874</v>
      </c>
      <c r="BK125" s="2" t="s">
        <v>1875</v>
      </c>
      <c r="BL125" s="2" t="s">
        <v>130</v>
      </c>
      <c r="BM125" s="2" t="s">
        <v>102</v>
      </c>
      <c r="BN125" s="2" t="s">
        <v>1876</v>
      </c>
      <c r="BO125" s="2" t="s">
        <v>1877</v>
      </c>
      <c r="BP125" s="2" t="s">
        <v>962</v>
      </c>
      <c r="BQ125" s="2" t="s">
        <v>127</v>
      </c>
      <c r="BR125" s="2" t="s">
        <v>1878</v>
      </c>
      <c r="BS125" s="2" t="s">
        <v>79</v>
      </c>
      <c r="BT125" s="2" t="s">
        <v>118</v>
      </c>
      <c r="BU125" s="2" t="s">
        <v>1879</v>
      </c>
      <c r="BV125" s="2" t="s">
        <v>1838</v>
      </c>
      <c r="BW125" s="2" t="s">
        <v>105</v>
      </c>
      <c r="BX125" s="2" t="s">
        <v>106</v>
      </c>
      <c r="BY125" s="2">
        <v>70</v>
      </c>
      <c r="BZ125" s="2">
        <v>54</v>
      </c>
      <c r="CA125" s="2">
        <v>1000000</v>
      </c>
      <c r="CB125" s="2">
        <v>4000000</v>
      </c>
      <c r="CC125" s="2">
        <v>2</v>
      </c>
      <c r="CD125" s="3">
        <f>_xlfn.IFNA(VLOOKUP(M125,Sheet1!$B$4:$D$10,2,FALSE),"")</f>
        <v>37</v>
      </c>
      <c r="CE125" s="3">
        <f>_xlfn.IFNA(VLOOKUP(M125,Sheet1!$B$4:$D$10,3,FALSE),"")</f>
        <v>70</v>
      </c>
      <c r="CF125" s="3" t="str">
        <f t="shared" si="2"/>
        <v>lulus</v>
      </c>
      <c r="CG125" s="3" t="str">
        <f t="shared" si="3"/>
        <v>diterima</v>
      </c>
    </row>
    <row r="126" spans="1:85" x14ac:dyDescent="0.25">
      <c r="A126" s="2">
        <v>125</v>
      </c>
      <c r="B126" s="2">
        <v>21219591</v>
      </c>
      <c r="C126" s="2" t="s">
        <v>1880</v>
      </c>
      <c r="D126" s="2" t="s">
        <v>75</v>
      </c>
      <c r="E126" s="2" t="s">
        <v>76</v>
      </c>
      <c r="F126" s="2" t="s">
        <v>77</v>
      </c>
      <c r="G126" s="2">
        <v>2101</v>
      </c>
      <c r="H126" s="2" t="s">
        <v>3919</v>
      </c>
      <c r="I126" s="2" t="s">
        <v>3909</v>
      </c>
      <c r="J126" s="2" t="str">
        <f>IF(AND(K126=0,L126=0)=TRUE,"",IF(AND(K126&gt;0,L126&gt;0)=TRUE,VLOOKUP(LEFT(L126,4)*1,[1]PRODI_2019!$D$2:$E$70,2,FALSE),M126))</f>
        <v>PERBANKAN DAN KEUANGAN</v>
      </c>
      <c r="K126" s="2">
        <f>_xlfn.IFNA(VLOOKUP(B126,[2]Data!$J$2:$K$224,1,FALSE),0)</f>
        <v>21219591</v>
      </c>
      <c r="L126" s="2">
        <f>_xlfn.IFNA(VLOOKUP(B126,[2]Data!$J$2:$K$224,2,FALSE),0)</f>
        <v>5504210010</v>
      </c>
      <c r="M126" s="2" t="s">
        <v>157</v>
      </c>
      <c r="N126" s="2" t="s">
        <v>109</v>
      </c>
      <c r="O126" s="2" t="s">
        <v>79</v>
      </c>
      <c r="P126" s="2" t="s">
        <v>1826</v>
      </c>
      <c r="Q126" s="2" t="s">
        <v>81</v>
      </c>
      <c r="R126" s="2" t="s">
        <v>82</v>
      </c>
      <c r="S126" s="2" t="s">
        <v>212</v>
      </c>
      <c r="T126" s="2" t="s">
        <v>1881</v>
      </c>
      <c r="U126" s="2" t="s">
        <v>85</v>
      </c>
      <c r="V126" s="2" t="s">
        <v>694</v>
      </c>
      <c r="W126" s="2">
        <v>2021</v>
      </c>
      <c r="X126" s="2"/>
      <c r="Y126" s="2"/>
      <c r="Z126" s="2"/>
      <c r="AA126" s="2"/>
      <c r="AB126" s="2"/>
      <c r="AC126" s="2"/>
      <c r="AD126" s="2" t="s">
        <v>1882</v>
      </c>
      <c r="AE126" s="2" t="s">
        <v>1883</v>
      </c>
      <c r="AF126" s="2" t="s">
        <v>1884</v>
      </c>
      <c r="AG126" s="2" t="s">
        <v>389</v>
      </c>
      <c r="AH126" s="2" t="s">
        <v>212</v>
      </c>
      <c r="AI126" s="2" t="s">
        <v>1885</v>
      </c>
      <c r="AJ126" s="2" t="s">
        <v>1886</v>
      </c>
      <c r="AK126" s="2" t="s">
        <v>1887</v>
      </c>
      <c r="AL126" s="2" t="s">
        <v>79</v>
      </c>
      <c r="AM126" s="2" t="s">
        <v>79</v>
      </c>
      <c r="AN126" s="2" t="s">
        <v>79</v>
      </c>
      <c r="AO126" s="2" t="s">
        <v>79</v>
      </c>
      <c r="AP126" s="2" t="s">
        <v>145</v>
      </c>
      <c r="AQ126" s="2" t="s">
        <v>1888</v>
      </c>
      <c r="AR126" s="2" t="s">
        <v>212</v>
      </c>
      <c r="AS126" s="2" t="s">
        <v>3305</v>
      </c>
      <c r="AT126" s="2" t="s">
        <v>79</v>
      </c>
      <c r="AU126" s="2" t="s">
        <v>79</v>
      </c>
      <c r="AV126" s="2" t="s">
        <v>79</v>
      </c>
      <c r="AW126" s="2" t="s">
        <v>79</v>
      </c>
      <c r="AX126" s="2" t="s">
        <v>79</v>
      </c>
      <c r="AY126" s="2" t="s">
        <v>79</v>
      </c>
      <c r="AZ126" s="2" t="s">
        <v>79</v>
      </c>
      <c r="BA126" s="2" t="s">
        <v>79</v>
      </c>
      <c r="BB126" s="2" t="s">
        <v>79</v>
      </c>
      <c r="BC126" s="2" t="s">
        <v>79</v>
      </c>
      <c r="BD126" s="2" t="s">
        <v>79</v>
      </c>
      <c r="BE126" s="2" t="s">
        <v>79</v>
      </c>
      <c r="BF126" s="2" t="s">
        <v>79</v>
      </c>
      <c r="BG126" s="2" t="s">
        <v>79</v>
      </c>
      <c r="BH126" s="2" t="s">
        <v>79</v>
      </c>
      <c r="BI126" s="2" t="s">
        <v>79</v>
      </c>
      <c r="BJ126" s="2" t="s">
        <v>1889</v>
      </c>
      <c r="BK126" s="2" t="s">
        <v>1890</v>
      </c>
      <c r="BL126" s="2" t="s">
        <v>122</v>
      </c>
      <c r="BM126" s="2" t="s">
        <v>127</v>
      </c>
      <c r="BN126" s="2" t="s">
        <v>1891</v>
      </c>
      <c r="BO126" s="2" t="s">
        <v>1892</v>
      </c>
      <c r="BP126" s="2" t="s">
        <v>122</v>
      </c>
      <c r="BQ126" s="2" t="s">
        <v>99</v>
      </c>
      <c r="BR126" s="2" t="s">
        <v>1893</v>
      </c>
      <c r="BS126" s="2" t="s">
        <v>79</v>
      </c>
      <c r="BT126" s="2" t="s">
        <v>212</v>
      </c>
      <c r="BU126" s="2" t="s">
        <v>1894</v>
      </c>
      <c r="BV126" s="2" t="s">
        <v>1838</v>
      </c>
      <c r="BW126" s="2" t="s">
        <v>105</v>
      </c>
      <c r="BX126" s="2" t="s">
        <v>177</v>
      </c>
      <c r="BY126" s="2">
        <v>100</v>
      </c>
      <c r="BZ126" s="2">
        <v>100</v>
      </c>
      <c r="CA126" s="2">
        <v>2500000</v>
      </c>
      <c r="CB126" s="2">
        <v>0</v>
      </c>
      <c r="CC126" s="2">
        <v>4</v>
      </c>
      <c r="CD126" s="3">
        <f>_xlfn.IFNA(VLOOKUP(M126,Sheet1!$B$4:$D$10,2,FALSE),"")</f>
        <v>13</v>
      </c>
      <c r="CE126" s="3">
        <f>_xlfn.IFNA(VLOOKUP(M126,Sheet1!$B$4:$D$10,3,FALSE),"")</f>
        <v>52</v>
      </c>
      <c r="CF126" s="3" t="str">
        <f t="shared" si="2"/>
        <v>lulus</v>
      </c>
      <c r="CG126" s="3" t="str">
        <f t="shared" si="3"/>
        <v>diterima</v>
      </c>
    </row>
    <row r="127" spans="1:85" x14ac:dyDescent="0.25">
      <c r="A127" s="2">
        <v>126</v>
      </c>
      <c r="B127" s="2">
        <v>21219594</v>
      </c>
      <c r="C127" s="2" t="s">
        <v>1895</v>
      </c>
      <c r="D127" s="2" t="s">
        <v>75</v>
      </c>
      <c r="E127" s="2" t="s">
        <v>76</v>
      </c>
      <c r="F127" s="2" t="s">
        <v>77</v>
      </c>
      <c r="G127" s="2">
        <v>2101</v>
      </c>
      <c r="H127" s="2" t="s">
        <v>3919</v>
      </c>
      <c r="I127" s="2" t="s">
        <v>3909</v>
      </c>
      <c r="J127" s="2" t="str">
        <f>IF(AND(K127=0,L127=0)=TRUE,"",IF(AND(K127&gt;0,L127&gt;0)=TRUE,VLOOKUP(LEFT(L127,4)*1,[1]PRODI_2019!$D$2:$E$70,2,FALSE),M127))</f>
        <v>PERBANKAN DAN KEUANGAN</v>
      </c>
      <c r="K127" s="2">
        <f>_xlfn.IFNA(VLOOKUP(B127,[2]Data!$J$2:$K$224,1,FALSE),0)</f>
        <v>21219594</v>
      </c>
      <c r="L127" s="2">
        <f>_xlfn.IFNA(VLOOKUP(B127,[2]Data!$J$2:$K$224,2,FALSE),0)</f>
        <v>5504210002</v>
      </c>
      <c r="M127" s="2" t="s">
        <v>157</v>
      </c>
      <c r="N127" s="2" t="s">
        <v>108</v>
      </c>
      <c r="O127" s="2" t="s">
        <v>79</v>
      </c>
      <c r="P127" s="2" t="s">
        <v>1826</v>
      </c>
      <c r="Q127" s="2" t="s">
        <v>81</v>
      </c>
      <c r="R127" s="2" t="s">
        <v>82</v>
      </c>
      <c r="S127" s="2" t="s">
        <v>310</v>
      </c>
      <c r="T127" s="2" t="s">
        <v>1896</v>
      </c>
      <c r="U127" s="2" t="s">
        <v>160</v>
      </c>
      <c r="V127" s="2" t="s">
        <v>161</v>
      </c>
      <c r="W127" s="2">
        <v>2021</v>
      </c>
      <c r="X127" s="2"/>
      <c r="Y127" s="2"/>
      <c r="Z127" s="2"/>
      <c r="AA127" s="2"/>
      <c r="AB127" s="2"/>
      <c r="AC127" s="2"/>
      <c r="AD127" s="2" t="s">
        <v>1897</v>
      </c>
      <c r="AE127" s="2" t="s">
        <v>1897</v>
      </c>
      <c r="AF127" s="2" t="s">
        <v>1697</v>
      </c>
      <c r="AG127" s="2" t="s">
        <v>1698</v>
      </c>
      <c r="AH127" s="2" t="s">
        <v>165</v>
      </c>
      <c r="AI127" s="2" t="s">
        <v>1898</v>
      </c>
      <c r="AJ127" s="2" t="s">
        <v>1899</v>
      </c>
      <c r="AK127" s="2" t="s">
        <v>1900</v>
      </c>
      <c r="AL127" s="2" t="s">
        <v>79</v>
      </c>
      <c r="AM127" s="2" t="s">
        <v>79</v>
      </c>
      <c r="AN127" s="2" t="s">
        <v>79</v>
      </c>
      <c r="AO127" s="2" t="s">
        <v>79</v>
      </c>
      <c r="AP127" s="2" t="s">
        <v>145</v>
      </c>
      <c r="AQ127" s="2" t="s">
        <v>959</v>
      </c>
      <c r="AR127" s="2" t="s">
        <v>165</v>
      </c>
      <c r="AS127" s="2" t="s">
        <v>3305</v>
      </c>
      <c r="AT127" s="2" t="s">
        <v>79</v>
      </c>
      <c r="AU127" s="2" t="s">
        <v>79</v>
      </c>
      <c r="AV127" s="2" t="s">
        <v>79</v>
      </c>
      <c r="AW127" s="2" t="s">
        <v>79</v>
      </c>
      <c r="AX127" s="2" t="s">
        <v>79</v>
      </c>
      <c r="AY127" s="2" t="s">
        <v>79</v>
      </c>
      <c r="AZ127" s="2" t="s">
        <v>79</v>
      </c>
      <c r="BA127" s="2" t="s">
        <v>79</v>
      </c>
      <c r="BB127" s="2" t="s">
        <v>79</v>
      </c>
      <c r="BC127" s="2" t="s">
        <v>79</v>
      </c>
      <c r="BD127" s="2" t="s">
        <v>79</v>
      </c>
      <c r="BE127" s="2" t="s">
        <v>79</v>
      </c>
      <c r="BF127" s="2" t="s">
        <v>79</v>
      </c>
      <c r="BG127" s="2" t="s">
        <v>79</v>
      </c>
      <c r="BH127" s="2" t="s">
        <v>79</v>
      </c>
      <c r="BI127" s="2" t="s">
        <v>79</v>
      </c>
      <c r="BJ127" s="2" t="s">
        <v>1901</v>
      </c>
      <c r="BK127" s="2" t="s">
        <v>1902</v>
      </c>
      <c r="BL127" s="2" t="s">
        <v>349</v>
      </c>
      <c r="BM127" s="2" t="s">
        <v>99</v>
      </c>
      <c r="BN127" s="2" t="s">
        <v>1903</v>
      </c>
      <c r="BO127" s="2" t="s">
        <v>1904</v>
      </c>
      <c r="BP127" s="2" t="s">
        <v>172</v>
      </c>
      <c r="BQ127" s="2" t="s">
        <v>272</v>
      </c>
      <c r="BR127" s="2" t="s">
        <v>1897</v>
      </c>
      <c r="BS127" s="2" t="s">
        <v>79</v>
      </c>
      <c r="BT127" s="2" t="s">
        <v>165</v>
      </c>
      <c r="BU127" s="2" t="s">
        <v>1905</v>
      </c>
      <c r="BV127" s="2" t="s">
        <v>1707</v>
      </c>
      <c r="BW127" s="2" t="s">
        <v>105</v>
      </c>
      <c r="BX127" s="2" t="s">
        <v>177</v>
      </c>
      <c r="BY127" s="2">
        <v>60</v>
      </c>
      <c r="BZ127" s="2">
        <v>60</v>
      </c>
      <c r="CA127" s="2">
        <v>0</v>
      </c>
      <c r="CB127" s="2">
        <v>6000000</v>
      </c>
      <c r="CC127" s="2">
        <v>3</v>
      </c>
      <c r="CD127" s="3">
        <f>_xlfn.IFNA(VLOOKUP(M127,Sheet1!$B$4:$D$10,2,FALSE),"")</f>
        <v>13</v>
      </c>
      <c r="CE127" s="3">
        <f>_xlfn.IFNA(VLOOKUP(M127,Sheet1!$B$4:$D$10,3,FALSE),"")</f>
        <v>52</v>
      </c>
      <c r="CF127" s="3" t="str">
        <f t="shared" si="2"/>
        <v>lulus</v>
      </c>
      <c r="CG127" s="3" t="str">
        <f t="shared" si="3"/>
        <v>diterima</v>
      </c>
    </row>
    <row r="128" spans="1:85" x14ac:dyDescent="0.25">
      <c r="A128" s="2">
        <v>127</v>
      </c>
      <c r="B128" s="2">
        <v>21219672</v>
      </c>
      <c r="C128" s="2" t="s">
        <v>1906</v>
      </c>
      <c r="D128" s="2" t="s">
        <v>75</v>
      </c>
      <c r="E128" s="2" t="s">
        <v>76</v>
      </c>
      <c r="F128" s="2" t="s">
        <v>77</v>
      </c>
      <c r="G128" s="2">
        <v>2101</v>
      </c>
      <c r="H128" s="2" t="s">
        <v>3919</v>
      </c>
      <c r="I128" s="2" t="s">
        <v>3909</v>
      </c>
      <c r="J128" s="2" t="str">
        <f>IF(AND(K128=0,L128=0)=TRUE,"",IF(AND(K128&gt;0,L128&gt;0)=TRUE,VLOOKUP(LEFT(L128,4)*1,[1]PRODI_2019!$D$2:$E$70,2,FALSE),M128))</f>
        <v>AKUNTANSI D3</v>
      </c>
      <c r="K128" s="2">
        <f>_xlfn.IFNA(VLOOKUP(B128,[2]Data!$J$2:$K$224,1,FALSE),0)</f>
        <v>21219672</v>
      </c>
      <c r="L128" s="2">
        <f>_xlfn.IFNA(VLOOKUP(B128,[2]Data!$J$2:$K$224,2,FALSE),0)</f>
        <v>5501210028</v>
      </c>
      <c r="M128" s="2" t="s">
        <v>109</v>
      </c>
      <c r="N128" s="2" t="s">
        <v>79</v>
      </c>
      <c r="O128" s="2" t="s">
        <v>79</v>
      </c>
      <c r="P128" s="2" t="s">
        <v>1826</v>
      </c>
      <c r="Q128" s="2" t="s">
        <v>81</v>
      </c>
      <c r="R128" s="2" t="s">
        <v>82</v>
      </c>
      <c r="S128" s="2" t="s">
        <v>1907</v>
      </c>
      <c r="T128" s="2" t="s">
        <v>1908</v>
      </c>
      <c r="U128" s="2" t="s">
        <v>160</v>
      </c>
      <c r="V128" s="2" t="s">
        <v>114</v>
      </c>
      <c r="W128" s="2">
        <v>2021</v>
      </c>
      <c r="X128" s="2">
        <v>82</v>
      </c>
      <c r="Y128" s="2">
        <v>82</v>
      </c>
      <c r="Z128" s="2">
        <v>82</v>
      </c>
      <c r="AA128" s="2"/>
      <c r="AB128" s="2"/>
      <c r="AC128" s="2"/>
      <c r="AD128" s="2" t="s">
        <v>1909</v>
      </c>
      <c r="AE128" s="2" t="s">
        <v>79</v>
      </c>
      <c r="AF128" s="2" t="s">
        <v>1148</v>
      </c>
      <c r="AG128" s="2" t="s">
        <v>206</v>
      </c>
      <c r="AH128" s="2" t="s">
        <v>165</v>
      </c>
      <c r="AI128" s="2" t="s">
        <v>1910</v>
      </c>
      <c r="AJ128" s="2" t="s">
        <v>1911</v>
      </c>
      <c r="AK128" s="2" t="s">
        <v>1912</v>
      </c>
      <c r="AL128" s="2" t="s">
        <v>79</v>
      </c>
      <c r="AM128" s="2" t="s">
        <v>79</v>
      </c>
      <c r="AN128" s="2" t="s">
        <v>79</v>
      </c>
      <c r="AO128" s="2" t="s">
        <v>79</v>
      </c>
      <c r="AP128" s="2" t="s">
        <v>145</v>
      </c>
      <c r="AQ128" s="2" t="s">
        <v>1153</v>
      </c>
      <c r="AR128" s="2" t="s">
        <v>186</v>
      </c>
      <c r="AS128" s="2" t="s">
        <v>3305</v>
      </c>
      <c r="AT128" s="2" t="s">
        <v>79</v>
      </c>
      <c r="AU128" s="2" t="s">
        <v>79</v>
      </c>
      <c r="AV128" s="2" t="s">
        <v>79</v>
      </c>
      <c r="AW128" s="2" t="s">
        <v>79</v>
      </c>
      <c r="AX128" s="2" t="s">
        <v>79</v>
      </c>
      <c r="AY128" s="2" t="s">
        <v>79</v>
      </c>
      <c r="AZ128" s="2" t="s">
        <v>79</v>
      </c>
      <c r="BA128" s="2" t="s">
        <v>79</v>
      </c>
      <c r="BB128" s="2" t="s">
        <v>79</v>
      </c>
      <c r="BC128" s="2" t="s">
        <v>79</v>
      </c>
      <c r="BD128" s="2" t="s">
        <v>79</v>
      </c>
      <c r="BE128" s="2" t="s">
        <v>79</v>
      </c>
      <c r="BF128" s="2" t="s">
        <v>79</v>
      </c>
      <c r="BG128" s="2" t="s">
        <v>79</v>
      </c>
      <c r="BH128" s="2" t="s">
        <v>79</v>
      </c>
      <c r="BI128" s="2" t="s">
        <v>79</v>
      </c>
      <c r="BJ128" s="2" t="s">
        <v>1913</v>
      </c>
      <c r="BK128" s="2" t="s">
        <v>1914</v>
      </c>
      <c r="BL128" s="2" t="s">
        <v>214</v>
      </c>
      <c r="BM128" s="2" t="s">
        <v>152</v>
      </c>
      <c r="BN128" s="2" t="s">
        <v>1915</v>
      </c>
      <c r="BO128" s="2" t="s">
        <v>1916</v>
      </c>
      <c r="BP128" s="2" t="s">
        <v>844</v>
      </c>
      <c r="BQ128" s="2" t="s">
        <v>102</v>
      </c>
      <c r="BR128" s="2" t="s">
        <v>1909</v>
      </c>
      <c r="BS128" s="2" t="s">
        <v>79</v>
      </c>
      <c r="BT128" s="2" t="s">
        <v>165</v>
      </c>
      <c r="BU128" s="2" t="s">
        <v>1917</v>
      </c>
      <c r="BV128" s="2" t="s">
        <v>1707</v>
      </c>
      <c r="BW128" s="2" t="s">
        <v>105</v>
      </c>
      <c r="BX128" s="2" t="s">
        <v>177</v>
      </c>
      <c r="BY128" s="2">
        <v>9</v>
      </c>
      <c r="BZ128" s="2">
        <v>6</v>
      </c>
      <c r="CA128" s="2">
        <v>2</v>
      </c>
      <c r="CB128" s="2">
        <v>4</v>
      </c>
      <c r="CC128" s="2">
        <v>2</v>
      </c>
      <c r="CD128" s="3">
        <f>_xlfn.IFNA(VLOOKUP(M128,Sheet1!$B$4:$D$10,2,FALSE),"")</f>
        <v>43</v>
      </c>
      <c r="CE128" s="3">
        <f>_xlfn.IFNA(VLOOKUP(M128,Sheet1!$B$4:$D$10,3,FALSE),"")</f>
        <v>75</v>
      </c>
      <c r="CF128" s="3" t="str">
        <f t="shared" si="2"/>
        <v>lulus</v>
      </c>
      <c r="CG128" s="3" t="str">
        <f t="shared" si="3"/>
        <v>diterima</v>
      </c>
    </row>
    <row r="129" spans="1:85" x14ac:dyDescent="0.25">
      <c r="A129" s="2">
        <v>128</v>
      </c>
      <c r="B129" s="2">
        <v>21219696</v>
      </c>
      <c r="C129" s="2" t="s">
        <v>1918</v>
      </c>
      <c r="D129" s="2" t="s">
        <v>75</v>
      </c>
      <c r="E129" s="2" t="s">
        <v>76</v>
      </c>
      <c r="F129" s="2" t="s">
        <v>77</v>
      </c>
      <c r="G129" s="2">
        <v>2101</v>
      </c>
      <c r="H129" s="2" t="s">
        <v>3919</v>
      </c>
      <c r="I129" s="2" t="s">
        <v>3909</v>
      </c>
      <c r="J129" s="2" t="str">
        <f>IF(AND(K129=0,L129=0)=TRUE,"",IF(AND(K129&gt;0,L129&gt;0)=TRUE,VLOOKUP(LEFT(L129,4)*1,[1]PRODI_2019!$D$2:$E$70,2,FALSE),M129))</f>
        <v>PERBANKAN DAN KEUANGAN</v>
      </c>
      <c r="K129" s="2">
        <f>_xlfn.IFNA(VLOOKUP(B129,[2]Data!$J$2:$K$224,1,FALSE),0)</f>
        <v>21219696</v>
      </c>
      <c r="L129" s="2">
        <f>_xlfn.IFNA(VLOOKUP(B129,[2]Data!$J$2:$K$224,2,FALSE),0)</f>
        <v>5504210015</v>
      </c>
      <c r="M129" s="2" t="s">
        <v>78</v>
      </c>
      <c r="N129" s="2" t="s">
        <v>157</v>
      </c>
      <c r="O129" s="2" t="s">
        <v>79</v>
      </c>
      <c r="P129" s="2" t="s">
        <v>1826</v>
      </c>
      <c r="Q129" s="2" t="s">
        <v>81</v>
      </c>
      <c r="R129" s="2" t="s">
        <v>82</v>
      </c>
      <c r="S129" s="2" t="s">
        <v>278</v>
      </c>
      <c r="T129" s="2" t="s">
        <v>1919</v>
      </c>
      <c r="U129" s="2" t="s">
        <v>693</v>
      </c>
      <c r="V129" s="2" t="s">
        <v>86</v>
      </c>
      <c r="W129" s="2">
        <v>2021</v>
      </c>
      <c r="X129" s="2"/>
      <c r="Y129" s="2"/>
      <c r="Z129" s="2"/>
      <c r="AA129" s="2"/>
      <c r="AB129" s="2"/>
      <c r="AC129" s="2"/>
      <c r="AD129" s="2" t="s">
        <v>1920</v>
      </c>
      <c r="AE129" s="2" t="s">
        <v>79</v>
      </c>
      <c r="AF129" s="2" t="s">
        <v>1921</v>
      </c>
      <c r="AG129" s="2" t="s">
        <v>1922</v>
      </c>
      <c r="AH129" s="2" t="s">
        <v>1923</v>
      </c>
      <c r="AI129" s="2" t="s">
        <v>1924</v>
      </c>
      <c r="AJ129" s="2" t="s">
        <v>1925</v>
      </c>
      <c r="AK129" s="2" t="s">
        <v>1926</v>
      </c>
      <c r="AL129" s="2" t="s">
        <v>122</v>
      </c>
      <c r="AM129" s="2" t="s">
        <v>79</v>
      </c>
      <c r="AN129" s="2" t="s">
        <v>79</v>
      </c>
      <c r="AO129" s="2" t="s">
        <v>79</v>
      </c>
      <c r="AP129" s="2" t="s">
        <v>233</v>
      </c>
      <c r="AQ129" s="2" t="s">
        <v>1927</v>
      </c>
      <c r="AR129" s="2" t="s">
        <v>1923</v>
      </c>
      <c r="AS129" s="2" t="s">
        <v>3924</v>
      </c>
      <c r="AT129" s="2" t="s">
        <v>79</v>
      </c>
      <c r="AU129" s="2" t="s">
        <v>79</v>
      </c>
      <c r="AV129" s="2" t="s">
        <v>79</v>
      </c>
      <c r="AW129" s="2" t="s">
        <v>79</v>
      </c>
      <c r="AX129" s="2" t="s">
        <v>79</v>
      </c>
      <c r="AY129" s="2" t="s">
        <v>79</v>
      </c>
      <c r="AZ129" s="2" t="s">
        <v>79</v>
      </c>
      <c r="BA129" s="2" t="s">
        <v>79</v>
      </c>
      <c r="BB129" s="2" t="s">
        <v>79</v>
      </c>
      <c r="BC129" s="2" t="s">
        <v>79</v>
      </c>
      <c r="BD129" s="2" t="s">
        <v>79</v>
      </c>
      <c r="BE129" s="2" t="s">
        <v>79</v>
      </c>
      <c r="BF129" s="2" t="s">
        <v>79</v>
      </c>
      <c r="BG129" s="2" t="s">
        <v>79</v>
      </c>
      <c r="BH129" s="2" t="s">
        <v>79</v>
      </c>
      <c r="BI129" s="2" t="s">
        <v>79</v>
      </c>
      <c r="BJ129" s="2" t="s">
        <v>1928</v>
      </c>
      <c r="BK129" s="2" t="s">
        <v>1929</v>
      </c>
      <c r="BL129" s="2" t="s">
        <v>172</v>
      </c>
      <c r="BM129" s="2" t="s">
        <v>99</v>
      </c>
      <c r="BN129" s="2" t="s">
        <v>1930</v>
      </c>
      <c r="BO129" s="2" t="s">
        <v>1931</v>
      </c>
      <c r="BP129" s="2" t="s">
        <v>122</v>
      </c>
      <c r="BQ129" s="2" t="s">
        <v>102</v>
      </c>
      <c r="BR129" s="2" t="s">
        <v>1932</v>
      </c>
      <c r="BS129" s="2" t="s">
        <v>79</v>
      </c>
      <c r="BT129" s="2" t="s">
        <v>1923</v>
      </c>
      <c r="BU129" s="2" t="s">
        <v>1933</v>
      </c>
      <c r="BV129" s="2" t="s">
        <v>1838</v>
      </c>
      <c r="BW129" s="2" t="s">
        <v>105</v>
      </c>
      <c r="BX129" s="2" t="s">
        <v>134</v>
      </c>
      <c r="BY129" s="2">
        <v>107</v>
      </c>
      <c r="BZ129" s="2">
        <v>90</v>
      </c>
      <c r="CA129" s="2">
        <v>4500000</v>
      </c>
      <c r="CB129" s="2">
        <v>0</v>
      </c>
      <c r="CC129" s="2">
        <v>1</v>
      </c>
      <c r="CD129" s="3">
        <f>_xlfn.IFNA(VLOOKUP(M129,Sheet1!$B$4:$D$10,2,FALSE),"")</f>
        <v>37</v>
      </c>
      <c r="CE129" s="3">
        <f>_xlfn.IFNA(VLOOKUP(M129,Sheet1!$B$4:$D$10,3,FALSE),"")</f>
        <v>70</v>
      </c>
      <c r="CF129" s="3" t="str">
        <f t="shared" si="2"/>
        <v>lulus</v>
      </c>
      <c r="CG129" s="3" t="str">
        <f t="shared" si="3"/>
        <v>diterima</v>
      </c>
    </row>
    <row r="130" spans="1:85" x14ac:dyDescent="0.25">
      <c r="A130" s="2">
        <v>129</v>
      </c>
      <c r="B130" s="2">
        <v>21219700</v>
      </c>
      <c r="C130" s="2" t="s">
        <v>1934</v>
      </c>
      <c r="D130" s="2" t="s">
        <v>75</v>
      </c>
      <c r="E130" s="2" t="s">
        <v>76</v>
      </c>
      <c r="F130" s="2" t="s">
        <v>77</v>
      </c>
      <c r="G130" s="2">
        <v>2101</v>
      </c>
      <c r="H130" s="2" t="s">
        <v>3919</v>
      </c>
      <c r="I130" s="2" t="s">
        <v>3909</v>
      </c>
      <c r="J130" s="2" t="str">
        <f>IF(AND(K130=0,L130=0)=TRUE,"",IF(AND(K130&gt;0,L130&gt;0)=TRUE,VLOOKUP(LEFT(L130,4)*1,[1]PRODI_2019!$D$2:$E$70,2,FALSE),M130))</f>
        <v/>
      </c>
      <c r="K130" s="2">
        <f>_xlfn.IFNA(VLOOKUP(B130,[2]Data!$J$2:$K$224,1,FALSE),0)</f>
        <v>0</v>
      </c>
      <c r="L130" s="2">
        <f>_xlfn.IFNA(VLOOKUP(B130,[2]Data!$J$2:$K$224,2,FALSE),0)</f>
        <v>0</v>
      </c>
      <c r="M130" s="2" t="s">
        <v>109</v>
      </c>
      <c r="N130" s="2" t="s">
        <v>109</v>
      </c>
      <c r="O130" s="2" t="s">
        <v>79</v>
      </c>
      <c r="P130" s="2" t="s">
        <v>1826</v>
      </c>
      <c r="Q130" s="2" t="s">
        <v>110</v>
      </c>
      <c r="R130" s="2" t="s">
        <v>82</v>
      </c>
      <c r="S130" s="2" t="s">
        <v>310</v>
      </c>
      <c r="T130" s="2" t="s">
        <v>1935</v>
      </c>
      <c r="U130" s="2" t="s">
        <v>113</v>
      </c>
      <c r="V130" s="2" t="s">
        <v>114</v>
      </c>
      <c r="W130" s="2">
        <v>2021</v>
      </c>
      <c r="X130" s="2">
        <v>0</v>
      </c>
      <c r="Y130" s="2">
        <v>0</v>
      </c>
      <c r="Z130" s="2">
        <v>0</v>
      </c>
      <c r="AA130" s="2"/>
      <c r="AB130" s="2"/>
      <c r="AC130" s="2"/>
      <c r="AD130" s="2" t="s">
        <v>1936</v>
      </c>
      <c r="AE130" s="2" t="s">
        <v>79</v>
      </c>
      <c r="AF130" s="2" t="s">
        <v>313</v>
      </c>
      <c r="AG130" s="2" t="s">
        <v>314</v>
      </c>
      <c r="AH130" s="2" t="s">
        <v>118</v>
      </c>
      <c r="AI130" s="2" t="s">
        <v>1937</v>
      </c>
      <c r="AJ130" s="2" t="s">
        <v>1938</v>
      </c>
      <c r="AK130" s="2" t="s">
        <v>1939</v>
      </c>
      <c r="AL130" s="2" t="s">
        <v>122</v>
      </c>
      <c r="AM130" s="2" t="s">
        <v>123</v>
      </c>
      <c r="AN130" s="2" t="s">
        <v>123</v>
      </c>
      <c r="AO130" s="2" t="s">
        <v>123</v>
      </c>
      <c r="AP130" s="2" t="s">
        <v>233</v>
      </c>
      <c r="AQ130" s="2" t="s">
        <v>1940</v>
      </c>
      <c r="AR130" s="2" t="s">
        <v>118</v>
      </c>
      <c r="AS130" s="2" t="s">
        <v>3305</v>
      </c>
      <c r="AT130" s="2" t="s">
        <v>79</v>
      </c>
      <c r="AU130" s="2" t="s">
        <v>79</v>
      </c>
      <c r="AV130" s="2" t="s">
        <v>79</v>
      </c>
      <c r="AW130" s="2" t="s">
        <v>79</v>
      </c>
      <c r="AX130" s="2" t="s">
        <v>79</v>
      </c>
      <c r="AY130" s="2" t="s">
        <v>79</v>
      </c>
      <c r="AZ130" s="2" t="s">
        <v>79</v>
      </c>
      <c r="BA130" s="2" t="s">
        <v>79</v>
      </c>
      <c r="BB130" s="2" t="s">
        <v>79</v>
      </c>
      <c r="BC130" s="2" t="s">
        <v>79</v>
      </c>
      <c r="BD130" s="2" t="s">
        <v>79</v>
      </c>
      <c r="BE130" s="2" t="s">
        <v>79</v>
      </c>
      <c r="BF130" s="2" t="s">
        <v>79</v>
      </c>
      <c r="BG130" s="2" t="s">
        <v>79</v>
      </c>
      <c r="BH130" s="2" t="s">
        <v>79</v>
      </c>
      <c r="BI130" s="2" t="s">
        <v>79</v>
      </c>
      <c r="BJ130" s="2" t="s">
        <v>1941</v>
      </c>
      <c r="BK130" s="2" t="s">
        <v>1942</v>
      </c>
      <c r="BL130" s="2" t="s">
        <v>122</v>
      </c>
      <c r="BM130" s="2" t="s">
        <v>99</v>
      </c>
      <c r="BN130" s="2" t="s">
        <v>1943</v>
      </c>
      <c r="BO130" s="2" t="s">
        <v>1944</v>
      </c>
      <c r="BP130" s="2" t="s">
        <v>349</v>
      </c>
      <c r="BQ130" s="2" t="s">
        <v>127</v>
      </c>
      <c r="BR130" s="2" t="s">
        <v>1945</v>
      </c>
      <c r="BS130" s="2" t="s">
        <v>79</v>
      </c>
      <c r="BT130" s="2" t="s">
        <v>118</v>
      </c>
      <c r="BU130" s="2" t="s">
        <v>1946</v>
      </c>
      <c r="BV130" s="2" t="s">
        <v>1707</v>
      </c>
      <c r="BW130" s="2" t="s">
        <v>105</v>
      </c>
      <c r="BX130" s="2" t="s">
        <v>177</v>
      </c>
      <c r="BY130" s="2">
        <v>500</v>
      </c>
      <c r="BZ130" s="2">
        <v>200</v>
      </c>
      <c r="CA130" s="2">
        <v>0</v>
      </c>
      <c r="CB130" s="2">
        <v>3000000</v>
      </c>
      <c r="CC130" s="2">
        <v>2</v>
      </c>
      <c r="CD130" s="3">
        <f>_xlfn.IFNA(VLOOKUP(M130,Sheet1!$B$4:$D$10,2,FALSE),"")</f>
        <v>43</v>
      </c>
      <c r="CE130" s="3">
        <f>_xlfn.IFNA(VLOOKUP(M130,Sheet1!$B$4:$D$10,3,FALSE),"")</f>
        <v>75</v>
      </c>
      <c r="CF130" s="3" t="str">
        <f t="shared" si="2"/>
        <v>tidak</v>
      </c>
      <c r="CG130" s="3" t="str">
        <f t="shared" si="3"/>
        <v>tidak</v>
      </c>
    </row>
    <row r="131" spans="1:85" x14ac:dyDescent="0.25">
      <c r="A131" s="2">
        <v>130</v>
      </c>
      <c r="B131" s="2">
        <v>21219702</v>
      </c>
      <c r="C131" s="2" t="s">
        <v>1947</v>
      </c>
      <c r="D131" s="2" t="s">
        <v>75</v>
      </c>
      <c r="E131" s="2" t="s">
        <v>76</v>
      </c>
      <c r="F131" s="2" t="s">
        <v>77</v>
      </c>
      <c r="G131" s="2">
        <v>2101</v>
      </c>
      <c r="H131" s="2" t="s">
        <v>3919</v>
      </c>
      <c r="I131" s="2" t="s">
        <v>3909</v>
      </c>
      <c r="J131" s="2" t="str">
        <f>IF(AND(K131=0,L131=0)=TRUE,"",IF(AND(K131&gt;0,L131&gt;0)=TRUE,VLOOKUP(LEFT(L131,4)*1,[1]PRODI_2019!$D$2:$E$70,2,FALSE),M131))</f>
        <v>MANAJEMEN PEMASARAN (D3)</v>
      </c>
      <c r="K131" s="2">
        <f>_xlfn.IFNA(VLOOKUP(B131,[2]Data!$J$2:$K$224,1,FALSE),0)</f>
        <v>21219702</v>
      </c>
      <c r="L131" s="2">
        <f>_xlfn.IFNA(VLOOKUP(B131,[2]Data!$J$2:$K$224,2,FALSE),0)</f>
        <v>5502210022</v>
      </c>
      <c r="M131" s="2" t="s">
        <v>108</v>
      </c>
      <c r="N131" s="2" t="s">
        <v>157</v>
      </c>
      <c r="O131" s="2" t="s">
        <v>79</v>
      </c>
      <c r="P131" s="2" t="s">
        <v>1826</v>
      </c>
      <c r="Q131" s="2" t="s">
        <v>81</v>
      </c>
      <c r="R131" s="2" t="s">
        <v>82</v>
      </c>
      <c r="S131" s="2" t="s">
        <v>278</v>
      </c>
      <c r="T131" s="2" t="s">
        <v>1948</v>
      </c>
      <c r="U131" s="2" t="s">
        <v>85</v>
      </c>
      <c r="V131" s="2" t="s">
        <v>924</v>
      </c>
      <c r="W131" s="2">
        <v>2021</v>
      </c>
      <c r="X131" s="2">
        <v>79</v>
      </c>
      <c r="Y131" s="2">
        <v>82</v>
      </c>
      <c r="Z131" s="2">
        <v>81</v>
      </c>
      <c r="AA131" s="2"/>
      <c r="AB131" s="2"/>
      <c r="AC131" s="2"/>
      <c r="AD131" s="2" t="s">
        <v>1949</v>
      </c>
      <c r="AE131" s="2" t="s">
        <v>79</v>
      </c>
      <c r="AF131" s="2" t="s">
        <v>1950</v>
      </c>
      <c r="AG131" s="2" t="s">
        <v>1951</v>
      </c>
      <c r="AH131" s="2" t="s">
        <v>1952</v>
      </c>
      <c r="AI131" s="2" t="s">
        <v>1953</v>
      </c>
      <c r="AJ131" s="2" t="s">
        <v>1954</v>
      </c>
      <c r="AK131" s="2" t="s">
        <v>1955</v>
      </c>
      <c r="AL131" s="2" t="s">
        <v>79</v>
      </c>
      <c r="AM131" s="2" t="s">
        <v>79</v>
      </c>
      <c r="AN131" s="2" t="s">
        <v>79</v>
      </c>
      <c r="AO131" s="2" t="s">
        <v>79</v>
      </c>
      <c r="AP131" s="2" t="s">
        <v>145</v>
      </c>
      <c r="AQ131" s="2" t="s">
        <v>1956</v>
      </c>
      <c r="AR131" s="2" t="s">
        <v>1952</v>
      </c>
      <c r="AS131" s="2" t="s">
        <v>3923</v>
      </c>
      <c r="AT131" s="2" t="s">
        <v>79</v>
      </c>
      <c r="AU131" s="2" t="s">
        <v>79</v>
      </c>
      <c r="AV131" s="2" t="s">
        <v>79</v>
      </c>
      <c r="AW131" s="2" t="s">
        <v>79</v>
      </c>
      <c r="AX131" s="2" t="s">
        <v>79</v>
      </c>
      <c r="AY131" s="2" t="s">
        <v>79</v>
      </c>
      <c r="AZ131" s="2" t="s">
        <v>79</v>
      </c>
      <c r="BA131" s="2" t="s">
        <v>79</v>
      </c>
      <c r="BB131" s="2" t="s">
        <v>79</v>
      </c>
      <c r="BC131" s="2" t="s">
        <v>79</v>
      </c>
      <c r="BD131" s="2" t="s">
        <v>79</v>
      </c>
      <c r="BE131" s="2" t="s">
        <v>79</v>
      </c>
      <c r="BF131" s="2" t="s">
        <v>79</v>
      </c>
      <c r="BG131" s="2" t="s">
        <v>79</v>
      </c>
      <c r="BH131" s="2" t="s">
        <v>79</v>
      </c>
      <c r="BI131" s="2" t="s">
        <v>79</v>
      </c>
      <c r="BJ131" s="2" t="s">
        <v>1957</v>
      </c>
      <c r="BK131" s="2" t="s">
        <v>1958</v>
      </c>
      <c r="BL131" s="2" t="s">
        <v>172</v>
      </c>
      <c r="BM131" s="2" t="s">
        <v>99</v>
      </c>
      <c r="BN131" s="2" t="s">
        <v>1959</v>
      </c>
      <c r="BO131" s="2" t="s">
        <v>1960</v>
      </c>
      <c r="BP131" s="2" t="s">
        <v>122</v>
      </c>
      <c r="BQ131" s="2" t="s">
        <v>99</v>
      </c>
      <c r="BR131" s="2" t="s">
        <v>1961</v>
      </c>
      <c r="BS131" s="2" t="s">
        <v>79</v>
      </c>
      <c r="BT131" s="2" t="s">
        <v>1952</v>
      </c>
      <c r="BU131" s="2" t="s">
        <v>1962</v>
      </c>
      <c r="BV131" s="2" t="s">
        <v>1838</v>
      </c>
      <c r="BW131" s="2" t="s">
        <v>105</v>
      </c>
      <c r="BX131" s="2" t="s">
        <v>134</v>
      </c>
      <c r="BY131" s="2">
        <v>282</v>
      </c>
      <c r="BZ131" s="2">
        <v>120</v>
      </c>
      <c r="CA131" s="2">
        <v>4000000</v>
      </c>
      <c r="CB131" s="2">
        <v>0</v>
      </c>
      <c r="CC131" s="2">
        <v>4</v>
      </c>
      <c r="CD131" s="3">
        <f>_xlfn.IFNA(VLOOKUP(M131,Sheet1!$B$4:$D$10,2,FALSE),"")</f>
        <v>38</v>
      </c>
      <c r="CE131" s="3">
        <f>_xlfn.IFNA(VLOOKUP(M131,Sheet1!$B$4:$D$10,3,FALSE),"")</f>
        <v>61</v>
      </c>
      <c r="CF131" s="3" t="str">
        <f t="shared" ref="CF131:CF194" si="4">IF(K131=0,"tidak","lulus")</f>
        <v>lulus</v>
      </c>
      <c r="CG131" s="3" t="str">
        <f t="shared" ref="CG131:CG194" si="5">IF(L131=0,"tidak","diterima")</f>
        <v>diterima</v>
      </c>
    </row>
    <row r="132" spans="1:85" x14ac:dyDescent="0.25">
      <c r="A132" s="2">
        <v>131</v>
      </c>
      <c r="B132" s="2">
        <v>21219707</v>
      </c>
      <c r="C132" s="2" t="s">
        <v>1963</v>
      </c>
      <c r="D132" s="2" t="s">
        <v>75</v>
      </c>
      <c r="E132" s="2" t="s">
        <v>76</v>
      </c>
      <c r="F132" s="2" t="s">
        <v>77</v>
      </c>
      <c r="G132" s="2">
        <v>2101</v>
      </c>
      <c r="H132" s="2" t="s">
        <v>3919</v>
      </c>
      <c r="I132" s="2" t="s">
        <v>3909</v>
      </c>
      <c r="J132" s="2" t="str">
        <f>IF(AND(K132=0,L132=0)=TRUE,"",IF(AND(K132&gt;0,L132&gt;0)=TRUE,VLOOKUP(LEFT(L132,4)*1,[1]PRODI_2019!$D$2:$E$70,2,FALSE),M132))</f>
        <v>MANAJEMEN PEMASARAN (D3)</v>
      </c>
      <c r="K132" s="2">
        <f>_xlfn.IFNA(VLOOKUP(B132,[2]Data!$J$2:$K$224,1,FALSE),0)</f>
        <v>21219707</v>
      </c>
      <c r="L132" s="2">
        <f>_xlfn.IFNA(VLOOKUP(B132,[2]Data!$J$2:$K$224,2,FALSE),0)</f>
        <v>5502210023</v>
      </c>
      <c r="M132" s="2" t="s">
        <v>108</v>
      </c>
      <c r="N132" s="2" t="s">
        <v>157</v>
      </c>
      <c r="O132" s="2" t="s">
        <v>79</v>
      </c>
      <c r="P132" s="2" t="s">
        <v>1826</v>
      </c>
      <c r="Q132" s="2" t="s">
        <v>110</v>
      </c>
      <c r="R132" s="2" t="s">
        <v>82</v>
      </c>
      <c r="S132" s="2" t="s">
        <v>179</v>
      </c>
      <c r="T132" s="2" t="s">
        <v>1964</v>
      </c>
      <c r="U132" s="2" t="s">
        <v>160</v>
      </c>
      <c r="V132" s="2" t="s">
        <v>161</v>
      </c>
      <c r="W132" s="2">
        <v>2020</v>
      </c>
      <c r="X132" s="2">
        <v>84</v>
      </c>
      <c r="Y132" s="2">
        <v>82</v>
      </c>
      <c r="Z132" s="2">
        <v>82</v>
      </c>
      <c r="AA132" s="2"/>
      <c r="AB132" s="2"/>
      <c r="AC132" s="2"/>
      <c r="AD132" s="2" t="s">
        <v>1965</v>
      </c>
      <c r="AE132" s="2" t="s">
        <v>79</v>
      </c>
      <c r="AF132" s="2" t="s">
        <v>1966</v>
      </c>
      <c r="AG132" s="2" t="s">
        <v>389</v>
      </c>
      <c r="AH132" s="2" t="s">
        <v>212</v>
      </c>
      <c r="AI132" s="2" t="s">
        <v>1967</v>
      </c>
      <c r="AJ132" s="2" t="s">
        <v>1968</v>
      </c>
      <c r="AK132" s="2" t="s">
        <v>1969</v>
      </c>
      <c r="AL132" s="2" t="s">
        <v>79</v>
      </c>
      <c r="AM132" s="2" t="s">
        <v>79</v>
      </c>
      <c r="AN132" s="2" t="s">
        <v>79</v>
      </c>
      <c r="AO132" s="2" t="s">
        <v>79</v>
      </c>
      <c r="AP132" s="2" t="s">
        <v>94</v>
      </c>
      <c r="AQ132" s="2" t="s">
        <v>393</v>
      </c>
      <c r="AR132" s="2" t="s">
        <v>212</v>
      </c>
      <c r="AS132" s="2" t="s">
        <v>3305</v>
      </c>
      <c r="AT132" s="2" t="s">
        <v>79</v>
      </c>
      <c r="AU132" s="2" t="s">
        <v>79</v>
      </c>
      <c r="AV132" s="2" t="s">
        <v>79</v>
      </c>
      <c r="AW132" s="2" t="s">
        <v>79</v>
      </c>
      <c r="AX132" s="2" t="s">
        <v>79</v>
      </c>
      <c r="AY132" s="2" t="s">
        <v>79</v>
      </c>
      <c r="AZ132" s="2" t="s">
        <v>79</v>
      </c>
      <c r="BA132" s="2" t="s">
        <v>79</v>
      </c>
      <c r="BB132" s="2" t="s">
        <v>79</v>
      </c>
      <c r="BC132" s="2" t="s">
        <v>79</v>
      </c>
      <c r="BD132" s="2" t="s">
        <v>79</v>
      </c>
      <c r="BE132" s="2" t="s">
        <v>79</v>
      </c>
      <c r="BF132" s="2" t="s">
        <v>79</v>
      </c>
      <c r="BG132" s="2" t="s">
        <v>79</v>
      </c>
      <c r="BH132" s="2" t="s">
        <v>79</v>
      </c>
      <c r="BI132" s="2" t="s">
        <v>79</v>
      </c>
      <c r="BJ132" s="2" t="s">
        <v>1970</v>
      </c>
      <c r="BK132" s="2" t="s">
        <v>1971</v>
      </c>
      <c r="BL132" s="2" t="s">
        <v>130</v>
      </c>
      <c r="BM132" s="2" t="s">
        <v>272</v>
      </c>
      <c r="BN132" s="2" t="s">
        <v>1972</v>
      </c>
      <c r="BO132" s="2" t="s">
        <v>1973</v>
      </c>
      <c r="BP132" s="2" t="s">
        <v>130</v>
      </c>
      <c r="BQ132" s="2" t="s">
        <v>272</v>
      </c>
      <c r="BR132" s="2" t="s">
        <v>1965</v>
      </c>
      <c r="BS132" s="2" t="s">
        <v>79</v>
      </c>
      <c r="BT132" s="2" t="s">
        <v>212</v>
      </c>
      <c r="BU132" s="2" t="s">
        <v>1974</v>
      </c>
      <c r="BV132" s="2" t="s">
        <v>1838</v>
      </c>
      <c r="BW132" s="2" t="s">
        <v>210</v>
      </c>
      <c r="BX132" s="2" t="s">
        <v>134</v>
      </c>
      <c r="BY132" s="2">
        <v>165</v>
      </c>
      <c r="BZ132" s="2">
        <v>120</v>
      </c>
      <c r="CA132" s="2">
        <v>1000000</v>
      </c>
      <c r="CB132" s="2">
        <v>1000000</v>
      </c>
      <c r="CC132" s="2">
        <v>7</v>
      </c>
      <c r="CD132" s="3">
        <f>_xlfn.IFNA(VLOOKUP(M132,Sheet1!$B$4:$D$10,2,FALSE),"")</f>
        <v>38</v>
      </c>
      <c r="CE132" s="3">
        <f>_xlfn.IFNA(VLOOKUP(M132,Sheet1!$B$4:$D$10,3,FALSE),"")</f>
        <v>61</v>
      </c>
      <c r="CF132" s="3" t="str">
        <f t="shared" si="4"/>
        <v>lulus</v>
      </c>
      <c r="CG132" s="3" t="str">
        <f t="shared" si="5"/>
        <v>diterima</v>
      </c>
    </row>
    <row r="133" spans="1:85" x14ac:dyDescent="0.25">
      <c r="A133" s="2">
        <v>132</v>
      </c>
      <c r="B133" s="2">
        <v>21210785</v>
      </c>
      <c r="C133" s="2" t="s">
        <v>1975</v>
      </c>
      <c r="D133" s="2" t="s">
        <v>75</v>
      </c>
      <c r="E133" s="2" t="s">
        <v>76</v>
      </c>
      <c r="F133" s="2" t="s">
        <v>1976</v>
      </c>
      <c r="G133" s="2">
        <v>2101</v>
      </c>
      <c r="H133" s="2" t="s">
        <v>3919</v>
      </c>
      <c r="I133" s="2" t="s">
        <v>3910</v>
      </c>
      <c r="J133" s="2" t="str">
        <f>IF(AND(K133=0,L133=0)=TRUE,"",IF(AND(K133&gt;0,L133&gt;0)=TRUE,VLOOKUP(LEFT(L133,4)*1,[1]PRODI_2019!$D$2:$E$70,2,FALSE),M133))</f>
        <v>KEPERAWATAN D3</v>
      </c>
      <c r="K133" s="2">
        <f>_xlfn.IFNA(VLOOKUP(B133,[2]Data!$J$2:$K$224,1,FALSE),0)</f>
        <v>21210785</v>
      </c>
      <c r="L133" s="2">
        <f>_xlfn.IFNA(VLOOKUP(B133,[2]Data!$J$2:$K$224,2,FALSE),0)</f>
        <v>8801210076</v>
      </c>
      <c r="M133" s="2" t="s">
        <v>1977</v>
      </c>
      <c r="N133" s="2" t="s">
        <v>79</v>
      </c>
      <c r="O133" s="2" t="s">
        <v>79</v>
      </c>
      <c r="P133" s="2" t="s">
        <v>1978</v>
      </c>
      <c r="Q133" s="2" t="s">
        <v>110</v>
      </c>
      <c r="R133" s="2" t="s">
        <v>82</v>
      </c>
      <c r="S133" s="2" t="s">
        <v>310</v>
      </c>
      <c r="T133" s="2" t="s">
        <v>1979</v>
      </c>
      <c r="U133" s="2" t="s">
        <v>160</v>
      </c>
      <c r="V133" s="2" t="s">
        <v>161</v>
      </c>
      <c r="W133" s="2">
        <v>2021</v>
      </c>
      <c r="X133" s="2"/>
      <c r="Y133" s="2"/>
      <c r="Z133" s="2"/>
      <c r="AA133" s="2"/>
      <c r="AB133" s="2"/>
      <c r="AC133" s="2"/>
      <c r="AD133" s="2" t="s">
        <v>1980</v>
      </c>
      <c r="AE133" s="2" t="s">
        <v>79</v>
      </c>
      <c r="AF133" s="2" t="s">
        <v>1981</v>
      </c>
      <c r="AG133" s="2" t="s">
        <v>1982</v>
      </c>
      <c r="AH133" s="2" t="s">
        <v>118</v>
      </c>
      <c r="AI133" s="2" t="s">
        <v>1983</v>
      </c>
      <c r="AJ133" s="2" t="s">
        <v>1984</v>
      </c>
      <c r="AK133" s="2" t="s">
        <v>1985</v>
      </c>
      <c r="AL133" s="2" t="s">
        <v>79</v>
      </c>
      <c r="AM133" s="2" t="s">
        <v>79</v>
      </c>
      <c r="AN133" s="2" t="s">
        <v>79</v>
      </c>
      <c r="AO133" s="2" t="s">
        <v>79</v>
      </c>
      <c r="AP133" s="2" t="s">
        <v>145</v>
      </c>
      <c r="AQ133" s="2" t="s">
        <v>287</v>
      </c>
      <c r="AR133" s="2" t="s">
        <v>118</v>
      </c>
      <c r="AS133" s="2" t="s">
        <v>3305</v>
      </c>
      <c r="AT133" s="2" t="s">
        <v>79</v>
      </c>
      <c r="AU133" s="2" t="s">
        <v>79</v>
      </c>
      <c r="AV133" s="2" t="s">
        <v>79</v>
      </c>
      <c r="AW133" s="2" t="s">
        <v>79</v>
      </c>
      <c r="AX133" s="2" t="s">
        <v>79</v>
      </c>
      <c r="AY133" s="2" t="s">
        <v>79</v>
      </c>
      <c r="AZ133" s="2" t="s">
        <v>79</v>
      </c>
      <c r="BA133" s="2" t="s">
        <v>79</v>
      </c>
      <c r="BB133" s="2" t="s">
        <v>79</v>
      </c>
      <c r="BC133" s="2" t="s">
        <v>79</v>
      </c>
      <c r="BD133" s="2" t="s">
        <v>79</v>
      </c>
      <c r="BE133" s="2" t="s">
        <v>79</v>
      </c>
      <c r="BF133" s="2" t="s">
        <v>79</v>
      </c>
      <c r="BG133" s="2" t="s">
        <v>79</v>
      </c>
      <c r="BH133" s="2" t="s">
        <v>79</v>
      </c>
      <c r="BI133" s="2" t="s">
        <v>79</v>
      </c>
      <c r="BJ133" s="2" t="s">
        <v>1986</v>
      </c>
      <c r="BK133" s="2" t="s">
        <v>1987</v>
      </c>
      <c r="BL133" s="2" t="s">
        <v>98</v>
      </c>
      <c r="BM133" s="2" t="s">
        <v>152</v>
      </c>
      <c r="BN133" s="2" t="s">
        <v>1988</v>
      </c>
      <c r="BO133" s="2" t="s">
        <v>1989</v>
      </c>
      <c r="BP133" s="2" t="s">
        <v>122</v>
      </c>
      <c r="BQ133" s="2" t="s">
        <v>152</v>
      </c>
      <c r="BR133" s="2" t="s">
        <v>1990</v>
      </c>
      <c r="BS133" s="2" t="s">
        <v>79</v>
      </c>
      <c r="BT133" s="2" t="s">
        <v>118</v>
      </c>
      <c r="BU133" s="2" t="s">
        <v>1991</v>
      </c>
      <c r="BV133" s="2" t="s">
        <v>1063</v>
      </c>
      <c r="BW133" s="2" t="s">
        <v>105</v>
      </c>
      <c r="BX133" s="2" t="s">
        <v>106</v>
      </c>
      <c r="BY133" s="2">
        <v>100</v>
      </c>
      <c r="BZ133" s="2">
        <v>66</v>
      </c>
      <c r="CA133" s="2">
        <v>4500000</v>
      </c>
      <c r="CB133" s="2">
        <v>0</v>
      </c>
      <c r="CC133" s="2">
        <v>5</v>
      </c>
      <c r="CD133" s="3">
        <f>_xlfn.IFNA(VLOOKUP(M133,Sheet1!$B$4:$D$10,2,FALSE),"")</f>
        <v>121</v>
      </c>
      <c r="CE133" s="3">
        <f>_xlfn.IFNA(VLOOKUP(M133,Sheet1!$B$4:$D$10,3,FALSE),"")</f>
        <v>121</v>
      </c>
      <c r="CF133" s="3" t="str">
        <f t="shared" si="4"/>
        <v>lulus</v>
      </c>
      <c r="CG133" s="3" t="str">
        <f t="shared" si="5"/>
        <v>diterima</v>
      </c>
    </row>
    <row r="134" spans="1:85" x14ac:dyDescent="0.25">
      <c r="A134" s="2">
        <v>133</v>
      </c>
      <c r="B134" s="2">
        <v>21210849</v>
      </c>
      <c r="C134" s="2" t="s">
        <v>1992</v>
      </c>
      <c r="D134" s="2" t="s">
        <v>75</v>
      </c>
      <c r="E134" s="2" t="s">
        <v>76</v>
      </c>
      <c r="F134" s="2" t="s">
        <v>1976</v>
      </c>
      <c r="G134" s="2">
        <v>2101</v>
      </c>
      <c r="H134" s="2" t="s">
        <v>3919</v>
      </c>
      <c r="I134" s="2" t="s">
        <v>3910</v>
      </c>
      <c r="J134" s="2" t="str">
        <f>IF(AND(K134=0,L134=0)=TRUE,"",IF(AND(K134&gt;0,L134&gt;0)=TRUE,VLOOKUP(LEFT(L134,4)*1,[1]PRODI_2019!$D$2:$E$70,2,FALSE),M134))</f>
        <v/>
      </c>
      <c r="K134" s="2">
        <f>_xlfn.IFNA(VLOOKUP(B134,[2]Data!$J$2:$K$224,1,FALSE),0)</f>
        <v>0</v>
      </c>
      <c r="L134" s="2">
        <f>_xlfn.IFNA(VLOOKUP(B134,[2]Data!$J$2:$K$224,2,FALSE),0)</f>
        <v>0</v>
      </c>
      <c r="M134" s="2" t="s">
        <v>1977</v>
      </c>
      <c r="N134" s="2" t="s">
        <v>79</v>
      </c>
      <c r="O134" s="2" t="s">
        <v>79</v>
      </c>
      <c r="P134" s="2" t="s">
        <v>1978</v>
      </c>
      <c r="Q134" s="2" t="s">
        <v>110</v>
      </c>
      <c r="R134" s="2" t="s">
        <v>82</v>
      </c>
      <c r="S134" s="2" t="s">
        <v>614</v>
      </c>
      <c r="T134" s="2" t="s">
        <v>1993</v>
      </c>
      <c r="U134" s="2" t="s">
        <v>160</v>
      </c>
      <c r="V134" s="2" t="s">
        <v>161</v>
      </c>
      <c r="W134" s="2">
        <v>2021</v>
      </c>
      <c r="X134" s="2">
        <v>76</v>
      </c>
      <c r="Y134" s="2">
        <v>86</v>
      </c>
      <c r="Z134" s="2">
        <v>78</v>
      </c>
      <c r="AA134" s="2"/>
      <c r="AB134" s="2"/>
      <c r="AC134" s="2"/>
      <c r="AD134" s="2" t="s">
        <v>1994</v>
      </c>
      <c r="AE134" s="2" t="s">
        <v>79</v>
      </c>
      <c r="AF134" s="2" t="s">
        <v>1995</v>
      </c>
      <c r="AG134" s="2" t="s">
        <v>1996</v>
      </c>
      <c r="AH134" s="2" t="s">
        <v>90</v>
      </c>
      <c r="AI134" s="2" t="s">
        <v>1997</v>
      </c>
      <c r="AJ134" s="2" t="s">
        <v>1998</v>
      </c>
      <c r="AK134" s="2" t="s">
        <v>1999</v>
      </c>
      <c r="AL134" s="2" t="s">
        <v>122</v>
      </c>
      <c r="AM134" s="2" t="s">
        <v>2000</v>
      </c>
      <c r="AN134" s="2" t="s">
        <v>2000</v>
      </c>
      <c r="AO134" s="2" t="s">
        <v>2000</v>
      </c>
      <c r="AP134" s="2" t="s">
        <v>94</v>
      </c>
      <c r="AQ134" s="2" t="s">
        <v>2001</v>
      </c>
      <c r="AR134" s="2" t="s">
        <v>90</v>
      </c>
      <c r="AS134" s="2" t="s">
        <v>3305</v>
      </c>
      <c r="AT134" s="2" t="s">
        <v>79</v>
      </c>
      <c r="AU134" s="2" t="s">
        <v>79</v>
      </c>
      <c r="AV134" s="2" t="s">
        <v>79</v>
      </c>
      <c r="AW134" s="2" t="s">
        <v>79</v>
      </c>
      <c r="AX134" s="2" t="s">
        <v>79</v>
      </c>
      <c r="AY134" s="2" t="s">
        <v>79</v>
      </c>
      <c r="AZ134" s="2" t="s">
        <v>79</v>
      </c>
      <c r="BA134" s="2" t="s">
        <v>79</v>
      </c>
      <c r="BB134" s="2" t="s">
        <v>79</v>
      </c>
      <c r="BC134" s="2" t="s">
        <v>79</v>
      </c>
      <c r="BD134" s="2" t="s">
        <v>79</v>
      </c>
      <c r="BE134" s="2" t="s">
        <v>79</v>
      </c>
      <c r="BF134" s="2" t="s">
        <v>79</v>
      </c>
      <c r="BG134" s="2" t="s">
        <v>79</v>
      </c>
      <c r="BH134" s="2" t="s">
        <v>79</v>
      </c>
      <c r="BI134" s="2" t="s">
        <v>79</v>
      </c>
      <c r="BJ134" s="2" t="s">
        <v>2002</v>
      </c>
      <c r="BK134" s="2" t="s">
        <v>2003</v>
      </c>
      <c r="BL134" s="2" t="s">
        <v>130</v>
      </c>
      <c r="BM134" s="2" t="s">
        <v>127</v>
      </c>
      <c r="BN134" s="2" t="s">
        <v>2004</v>
      </c>
      <c r="BO134" s="2" t="s">
        <v>2005</v>
      </c>
      <c r="BP134" s="2" t="s">
        <v>130</v>
      </c>
      <c r="BQ134" s="2" t="s">
        <v>127</v>
      </c>
      <c r="BR134" s="2" t="s">
        <v>1994</v>
      </c>
      <c r="BS134" s="2" t="s">
        <v>79</v>
      </c>
      <c r="BT134" s="2" t="s">
        <v>90</v>
      </c>
      <c r="BU134" s="2" t="s">
        <v>2006</v>
      </c>
      <c r="BV134" s="2" t="s">
        <v>451</v>
      </c>
      <c r="BW134" s="2" t="s">
        <v>105</v>
      </c>
      <c r="BX134" s="2" t="s">
        <v>177</v>
      </c>
      <c r="BY134" s="2">
        <v>200</v>
      </c>
      <c r="BZ134" s="2">
        <v>96</v>
      </c>
      <c r="CA134" s="2">
        <v>3500000</v>
      </c>
      <c r="CB134" s="2">
        <v>1500000</v>
      </c>
      <c r="CC134" s="2">
        <v>4</v>
      </c>
      <c r="CD134" s="3">
        <f>_xlfn.IFNA(VLOOKUP(M134,Sheet1!$B$4:$D$10,2,FALSE),"")</f>
        <v>121</v>
      </c>
      <c r="CE134" s="3">
        <f>_xlfn.IFNA(VLOOKUP(M134,Sheet1!$B$4:$D$10,3,FALSE),"")</f>
        <v>121</v>
      </c>
      <c r="CF134" s="3" t="str">
        <f t="shared" si="4"/>
        <v>tidak</v>
      </c>
      <c r="CG134" s="3" t="str">
        <f t="shared" si="5"/>
        <v>tidak</v>
      </c>
    </row>
    <row r="135" spans="1:85" x14ac:dyDescent="0.25">
      <c r="A135" s="2">
        <v>134</v>
      </c>
      <c r="B135" s="2">
        <v>21210850</v>
      </c>
      <c r="C135" s="2" t="s">
        <v>2007</v>
      </c>
      <c r="D135" s="2" t="s">
        <v>75</v>
      </c>
      <c r="E135" s="2" t="s">
        <v>76</v>
      </c>
      <c r="F135" s="2" t="s">
        <v>1976</v>
      </c>
      <c r="G135" s="2">
        <v>2101</v>
      </c>
      <c r="H135" s="2" t="s">
        <v>3919</v>
      </c>
      <c r="I135" s="2" t="s">
        <v>3910</v>
      </c>
      <c r="J135" s="2" t="str">
        <f>IF(AND(K135=0,L135=0)=TRUE,"",IF(AND(K135&gt;0,L135&gt;0)=TRUE,VLOOKUP(LEFT(L135,4)*1,[1]PRODI_2019!$D$2:$E$70,2,FALSE),M135))</f>
        <v>KEPERAWATAN D3</v>
      </c>
      <c r="K135" s="2">
        <f>_xlfn.IFNA(VLOOKUP(B135,[2]Data!$J$2:$K$224,1,FALSE),0)</f>
        <v>21210850</v>
      </c>
      <c r="L135" s="2">
        <f>_xlfn.IFNA(VLOOKUP(B135,[2]Data!$J$2:$K$224,2,FALSE),0)</f>
        <v>8801210009</v>
      </c>
      <c r="M135" s="2" t="s">
        <v>1977</v>
      </c>
      <c r="N135" s="2" t="s">
        <v>79</v>
      </c>
      <c r="O135" s="2" t="s">
        <v>79</v>
      </c>
      <c r="P135" s="2" t="s">
        <v>1978</v>
      </c>
      <c r="Q135" s="2" t="s">
        <v>81</v>
      </c>
      <c r="R135" s="2" t="s">
        <v>82</v>
      </c>
      <c r="S135" s="2" t="s">
        <v>221</v>
      </c>
      <c r="T135" s="2" t="s">
        <v>2008</v>
      </c>
      <c r="U135" s="2" t="s">
        <v>113</v>
      </c>
      <c r="V135" s="2" t="s">
        <v>161</v>
      </c>
      <c r="W135" s="2">
        <v>2021</v>
      </c>
      <c r="X135" s="2">
        <v>83</v>
      </c>
      <c r="Y135" s="2">
        <v>83</v>
      </c>
      <c r="Z135" s="2">
        <v>88</v>
      </c>
      <c r="AA135" s="2"/>
      <c r="AB135" s="2"/>
      <c r="AC135" s="2"/>
      <c r="AD135" s="2" t="s">
        <v>2009</v>
      </c>
      <c r="AE135" s="2" t="s">
        <v>79</v>
      </c>
      <c r="AF135" s="2" t="s">
        <v>2010</v>
      </c>
      <c r="AG135" s="2" t="s">
        <v>2011</v>
      </c>
      <c r="AH135" s="2" t="s">
        <v>165</v>
      </c>
      <c r="AI135" s="2" t="s">
        <v>2012</v>
      </c>
      <c r="AJ135" s="2" t="s">
        <v>2013</v>
      </c>
      <c r="AK135" s="2" t="s">
        <v>2014</v>
      </c>
      <c r="AL135" s="2" t="s">
        <v>79</v>
      </c>
      <c r="AM135" s="2" t="s">
        <v>79</v>
      </c>
      <c r="AN135" s="2" t="s">
        <v>79</v>
      </c>
      <c r="AO135" s="2" t="s">
        <v>79</v>
      </c>
      <c r="AP135" s="2" t="s">
        <v>233</v>
      </c>
      <c r="AQ135" s="2" t="s">
        <v>2015</v>
      </c>
      <c r="AR135" s="2" t="s">
        <v>186</v>
      </c>
      <c r="AS135" s="2" t="s">
        <v>3305</v>
      </c>
      <c r="AT135" s="2" t="s">
        <v>79</v>
      </c>
      <c r="AU135" s="2" t="s">
        <v>79</v>
      </c>
      <c r="AV135" s="2" t="s">
        <v>79</v>
      </c>
      <c r="AW135" s="2" t="s">
        <v>79</v>
      </c>
      <c r="AX135" s="2" t="s">
        <v>79</v>
      </c>
      <c r="AY135" s="2" t="s">
        <v>79</v>
      </c>
      <c r="AZ135" s="2" t="s">
        <v>79</v>
      </c>
      <c r="BA135" s="2" t="s">
        <v>79</v>
      </c>
      <c r="BB135" s="2" t="s">
        <v>79</v>
      </c>
      <c r="BC135" s="2" t="s">
        <v>79</v>
      </c>
      <c r="BD135" s="2" t="s">
        <v>79</v>
      </c>
      <c r="BE135" s="2" t="s">
        <v>79</v>
      </c>
      <c r="BF135" s="2" t="s">
        <v>79</v>
      </c>
      <c r="BG135" s="2" t="s">
        <v>79</v>
      </c>
      <c r="BH135" s="2" t="s">
        <v>79</v>
      </c>
      <c r="BI135" s="2" t="s">
        <v>79</v>
      </c>
      <c r="BJ135" s="2" t="s">
        <v>2016</v>
      </c>
      <c r="BK135" s="2" t="s">
        <v>2017</v>
      </c>
      <c r="BL135" s="2" t="s">
        <v>130</v>
      </c>
      <c r="BM135" s="2" t="s">
        <v>127</v>
      </c>
      <c r="BN135" s="2" t="s">
        <v>2018</v>
      </c>
      <c r="BO135" s="2" t="s">
        <v>2019</v>
      </c>
      <c r="BP135" s="2" t="s">
        <v>190</v>
      </c>
      <c r="BQ135" s="2" t="s">
        <v>272</v>
      </c>
      <c r="BR135" s="2" t="s">
        <v>2020</v>
      </c>
      <c r="BS135" s="2" t="s">
        <v>79</v>
      </c>
      <c r="BT135" s="2" t="s">
        <v>212</v>
      </c>
      <c r="BU135" s="2" t="s">
        <v>2012</v>
      </c>
      <c r="BV135" s="2" t="s">
        <v>451</v>
      </c>
      <c r="BW135" s="2" t="s">
        <v>105</v>
      </c>
      <c r="BX135" s="2" t="s">
        <v>177</v>
      </c>
      <c r="BY135" s="2">
        <v>120</v>
      </c>
      <c r="BZ135" s="2">
        <v>84</v>
      </c>
      <c r="CA135" s="2">
        <v>0</v>
      </c>
      <c r="CB135" s="2">
        <v>4000000</v>
      </c>
      <c r="CC135" s="2">
        <v>4</v>
      </c>
      <c r="CD135" s="3">
        <f>_xlfn.IFNA(VLOOKUP(M135,Sheet1!$B$4:$D$10,2,FALSE),"")</f>
        <v>121</v>
      </c>
      <c r="CE135" s="3">
        <f>_xlfn.IFNA(VLOOKUP(M135,Sheet1!$B$4:$D$10,3,FALSE),"")</f>
        <v>121</v>
      </c>
      <c r="CF135" s="3" t="str">
        <f t="shared" si="4"/>
        <v>lulus</v>
      </c>
      <c r="CG135" s="3" t="str">
        <f t="shared" si="5"/>
        <v>diterima</v>
      </c>
    </row>
    <row r="136" spans="1:85" x14ac:dyDescent="0.25">
      <c r="A136" s="2">
        <v>135</v>
      </c>
      <c r="B136" s="2">
        <v>21210858</v>
      </c>
      <c r="C136" s="2" t="s">
        <v>2021</v>
      </c>
      <c r="D136" s="2" t="s">
        <v>75</v>
      </c>
      <c r="E136" s="2" t="s">
        <v>76</v>
      </c>
      <c r="F136" s="2" t="s">
        <v>1976</v>
      </c>
      <c r="G136" s="2">
        <v>2101</v>
      </c>
      <c r="H136" s="2" t="s">
        <v>3919</v>
      </c>
      <c r="I136" s="2" t="s">
        <v>3910</v>
      </c>
      <c r="J136" s="2" t="str">
        <f>IF(AND(K136=0,L136=0)=TRUE,"",IF(AND(K136&gt;0,L136&gt;0)=TRUE,VLOOKUP(LEFT(L136,4)*1,[1]PRODI_2019!$D$2:$E$70,2,FALSE),M136))</f>
        <v/>
      </c>
      <c r="K136" s="2">
        <f>_xlfn.IFNA(VLOOKUP(B136,[2]Data!$J$2:$K$224,1,FALSE),0)</f>
        <v>0</v>
      </c>
      <c r="L136" s="2">
        <f>_xlfn.IFNA(VLOOKUP(B136,[2]Data!$J$2:$K$224,2,FALSE),0)</f>
        <v>0</v>
      </c>
      <c r="M136" s="2" t="s">
        <v>1977</v>
      </c>
      <c r="N136" s="2" t="s">
        <v>79</v>
      </c>
      <c r="O136" s="2" t="s">
        <v>79</v>
      </c>
      <c r="P136" s="2" t="s">
        <v>1978</v>
      </c>
      <c r="Q136" s="2" t="s">
        <v>110</v>
      </c>
      <c r="R136" s="2" t="s">
        <v>82</v>
      </c>
      <c r="S136" s="2" t="s">
        <v>614</v>
      </c>
      <c r="T136" s="2" t="s">
        <v>2022</v>
      </c>
      <c r="U136" s="2" t="s">
        <v>160</v>
      </c>
      <c r="V136" s="2" t="s">
        <v>161</v>
      </c>
      <c r="W136" s="2">
        <v>2021</v>
      </c>
      <c r="X136" s="2"/>
      <c r="Y136" s="2"/>
      <c r="Z136" s="2"/>
      <c r="AA136" s="2"/>
      <c r="AB136" s="2"/>
      <c r="AC136" s="2"/>
      <c r="AD136" s="2" t="s">
        <v>2023</v>
      </c>
      <c r="AE136" s="2" t="s">
        <v>123</v>
      </c>
      <c r="AF136" s="2" t="s">
        <v>2024</v>
      </c>
      <c r="AG136" s="2" t="s">
        <v>2025</v>
      </c>
      <c r="AH136" s="2" t="s">
        <v>90</v>
      </c>
      <c r="AI136" s="2" t="s">
        <v>2026</v>
      </c>
      <c r="AJ136" s="2" t="s">
        <v>2027</v>
      </c>
      <c r="AK136" s="2" t="s">
        <v>2028</v>
      </c>
      <c r="AL136" s="2" t="s">
        <v>190</v>
      </c>
      <c r="AM136" s="2" t="s">
        <v>2029</v>
      </c>
      <c r="AN136" s="2" t="s">
        <v>2025</v>
      </c>
      <c r="AO136" s="2" t="s">
        <v>2030</v>
      </c>
      <c r="AP136" s="2" t="s">
        <v>145</v>
      </c>
      <c r="AQ136" s="2" t="s">
        <v>2031</v>
      </c>
      <c r="AR136" s="2" t="s">
        <v>90</v>
      </c>
      <c r="AS136" s="2" t="s">
        <v>3305</v>
      </c>
      <c r="AT136" s="2" t="s">
        <v>79</v>
      </c>
      <c r="AU136" s="2" t="s">
        <v>79</v>
      </c>
      <c r="AV136" s="2" t="s">
        <v>79</v>
      </c>
      <c r="AW136" s="2" t="s">
        <v>79</v>
      </c>
      <c r="AX136" s="2" t="s">
        <v>79</v>
      </c>
      <c r="AY136" s="2" t="s">
        <v>79</v>
      </c>
      <c r="AZ136" s="2" t="s">
        <v>79</v>
      </c>
      <c r="BA136" s="2" t="s">
        <v>79</v>
      </c>
      <c r="BB136" s="2" t="s">
        <v>79</v>
      </c>
      <c r="BC136" s="2" t="s">
        <v>79</v>
      </c>
      <c r="BD136" s="2" t="s">
        <v>79</v>
      </c>
      <c r="BE136" s="2" t="s">
        <v>79</v>
      </c>
      <c r="BF136" s="2" t="s">
        <v>79</v>
      </c>
      <c r="BG136" s="2" t="s">
        <v>79</v>
      </c>
      <c r="BH136" s="2" t="s">
        <v>79</v>
      </c>
      <c r="BI136" s="2" t="s">
        <v>79</v>
      </c>
      <c r="BJ136" s="2" t="s">
        <v>2032</v>
      </c>
      <c r="BK136" s="2" t="s">
        <v>2033</v>
      </c>
      <c r="BL136" s="2" t="s">
        <v>190</v>
      </c>
      <c r="BM136" s="2" t="s">
        <v>127</v>
      </c>
      <c r="BN136" s="2" t="s">
        <v>2034</v>
      </c>
      <c r="BO136" s="2" t="s">
        <v>2035</v>
      </c>
      <c r="BP136" s="2" t="s">
        <v>122</v>
      </c>
      <c r="BQ136" s="2" t="s">
        <v>99</v>
      </c>
      <c r="BR136" s="2" t="s">
        <v>2036</v>
      </c>
      <c r="BS136" s="2" t="s">
        <v>79</v>
      </c>
      <c r="BT136" s="2" t="s">
        <v>90</v>
      </c>
      <c r="BU136" s="2" t="s">
        <v>2037</v>
      </c>
      <c r="BV136" s="2" t="s">
        <v>481</v>
      </c>
      <c r="BW136" s="2" t="s">
        <v>105</v>
      </c>
      <c r="BX136" s="2" t="s">
        <v>177</v>
      </c>
      <c r="BY136" s="2">
        <v>1542</v>
      </c>
      <c r="BZ136" s="2">
        <v>1542</v>
      </c>
      <c r="CA136" s="2">
        <v>6000000</v>
      </c>
      <c r="CB136" s="2">
        <v>0</v>
      </c>
      <c r="CC136" s="2">
        <v>1</v>
      </c>
      <c r="CD136" s="3">
        <f>_xlfn.IFNA(VLOOKUP(M136,Sheet1!$B$4:$D$10,2,FALSE),"")</f>
        <v>121</v>
      </c>
      <c r="CE136" s="3">
        <f>_xlfn.IFNA(VLOOKUP(M136,Sheet1!$B$4:$D$10,3,FALSE),"")</f>
        <v>121</v>
      </c>
      <c r="CF136" s="3" t="str">
        <f t="shared" si="4"/>
        <v>tidak</v>
      </c>
      <c r="CG136" s="3" t="str">
        <f t="shared" si="5"/>
        <v>tidak</v>
      </c>
    </row>
    <row r="137" spans="1:85" x14ac:dyDescent="0.25">
      <c r="A137" s="2">
        <v>136</v>
      </c>
      <c r="B137" s="2">
        <v>21210956</v>
      </c>
      <c r="C137" s="2" t="s">
        <v>2038</v>
      </c>
      <c r="D137" s="2" t="s">
        <v>75</v>
      </c>
      <c r="E137" s="2" t="s">
        <v>76</v>
      </c>
      <c r="F137" s="2" t="s">
        <v>1976</v>
      </c>
      <c r="G137" s="2">
        <v>2101</v>
      </c>
      <c r="H137" s="2" t="s">
        <v>3919</v>
      </c>
      <c r="I137" s="2" t="s">
        <v>3910</v>
      </c>
      <c r="J137" s="2" t="str">
        <f>IF(AND(K137=0,L137=0)=TRUE,"",IF(AND(K137&gt;0,L137&gt;0)=TRUE,VLOOKUP(LEFT(L137,4)*1,[1]PRODI_2019!$D$2:$E$70,2,FALSE),M137))</f>
        <v>KEPERAWATAN D3</v>
      </c>
      <c r="K137" s="2">
        <f>_xlfn.IFNA(VLOOKUP(B137,[2]Data!$J$2:$K$224,1,FALSE),0)</f>
        <v>21210956</v>
      </c>
      <c r="L137" s="2">
        <f>_xlfn.IFNA(VLOOKUP(B137,[2]Data!$J$2:$K$224,2,FALSE),0)</f>
        <v>8801210003</v>
      </c>
      <c r="M137" s="2" t="s">
        <v>1977</v>
      </c>
      <c r="N137" s="2" t="s">
        <v>79</v>
      </c>
      <c r="O137" s="2" t="s">
        <v>79</v>
      </c>
      <c r="P137" s="2" t="s">
        <v>1978</v>
      </c>
      <c r="Q137" s="2" t="s">
        <v>81</v>
      </c>
      <c r="R137" s="2" t="s">
        <v>82</v>
      </c>
      <c r="S137" s="2" t="s">
        <v>221</v>
      </c>
      <c r="T137" s="2" t="s">
        <v>2039</v>
      </c>
      <c r="U137" s="2" t="s">
        <v>138</v>
      </c>
      <c r="V137" s="2" t="s">
        <v>161</v>
      </c>
      <c r="W137" s="2">
        <v>2021</v>
      </c>
      <c r="X137" s="2"/>
      <c r="Y137" s="2"/>
      <c r="Z137" s="2"/>
      <c r="AA137" s="2"/>
      <c r="AB137" s="2"/>
      <c r="AC137" s="2"/>
      <c r="AD137" s="2" t="s">
        <v>2040</v>
      </c>
      <c r="AE137" s="2" t="s">
        <v>79</v>
      </c>
      <c r="AF137" s="2" t="s">
        <v>1164</v>
      </c>
      <c r="AG137" s="2" t="s">
        <v>1165</v>
      </c>
      <c r="AH137" s="2" t="s">
        <v>165</v>
      </c>
      <c r="AI137" s="2" t="s">
        <v>2041</v>
      </c>
      <c r="AJ137" s="2" t="s">
        <v>2042</v>
      </c>
      <c r="AK137" s="2" t="s">
        <v>2043</v>
      </c>
      <c r="AL137" s="2" t="s">
        <v>79</v>
      </c>
      <c r="AM137" s="2" t="s">
        <v>79</v>
      </c>
      <c r="AN137" s="2" t="s">
        <v>79</v>
      </c>
      <c r="AO137" s="2" t="s">
        <v>79</v>
      </c>
      <c r="AP137" s="2" t="s">
        <v>94</v>
      </c>
      <c r="AQ137" s="2" t="s">
        <v>1169</v>
      </c>
      <c r="AR137" s="2" t="s">
        <v>165</v>
      </c>
      <c r="AS137" s="2" t="s">
        <v>3305</v>
      </c>
      <c r="AT137" s="2" t="s">
        <v>79</v>
      </c>
      <c r="AU137" s="2" t="s">
        <v>79</v>
      </c>
      <c r="AV137" s="2" t="s">
        <v>79</v>
      </c>
      <c r="AW137" s="2" t="s">
        <v>79</v>
      </c>
      <c r="AX137" s="2" t="s">
        <v>79</v>
      </c>
      <c r="AY137" s="2" t="s">
        <v>79</v>
      </c>
      <c r="AZ137" s="2" t="s">
        <v>79</v>
      </c>
      <c r="BA137" s="2" t="s">
        <v>79</v>
      </c>
      <c r="BB137" s="2" t="s">
        <v>79</v>
      </c>
      <c r="BC137" s="2" t="s">
        <v>79</v>
      </c>
      <c r="BD137" s="2" t="s">
        <v>79</v>
      </c>
      <c r="BE137" s="2" t="s">
        <v>79</v>
      </c>
      <c r="BF137" s="2" t="s">
        <v>79</v>
      </c>
      <c r="BG137" s="2" t="s">
        <v>79</v>
      </c>
      <c r="BH137" s="2" t="s">
        <v>79</v>
      </c>
      <c r="BI137" s="2" t="s">
        <v>79</v>
      </c>
      <c r="BJ137" s="2" t="s">
        <v>170</v>
      </c>
      <c r="BK137" s="2" t="s">
        <v>2044</v>
      </c>
      <c r="BL137" s="2" t="s">
        <v>172</v>
      </c>
      <c r="BM137" s="2" t="s">
        <v>102</v>
      </c>
      <c r="BN137" s="2" t="s">
        <v>79</v>
      </c>
      <c r="BO137" s="2" t="s">
        <v>2045</v>
      </c>
      <c r="BP137" s="2" t="s">
        <v>214</v>
      </c>
      <c r="BQ137" s="2" t="s">
        <v>152</v>
      </c>
      <c r="BR137" s="2" t="s">
        <v>2046</v>
      </c>
      <c r="BS137" s="2" t="s">
        <v>79</v>
      </c>
      <c r="BT137" s="2" t="s">
        <v>165</v>
      </c>
      <c r="BU137" s="2" t="s">
        <v>2047</v>
      </c>
      <c r="BV137" s="2" t="s">
        <v>465</v>
      </c>
      <c r="BW137" s="2" t="s">
        <v>105</v>
      </c>
      <c r="BX137" s="2" t="s">
        <v>106</v>
      </c>
      <c r="BY137" s="2">
        <v>60</v>
      </c>
      <c r="BZ137" s="2">
        <v>60</v>
      </c>
      <c r="CA137" s="2">
        <v>4500000</v>
      </c>
      <c r="CB137" s="2">
        <v>1000000</v>
      </c>
      <c r="CC137" s="2">
        <v>2</v>
      </c>
      <c r="CD137" s="3">
        <f>_xlfn.IFNA(VLOOKUP(M137,Sheet1!$B$4:$D$10,2,FALSE),"")</f>
        <v>121</v>
      </c>
      <c r="CE137" s="3">
        <f>_xlfn.IFNA(VLOOKUP(M137,Sheet1!$B$4:$D$10,3,FALSE),"")</f>
        <v>121</v>
      </c>
      <c r="CF137" s="3" t="str">
        <f t="shared" si="4"/>
        <v>lulus</v>
      </c>
      <c r="CG137" s="3" t="str">
        <f t="shared" si="5"/>
        <v>diterima</v>
      </c>
    </row>
    <row r="138" spans="1:85" x14ac:dyDescent="0.25">
      <c r="A138" s="2">
        <v>137</v>
      </c>
      <c r="B138" s="2">
        <v>21210959</v>
      </c>
      <c r="C138" s="2" t="s">
        <v>2048</v>
      </c>
      <c r="D138" s="2" t="s">
        <v>75</v>
      </c>
      <c r="E138" s="2" t="s">
        <v>76</v>
      </c>
      <c r="F138" s="2" t="s">
        <v>1976</v>
      </c>
      <c r="G138" s="2">
        <v>2101</v>
      </c>
      <c r="H138" s="2" t="s">
        <v>3919</v>
      </c>
      <c r="I138" s="2" t="s">
        <v>3910</v>
      </c>
      <c r="J138" s="2" t="str">
        <f>IF(AND(K138=0,L138=0)=TRUE,"",IF(AND(K138&gt;0,L138&gt;0)=TRUE,VLOOKUP(LEFT(L138,4)*1,[1]PRODI_2019!$D$2:$E$70,2,FALSE),M138))</f>
        <v>KEPERAWATAN D3</v>
      </c>
      <c r="K138" s="2">
        <f>_xlfn.IFNA(VLOOKUP(B138,[2]Data!$J$2:$K$224,1,FALSE),0)</f>
        <v>21210959</v>
      </c>
      <c r="L138" s="2">
        <f>_xlfn.IFNA(VLOOKUP(B138,[2]Data!$J$2:$K$224,2,FALSE),0)</f>
        <v>8801210012</v>
      </c>
      <c r="M138" s="2" t="s">
        <v>1977</v>
      </c>
      <c r="N138" s="2" t="s">
        <v>79</v>
      </c>
      <c r="O138" s="2" t="s">
        <v>79</v>
      </c>
      <c r="P138" s="2" t="s">
        <v>1978</v>
      </c>
      <c r="Q138" s="2" t="s">
        <v>81</v>
      </c>
      <c r="R138" s="2" t="s">
        <v>82</v>
      </c>
      <c r="S138" s="2" t="s">
        <v>614</v>
      </c>
      <c r="T138" s="2" t="s">
        <v>2049</v>
      </c>
      <c r="U138" s="2" t="s">
        <v>160</v>
      </c>
      <c r="V138" s="2" t="s">
        <v>161</v>
      </c>
      <c r="W138" s="2">
        <v>2021</v>
      </c>
      <c r="X138" s="2">
        <v>85</v>
      </c>
      <c r="Y138" s="2">
        <v>93</v>
      </c>
      <c r="Z138" s="2">
        <v>92</v>
      </c>
      <c r="AA138" s="2"/>
      <c r="AB138" s="2"/>
      <c r="AC138" s="2"/>
      <c r="AD138" s="2" t="s">
        <v>2050</v>
      </c>
      <c r="AE138" s="2" t="s">
        <v>710</v>
      </c>
      <c r="AF138" s="2" t="s">
        <v>2051</v>
      </c>
      <c r="AG138" s="2" t="s">
        <v>2052</v>
      </c>
      <c r="AH138" s="2" t="s">
        <v>90</v>
      </c>
      <c r="AI138" s="2" t="s">
        <v>2053</v>
      </c>
      <c r="AJ138" s="2" t="s">
        <v>2054</v>
      </c>
      <c r="AK138" s="2" t="s">
        <v>2055</v>
      </c>
      <c r="AL138" s="2" t="s">
        <v>122</v>
      </c>
      <c r="AM138" s="2" t="s">
        <v>2000</v>
      </c>
      <c r="AN138" s="2" t="s">
        <v>2000</v>
      </c>
      <c r="AO138" s="2" t="s">
        <v>2000</v>
      </c>
      <c r="AP138" s="2" t="s">
        <v>233</v>
      </c>
      <c r="AQ138" s="2" t="s">
        <v>2001</v>
      </c>
      <c r="AR138" s="2" t="s">
        <v>90</v>
      </c>
      <c r="AS138" s="2" t="s">
        <v>3305</v>
      </c>
      <c r="AT138" s="2" t="s">
        <v>79</v>
      </c>
      <c r="AU138" s="2" t="s">
        <v>79</v>
      </c>
      <c r="AV138" s="2" t="s">
        <v>79</v>
      </c>
      <c r="AW138" s="2" t="s">
        <v>79</v>
      </c>
      <c r="AX138" s="2" t="s">
        <v>79</v>
      </c>
      <c r="AY138" s="2" t="s">
        <v>79</v>
      </c>
      <c r="AZ138" s="2" t="s">
        <v>79</v>
      </c>
      <c r="BA138" s="2" t="s">
        <v>79</v>
      </c>
      <c r="BB138" s="2" t="s">
        <v>79</v>
      </c>
      <c r="BC138" s="2" t="s">
        <v>79</v>
      </c>
      <c r="BD138" s="2" t="s">
        <v>79</v>
      </c>
      <c r="BE138" s="2" t="s">
        <v>79</v>
      </c>
      <c r="BF138" s="2" t="s">
        <v>79</v>
      </c>
      <c r="BG138" s="2" t="s">
        <v>79</v>
      </c>
      <c r="BH138" s="2" t="s">
        <v>79</v>
      </c>
      <c r="BI138" s="2" t="s">
        <v>79</v>
      </c>
      <c r="BJ138" s="2" t="s">
        <v>2056</v>
      </c>
      <c r="BK138" s="2" t="s">
        <v>2057</v>
      </c>
      <c r="BL138" s="2" t="s">
        <v>130</v>
      </c>
      <c r="BM138" s="2" t="s">
        <v>99</v>
      </c>
      <c r="BN138" s="2" t="s">
        <v>2058</v>
      </c>
      <c r="BO138" s="2" t="s">
        <v>2059</v>
      </c>
      <c r="BP138" s="2" t="s">
        <v>122</v>
      </c>
      <c r="BQ138" s="2" t="s">
        <v>99</v>
      </c>
      <c r="BR138" s="2" t="s">
        <v>2060</v>
      </c>
      <c r="BS138" s="2" t="s">
        <v>79</v>
      </c>
      <c r="BT138" s="2" t="s">
        <v>90</v>
      </c>
      <c r="BU138" s="2" t="s">
        <v>2061</v>
      </c>
      <c r="BV138" s="2" t="s">
        <v>481</v>
      </c>
      <c r="BW138" s="2" t="s">
        <v>105</v>
      </c>
      <c r="BX138" s="2" t="s">
        <v>177</v>
      </c>
      <c r="BY138" s="2">
        <v>124</v>
      </c>
      <c r="BZ138" s="2">
        <v>111</v>
      </c>
      <c r="CA138" s="2">
        <v>3000000</v>
      </c>
      <c r="CB138" s="2">
        <v>0</v>
      </c>
      <c r="CC138" s="2">
        <v>4</v>
      </c>
      <c r="CD138" s="3">
        <f>_xlfn.IFNA(VLOOKUP(M138,Sheet1!$B$4:$D$10,2,FALSE),"")</f>
        <v>121</v>
      </c>
      <c r="CE138" s="3">
        <f>_xlfn.IFNA(VLOOKUP(M138,Sheet1!$B$4:$D$10,3,FALSE),"")</f>
        <v>121</v>
      </c>
      <c r="CF138" s="3" t="str">
        <f t="shared" si="4"/>
        <v>lulus</v>
      </c>
      <c r="CG138" s="3" t="str">
        <f t="shared" si="5"/>
        <v>diterima</v>
      </c>
    </row>
    <row r="139" spans="1:85" x14ac:dyDescent="0.25">
      <c r="A139" s="2">
        <v>138</v>
      </c>
      <c r="B139" s="2">
        <v>21210970</v>
      </c>
      <c r="C139" s="2" t="s">
        <v>2062</v>
      </c>
      <c r="D139" s="2" t="s">
        <v>75</v>
      </c>
      <c r="E139" s="2" t="s">
        <v>76</v>
      </c>
      <c r="F139" s="2" t="s">
        <v>1976</v>
      </c>
      <c r="G139" s="2">
        <v>2101</v>
      </c>
      <c r="H139" s="2" t="s">
        <v>3919</v>
      </c>
      <c r="I139" s="2" t="s">
        <v>3910</v>
      </c>
      <c r="J139" s="2" t="str">
        <f>IF(AND(K139=0,L139=0)=TRUE,"",IF(AND(K139&gt;0,L139&gt;0)=TRUE,VLOOKUP(LEFT(L139,4)*1,[1]PRODI_2019!$D$2:$E$70,2,FALSE),M139))</f>
        <v>KEPERAWATAN D3</v>
      </c>
      <c r="K139" s="2">
        <f>_xlfn.IFNA(VLOOKUP(B139,[2]Data!$J$2:$K$224,1,FALSE),0)</f>
        <v>21210970</v>
      </c>
      <c r="L139" s="2">
        <f>_xlfn.IFNA(VLOOKUP(B139,[2]Data!$J$2:$K$224,2,FALSE),0)</f>
        <v>8801210021</v>
      </c>
      <c r="M139" s="2" t="s">
        <v>1977</v>
      </c>
      <c r="N139" s="2" t="s">
        <v>79</v>
      </c>
      <c r="O139" s="2" t="s">
        <v>79</v>
      </c>
      <c r="P139" s="2" t="s">
        <v>1978</v>
      </c>
      <c r="Q139" s="2" t="s">
        <v>81</v>
      </c>
      <c r="R139" s="2" t="s">
        <v>82</v>
      </c>
      <c r="S139" s="2" t="s">
        <v>221</v>
      </c>
      <c r="T139" s="2" t="s">
        <v>2063</v>
      </c>
      <c r="U139" s="2" t="s">
        <v>160</v>
      </c>
      <c r="V139" s="2" t="s">
        <v>161</v>
      </c>
      <c r="W139" s="2">
        <v>2021</v>
      </c>
      <c r="X139" s="2">
        <v>89</v>
      </c>
      <c r="Y139" s="2">
        <v>88</v>
      </c>
      <c r="Z139" s="2">
        <v>90</v>
      </c>
      <c r="AA139" s="2"/>
      <c r="AB139" s="2"/>
      <c r="AC139" s="2"/>
      <c r="AD139" s="2" t="s">
        <v>2064</v>
      </c>
      <c r="AE139" s="2" t="s">
        <v>2065</v>
      </c>
      <c r="AF139" s="2" t="s">
        <v>2066</v>
      </c>
      <c r="AG139" s="2" t="s">
        <v>1698</v>
      </c>
      <c r="AH139" s="2" t="s">
        <v>165</v>
      </c>
      <c r="AI139" s="2" t="s">
        <v>2067</v>
      </c>
      <c r="AJ139" s="2" t="s">
        <v>2068</v>
      </c>
      <c r="AK139" s="2" t="s">
        <v>2069</v>
      </c>
      <c r="AL139" s="2" t="s">
        <v>79</v>
      </c>
      <c r="AM139" s="2" t="s">
        <v>79</v>
      </c>
      <c r="AN139" s="2" t="s">
        <v>79</v>
      </c>
      <c r="AO139" s="2" t="s">
        <v>79</v>
      </c>
      <c r="AP139" s="2" t="s">
        <v>145</v>
      </c>
      <c r="AQ139" s="2" t="s">
        <v>959</v>
      </c>
      <c r="AR139" s="2" t="s">
        <v>165</v>
      </c>
      <c r="AS139" s="2" t="s">
        <v>3305</v>
      </c>
      <c r="AT139" s="2" t="s">
        <v>79</v>
      </c>
      <c r="AU139" s="2" t="s">
        <v>79</v>
      </c>
      <c r="AV139" s="2" t="s">
        <v>79</v>
      </c>
      <c r="AW139" s="2" t="s">
        <v>79</v>
      </c>
      <c r="AX139" s="2" t="s">
        <v>79</v>
      </c>
      <c r="AY139" s="2" t="s">
        <v>79</v>
      </c>
      <c r="AZ139" s="2" t="s">
        <v>79</v>
      </c>
      <c r="BA139" s="2" t="s">
        <v>79</v>
      </c>
      <c r="BB139" s="2" t="s">
        <v>79</v>
      </c>
      <c r="BC139" s="2" t="s">
        <v>79</v>
      </c>
      <c r="BD139" s="2" t="s">
        <v>79</v>
      </c>
      <c r="BE139" s="2" t="s">
        <v>79</v>
      </c>
      <c r="BF139" s="2" t="s">
        <v>79</v>
      </c>
      <c r="BG139" s="2" t="s">
        <v>79</v>
      </c>
      <c r="BH139" s="2" t="s">
        <v>79</v>
      </c>
      <c r="BI139" s="2" t="s">
        <v>79</v>
      </c>
      <c r="BJ139" s="2" t="s">
        <v>123</v>
      </c>
      <c r="BK139" s="2" t="s">
        <v>2070</v>
      </c>
      <c r="BL139" s="2" t="s">
        <v>122</v>
      </c>
      <c r="BM139" s="2" t="s">
        <v>102</v>
      </c>
      <c r="BN139" s="2" t="s">
        <v>2071</v>
      </c>
      <c r="BO139" s="2" t="s">
        <v>2072</v>
      </c>
      <c r="BP139" s="2" t="s">
        <v>817</v>
      </c>
      <c r="BQ139" s="2" t="s">
        <v>131</v>
      </c>
      <c r="BR139" s="2" t="s">
        <v>2073</v>
      </c>
      <c r="BS139" s="2" t="s">
        <v>79</v>
      </c>
      <c r="BT139" s="2" t="s">
        <v>165</v>
      </c>
      <c r="BU139" s="2" t="s">
        <v>2074</v>
      </c>
      <c r="BV139" s="2" t="s">
        <v>1037</v>
      </c>
      <c r="BW139" s="2" t="s">
        <v>105</v>
      </c>
      <c r="BX139" s="2" t="s">
        <v>134</v>
      </c>
      <c r="BY139" s="2">
        <v>347</v>
      </c>
      <c r="BZ139" s="2">
        <v>250</v>
      </c>
      <c r="CA139" s="2">
        <v>0</v>
      </c>
      <c r="CB139" s="2">
        <v>3200000</v>
      </c>
      <c r="CC139" s="2">
        <v>2</v>
      </c>
      <c r="CD139" s="3">
        <f>_xlfn.IFNA(VLOOKUP(M139,Sheet1!$B$4:$D$10,2,FALSE),"")</f>
        <v>121</v>
      </c>
      <c r="CE139" s="3">
        <f>_xlfn.IFNA(VLOOKUP(M139,Sheet1!$B$4:$D$10,3,FALSE),"")</f>
        <v>121</v>
      </c>
      <c r="CF139" s="3" t="str">
        <f t="shared" si="4"/>
        <v>lulus</v>
      </c>
      <c r="CG139" s="3" t="str">
        <f t="shared" si="5"/>
        <v>diterima</v>
      </c>
    </row>
    <row r="140" spans="1:85" x14ac:dyDescent="0.25">
      <c r="A140" s="2">
        <v>139</v>
      </c>
      <c r="B140" s="2">
        <v>21210996</v>
      </c>
      <c r="C140" s="2" t="s">
        <v>2075</v>
      </c>
      <c r="D140" s="2" t="s">
        <v>75</v>
      </c>
      <c r="E140" s="2" t="s">
        <v>76</v>
      </c>
      <c r="F140" s="2" t="s">
        <v>1976</v>
      </c>
      <c r="G140" s="2">
        <v>2101</v>
      </c>
      <c r="H140" s="2" t="s">
        <v>3919</v>
      </c>
      <c r="I140" s="2" t="s">
        <v>3910</v>
      </c>
      <c r="J140" s="2" t="str">
        <f>IF(AND(K140=0,L140=0)=TRUE,"",IF(AND(K140&gt;0,L140&gt;0)=TRUE,VLOOKUP(LEFT(L140,4)*1,[1]PRODI_2019!$D$2:$E$70,2,FALSE),M140))</f>
        <v>KEPERAWATAN D3</v>
      </c>
      <c r="K140" s="2">
        <f>_xlfn.IFNA(VLOOKUP(B140,[2]Data!$J$2:$K$224,1,FALSE),0)</f>
        <v>21210996</v>
      </c>
      <c r="L140" s="2">
        <f>_xlfn.IFNA(VLOOKUP(B140,[2]Data!$J$2:$K$224,2,FALSE),0)</f>
        <v>8801210018</v>
      </c>
      <c r="M140" s="2" t="s">
        <v>1977</v>
      </c>
      <c r="N140" s="2" t="s">
        <v>79</v>
      </c>
      <c r="O140" s="2" t="s">
        <v>79</v>
      </c>
      <c r="P140" s="2" t="s">
        <v>1978</v>
      </c>
      <c r="Q140" s="2" t="s">
        <v>81</v>
      </c>
      <c r="R140" s="2" t="s">
        <v>82</v>
      </c>
      <c r="S140" s="2" t="s">
        <v>221</v>
      </c>
      <c r="T140" s="2" t="s">
        <v>1451</v>
      </c>
      <c r="U140" s="2" t="s">
        <v>160</v>
      </c>
      <c r="V140" s="2" t="s">
        <v>161</v>
      </c>
      <c r="W140" s="2">
        <v>2021</v>
      </c>
      <c r="X140" s="2">
        <v>87</v>
      </c>
      <c r="Y140" s="2">
        <v>92</v>
      </c>
      <c r="Z140" s="2">
        <v>88</v>
      </c>
      <c r="AA140" s="2"/>
      <c r="AB140" s="2"/>
      <c r="AC140" s="2"/>
      <c r="AD140" s="2" t="s">
        <v>2076</v>
      </c>
      <c r="AE140" s="2" t="s">
        <v>79</v>
      </c>
      <c r="AF140" s="2" t="s">
        <v>2077</v>
      </c>
      <c r="AG140" s="2" t="s">
        <v>373</v>
      </c>
      <c r="AH140" s="2" t="s">
        <v>212</v>
      </c>
      <c r="AI140" s="2" t="s">
        <v>2078</v>
      </c>
      <c r="AJ140" s="2" t="s">
        <v>2079</v>
      </c>
      <c r="AK140" s="2" t="s">
        <v>2080</v>
      </c>
      <c r="AL140" s="2" t="s">
        <v>79</v>
      </c>
      <c r="AM140" s="2" t="s">
        <v>79</v>
      </c>
      <c r="AN140" s="2" t="s">
        <v>79</v>
      </c>
      <c r="AO140" s="2" t="s">
        <v>79</v>
      </c>
      <c r="AP140" s="2" t="s">
        <v>145</v>
      </c>
      <c r="AQ140" s="2" t="s">
        <v>566</v>
      </c>
      <c r="AR140" s="2" t="s">
        <v>212</v>
      </c>
      <c r="AS140" s="2" t="s">
        <v>3305</v>
      </c>
      <c r="AT140" s="2" t="s">
        <v>79</v>
      </c>
      <c r="AU140" s="2" t="s">
        <v>79</v>
      </c>
      <c r="AV140" s="2" t="s">
        <v>79</v>
      </c>
      <c r="AW140" s="2" t="s">
        <v>79</v>
      </c>
      <c r="AX140" s="2" t="s">
        <v>79</v>
      </c>
      <c r="AY140" s="2" t="s">
        <v>79</v>
      </c>
      <c r="AZ140" s="2" t="s">
        <v>79</v>
      </c>
      <c r="BA140" s="2" t="s">
        <v>79</v>
      </c>
      <c r="BB140" s="2" t="s">
        <v>79</v>
      </c>
      <c r="BC140" s="2" t="s">
        <v>79</v>
      </c>
      <c r="BD140" s="2" t="s">
        <v>79</v>
      </c>
      <c r="BE140" s="2" t="s">
        <v>79</v>
      </c>
      <c r="BF140" s="2" t="s">
        <v>79</v>
      </c>
      <c r="BG140" s="2" t="s">
        <v>79</v>
      </c>
      <c r="BH140" s="2" t="s">
        <v>79</v>
      </c>
      <c r="BI140" s="2" t="s">
        <v>79</v>
      </c>
      <c r="BJ140" s="2" t="s">
        <v>2081</v>
      </c>
      <c r="BK140" s="2" t="s">
        <v>2082</v>
      </c>
      <c r="BL140" s="2" t="s">
        <v>817</v>
      </c>
      <c r="BM140" s="2" t="s">
        <v>380</v>
      </c>
      <c r="BN140" s="2" t="s">
        <v>2083</v>
      </c>
      <c r="BO140" s="2" t="s">
        <v>2084</v>
      </c>
      <c r="BP140" s="2" t="s">
        <v>817</v>
      </c>
      <c r="BQ140" s="2" t="s">
        <v>131</v>
      </c>
      <c r="BR140" s="2" t="s">
        <v>2076</v>
      </c>
      <c r="BS140" s="2" t="s">
        <v>79</v>
      </c>
      <c r="BT140" s="2" t="s">
        <v>212</v>
      </c>
      <c r="BU140" s="2" t="s">
        <v>2085</v>
      </c>
      <c r="BV140" s="2" t="s">
        <v>1037</v>
      </c>
      <c r="BW140" s="2" t="s">
        <v>105</v>
      </c>
      <c r="BX140" s="2" t="s">
        <v>219</v>
      </c>
      <c r="BY140" s="2">
        <v>150</v>
      </c>
      <c r="BZ140" s="2">
        <v>150</v>
      </c>
      <c r="CA140" s="2">
        <v>5000000</v>
      </c>
      <c r="CB140" s="2">
        <v>3000000</v>
      </c>
      <c r="CC140" s="2">
        <v>3</v>
      </c>
      <c r="CD140" s="3">
        <f>_xlfn.IFNA(VLOOKUP(M140,Sheet1!$B$4:$D$10,2,FALSE),"")</f>
        <v>121</v>
      </c>
      <c r="CE140" s="3">
        <f>_xlfn.IFNA(VLOOKUP(M140,Sheet1!$B$4:$D$10,3,FALSE),"")</f>
        <v>121</v>
      </c>
      <c r="CF140" s="3" t="str">
        <f t="shared" si="4"/>
        <v>lulus</v>
      </c>
      <c r="CG140" s="3" t="str">
        <f t="shared" si="5"/>
        <v>diterima</v>
      </c>
    </row>
    <row r="141" spans="1:85" x14ac:dyDescent="0.25">
      <c r="A141" s="2">
        <v>140</v>
      </c>
      <c r="B141" s="2">
        <v>21211002</v>
      </c>
      <c r="C141" s="2" t="s">
        <v>2086</v>
      </c>
      <c r="D141" s="2" t="s">
        <v>75</v>
      </c>
      <c r="E141" s="2" t="s">
        <v>76</v>
      </c>
      <c r="F141" s="2" t="s">
        <v>1976</v>
      </c>
      <c r="G141" s="2">
        <v>2101</v>
      </c>
      <c r="H141" s="2" t="s">
        <v>3919</v>
      </c>
      <c r="I141" s="2" t="s">
        <v>3910</v>
      </c>
      <c r="J141" s="2" t="str">
        <f>IF(AND(K141=0,L141=0)=TRUE,"",IF(AND(K141&gt;0,L141&gt;0)=TRUE,VLOOKUP(LEFT(L141,4)*1,[1]PRODI_2019!$D$2:$E$70,2,FALSE),M141))</f>
        <v>KEPERAWATAN D3</v>
      </c>
      <c r="K141" s="2">
        <f>_xlfn.IFNA(VLOOKUP(B141,[2]Data!$J$2:$K$224,1,FALSE),0)</f>
        <v>21211002</v>
      </c>
      <c r="L141" s="2">
        <f>_xlfn.IFNA(VLOOKUP(B141,[2]Data!$J$2:$K$224,2,FALSE),0)</f>
        <v>8801210061</v>
      </c>
      <c r="M141" s="2" t="s">
        <v>1977</v>
      </c>
      <c r="N141" s="2" t="s">
        <v>79</v>
      </c>
      <c r="O141" s="2" t="s">
        <v>79</v>
      </c>
      <c r="P141" s="2" t="s">
        <v>1978</v>
      </c>
      <c r="Q141" s="2" t="s">
        <v>81</v>
      </c>
      <c r="R141" s="2" t="s">
        <v>82</v>
      </c>
      <c r="S141" s="2" t="s">
        <v>221</v>
      </c>
      <c r="T141" s="2" t="s">
        <v>2087</v>
      </c>
      <c r="U141" s="2" t="s">
        <v>693</v>
      </c>
      <c r="V141" s="2" t="s">
        <v>86</v>
      </c>
      <c r="W141" s="2">
        <v>2021</v>
      </c>
      <c r="X141" s="2">
        <v>77</v>
      </c>
      <c r="Y141" s="2">
        <v>78</v>
      </c>
      <c r="Z141" s="2">
        <v>85</v>
      </c>
      <c r="AA141" s="2"/>
      <c r="AB141" s="2"/>
      <c r="AC141" s="2"/>
      <c r="AD141" s="2" t="s">
        <v>2088</v>
      </c>
      <c r="AE141" s="2" t="s">
        <v>79</v>
      </c>
      <c r="AF141" s="2" t="s">
        <v>2089</v>
      </c>
      <c r="AG141" s="2" t="s">
        <v>1345</v>
      </c>
      <c r="AH141" s="2" t="s">
        <v>212</v>
      </c>
      <c r="AI141" s="2" t="s">
        <v>2090</v>
      </c>
      <c r="AJ141" s="2" t="s">
        <v>2091</v>
      </c>
      <c r="AK141" s="2" t="s">
        <v>2092</v>
      </c>
      <c r="AL141" s="2" t="s">
        <v>79</v>
      </c>
      <c r="AM141" s="2" t="s">
        <v>79</v>
      </c>
      <c r="AN141" s="2" t="s">
        <v>79</v>
      </c>
      <c r="AO141" s="2" t="s">
        <v>79</v>
      </c>
      <c r="AP141" s="2" t="s">
        <v>233</v>
      </c>
      <c r="AQ141" s="2" t="s">
        <v>2093</v>
      </c>
      <c r="AR141" s="2" t="s">
        <v>212</v>
      </c>
      <c r="AS141" s="2" t="s">
        <v>3305</v>
      </c>
      <c r="AT141" s="2" t="s">
        <v>79</v>
      </c>
      <c r="AU141" s="2" t="s">
        <v>79</v>
      </c>
      <c r="AV141" s="2" t="s">
        <v>79</v>
      </c>
      <c r="AW141" s="2" t="s">
        <v>79</v>
      </c>
      <c r="AX141" s="2" t="s">
        <v>79</v>
      </c>
      <c r="AY141" s="2" t="s">
        <v>79</v>
      </c>
      <c r="AZ141" s="2" t="s">
        <v>79</v>
      </c>
      <c r="BA141" s="2" t="s">
        <v>79</v>
      </c>
      <c r="BB141" s="2" t="s">
        <v>79</v>
      </c>
      <c r="BC141" s="2" t="s">
        <v>79</v>
      </c>
      <c r="BD141" s="2" t="s">
        <v>79</v>
      </c>
      <c r="BE141" s="2" t="s">
        <v>79</v>
      </c>
      <c r="BF141" s="2" t="s">
        <v>79</v>
      </c>
      <c r="BG141" s="2" t="s">
        <v>79</v>
      </c>
      <c r="BH141" s="2" t="s">
        <v>79</v>
      </c>
      <c r="BI141" s="2" t="s">
        <v>79</v>
      </c>
      <c r="BJ141" s="2" t="s">
        <v>2094</v>
      </c>
      <c r="BK141" s="2" t="s">
        <v>2095</v>
      </c>
      <c r="BL141" s="2" t="s">
        <v>130</v>
      </c>
      <c r="BM141" s="2" t="s">
        <v>152</v>
      </c>
      <c r="BN141" s="2" t="s">
        <v>2096</v>
      </c>
      <c r="BO141" s="2" t="s">
        <v>2097</v>
      </c>
      <c r="BP141" s="2" t="s">
        <v>214</v>
      </c>
      <c r="BQ141" s="2" t="s">
        <v>152</v>
      </c>
      <c r="BR141" s="2" t="s">
        <v>2098</v>
      </c>
      <c r="BS141" s="2" t="s">
        <v>79</v>
      </c>
      <c r="BT141" s="2" t="s">
        <v>212</v>
      </c>
      <c r="BU141" s="2" t="s">
        <v>2099</v>
      </c>
      <c r="BV141" s="2" t="s">
        <v>2100</v>
      </c>
      <c r="BW141" s="2" t="s">
        <v>105</v>
      </c>
      <c r="BX141" s="2" t="s">
        <v>106</v>
      </c>
      <c r="BY141" s="2">
        <v>150</v>
      </c>
      <c r="BZ141" s="2">
        <v>130</v>
      </c>
      <c r="CA141" s="2">
        <v>1500000</v>
      </c>
      <c r="CB141" s="2">
        <v>1000000</v>
      </c>
      <c r="CC141" s="2">
        <v>2</v>
      </c>
      <c r="CD141" s="3">
        <f>_xlfn.IFNA(VLOOKUP(M141,Sheet1!$B$4:$D$10,2,FALSE),"")</f>
        <v>121</v>
      </c>
      <c r="CE141" s="3">
        <f>_xlfn.IFNA(VLOOKUP(M141,Sheet1!$B$4:$D$10,3,FALSE),"")</f>
        <v>121</v>
      </c>
      <c r="CF141" s="3" t="str">
        <f t="shared" si="4"/>
        <v>lulus</v>
      </c>
      <c r="CG141" s="3" t="str">
        <f t="shared" si="5"/>
        <v>diterima</v>
      </c>
    </row>
    <row r="142" spans="1:85" x14ac:dyDescent="0.25">
      <c r="A142" s="2">
        <v>141</v>
      </c>
      <c r="B142" s="2">
        <v>21211004</v>
      </c>
      <c r="C142" s="2" t="s">
        <v>2101</v>
      </c>
      <c r="D142" s="2" t="s">
        <v>75</v>
      </c>
      <c r="E142" s="2" t="s">
        <v>76</v>
      </c>
      <c r="F142" s="2" t="s">
        <v>1976</v>
      </c>
      <c r="G142" s="2">
        <v>2101</v>
      </c>
      <c r="H142" s="2" t="s">
        <v>3919</v>
      </c>
      <c r="I142" s="2" t="s">
        <v>3910</v>
      </c>
      <c r="J142" s="2" t="str">
        <f>IF(AND(K142=0,L142=0)=TRUE,"",IF(AND(K142&gt;0,L142&gt;0)=TRUE,VLOOKUP(LEFT(L142,4)*1,[1]PRODI_2019!$D$2:$E$70,2,FALSE),M142))</f>
        <v/>
      </c>
      <c r="K142" s="2">
        <f>_xlfn.IFNA(VLOOKUP(B142,[2]Data!$J$2:$K$224,1,FALSE),0)</f>
        <v>0</v>
      </c>
      <c r="L142" s="2">
        <f>_xlfn.IFNA(VLOOKUP(B142,[2]Data!$J$2:$K$224,2,FALSE),0)</f>
        <v>0</v>
      </c>
      <c r="M142" s="2" t="s">
        <v>1977</v>
      </c>
      <c r="N142" s="2" t="s">
        <v>79</v>
      </c>
      <c r="O142" s="2" t="s">
        <v>79</v>
      </c>
      <c r="P142" s="2" t="s">
        <v>1978</v>
      </c>
      <c r="Q142" s="2" t="s">
        <v>110</v>
      </c>
      <c r="R142" s="2" t="s">
        <v>82</v>
      </c>
      <c r="S142" s="2" t="s">
        <v>647</v>
      </c>
      <c r="T142" s="2" t="s">
        <v>2102</v>
      </c>
      <c r="U142" s="2" t="s">
        <v>160</v>
      </c>
      <c r="V142" s="2" t="s">
        <v>161</v>
      </c>
      <c r="W142" s="2">
        <v>2021</v>
      </c>
      <c r="X142" s="2">
        <v>88</v>
      </c>
      <c r="Y142" s="2">
        <v>72</v>
      </c>
      <c r="Z142" s="2">
        <v>74</v>
      </c>
      <c r="AA142" s="2"/>
      <c r="AB142" s="2"/>
      <c r="AC142" s="2"/>
      <c r="AD142" s="2" t="s">
        <v>2103</v>
      </c>
      <c r="AE142" s="2" t="s">
        <v>710</v>
      </c>
      <c r="AF142" s="2" t="s">
        <v>2104</v>
      </c>
      <c r="AG142" s="2" t="s">
        <v>2105</v>
      </c>
      <c r="AH142" s="2" t="s">
        <v>90</v>
      </c>
      <c r="AI142" s="2" t="s">
        <v>2106</v>
      </c>
      <c r="AJ142" s="2" t="s">
        <v>2107</v>
      </c>
      <c r="AK142" s="2" t="s">
        <v>2108</v>
      </c>
      <c r="AL142" s="2" t="s">
        <v>79</v>
      </c>
      <c r="AM142" s="2" t="s">
        <v>123</v>
      </c>
      <c r="AN142" s="2" t="s">
        <v>123</v>
      </c>
      <c r="AO142" s="2" t="s">
        <v>123</v>
      </c>
      <c r="AP142" s="2" t="s">
        <v>210</v>
      </c>
      <c r="AQ142" s="2" t="s">
        <v>2109</v>
      </c>
      <c r="AR142" s="2" t="s">
        <v>90</v>
      </c>
      <c r="AS142" s="2" t="s">
        <v>3305</v>
      </c>
      <c r="AT142" s="2" t="s">
        <v>79</v>
      </c>
      <c r="AU142" s="2" t="s">
        <v>79</v>
      </c>
      <c r="AV142" s="2" t="s">
        <v>79</v>
      </c>
      <c r="AW142" s="2" t="s">
        <v>79</v>
      </c>
      <c r="AX142" s="2" t="s">
        <v>79</v>
      </c>
      <c r="AY142" s="2" t="s">
        <v>79</v>
      </c>
      <c r="AZ142" s="2" t="s">
        <v>79</v>
      </c>
      <c r="BA142" s="2" t="s">
        <v>79</v>
      </c>
      <c r="BB142" s="2" t="s">
        <v>79</v>
      </c>
      <c r="BC142" s="2" t="s">
        <v>79</v>
      </c>
      <c r="BD142" s="2" t="s">
        <v>79</v>
      </c>
      <c r="BE142" s="2" t="s">
        <v>79</v>
      </c>
      <c r="BF142" s="2" t="s">
        <v>79</v>
      </c>
      <c r="BG142" s="2" t="s">
        <v>79</v>
      </c>
      <c r="BH142" s="2" t="s">
        <v>79</v>
      </c>
      <c r="BI142" s="2" t="s">
        <v>79</v>
      </c>
      <c r="BJ142" s="2" t="s">
        <v>2110</v>
      </c>
      <c r="BK142" s="2" t="s">
        <v>2111</v>
      </c>
      <c r="BL142" s="2" t="s">
        <v>130</v>
      </c>
      <c r="BM142" s="2" t="s">
        <v>99</v>
      </c>
      <c r="BN142" s="2" t="s">
        <v>2112</v>
      </c>
      <c r="BO142" s="2" t="s">
        <v>2113</v>
      </c>
      <c r="BP142" s="2" t="s">
        <v>122</v>
      </c>
      <c r="BQ142" s="2" t="s">
        <v>99</v>
      </c>
      <c r="BR142" s="2" t="s">
        <v>2114</v>
      </c>
      <c r="BS142" s="2" t="s">
        <v>79</v>
      </c>
      <c r="BT142" s="2" t="s">
        <v>90</v>
      </c>
      <c r="BU142" s="2" t="s">
        <v>2115</v>
      </c>
      <c r="BV142" s="2" t="s">
        <v>2116</v>
      </c>
      <c r="BW142" s="2" t="s">
        <v>105</v>
      </c>
      <c r="BX142" s="2" t="s">
        <v>106</v>
      </c>
      <c r="BY142" s="2">
        <v>130</v>
      </c>
      <c r="BZ142" s="2">
        <v>91</v>
      </c>
      <c r="CA142" s="2">
        <v>3000000</v>
      </c>
      <c r="CB142" s="2">
        <v>0</v>
      </c>
      <c r="CC142" s="2">
        <v>2</v>
      </c>
      <c r="CD142" s="3">
        <f>_xlfn.IFNA(VLOOKUP(M142,Sheet1!$B$4:$D$10,2,FALSE),"")</f>
        <v>121</v>
      </c>
      <c r="CE142" s="3">
        <f>_xlfn.IFNA(VLOOKUP(M142,Sheet1!$B$4:$D$10,3,FALSE),"")</f>
        <v>121</v>
      </c>
      <c r="CF142" s="3" t="str">
        <f t="shared" si="4"/>
        <v>tidak</v>
      </c>
      <c r="CG142" s="3" t="str">
        <f t="shared" si="5"/>
        <v>tidak</v>
      </c>
    </row>
    <row r="143" spans="1:85" x14ac:dyDescent="0.25">
      <c r="A143" s="2">
        <v>142</v>
      </c>
      <c r="B143" s="2">
        <v>21211006</v>
      </c>
      <c r="C143" s="2" t="s">
        <v>2117</v>
      </c>
      <c r="D143" s="2" t="s">
        <v>75</v>
      </c>
      <c r="E143" s="2" t="s">
        <v>76</v>
      </c>
      <c r="F143" s="2" t="s">
        <v>1976</v>
      </c>
      <c r="G143" s="2">
        <v>2101</v>
      </c>
      <c r="H143" s="2" t="s">
        <v>3919</v>
      </c>
      <c r="I143" s="2" t="s">
        <v>3910</v>
      </c>
      <c r="J143" s="2" t="str">
        <f>IF(AND(K143=0,L143=0)=TRUE,"",IF(AND(K143&gt;0,L143&gt;0)=TRUE,VLOOKUP(LEFT(L143,4)*1,[1]PRODI_2019!$D$2:$E$70,2,FALSE),M143))</f>
        <v/>
      </c>
      <c r="K143" s="2">
        <f>_xlfn.IFNA(VLOOKUP(B143,[2]Data!$J$2:$K$224,1,FALSE),0)</f>
        <v>0</v>
      </c>
      <c r="L143" s="2">
        <f>_xlfn.IFNA(VLOOKUP(B143,[2]Data!$J$2:$K$224,2,FALSE),0)</f>
        <v>0</v>
      </c>
      <c r="M143" s="2" t="s">
        <v>1977</v>
      </c>
      <c r="N143" s="2" t="s">
        <v>79</v>
      </c>
      <c r="O143" s="2" t="s">
        <v>79</v>
      </c>
      <c r="P143" s="2" t="s">
        <v>1978</v>
      </c>
      <c r="Q143" s="2" t="s">
        <v>81</v>
      </c>
      <c r="R143" s="2" t="s">
        <v>82</v>
      </c>
      <c r="S143" s="2" t="s">
        <v>221</v>
      </c>
      <c r="T143" s="2" t="s">
        <v>2118</v>
      </c>
      <c r="U143" s="2" t="s">
        <v>693</v>
      </c>
      <c r="V143" s="2" t="s">
        <v>86</v>
      </c>
      <c r="W143" s="2">
        <v>2020</v>
      </c>
      <c r="X143" s="2">
        <v>70</v>
      </c>
      <c r="Y143" s="2">
        <v>80</v>
      </c>
      <c r="Z143" s="2">
        <v>88</v>
      </c>
      <c r="AA143" s="2"/>
      <c r="AB143" s="2"/>
      <c r="AC143" s="2"/>
      <c r="AD143" s="2" t="s">
        <v>2119</v>
      </c>
      <c r="AE143" s="2" t="s">
        <v>79</v>
      </c>
      <c r="AF143" s="2" t="s">
        <v>2120</v>
      </c>
      <c r="AG143" s="2" t="s">
        <v>389</v>
      </c>
      <c r="AH143" s="2" t="s">
        <v>212</v>
      </c>
      <c r="AI143" s="2" t="s">
        <v>2121</v>
      </c>
      <c r="AJ143" s="2" t="s">
        <v>2122</v>
      </c>
      <c r="AK143" s="2" t="s">
        <v>2123</v>
      </c>
      <c r="AL143" s="2" t="s">
        <v>79</v>
      </c>
      <c r="AM143" s="2" t="s">
        <v>79</v>
      </c>
      <c r="AN143" s="2" t="s">
        <v>79</v>
      </c>
      <c r="AO143" s="2" t="s">
        <v>79</v>
      </c>
      <c r="AP143" s="2" t="s">
        <v>145</v>
      </c>
      <c r="AQ143" s="2" t="s">
        <v>2093</v>
      </c>
      <c r="AR143" s="2" t="s">
        <v>212</v>
      </c>
      <c r="AS143" s="2" t="s">
        <v>3305</v>
      </c>
      <c r="AT143" s="2" t="s">
        <v>79</v>
      </c>
      <c r="AU143" s="2" t="s">
        <v>79</v>
      </c>
      <c r="AV143" s="2" t="s">
        <v>79</v>
      </c>
      <c r="AW143" s="2" t="s">
        <v>79</v>
      </c>
      <c r="AX143" s="2" t="s">
        <v>79</v>
      </c>
      <c r="AY143" s="2" t="s">
        <v>79</v>
      </c>
      <c r="AZ143" s="2" t="s">
        <v>79</v>
      </c>
      <c r="BA143" s="2" t="s">
        <v>79</v>
      </c>
      <c r="BB143" s="2" t="s">
        <v>79</v>
      </c>
      <c r="BC143" s="2" t="s">
        <v>79</v>
      </c>
      <c r="BD143" s="2" t="s">
        <v>79</v>
      </c>
      <c r="BE143" s="2" t="s">
        <v>79</v>
      </c>
      <c r="BF143" s="2" t="s">
        <v>79</v>
      </c>
      <c r="BG143" s="2" t="s">
        <v>79</v>
      </c>
      <c r="BH143" s="2" t="s">
        <v>79</v>
      </c>
      <c r="BI143" s="2" t="s">
        <v>79</v>
      </c>
      <c r="BJ143" s="2" t="s">
        <v>2124</v>
      </c>
      <c r="BK143" s="2" t="s">
        <v>2125</v>
      </c>
      <c r="BL143" s="2" t="s">
        <v>130</v>
      </c>
      <c r="BM143" s="2" t="s">
        <v>1274</v>
      </c>
      <c r="BN143" s="2" t="s">
        <v>2126</v>
      </c>
      <c r="BO143" s="2" t="s">
        <v>2127</v>
      </c>
      <c r="BP143" s="2" t="s">
        <v>122</v>
      </c>
      <c r="BQ143" s="2" t="s">
        <v>1274</v>
      </c>
      <c r="BR143" s="2" t="s">
        <v>2128</v>
      </c>
      <c r="BS143" s="2" t="s">
        <v>79</v>
      </c>
      <c r="BT143" s="2" t="s">
        <v>212</v>
      </c>
      <c r="BU143" s="2" t="s">
        <v>2129</v>
      </c>
      <c r="BV143" s="2" t="s">
        <v>2130</v>
      </c>
      <c r="BW143" s="2" t="s">
        <v>105</v>
      </c>
      <c r="BX143" s="2" t="s">
        <v>106</v>
      </c>
      <c r="BY143" s="2">
        <v>1670</v>
      </c>
      <c r="BZ143" s="2">
        <v>200</v>
      </c>
      <c r="CA143" s="2">
        <v>1000000</v>
      </c>
      <c r="CB143" s="2">
        <v>0</v>
      </c>
      <c r="CC143" s="2">
        <v>1</v>
      </c>
      <c r="CD143" s="3">
        <f>_xlfn.IFNA(VLOOKUP(M143,Sheet1!$B$4:$D$10,2,FALSE),"")</f>
        <v>121</v>
      </c>
      <c r="CE143" s="3">
        <f>_xlfn.IFNA(VLOOKUP(M143,Sheet1!$B$4:$D$10,3,FALSE),"")</f>
        <v>121</v>
      </c>
      <c r="CF143" s="3" t="str">
        <f t="shared" si="4"/>
        <v>tidak</v>
      </c>
      <c r="CG143" s="3" t="str">
        <f t="shared" si="5"/>
        <v>tidak</v>
      </c>
    </row>
    <row r="144" spans="1:85" x14ac:dyDescent="0.25">
      <c r="A144" s="2">
        <v>143</v>
      </c>
      <c r="B144" s="2">
        <v>21211010</v>
      </c>
      <c r="C144" s="2" t="s">
        <v>2131</v>
      </c>
      <c r="D144" s="2" t="s">
        <v>75</v>
      </c>
      <c r="E144" s="2" t="s">
        <v>76</v>
      </c>
      <c r="F144" s="2" t="s">
        <v>1976</v>
      </c>
      <c r="G144" s="2">
        <v>2101</v>
      </c>
      <c r="H144" s="2" t="s">
        <v>3919</v>
      </c>
      <c r="I144" s="2" t="s">
        <v>3910</v>
      </c>
      <c r="J144" s="2" t="str">
        <f>IF(AND(K144=0,L144=0)=TRUE,"",IF(AND(K144&gt;0,L144&gt;0)=TRUE,VLOOKUP(LEFT(L144,4)*1,[1]PRODI_2019!$D$2:$E$70,2,FALSE),M144))</f>
        <v/>
      </c>
      <c r="K144" s="2">
        <f>_xlfn.IFNA(VLOOKUP(B144,[2]Data!$J$2:$K$224,1,FALSE),0)</f>
        <v>0</v>
      </c>
      <c r="L144" s="2">
        <f>_xlfn.IFNA(VLOOKUP(B144,[2]Data!$J$2:$K$224,2,FALSE),0)</f>
        <v>0</v>
      </c>
      <c r="M144" s="2" t="s">
        <v>1977</v>
      </c>
      <c r="N144" s="2" t="s">
        <v>79</v>
      </c>
      <c r="O144" s="2" t="s">
        <v>79</v>
      </c>
      <c r="P144" s="2" t="s">
        <v>1978</v>
      </c>
      <c r="Q144" s="2" t="s">
        <v>81</v>
      </c>
      <c r="R144" s="2" t="s">
        <v>82</v>
      </c>
      <c r="S144" s="2" t="s">
        <v>339</v>
      </c>
      <c r="T144" s="2" t="s">
        <v>453</v>
      </c>
      <c r="U144" s="2" t="s">
        <v>113</v>
      </c>
      <c r="V144" s="2" t="s">
        <v>161</v>
      </c>
      <c r="W144" s="2">
        <v>2021</v>
      </c>
      <c r="X144" s="2">
        <v>83</v>
      </c>
      <c r="Y144" s="2">
        <v>87</v>
      </c>
      <c r="Z144" s="2">
        <v>87</v>
      </c>
      <c r="AA144" s="2"/>
      <c r="AB144" s="2"/>
      <c r="AC144" s="2"/>
      <c r="AD144" s="2" t="s">
        <v>2132</v>
      </c>
      <c r="AE144" s="2" t="s">
        <v>2133</v>
      </c>
      <c r="AF144" s="2" t="s">
        <v>2134</v>
      </c>
      <c r="AG144" s="2" t="s">
        <v>2135</v>
      </c>
      <c r="AH144" s="2" t="s">
        <v>186</v>
      </c>
      <c r="AI144" s="2" t="s">
        <v>2136</v>
      </c>
      <c r="AJ144" s="2" t="s">
        <v>2137</v>
      </c>
      <c r="AK144" s="2" t="s">
        <v>2138</v>
      </c>
      <c r="AL144" s="2" t="s">
        <v>2139</v>
      </c>
      <c r="AM144" s="2" t="s">
        <v>2140</v>
      </c>
      <c r="AN144" s="2" t="s">
        <v>2140</v>
      </c>
      <c r="AO144" s="2" t="s">
        <v>2141</v>
      </c>
      <c r="AP144" s="2" t="s">
        <v>145</v>
      </c>
      <c r="AQ144" s="2" t="s">
        <v>1771</v>
      </c>
      <c r="AR144" s="2" t="s">
        <v>186</v>
      </c>
      <c r="AS144" s="2" t="s">
        <v>3305</v>
      </c>
      <c r="AT144" s="2" t="s">
        <v>79</v>
      </c>
      <c r="AU144" s="2" t="s">
        <v>79</v>
      </c>
      <c r="AV144" s="2" t="s">
        <v>79</v>
      </c>
      <c r="AW144" s="2" t="s">
        <v>79</v>
      </c>
      <c r="AX144" s="2" t="s">
        <v>79</v>
      </c>
      <c r="AY144" s="2" t="s">
        <v>79</v>
      </c>
      <c r="AZ144" s="2" t="s">
        <v>79</v>
      </c>
      <c r="BA144" s="2" t="s">
        <v>79</v>
      </c>
      <c r="BB144" s="2" t="s">
        <v>79</v>
      </c>
      <c r="BC144" s="2" t="s">
        <v>79</v>
      </c>
      <c r="BD144" s="2" t="s">
        <v>79</v>
      </c>
      <c r="BE144" s="2" t="s">
        <v>79</v>
      </c>
      <c r="BF144" s="2" t="s">
        <v>79</v>
      </c>
      <c r="BG144" s="2" t="s">
        <v>79</v>
      </c>
      <c r="BH144" s="2" t="s">
        <v>79</v>
      </c>
      <c r="BI144" s="2" t="s">
        <v>79</v>
      </c>
      <c r="BJ144" s="2" t="s">
        <v>2142</v>
      </c>
      <c r="BK144" s="2" t="s">
        <v>2143</v>
      </c>
      <c r="BL144" s="2" t="s">
        <v>2139</v>
      </c>
      <c r="BM144" s="2" t="s">
        <v>99</v>
      </c>
      <c r="BN144" s="2" t="s">
        <v>2144</v>
      </c>
      <c r="BO144" s="2" t="s">
        <v>2145</v>
      </c>
      <c r="BP144" s="2" t="s">
        <v>130</v>
      </c>
      <c r="BQ144" s="2" t="s">
        <v>99</v>
      </c>
      <c r="BR144" s="2" t="s">
        <v>2133</v>
      </c>
      <c r="BS144" s="2" t="s">
        <v>79</v>
      </c>
      <c r="BT144" s="2" t="s">
        <v>186</v>
      </c>
      <c r="BU144" s="2" t="s">
        <v>2146</v>
      </c>
      <c r="BV144" s="2" t="s">
        <v>2147</v>
      </c>
      <c r="BW144" s="2" t="s">
        <v>105</v>
      </c>
      <c r="BX144" s="2" t="s">
        <v>134</v>
      </c>
      <c r="BY144" s="2">
        <v>15</v>
      </c>
      <c r="BZ144" s="2">
        <v>400</v>
      </c>
      <c r="CA144" s="2">
        <v>5000000</v>
      </c>
      <c r="CB144" s="2">
        <v>1000000</v>
      </c>
      <c r="CC144" s="2">
        <v>3</v>
      </c>
      <c r="CD144" s="3">
        <f>_xlfn.IFNA(VLOOKUP(M144,Sheet1!$B$4:$D$10,2,FALSE),"")</f>
        <v>121</v>
      </c>
      <c r="CE144" s="3">
        <f>_xlfn.IFNA(VLOOKUP(M144,Sheet1!$B$4:$D$10,3,FALSE),"")</f>
        <v>121</v>
      </c>
      <c r="CF144" s="3" t="str">
        <f t="shared" si="4"/>
        <v>tidak</v>
      </c>
      <c r="CG144" s="3" t="str">
        <f t="shared" si="5"/>
        <v>tidak</v>
      </c>
    </row>
    <row r="145" spans="1:85" x14ac:dyDescent="0.25">
      <c r="A145" s="2">
        <v>144</v>
      </c>
      <c r="B145" s="2">
        <v>21211011</v>
      </c>
      <c r="C145" s="2" t="s">
        <v>2148</v>
      </c>
      <c r="D145" s="2" t="s">
        <v>75</v>
      </c>
      <c r="E145" s="2" t="s">
        <v>76</v>
      </c>
      <c r="F145" s="2" t="s">
        <v>1976</v>
      </c>
      <c r="G145" s="2">
        <v>2101</v>
      </c>
      <c r="H145" s="2" t="s">
        <v>3919</v>
      </c>
      <c r="I145" s="2" t="s">
        <v>3910</v>
      </c>
      <c r="J145" s="2" t="str">
        <f>IF(AND(K145=0,L145=0)=TRUE,"",IF(AND(K145&gt;0,L145&gt;0)=TRUE,VLOOKUP(LEFT(L145,4)*1,[1]PRODI_2019!$D$2:$E$70,2,FALSE),M145))</f>
        <v>KEPERAWATAN D3</v>
      </c>
      <c r="K145" s="2">
        <f>_xlfn.IFNA(VLOOKUP(B145,[2]Data!$J$2:$K$224,1,FALSE),0)</f>
        <v>21211011</v>
      </c>
      <c r="L145" s="2">
        <f>_xlfn.IFNA(VLOOKUP(B145,[2]Data!$J$2:$K$224,2,FALSE),0)</f>
        <v>8801210035</v>
      </c>
      <c r="M145" s="2" t="s">
        <v>1977</v>
      </c>
      <c r="N145" s="2" t="s">
        <v>79</v>
      </c>
      <c r="O145" s="2" t="s">
        <v>79</v>
      </c>
      <c r="P145" s="2" t="s">
        <v>1978</v>
      </c>
      <c r="Q145" s="2" t="s">
        <v>81</v>
      </c>
      <c r="R145" s="2" t="s">
        <v>82</v>
      </c>
      <c r="S145" s="2" t="s">
        <v>83</v>
      </c>
      <c r="T145" s="2" t="s">
        <v>2149</v>
      </c>
      <c r="U145" s="2" t="s">
        <v>160</v>
      </c>
      <c r="V145" s="2" t="s">
        <v>161</v>
      </c>
      <c r="W145" s="2">
        <v>2020</v>
      </c>
      <c r="X145" s="2">
        <v>78</v>
      </c>
      <c r="Y145" s="2">
        <v>87</v>
      </c>
      <c r="Z145" s="2">
        <v>82</v>
      </c>
      <c r="AA145" s="2"/>
      <c r="AB145" s="2"/>
      <c r="AC145" s="2"/>
      <c r="AD145" s="2" t="s">
        <v>2150</v>
      </c>
      <c r="AE145" s="2" t="s">
        <v>123</v>
      </c>
      <c r="AF145" s="2" t="s">
        <v>2151</v>
      </c>
      <c r="AG145" s="2" t="s">
        <v>2152</v>
      </c>
      <c r="AH145" s="2" t="s">
        <v>90</v>
      </c>
      <c r="AI145" s="2" t="s">
        <v>2153</v>
      </c>
      <c r="AJ145" s="2" t="s">
        <v>2154</v>
      </c>
      <c r="AK145" s="2" t="s">
        <v>2155</v>
      </c>
      <c r="AL145" s="2" t="s">
        <v>130</v>
      </c>
      <c r="AM145" s="2" t="s">
        <v>79</v>
      </c>
      <c r="AN145" s="2" t="s">
        <v>79</v>
      </c>
      <c r="AO145" s="2" t="s">
        <v>79</v>
      </c>
      <c r="AP145" s="2" t="s">
        <v>145</v>
      </c>
      <c r="AQ145" s="2" t="s">
        <v>2156</v>
      </c>
      <c r="AR145" s="2" t="s">
        <v>90</v>
      </c>
      <c r="AS145" s="2" t="s">
        <v>3305</v>
      </c>
      <c r="AT145" s="2" t="s">
        <v>79</v>
      </c>
      <c r="AU145" s="2" t="s">
        <v>79</v>
      </c>
      <c r="AV145" s="2" t="s">
        <v>79</v>
      </c>
      <c r="AW145" s="2" t="s">
        <v>79</v>
      </c>
      <c r="AX145" s="2" t="s">
        <v>79</v>
      </c>
      <c r="AY145" s="2" t="s">
        <v>79</v>
      </c>
      <c r="AZ145" s="2" t="s">
        <v>79</v>
      </c>
      <c r="BA145" s="2" t="s">
        <v>79</v>
      </c>
      <c r="BB145" s="2" t="s">
        <v>79</v>
      </c>
      <c r="BC145" s="2" t="s">
        <v>79</v>
      </c>
      <c r="BD145" s="2" t="s">
        <v>79</v>
      </c>
      <c r="BE145" s="2" t="s">
        <v>79</v>
      </c>
      <c r="BF145" s="2" t="s">
        <v>79</v>
      </c>
      <c r="BG145" s="2" t="s">
        <v>79</v>
      </c>
      <c r="BH145" s="2" t="s">
        <v>79</v>
      </c>
      <c r="BI145" s="2" t="s">
        <v>79</v>
      </c>
      <c r="BJ145" s="2" t="s">
        <v>2157</v>
      </c>
      <c r="BK145" s="2" t="s">
        <v>2158</v>
      </c>
      <c r="BL145" s="2" t="s">
        <v>214</v>
      </c>
      <c r="BM145" s="2" t="s">
        <v>99</v>
      </c>
      <c r="BN145" s="2" t="s">
        <v>2159</v>
      </c>
      <c r="BO145" s="2" t="s">
        <v>2160</v>
      </c>
      <c r="BP145" s="2" t="s">
        <v>122</v>
      </c>
      <c r="BQ145" s="2" t="s">
        <v>152</v>
      </c>
      <c r="BR145" s="2" t="s">
        <v>2161</v>
      </c>
      <c r="BS145" s="2" t="s">
        <v>79</v>
      </c>
      <c r="BT145" s="2" t="s">
        <v>90</v>
      </c>
      <c r="BU145" s="2" t="s">
        <v>2153</v>
      </c>
      <c r="BV145" s="2" t="s">
        <v>2162</v>
      </c>
      <c r="BW145" s="2" t="s">
        <v>276</v>
      </c>
      <c r="BX145" s="2" t="s">
        <v>106</v>
      </c>
      <c r="BY145" s="2">
        <v>525</v>
      </c>
      <c r="BZ145" s="2">
        <v>120</v>
      </c>
      <c r="CA145" s="2">
        <v>2000000</v>
      </c>
      <c r="CB145" s="2">
        <v>0</v>
      </c>
      <c r="CC145" s="2">
        <v>3</v>
      </c>
      <c r="CD145" s="3">
        <f>_xlfn.IFNA(VLOOKUP(M145,Sheet1!$B$4:$D$10,2,FALSE),"")</f>
        <v>121</v>
      </c>
      <c r="CE145" s="3">
        <f>_xlfn.IFNA(VLOOKUP(M145,Sheet1!$B$4:$D$10,3,FALSE),"")</f>
        <v>121</v>
      </c>
      <c r="CF145" s="3" t="str">
        <f t="shared" si="4"/>
        <v>lulus</v>
      </c>
      <c r="CG145" s="3" t="str">
        <f t="shared" si="5"/>
        <v>diterima</v>
      </c>
    </row>
    <row r="146" spans="1:85" x14ac:dyDescent="0.25">
      <c r="A146" s="2">
        <v>145</v>
      </c>
      <c r="B146" s="2">
        <v>21211021</v>
      </c>
      <c r="C146" s="2" t="s">
        <v>2163</v>
      </c>
      <c r="D146" s="2" t="s">
        <v>75</v>
      </c>
      <c r="E146" s="2" t="s">
        <v>76</v>
      </c>
      <c r="F146" s="2" t="s">
        <v>1976</v>
      </c>
      <c r="G146" s="2">
        <v>2101</v>
      </c>
      <c r="H146" s="2" t="s">
        <v>3919</v>
      </c>
      <c r="I146" s="2" t="s">
        <v>3910</v>
      </c>
      <c r="J146" s="2" t="str">
        <f>IF(AND(K146=0,L146=0)=TRUE,"",IF(AND(K146&gt;0,L146&gt;0)=TRUE,VLOOKUP(LEFT(L146,4)*1,[1]PRODI_2019!$D$2:$E$70,2,FALSE),M146))</f>
        <v>KEPERAWATAN D3</v>
      </c>
      <c r="K146" s="2">
        <f>_xlfn.IFNA(VLOOKUP(B146,[2]Data!$J$2:$K$224,1,FALSE),0)</f>
        <v>21211021</v>
      </c>
      <c r="L146" s="2">
        <f>_xlfn.IFNA(VLOOKUP(B146,[2]Data!$J$2:$K$224,2,FALSE),0)</f>
        <v>8801210028</v>
      </c>
      <c r="M146" s="2" t="s">
        <v>1977</v>
      </c>
      <c r="N146" s="2" t="s">
        <v>79</v>
      </c>
      <c r="O146" s="2" t="s">
        <v>79</v>
      </c>
      <c r="P146" s="2" t="s">
        <v>1978</v>
      </c>
      <c r="Q146" s="2" t="s">
        <v>81</v>
      </c>
      <c r="R146" s="2" t="s">
        <v>82</v>
      </c>
      <c r="S146" s="2" t="s">
        <v>221</v>
      </c>
      <c r="T146" s="2" t="s">
        <v>1162</v>
      </c>
      <c r="U146" s="2" t="s">
        <v>160</v>
      </c>
      <c r="V146" s="2" t="s">
        <v>161</v>
      </c>
      <c r="W146" s="2">
        <v>2021</v>
      </c>
      <c r="X146" s="2"/>
      <c r="Y146" s="2"/>
      <c r="Z146" s="2"/>
      <c r="AA146" s="2"/>
      <c r="AB146" s="2"/>
      <c r="AC146" s="2"/>
      <c r="AD146" s="2" t="s">
        <v>2164</v>
      </c>
      <c r="AE146" s="2" t="s">
        <v>79</v>
      </c>
      <c r="AF146" s="2" t="s">
        <v>2165</v>
      </c>
      <c r="AG146" s="2" t="s">
        <v>2166</v>
      </c>
      <c r="AH146" s="2" t="s">
        <v>165</v>
      </c>
      <c r="AI146" s="2" t="s">
        <v>2167</v>
      </c>
      <c r="AJ146" s="2" t="s">
        <v>2168</v>
      </c>
      <c r="AK146" s="2" t="s">
        <v>2169</v>
      </c>
      <c r="AL146" s="2" t="s">
        <v>79</v>
      </c>
      <c r="AM146" s="2" t="s">
        <v>79</v>
      </c>
      <c r="AN146" s="2" t="s">
        <v>79</v>
      </c>
      <c r="AO146" s="2" t="s">
        <v>79</v>
      </c>
      <c r="AP146" s="2" t="s">
        <v>94</v>
      </c>
      <c r="AQ146" s="2" t="s">
        <v>2170</v>
      </c>
      <c r="AR146" s="2" t="s">
        <v>165</v>
      </c>
      <c r="AS146" s="2" t="s">
        <v>3305</v>
      </c>
      <c r="AT146" s="2" t="s">
        <v>79</v>
      </c>
      <c r="AU146" s="2" t="s">
        <v>79</v>
      </c>
      <c r="AV146" s="2" t="s">
        <v>79</v>
      </c>
      <c r="AW146" s="2" t="s">
        <v>79</v>
      </c>
      <c r="AX146" s="2" t="s">
        <v>79</v>
      </c>
      <c r="AY146" s="2" t="s">
        <v>79</v>
      </c>
      <c r="AZ146" s="2" t="s">
        <v>79</v>
      </c>
      <c r="BA146" s="2" t="s">
        <v>79</v>
      </c>
      <c r="BB146" s="2" t="s">
        <v>79</v>
      </c>
      <c r="BC146" s="2" t="s">
        <v>79</v>
      </c>
      <c r="BD146" s="2" t="s">
        <v>79</v>
      </c>
      <c r="BE146" s="2" t="s">
        <v>79</v>
      </c>
      <c r="BF146" s="2" t="s">
        <v>79</v>
      </c>
      <c r="BG146" s="2" t="s">
        <v>79</v>
      </c>
      <c r="BH146" s="2" t="s">
        <v>79</v>
      </c>
      <c r="BI146" s="2" t="s">
        <v>79</v>
      </c>
      <c r="BJ146" s="2" t="s">
        <v>2171</v>
      </c>
      <c r="BK146" s="2" t="s">
        <v>2172</v>
      </c>
      <c r="BL146" s="2" t="s">
        <v>172</v>
      </c>
      <c r="BM146" s="2" t="s">
        <v>99</v>
      </c>
      <c r="BN146" s="2" t="s">
        <v>2173</v>
      </c>
      <c r="BO146" s="2" t="s">
        <v>2174</v>
      </c>
      <c r="BP146" s="2" t="s">
        <v>122</v>
      </c>
      <c r="BQ146" s="2" t="s">
        <v>102</v>
      </c>
      <c r="BR146" s="2" t="s">
        <v>2175</v>
      </c>
      <c r="BS146" s="2" t="s">
        <v>79</v>
      </c>
      <c r="BT146" s="2" t="s">
        <v>165</v>
      </c>
      <c r="BU146" s="2" t="s">
        <v>2176</v>
      </c>
      <c r="BV146" s="2" t="s">
        <v>585</v>
      </c>
      <c r="BW146" s="2" t="s">
        <v>105</v>
      </c>
      <c r="BX146" s="2" t="s">
        <v>106</v>
      </c>
      <c r="BY146" s="2">
        <v>762</v>
      </c>
      <c r="BZ146" s="2">
        <v>150</v>
      </c>
      <c r="CA146" s="2">
        <v>4500000</v>
      </c>
      <c r="CB146" s="2">
        <v>600000</v>
      </c>
      <c r="CC146" s="2">
        <v>1</v>
      </c>
      <c r="CD146" s="3">
        <f>_xlfn.IFNA(VLOOKUP(M146,Sheet1!$B$4:$D$10,2,FALSE),"")</f>
        <v>121</v>
      </c>
      <c r="CE146" s="3">
        <f>_xlfn.IFNA(VLOOKUP(M146,Sheet1!$B$4:$D$10,3,FALSE),"")</f>
        <v>121</v>
      </c>
      <c r="CF146" s="3" t="str">
        <f t="shared" si="4"/>
        <v>lulus</v>
      </c>
      <c r="CG146" s="3" t="str">
        <f t="shared" si="5"/>
        <v>diterima</v>
      </c>
    </row>
    <row r="147" spans="1:85" x14ac:dyDescent="0.25">
      <c r="A147" s="2">
        <v>146</v>
      </c>
      <c r="B147" s="2">
        <v>21211023</v>
      </c>
      <c r="C147" s="2" t="s">
        <v>2177</v>
      </c>
      <c r="D147" s="2" t="s">
        <v>75</v>
      </c>
      <c r="E147" s="2" t="s">
        <v>76</v>
      </c>
      <c r="F147" s="2" t="s">
        <v>1976</v>
      </c>
      <c r="G147" s="2">
        <v>2101</v>
      </c>
      <c r="H147" s="2" t="s">
        <v>3919</v>
      </c>
      <c r="I147" s="2" t="s">
        <v>3910</v>
      </c>
      <c r="J147" s="2" t="str">
        <f>IF(AND(K147=0,L147=0)=TRUE,"",IF(AND(K147&gt;0,L147&gt;0)=TRUE,VLOOKUP(LEFT(L147,4)*1,[1]PRODI_2019!$D$2:$E$70,2,FALSE),M147))</f>
        <v>KEPERAWATAN D3</v>
      </c>
      <c r="K147" s="2">
        <f>_xlfn.IFNA(VLOOKUP(B147,[2]Data!$J$2:$K$224,1,FALSE),0)</f>
        <v>21211023</v>
      </c>
      <c r="L147" s="2">
        <f>_xlfn.IFNA(VLOOKUP(B147,[2]Data!$J$2:$K$224,2,FALSE),0)</f>
        <v>8801210055</v>
      </c>
      <c r="M147" s="2" t="s">
        <v>1977</v>
      </c>
      <c r="N147" s="2" t="s">
        <v>79</v>
      </c>
      <c r="O147" s="2" t="s">
        <v>79</v>
      </c>
      <c r="P147" s="2" t="s">
        <v>1978</v>
      </c>
      <c r="Q147" s="2" t="s">
        <v>81</v>
      </c>
      <c r="R147" s="2" t="s">
        <v>82</v>
      </c>
      <c r="S147" s="2" t="s">
        <v>83</v>
      </c>
      <c r="T147" s="2" t="s">
        <v>2178</v>
      </c>
      <c r="U147" s="2" t="s">
        <v>160</v>
      </c>
      <c r="V147" s="2" t="s">
        <v>161</v>
      </c>
      <c r="W147" s="2">
        <v>2019</v>
      </c>
      <c r="X147" s="2">
        <v>45</v>
      </c>
      <c r="Y147" s="2">
        <v>40</v>
      </c>
      <c r="Z147" s="2">
        <v>54</v>
      </c>
      <c r="AA147" s="2"/>
      <c r="AB147" s="2"/>
      <c r="AC147" s="2"/>
      <c r="AD147" s="2" t="s">
        <v>2179</v>
      </c>
      <c r="AE147" s="2" t="s">
        <v>2180</v>
      </c>
      <c r="AF147" s="2" t="s">
        <v>1423</v>
      </c>
      <c r="AG147" s="2" t="s">
        <v>2181</v>
      </c>
      <c r="AH147" s="2" t="s">
        <v>90</v>
      </c>
      <c r="AI147" s="2" t="s">
        <v>2182</v>
      </c>
      <c r="AJ147" s="2" t="s">
        <v>2183</v>
      </c>
      <c r="AK147" s="2" t="s">
        <v>2184</v>
      </c>
      <c r="AL147" s="2" t="s">
        <v>122</v>
      </c>
      <c r="AM147" s="2" t="s">
        <v>123</v>
      </c>
      <c r="AN147" s="2" t="s">
        <v>123</v>
      </c>
      <c r="AO147" s="2" t="s">
        <v>123</v>
      </c>
      <c r="AP147" s="2" t="s">
        <v>145</v>
      </c>
      <c r="AQ147" s="2" t="s">
        <v>2109</v>
      </c>
      <c r="AR147" s="2" t="s">
        <v>90</v>
      </c>
      <c r="AS147" s="2" t="s">
        <v>3305</v>
      </c>
      <c r="AT147" s="2" t="s">
        <v>79</v>
      </c>
      <c r="AU147" s="2" t="s">
        <v>79</v>
      </c>
      <c r="AV147" s="2" t="s">
        <v>79</v>
      </c>
      <c r="AW147" s="2" t="s">
        <v>79</v>
      </c>
      <c r="AX147" s="2" t="s">
        <v>79</v>
      </c>
      <c r="AY147" s="2" t="s">
        <v>79</v>
      </c>
      <c r="AZ147" s="2" t="s">
        <v>79</v>
      </c>
      <c r="BA147" s="2" t="s">
        <v>79</v>
      </c>
      <c r="BB147" s="2" t="s">
        <v>79</v>
      </c>
      <c r="BC147" s="2" t="s">
        <v>79</v>
      </c>
      <c r="BD147" s="2" t="s">
        <v>79</v>
      </c>
      <c r="BE147" s="2" t="s">
        <v>79</v>
      </c>
      <c r="BF147" s="2" t="s">
        <v>79</v>
      </c>
      <c r="BG147" s="2" t="s">
        <v>79</v>
      </c>
      <c r="BH147" s="2" t="s">
        <v>79</v>
      </c>
      <c r="BI147" s="2" t="s">
        <v>79</v>
      </c>
      <c r="BJ147" s="2" t="s">
        <v>2185</v>
      </c>
      <c r="BK147" s="2" t="s">
        <v>2186</v>
      </c>
      <c r="BL147" s="2" t="s">
        <v>122</v>
      </c>
      <c r="BM147" s="2" t="s">
        <v>102</v>
      </c>
      <c r="BN147" s="2" t="s">
        <v>2187</v>
      </c>
      <c r="BO147" s="2" t="s">
        <v>2188</v>
      </c>
      <c r="BP147" s="2" t="s">
        <v>122</v>
      </c>
      <c r="BQ147" s="2" t="s">
        <v>152</v>
      </c>
      <c r="BR147" s="2" t="s">
        <v>2189</v>
      </c>
      <c r="BS147" s="2" t="s">
        <v>79</v>
      </c>
      <c r="BT147" s="2" t="s">
        <v>90</v>
      </c>
      <c r="BU147" s="2" t="s">
        <v>2190</v>
      </c>
      <c r="BV147" s="2" t="s">
        <v>1063</v>
      </c>
      <c r="BW147" s="2" t="s">
        <v>105</v>
      </c>
      <c r="BX147" s="2" t="s">
        <v>106</v>
      </c>
      <c r="BY147" s="2">
        <v>1370</v>
      </c>
      <c r="BZ147" s="2">
        <v>60</v>
      </c>
      <c r="CA147" s="2">
        <v>2500000</v>
      </c>
      <c r="CB147" s="2">
        <v>0</v>
      </c>
      <c r="CC147" s="2">
        <v>2</v>
      </c>
      <c r="CD147" s="3">
        <f>_xlfn.IFNA(VLOOKUP(M147,Sheet1!$B$4:$D$10,2,FALSE),"")</f>
        <v>121</v>
      </c>
      <c r="CE147" s="3">
        <f>_xlfn.IFNA(VLOOKUP(M147,Sheet1!$B$4:$D$10,3,FALSE),"")</f>
        <v>121</v>
      </c>
      <c r="CF147" s="3" t="str">
        <f t="shared" si="4"/>
        <v>lulus</v>
      </c>
      <c r="CG147" s="3" t="str">
        <f t="shared" si="5"/>
        <v>diterima</v>
      </c>
    </row>
    <row r="148" spans="1:85" x14ac:dyDescent="0.25">
      <c r="A148" s="2">
        <v>147</v>
      </c>
      <c r="B148" s="2">
        <v>21211025</v>
      </c>
      <c r="C148" s="2" t="s">
        <v>2191</v>
      </c>
      <c r="D148" s="2" t="s">
        <v>75</v>
      </c>
      <c r="E148" s="2" t="s">
        <v>76</v>
      </c>
      <c r="F148" s="2" t="s">
        <v>1976</v>
      </c>
      <c r="G148" s="2">
        <v>2101</v>
      </c>
      <c r="H148" s="2" t="s">
        <v>3919</v>
      </c>
      <c r="I148" s="2" t="s">
        <v>3910</v>
      </c>
      <c r="J148" s="2" t="str">
        <f>IF(AND(K148=0,L148=0)=TRUE,"",IF(AND(K148&gt;0,L148&gt;0)=TRUE,VLOOKUP(LEFT(L148,4)*1,[1]PRODI_2019!$D$2:$E$70,2,FALSE),M148))</f>
        <v/>
      </c>
      <c r="K148" s="2">
        <f>_xlfn.IFNA(VLOOKUP(B148,[2]Data!$J$2:$K$224,1,FALSE),0)</f>
        <v>0</v>
      </c>
      <c r="L148" s="2">
        <f>_xlfn.IFNA(VLOOKUP(B148,[2]Data!$J$2:$K$224,2,FALSE),0)</f>
        <v>0</v>
      </c>
      <c r="M148" s="2" t="s">
        <v>1977</v>
      </c>
      <c r="N148" s="2" t="s">
        <v>79</v>
      </c>
      <c r="O148" s="2" t="s">
        <v>79</v>
      </c>
      <c r="P148" s="2" t="s">
        <v>1978</v>
      </c>
      <c r="Q148" s="2" t="s">
        <v>110</v>
      </c>
      <c r="R148" s="2" t="s">
        <v>82</v>
      </c>
      <c r="S148" s="2" t="s">
        <v>221</v>
      </c>
      <c r="T148" s="2" t="s">
        <v>896</v>
      </c>
      <c r="U148" s="2" t="s">
        <v>113</v>
      </c>
      <c r="V148" s="2" t="s">
        <v>114</v>
      </c>
      <c r="W148" s="2">
        <v>2021</v>
      </c>
      <c r="X148" s="2"/>
      <c r="Y148" s="2"/>
      <c r="Z148" s="2"/>
      <c r="AA148" s="2"/>
      <c r="AB148" s="2"/>
      <c r="AC148" s="2"/>
      <c r="AD148" s="2" t="s">
        <v>2192</v>
      </c>
      <c r="AE148" s="2" t="s">
        <v>2193</v>
      </c>
      <c r="AF148" s="2" t="s">
        <v>2194</v>
      </c>
      <c r="AG148" s="2" t="s">
        <v>2195</v>
      </c>
      <c r="AH148" s="2" t="s">
        <v>165</v>
      </c>
      <c r="AI148" s="2" t="s">
        <v>2196</v>
      </c>
      <c r="AJ148" s="2" t="s">
        <v>2197</v>
      </c>
      <c r="AK148" s="2" t="s">
        <v>2198</v>
      </c>
      <c r="AL148" s="2" t="s">
        <v>122</v>
      </c>
      <c r="AM148" s="2" t="s">
        <v>1443</v>
      </c>
      <c r="AN148" s="2" t="s">
        <v>710</v>
      </c>
      <c r="AO148" s="2" t="s">
        <v>2199</v>
      </c>
      <c r="AP148" s="2" t="s">
        <v>233</v>
      </c>
      <c r="AQ148" s="2" t="s">
        <v>2200</v>
      </c>
      <c r="AR148" s="2" t="s">
        <v>118</v>
      </c>
      <c r="AS148" s="2" t="s">
        <v>3305</v>
      </c>
      <c r="AT148" s="2" t="s">
        <v>79</v>
      </c>
      <c r="AU148" s="2" t="s">
        <v>79</v>
      </c>
      <c r="AV148" s="2" t="s">
        <v>79</v>
      </c>
      <c r="AW148" s="2" t="s">
        <v>79</v>
      </c>
      <c r="AX148" s="2" t="s">
        <v>79</v>
      </c>
      <c r="AY148" s="2" t="s">
        <v>79</v>
      </c>
      <c r="AZ148" s="2" t="s">
        <v>79</v>
      </c>
      <c r="BA148" s="2" t="s">
        <v>79</v>
      </c>
      <c r="BB148" s="2" t="s">
        <v>79</v>
      </c>
      <c r="BC148" s="2" t="s">
        <v>79</v>
      </c>
      <c r="BD148" s="2" t="s">
        <v>79</v>
      </c>
      <c r="BE148" s="2" t="s">
        <v>79</v>
      </c>
      <c r="BF148" s="2" t="s">
        <v>79</v>
      </c>
      <c r="BG148" s="2" t="s">
        <v>79</v>
      </c>
      <c r="BH148" s="2" t="s">
        <v>79</v>
      </c>
      <c r="BI148" s="2" t="s">
        <v>79</v>
      </c>
      <c r="BJ148" s="2" t="s">
        <v>2201</v>
      </c>
      <c r="BK148" s="2" t="s">
        <v>2202</v>
      </c>
      <c r="BL148" s="2" t="s">
        <v>122</v>
      </c>
      <c r="BM148" s="2" t="s">
        <v>99</v>
      </c>
      <c r="BN148" s="2" t="s">
        <v>2203</v>
      </c>
      <c r="BO148" s="2" t="s">
        <v>2204</v>
      </c>
      <c r="BP148" s="2" t="s">
        <v>172</v>
      </c>
      <c r="BQ148" s="2" t="s">
        <v>102</v>
      </c>
      <c r="BR148" s="2" t="s">
        <v>2205</v>
      </c>
      <c r="BS148" s="2" t="s">
        <v>79</v>
      </c>
      <c r="BT148" s="2" t="s">
        <v>165</v>
      </c>
      <c r="BU148" s="2" t="s">
        <v>2206</v>
      </c>
      <c r="BV148" s="2" t="s">
        <v>2207</v>
      </c>
      <c r="BW148" s="2" t="s">
        <v>276</v>
      </c>
      <c r="BX148" s="2" t="s">
        <v>177</v>
      </c>
      <c r="BY148" s="2">
        <v>600</v>
      </c>
      <c r="BZ148" s="2">
        <v>54</v>
      </c>
      <c r="CA148" s="2">
        <v>0</v>
      </c>
      <c r="CB148" s="2">
        <v>4200000</v>
      </c>
      <c r="CC148" s="2">
        <v>1</v>
      </c>
      <c r="CD148" s="3">
        <f>_xlfn.IFNA(VLOOKUP(M148,Sheet1!$B$4:$D$10,2,FALSE),"")</f>
        <v>121</v>
      </c>
      <c r="CE148" s="3">
        <f>_xlfn.IFNA(VLOOKUP(M148,Sheet1!$B$4:$D$10,3,FALSE),"")</f>
        <v>121</v>
      </c>
      <c r="CF148" s="3" t="str">
        <f t="shared" si="4"/>
        <v>tidak</v>
      </c>
      <c r="CG148" s="3" t="str">
        <f t="shared" si="5"/>
        <v>tidak</v>
      </c>
    </row>
    <row r="149" spans="1:85" x14ac:dyDescent="0.25">
      <c r="A149" s="2">
        <v>148</v>
      </c>
      <c r="B149" s="2">
        <v>21211031</v>
      </c>
      <c r="C149" s="2" t="s">
        <v>2208</v>
      </c>
      <c r="D149" s="2" t="s">
        <v>75</v>
      </c>
      <c r="E149" s="2" t="s">
        <v>76</v>
      </c>
      <c r="F149" s="2" t="s">
        <v>1976</v>
      </c>
      <c r="G149" s="2">
        <v>2101</v>
      </c>
      <c r="H149" s="2" t="s">
        <v>3919</v>
      </c>
      <c r="I149" s="2" t="s">
        <v>3910</v>
      </c>
      <c r="J149" s="2" t="str">
        <f>IF(AND(K149=0,L149=0)=TRUE,"",IF(AND(K149&gt;0,L149&gt;0)=TRUE,VLOOKUP(LEFT(L149,4)*1,[1]PRODI_2019!$D$2:$E$70,2,FALSE),M149))</f>
        <v>KEPERAWATAN D3</v>
      </c>
      <c r="K149" s="2">
        <f>_xlfn.IFNA(VLOOKUP(B149,[2]Data!$J$2:$K$224,1,FALSE),0)</f>
        <v>21211031</v>
      </c>
      <c r="L149" s="2">
        <f>_xlfn.IFNA(VLOOKUP(B149,[2]Data!$J$2:$K$224,2,FALSE),0)</f>
        <v>0</v>
      </c>
      <c r="M149" s="2" t="s">
        <v>1977</v>
      </c>
      <c r="N149" s="2" t="s">
        <v>79</v>
      </c>
      <c r="O149" s="2" t="s">
        <v>79</v>
      </c>
      <c r="P149" s="2" t="s">
        <v>1978</v>
      </c>
      <c r="Q149" s="2" t="s">
        <v>81</v>
      </c>
      <c r="R149" s="2" t="s">
        <v>82</v>
      </c>
      <c r="S149" s="2" t="s">
        <v>310</v>
      </c>
      <c r="T149" s="2" t="s">
        <v>2209</v>
      </c>
      <c r="U149" s="2" t="s">
        <v>160</v>
      </c>
      <c r="V149" s="2" t="s">
        <v>114</v>
      </c>
      <c r="W149" s="2">
        <v>2020</v>
      </c>
      <c r="X149" s="2">
        <v>74</v>
      </c>
      <c r="Y149" s="2">
        <v>78</v>
      </c>
      <c r="Z149" s="2">
        <v>79</v>
      </c>
      <c r="AA149" s="2"/>
      <c r="AB149" s="2"/>
      <c r="AC149" s="2"/>
      <c r="AD149" s="2" t="s">
        <v>2210</v>
      </c>
      <c r="AE149" s="2" t="s">
        <v>79</v>
      </c>
      <c r="AF149" s="2" t="s">
        <v>2211</v>
      </c>
      <c r="AG149" s="2" t="s">
        <v>282</v>
      </c>
      <c r="AH149" s="2" t="s">
        <v>118</v>
      </c>
      <c r="AI149" s="2" t="s">
        <v>2212</v>
      </c>
      <c r="AJ149" s="2" t="s">
        <v>2213</v>
      </c>
      <c r="AK149" s="2" t="s">
        <v>2214</v>
      </c>
      <c r="AL149" s="2" t="s">
        <v>79</v>
      </c>
      <c r="AM149" s="2" t="s">
        <v>79</v>
      </c>
      <c r="AN149" s="2" t="s">
        <v>79</v>
      </c>
      <c r="AO149" s="2" t="s">
        <v>79</v>
      </c>
      <c r="AP149" s="2" t="s">
        <v>145</v>
      </c>
      <c r="AQ149" s="2" t="s">
        <v>1583</v>
      </c>
      <c r="AR149" s="2" t="s">
        <v>118</v>
      </c>
      <c r="AS149" s="2" t="s">
        <v>3305</v>
      </c>
      <c r="AT149" s="2" t="s">
        <v>79</v>
      </c>
      <c r="AU149" s="2" t="s">
        <v>79</v>
      </c>
      <c r="AV149" s="2" t="s">
        <v>79</v>
      </c>
      <c r="AW149" s="2" t="s">
        <v>79</v>
      </c>
      <c r="AX149" s="2" t="s">
        <v>79</v>
      </c>
      <c r="AY149" s="2" t="s">
        <v>79</v>
      </c>
      <c r="AZ149" s="2" t="s">
        <v>79</v>
      </c>
      <c r="BA149" s="2" t="s">
        <v>79</v>
      </c>
      <c r="BB149" s="2" t="s">
        <v>79</v>
      </c>
      <c r="BC149" s="2" t="s">
        <v>79</v>
      </c>
      <c r="BD149" s="2" t="s">
        <v>79</v>
      </c>
      <c r="BE149" s="2" t="s">
        <v>79</v>
      </c>
      <c r="BF149" s="2" t="s">
        <v>79</v>
      </c>
      <c r="BG149" s="2" t="s">
        <v>79</v>
      </c>
      <c r="BH149" s="2" t="s">
        <v>79</v>
      </c>
      <c r="BI149" s="2" t="s">
        <v>79</v>
      </c>
      <c r="BJ149" s="2" t="s">
        <v>2215</v>
      </c>
      <c r="BK149" s="2" t="s">
        <v>2216</v>
      </c>
      <c r="BL149" s="2" t="s">
        <v>130</v>
      </c>
      <c r="BM149" s="2" t="s">
        <v>102</v>
      </c>
      <c r="BN149" s="2" t="s">
        <v>2217</v>
      </c>
      <c r="BO149" s="2" t="s">
        <v>2218</v>
      </c>
      <c r="BP149" s="2" t="s">
        <v>122</v>
      </c>
      <c r="BQ149" s="2" t="s">
        <v>99</v>
      </c>
      <c r="BR149" s="2" t="s">
        <v>2219</v>
      </c>
      <c r="BS149" s="2" t="s">
        <v>79</v>
      </c>
      <c r="BT149" s="2" t="s">
        <v>118</v>
      </c>
      <c r="BU149" s="2" t="s">
        <v>2220</v>
      </c>
      <c r="BV149" s="2" t="s">
        <v>155</v>
      </c>
      <c r="BW149" s="2" t="s">
        <v>105</v>
      </c>
      <c r="BX149" s="2" t="s">
        <v>177</v>
      </c>
      <c r="BY149" s="2">
        <v>336</v>
      </c>
      <c r="BZ149" s="2">
        <v>65</v>
      </c>
      <c r="CA149" s="2">
        <v>500000</v>
      </c>
      <c r="CB149" s="2">
        <v>0</v>
      </c>
      <c r="CC149" s="2">
        <v>2</v>
      </c>
      <c r="CD149" s="3">
        <f>_xlfn.IFNA(VLOOKUP(M149,Sheet1!$B$4:$D$10,2,FALSE),"")</f>
        <v>121</v>
      </c>
      <c r="CE149" s="3">
        <f>_xlfn.IFNA(VLOOKUP(M149,Sheet1!$B$4:$D$10,3,FALSE),"")</f>
        <v>121</v>
      </c>
      <c r="CF149" s="3" t="str">
        <f t="shared" si="4"/>
        <v>lulus</v>
      </c>
      <c r="CG149" s="3" t="str">
        <f t="shared" si="5"/>
        <v>tidak</v>
      </c>
    </row>
    <row r="150" spans="1:85" x14ac:dyDescent="0.25">
      <c r="A150" s="2">
        <v>149</v>
      </c>
      <c r="B150" s="2">
        <v>21211032</v>
      </c>
      <c r="C150" s="2" t="s">
        <v>2221</v>
      </c>
      <c r="D150" s="2" t="s">
        <v>75</v>
      </c>
      <c r="E150" s="2" t="s">
        <v>76</v>
      </c>
      <c r="F150" s="2" t="s">
        <v>1976</v>
      </c>
      <c r="G150" s="2">
        <v>2101</v>
      </c>
      <c r="H150" s="2" t="s">
        <v>3919</v>
      </c>
      <c r="I150" s="2" t="s">
        <v>3910</v>
      </c>
      <c r="J150" s="2" t="str">
        <f>IF(AND(K150=0,L150=0)=TRUE,"",IF(AND(K150&gt;0,L150&gt;0)=TRUE,VLOOKUP(LEFT(L150,4)*1,[1]PRODI_2019!$D$2:$E$70,2,FALSE),M150))</f>
        <v>KEPERAWATAN D3</v>
      </c>
      <c r="K150" s="2">
        <f>_xlfn.IFNA(VLOOKUP(B150,[2]Data!$J$2:$K$224,1,FALSE),0)</f>
        <v>21211032</v>
      </c>
      <c r="L150" s="2">
        <f>_xlfn.IFNA(VLOOKUP(B150,[2]Data!$J$2:$K$224,2,FALSE),0)</f>
        <v>8801210036</v>
      </c>
      <c r="M150" s="2" t="s">
        <v>1977</v>
      </c>
      <c r="N150" s="2" t="s">
        <v>79</v>
      </c>
      <c r="O150" s="2" t="s">
        <v>79</v>
      </c>
      <c r="P150" s="2" t="s">
        <v>1978</v>
      </c>
      <c r="Q150" s="2" t="s">
        <v>110</v>
      </c>
      <c r="R150" s="2" t="s">
        <v>82</v>
      </c>
      <c r="S150" s="2" t="s">
        <v>310</v>
      </c>
      <c r="T150" s="2" t="s">
        <v>2222</v>
      </c>
      <c r="U150" s="2" t="s">
        <v>160</v>
      </c>
      <c r="V150" s="2" t="s">
        <v>114</v>
      </c>
      <c r="W150" s="2">
        <v>2021</v>
      </c>
      <c r="X150" s="2">
        <v>78</v>
      </c>
      <c r="Y150" s="2">
        <v>75</v>
      </c>
      <c r="Z150" s="2">
        <v>78</v>
      </c>
      <c r="AA150" s="2"/>
      <c r="AB150" s="2"/>
      <c r="AC150" s="2"/>
      <c r="AD150" s="2" t="s">
        <v>2223</v>
      </c>
      <c r="AE150" s="2" t="s">
        <v>2224</v>
      </c>
      <c r="AF150" s="2" t="s">
        <v>2225</v>
      </c>
      <c r="AG150" s="2" t="s">
        <v>2226</v>
      </c>
      <c r="AH150" s="2" t="s">
        <v>118</v>
      </c>
      <c r="AI150" s="2" t="s">
        <v>2227</v>
      </c>
      <c r="AJ150" s="2" t="s">
        <v>2228</v>
      </c>
      <c r="AK150" s="2" t="s">
        <v>2229</v>
      </c>
      <c r="AL150" s="2" t="s">
        <v>79</v>
      </c>
      <c r="AM150" s="2" t="s">
        <v>79</v>
      </c>
      <c r="AN150" s="2" t="s">
        <v>79</v>
      </c>
      <c r="AO150" s="2" t="s">
        <v>79</v>
      </c>
      <c r="AP150" s="2" t="s">
        <v>145</v>
      </c>
      <c r="AQ150" s="2" t="s">
        <v>1583</v>
      </c>
      <c r="AR150" s="2" t="s">
        <v>118</v>
      </c>
      <c r="AS150" s="2" t="s">
        <v>3305</v>
      </c>
      <c r="AT150" s="2" t="s">
        <v>79</v>
      </c>
      <c r="AU150" s="2" t="s">
        <v>79</v>
      </c>
      <c r="AV150" s="2" t="s">
        <v>79</v>
      </c>
      <c r="AW150" s="2" t="s">
        <v>79</v>
      </c>
      <c r="AX150" s="2" t="s">
        <v>79</v>
      </c>
      <c r="AY150" s="2" t="s">
        <v>79</v>
      </c>
      <c r="AZ150" s="2" t="s">
        <v>79</v>
      </c>
      <c r="BA150" s="2" t="s">
        <v>79</v>
      </c>
      <c r="BB150" s="2" t="s">
        <v>79</v>
      </c>
      <c r="BC150" s="2" t="s">
        <v>79</v>
      </c>
      <c r="BD150" s="2" t="s">
        <v>79</v>
      </c>
      <c r="BE150" s="2" t="s">
        <v>79</v>
      </c>
      <c r="BF150" s="2" t="s">
        <v>79</v>
      </c>
      <c r="BG150" s="2" t="s">
        <v>79</v>
      </c>
      <c r="BH150" s="2" t="s">
        <v>79</v>
      </c>
      <c r="BI150" s="2" t="s">
        <v>79</v>
      </c>
      <c r="BJ150" s="2" t="s">
        <v>2230</v>
      </c>
      <c r="BK150" s="2" t="s">
        <v>2231</v>
      </c>
      <c r="BL150" s="2" t="s">
        <v>130</v>
      </c>
      <c r="BM150" s="2" t="s">
        <v>102</v>
      </c>
      <c r="BN150" s="2" t="s">
        <v>2232</v>
      </c>
      <c r="BO150" s="2" t="s">
        <v>2233</v>
      </c>
      <c r="BP150" s="2" t="s">
        <v>122</v>
      </c>
      <c r="BQ150" s="2" t="s">
        <v>102</v>
      </c>
      <c r="BR150" s="2" t="s">
        <v>2234</v>
      </c>
      <c r="BS150" s="2" t="s">
        <v>79</v>
      </c>
      <c r="BT150" s="2" t="s">
        <v>118</v>
      </c>
      <c r="BU150" s="2" t="s">
        <v>2235</v>
      </c>
      <c r="BV150" s="2" t="s">
        <v>451</v>
      </c>
      <c r="BW150" s="2" t="s">
        <v>105</v>
      </c>
      <c r="BX150" s="2" t="s">
        <v>106</v>
      </c>
      <c r="BY150" s="2">
        <v>326</v>
      </c>
      <c r="BZ150" s="2">
        <v>326</v>
      </c>
      <c r="CA150" s="2">
        <v>1000000</v>
      </c>
      <c r="CB150" s="2">
        <v>0</v>
      </c>
      <c r="CC150" s="2">
        <v>2</v>
      </c>
      <c r="CD150" s="3">
        <f>_xlfn.IFNA(VLOOKUP(M150,Sheet1!$B$4:$D$10,2,FALSE),"")</f>
        <v>121</v>
      </c>
      <c r="CE150" s="3">
        <f>_xlfn.IFNA(VLOOKUP(M150,Sheet1!$B$4:$D$10,3,FALSE),"")</f>
        <v>121</v>
      </c>
      <c r="CF150" s="3" t="str">
        <f t="shared" si="4"/>
        <v>lulus</v>
      </c>
      <c r="CG150" s="3" t="str">
        <f t="shared" si="5"/>
        <v>diterima</v>
      </c>
    </row>
    <row r="151" spans="1:85" x14ac:dyDescent="0.25">
      <c r="A151" s="2">
        <v>150</v>
      </c>
      <c r="B151" s="2">
        <v>21211035</v>
      </c>
      <c r="C151" s="2" t="s">
        <v>2236</v>
      </c>
      <c r="D151" s="2" t="s">
        <v>75</v>
      </c>
      <c r="E151" s="2" t="s">
        <v>76</v>
      </c>
      <c r="F151" s="2" t="s">
        <v>1976</v>
      </c>
      <c r="G151" s="2">
        <v>2101</v>
      </c>
      <c r="H151" s="2" t="s">
        <v>3919</v>
      </c>
      <c r="I151" s="2" t="s">
        <v>3910</v>
      </c>
      <c r="J151" s="2" t="str">
        <f>IF(AND(K151=0,L151=0)=TRUE,"",IF(AND(K151&gt;0,L151&gt;0)=TRUE,VLOOKUP(LEFT(L151,4)*1,[1]PRODI_2019!$D$2:$E$70,2,FALSE),M151))</f>
        <v/>
      </c>
      <c r="K151" s="2">
        <f>_xlfn.IFNA(VLOOKUP(B151,[2]Data!$J$2:$K$224,1,FALSE),0)</f>
        <v>0</v>
      </c>
      <c r="L151" s="2">
        <f>_xlfn.IFNA(VLOOKUP(B151,[2]Data!$J$2:$K$224,2,FALSE),0)</f>
        <v>0</v>
      </c>
      <c r="M151" s="2" t="s">
        <v>1977</v>
      </c>
      <c r="N151" s="2" t="s">
        <v>79</v>
      </c>
      <c r="O151" s="2" t="s">
        <v>79</v>
      </c>
      <c r="P151" s="2" t="s">
        <v>1978</v>
      </c>
      <c r="Q151" s="2" t="s">
        <v>81</v>
      </c>
      <c r="R151" s="2" t="s">
        <v>82</v>
      </c>
      <c r="S151" s="2" t="s">
        <v>202</v>
      </c>
      <c r="T151" s="2" t="s">
        <v>2237</v>
      </c>
      <c r="U151" s="2" t="s">
        <v>160</v>
      </c>
      <c r="V151" s="2" t="s">
        <v>161</v>
      </c>
      <c r="W151" s="2">
        <v>2021</v>
      </c>
      <c r="X151" s="2">
        <v>80</v>
      </c>
      <c r="Y151" s="2">
        <v>89</v>
      </c>
      <c r="Z151" s="2">
        <v>87</v>
      </c>
      <c r="AA151" s="2"/>
      <c r="AB151" s="2"/>
      <c r="AC151" s="2"/>
      <c r="AD151" s="2" t="s">
        <v>2238</v>
      </c>
      <c r="AE151" s="2" t="s">
        <v>79</v>
      </c>
      <c r="AF151" s="2" t="s">
        <v>1646</v>
      </c>
      <c r="AG151" s="2" t="s">
        <v>562</v>
      </c>
      <c r="AH151" s="2" t="s">
        <v>212</v>
      </c>
      <c r="AI151" s="2" t="s">
        <v>2239</v>
      </c>
      <c r="AJ151" s="2" t="s">
        <v>2240</v>
      </c>
      <c r="AK151" s="2" t="s">
        <v>2241</v>
      </c>
      <c r="AL151" s="2" t="s">
        <v>79</v>
      </c>
      <c r="AM151" s="2" t="s">
        <v>79</v>
      </c>
      <c r="AN151" s="2" t="s">
        <v>79</v>
      </c>
      <c r="AO151" s="2" t="s">
        <v>79</v>
      </c>
      <c r="AP151" s="2" t="s">
        <v>94</v>
      </c>
      <c r="AQ151" s="2" t="s">
        <v>566</v>
      </c>
      <c r="AR151" s="2" t="s">
        <v>212</v>
      </c>
      <c r="AS151" s="2" t="s">
        <v>3305</v>
      </c>
      <c r="AT151" s="2" t="s">
        <v>79</v>
      </c>
      <c r="AU151" s="2" t="s">
        <v>79</v>
      </c>
      <c r="AV151" s="2" t="s">
        <v>79</v>
      </c>
      <c r="AW151" s="2" t="s">
        <v>79</v>
      </c>
      <c r="AX151" s="2" t="s">
        <v>79</v>
      </c>
      <c r="AY151" s="2" t="s">
        <v>79</v>
      </c>
      <c r="AZ151" s="2" t="s">
        <v>79</v>
      </c>
      <c r="BA151" s="2" t="s">
        <v>79</v>
      </c>
      <c r="BB151" s="2" t="s">
        <v>79</v>
      </c>
      <c r="BC151" s="2" t="s">
        <v>79</v>
      </c>
      <c r="BD151" s="2" t="s">
        <v>79</v>
      </c>
      <c r="BE151" s="2" t="s">
        <v>79</v>
      </c>
      <c r="BF151" s="2" t="s">
        <v>79</v>
      </c>
      <c r="BG151" s="2" t="s">
        <v>79</v>
      </c>
      <c r="BH151" s="2" t="s">
        <v>79</v>
      </c>
      <c r="BI151" s="2" t="s">
        <v>79</v>
      </c>
      <c r="BJ151" s="2" t="s">
        <v>2242</v>
      </c>
      <c r="BK151" s="2" t="s">
        <v>2243</v>
      </c>
      <c r="BL151" s="2" t="s">
        <v>172</v>
      </c>
      <c r="BM151" s="2" t="s">
        <v>99</v>
      </c>
      <c r="BN151" s="2" t="s">
        <v>2244</v>
      </c>
      <c r="BO151" s="2" t="s">
        <v>2245</v>
      </c>
      <c r="BP151" s="2" t="s">
        <v>122</v>
      </c>
      <c r="BQ151" s="2" t="s">
        <v>152</v>
      </c>
      <c r="BR151" s="2" t="s">
        <v>2238</v>
      </c>
      <c r="BS151" s="2" t="s">
        <v>79</v>
      </c>
      <c r="BT151" s="2" t="s">
        <v>212</v>
      </c>
      <c r="BU151" s="2" t="s">
        <v>2246</v>
      </c>
      <c r="BV151" s="2" t="s">
        <v>451</v>
      </c>
      <c r="BW151" s="2" t="s">
        <v>105</v>
      </c>
      <c r="BX151" s="2" t="s">
        <v>177</v>
      </c>
      <c r="BY151" s="2">
        <v>313</v>
      </c>
      <c r="BZ151" s="2">
        <v>201</v>
      </c>
      <c r="CA151" s="2">
        <v>4600000</v>
      </c>
      <c r="CB151" s="2">
        <v>0</v>
      </c>
      <c r="CC151" s="2">
        <v>1</v>
      </c>
      <c r="CD151" s="3">
        <f>_xlfn.IFNA(VLOOKUP(M151,Sheet1!$B$4:$D$10,2,FALSE),"")</f>
        <v>121</v>
      </c>
      <c r="CE151" s="3">
        <f>_xlfn.IFNA(VLOOKUP(M151,Sheet1!$B$4:$D$10,3,FALSE),"")</f>
        <v>121</v>
      </c>
      <c r="CF151" s="3" t="str">
        <f t="shared" si="4"/>
        <v>tidak</v>
      </c>
      <c r="CG151" s="3" t="str">
        <f t="shared" si="5"/>
        <v>tidak</v>
      </c>
    </row>
    <row r="152" spans="1:85" x14ac:dyDescent="0.25">
      <c r="A152" s="2">
        <v>151</v>
      </c>
      <c r="B152" s="2">
        <v>21211036</v>
      </c>
      <c r="C152" s="2" t="s">
        <v>2247</v>
      </c>
      <c r="D152" s="2" t="s">
        <v>75</v>
      </c>
      <c r="E152" s="2" t="s">
        <v>76</v>
      </c>
      <c r="F152" s="2" t="s">
        <v>1976</v>
      </c>
      <c r="G152" s="2">
        <v>2101</v>
      </c>
      <c r="H152" s="2" t="s">
        <v>3919</v>
      </c>
      <c r="I152" s="2" t="s">
        <v>3910</v>
      </c>
      <c r="J152" s="2" t="str">
        <f>IF(AND(K152=0,L152=0)=TRUE,"",IF(AND(K152&gt;0,L152&gt;0)=TRUE,VLOOKUP(LEFT(L152,4)*1,[1]PRODI_2019!$D$2:$E$70,2,FALSE),M152))</f>
        <v>KEPERAWATAN D3</v>
      </c>
      <c r="K152" s="2">
        <f>_xlfn.IFNA(VLOOKUP(B152,[2]Data!$J$2:$K$224,1,FALSE),0)</f>
        <v>21211036</v>
      </c>
      <c r="L152" s="2">
        <f>_xlfn.IFNA(VLOOKUP(B152,[2]Data!$J$2:$K$224,2,FALSE),0)</f>
        <v>8801210038</v>
      </c>
      <c r="M152" s="2" t="s">
        <v>1977</v>
      </c>
      <c r="N152" s="2" t="s">
        <v>79</v>
      </c>
      <c r="O152" s="2" t="s">
        <v>79</v>
      </c>
      <c r="P152" s="2" t="s">
        <v>1978</v>
      </c>
      <c r="Q152" s="2" t="s">
        <v>81</v>
      </c>
      <c r="R152" s="2" t="s">
        <v>82</v>
      </c>
      <c r="S152" s="2" t="s">
        <v>310</v>
      </c>
      <c r="T152" s="2" t="s">
        <v>2222</v>
      </c>
      <c r="U152" s="2" t="s">
        <v>160</v>
      </c>
      <c r="V152" s="2" t="s">
        <v>114</v>
      </c>
      <c r="W152" s="2">
        <v>2021</v>
      </c>
      <c r="X152" s="2">
        <v>81</v>
      </c>
      <c r="Y152" s="2">
        <v>80</v>
      </c>
      <c r="Z152" s="2">
        <v>83</v>
      </c>
      <c r="AA152" s="2"/>
      <c r="AB152" s="2"/>
      <c r="AC152" s="2"/>
      <c r="AD152" s="2" t="s">
        <v>2248</v>
      </c>
      <c r="AE152" s="2" t="s">
        <v>79</v>
      </c>
      <c r="AF152" s="2" t="s">
        <v>2249</v>
      </c>
      <c r="AG152" s="2" t="s">
        <v>2226</v>
      </c>
      <c r="AH152" s="2" t="s">
        <v>118</v>
      </c>
      <c r="AI152" s="2" t="s">
        <v>2250</v>
      </c>
      <c r="AJ152" s="2" t="s">
        <v>2251</v>
      </c>
      <c r="AK152" s="2" t="s">
        <v>2252</v>
      </c>
      <c r="AL152" s="2" t="s">
        <v>79</v>
      </c>
      <c r="AM152" s="2" t="s">
        <v>79</v>
      </c>
      <c r="AN152" s="2" t="s">
        <v>79</v>
      </c>
      <c r="AO152" s="2" t="s">
        <v>79</v>
      </c>
      <c r="AP152" s="2" t="s">
        <v>145</v>
      </c>
      <c r="AQ152" s="2" t="s">
        <v>1583</v>
      </c>
      <c r="AR152" s="2" t="s">
        <v>118</v>
      </c>
      <c r="AS152" s="2" t="s">
        <v>3305</v>
      </c>
      <c r="AT152" s="2" t="s">
        <v>79</v>
      </c>
      <c r="AU152" s="2" t="s">
        <v>79</v>
      </c>
      <c r="AV152" s="2" t="s">
        <v>79</v>
      </c>
      <c r="AW152" s="2" t="s">
        <v>79</v>
      </c>
      <c r="AX152" s="2" t="s">
        <v>79</v>
      </c>
      <c r="AY152" s="2" t="s">
        <v>79</v>
      </c>
      <c r="AZ152" s="2" t="s">
        <v>79</v>
      </c>
      <c r="BA152" s="2" t="s">
        <v>79</v>
      </c>
      <c r="BB152" s="2" t="s">
        <v>79</v>
      </c>
      <c r="BC152" s="2" t="s">
        <v>79</v>
      </c>
      <c r="BD152" s="2" t="s">
        <v>79</v>
      </c>
      <c r="BE152" s="2" t="s">
        <v>79</v>
      </c>
      <c r="BF152" s="2" t="s">
        <v>79</v>
      </c>
      <c r="BG152" s="2" t="s">
        <v>79</v>
      </c>
      <c r="BH152" s="2" t="s">
        <v>79</v>
      </c>
      <c r="BI152" s="2" t="s">
        <v>79</v>
      </c>
      <c r="BJ152" s="2" t="s">
        <v>2253</v>
      </c>
      <c r="BK152" s="2" t="s">
        <v>2254</v>
      </c>
      <c r="BL152" s="2" t="s">
        <v>190</v>
      </c>
      <c r="BM152" s="2" t="s">
        <v>127</v>
      </c>
      <c r="BN152" s="2" t="s">
        <v>2255</v>
      </c>
      <c r="BO152" s="2" t="s">
        <v>2256</v>
      </c>
      <c r="BP152" s="2" t="s">
        <v>190</v>
      </c>
      <c r="BQ152" s="2" t="s">
        <v>127</v>
      </c>
      <c r="BR152" s="2" t="s">
        <v>2248</v>
      </c>
      <c r="BS152" s="2" t="s">
        <v>79</v>
      </c>
      <c r="BT152" s="2" t="s">
        <v>118</v>
      </c>
      <c r="BU152" s="2" t="s">
        <v>2257</v>
      </c>
      <c r="BV152" s="2" t="s">
        <v>481</v>
      </c>
      <c r="BW152" s="2" t="s">
        <v>105</v>
      </c>
      <c r="BX152" s="2" t="s">
        <v>106</v>
      </c>
      <c r="BY152" s="2">
        <v>210</v>
      </c>
      <c r="BZ152" s="2">
        <v>150</v>
      </c>
      <c r="CA152" s="2">
        <v>4436100</v>
      </c>
      <c r="CB152" s="2">
        <v>3026198</v>
      </c>
      <c r="CC152" s="2">
        <v>2</v>
      </c>
      <c r="CD152" s="3">
        <f>_xlfn.IFNA(VLOOKUP(M152,Sheet1!$B$4:$D$10,2,FALSE),"")</f>
        <v>121</v>
      </c>
      <c r="CE152" s="3">
        <f>_xlfn.IFNA(VLOOKUP(M152,Sheet1!$B$4:$D$10,3,FALSE),"")</f>
        <v>121</v>
      </c>
      <c r="CF152" s="3" t="str">
        <f t="shared" si="4"/>
        <v>lulus</v>
      </c>
      <c r="CG152" s="3" t="str">
        <f t="shared" si="5"/>
        <v>diterima</v>
      </c>
    </row>
    <row r="153" spans="1:85" x14ac:dyDescent="0.25">
      <c r="A153" s="2">
        <v>152</v>
      </c>
      <c r="B153" s="2">
        <v>21211041</v>
      </c>
      <c r="C153" s="2" t="s">
        <v>2258</v>
      </c>
      <c r="D153" s="2" t="s">
        <v>75</v>
      </c>
      <c r="E153" s="2" t="s">
        <v>76</v>
      </c>
      <c r="F153" s="2" t="s">
        <v>1976</v>
      </c>
      <c r="G153" s="2">
        <v>2101</v>
      </c>
      <c r="H153" s="2" t="s">
        <v>3919</v>
      </c>
      <c r="I153" s="2" t="s">
        <v>3910</v>
      </c>
      <c r="J153" s="2" t="str">
        <f>IF(AND(K153=0,L153=0)=TRUE,"",IF(AND(K153&gt;0,L153&gt;0)=TRUE,VLOOKUP(LEFT(L153,4)*1,[1]PRODI_2019!$D$2:$E$70,2,FALSE),M153))</f>
        <v/>
      </c>
      <c r="K153" s="2">
        <f>_xlfn.IFNA(VLOOKUP(B153,[2]Data!$J$2:$K$224,1,FALSE),0)</f>
        <v>0</v>
      </c>
      <c r="L153" s="2">
        <f>_xlfn.IFNA(VLOOKUP(B153,[2]Data!$J$2:$K$224,2,FALSE),0)</f>
        <v>0</v>
      </c>
      <c r="M153" s="2" t="s">
        <v>1977</v>
      </c>
      <c r="N153" s="2" t="s">
        <v>79</v>
      </c>
      <c r="O153" s="2" t="s">
        <v>79</v>
      </c>
      <c r="P153" s="2" t="s">
        <v>1978</v>
      </c>
      <c r="Q153" s="2" t="s">
        <v>81</v>
      </c>
      <c r="R153" s="2" t="s">
        <v>82</v>
      </c>
      <c r="S153" s="2" t="s">
        <v>546</v>
      </c>
      <c r="T153" s="2" t="s">
        <v>2259</v>
      </c>
      <c r="U153" s="2" t="s">
        <v>693</v>
      </c>
      <c r="V153" s="2" t="s">
        <v>86</v>
      </c>
      <c r="W153" s="2">
        <v>2021</v>
      </c>
      <c r="X153" s="2">
        <v>85</v>
      </c>
      <c r="Y153" s="2">
        <v>85</v>
      </c>
      <c r="Z153" s="2">
        <v>85</v>
      </c>
      <c r="AA153" s="2"/>
      <c r="AB153" s="2"/>
      <c r="AC153" s="2"/>
      <c r="AD153" s="2" t="s">
        <v>2260</v>
      </c>
      <c r="AE153" s="2" t="s">
        <v>123</v>
      </c>
      <c r="AF153" s="2" t="s">
        <v>1646</v>
      </c>
      <c r="AG153" s="2" t="s">
        <v>562</v>
      </c>
      <c r="AH153" s="2" t="s">
        <v>212</v>
      </c>
      <c r="AI153" s="2" t="s">
        <v>2261</v>
      </c>
      <c r="AJ153" s="2" t="s">
        <v>2262</v>
      </c>
      <c r="AK153" s="2" t="s">
        <v>2263</v>
      </c>
      <c r="AL153" s="2" t="s">
        <v>79</v>
      </c>
      <c r="AM153" s="2" t="s">
        <v>79</v>
      </c>
      <c r="AN153" s="2" t="s">
        <v>79</v>
      </c>
      <c r="AO153" s="2" t="s">
        <v>79</v>
      </c>
      <c r="AP153" s="2" t="s">
        <v>145</v>
      </c>
      <c r="AQ153" s="2" t="s">
        <v>2093</v>
      </c>
      <c r="AR153" s="2" t="s">
        <v>212</v>
      </c>
      <c r="AS153" s="2" t="s">
        <v>3305</v>
      </c>
      <c r="AT153" s="2" t="s">
        <v>79</v>
      </c>
      <c r="AU153" s="2" t="s">
        <v>79</v>
      </c>
      <c r="AV153" s="2" t="s">
        <v>79</v>
      </c>
      <c r="AW153" s="2" t="s">
        <v>79</v>
      </c>
      <c r="AX153" s="2" t="s">
        <v>79</v>
      </c>
      <c r="AY153" s="2" t="s">
        <v>79</v>
      </c>
      <c r="AZ153" s="2" t="s">
        <v>79</v>
      </c>
      <c r="BA153" s="2" t="s">
        <v>79</v>
      </c>
      <c r="BB153" s="2" t="s">
        <v>79</v>
      </c>
      <c r="BC153" s="2" t="s">
        <v>79</v>
      </c>
      <c r="BD153" s="2" t="s">
        <v>79</v>
      </c>
      <c r="BE153" s="2" t="s">
        <v>79</v>
      </c>
      <c r="BF153" s="2" t="s">
        <v>79</v>
      </c>
      <c r="BG153" s="2" t="s">
        <v>79</v>
      </c>
      <c r="BH153" s="2" t="s">
        <v>79</v>
      </c>
      <c r="BI153" s="2" t="s">
        <v>79</v>
      </c>
      <c r="BJ153" s="2" t="s">
        <v>2264</v>
      </c>
      <c r="BK153" s="2" t="s">
        <v>2265</v>
      </c>
      <c r="BL153" s="2" t="s">
        <v>214</v>
      </c>
      <c r="BM153" s="2" t="s">
        <v>99</v>
      </c>
      <c r="BN153" s="2" t="s">
        <v>2266</v>
      </c>
      <c r="BO153" s="2" t="s">
        <v>2267</v>
      </c>
      <c r="BP153" s="2" t="s">
        <v>190</v>
      </c>
      <c r="BQ153" s="2" t="s">
        <v>127</v>
      </c>
      <c r="BR153" s="2" t="s">
        <v>2268</v>
      </c>
      <c r="BS153" s="2" t="s">
        <v>79</v>
      </c>
      <c r="BT153" s="2" t="s">
        <v>212</v>
      </c>
      <c r="BU153" s="2" t="s">
        <v>2261</v>
      </c>
      <c r="BV153" s="2" t="s">
        <v>2269</v>
      </c>
      <c r="BW153" s="2" t="s">
        <v>105</v>
      </c>
      <c r="BX153" s="2" t="s">
        <v>177</v>
      </c>
      <c r="BY153" s="2">
        <v>84</v>
      </c>
      <c r="BZ153" s="2">
        <v>84</v>
      </c>
      <c r="CA153" s="2">
        <v>3000000</v>
      </c>
      <c r="CB153" s="2">
        <v>2000000</v>
      </c>
      <c r="CC153" s="2">
        <v>3</v>
      </c>
      <c r="CD153" s="3">
        <f>_xlfn.IFNA(VLOOKUP(M153,Sheet1!$B$4:$D$10,2,FALSE),"")</f>
        <v>121</v>
      </c>
      <c r="CE153" s="3">
        <f>_xlfn.IFNA(VLOOKUP(M153,Sheet1!$B$4:$D$10,3,FALSE),"")</f>
        <v>121</v>
      </c>
      <c r="CF153" s="3" t="str">
        <f t="shared" si="4"/>
        <v>tidak</v>
      </c>
      <c r="CG153" s="3" t="str">
        <f t="shared" si="5"/>
        <v>tidak</v>
      </c>
    </row>
    <row r="154" spans="1:85" x14ac:dyDescent="0.25">
      <c r="A154" s="2">
        <v>153</v>
      </c>
      <c r="B154" s="2">
        <v>21211044</v>
      </c>
      <c r="C154" s="2" t="s">
        <v>2270</v>
      </c>
      <c r="D154" s="2" t="s">
        <v>75</v>
      </c>
      <c r="E154" s="2" t="s">
        <v>76</v>
      </c>
      <c r="F154" s="2" t="s">
        <v>1976</v>
      </c>
      <c r="G154" s="2">
        <v>2101</v>
      </c>
      <c r="H154" s="2" t="s">
        <v>3919</v>
      </c>
      <c r="I154" s="2" t="s">
        <v>3910</v>
      </c>
      <c r="J154" s="2" t="str">
        <f>IF(AND(K154=0,L154=0)=TRUE,"",IF(AND(K154&gt;0,L154&gt;0)=TRUE,VLOOKUP(LEFT(L154,4)*1,[1]PRODI_2019!$D$2:$E$70,2,FALSE),M154))</f>
        <v>KEPERAWATAN D3</v>
      </c>
      <c r="K154" s="2">
        <f>_xlfn.IFNA(VLOOKUP(B154,[2]Data!$J$2:$K$224,1,FALSE),0)</f>
        <v>21211044</v>
      </c>
      <c r="L154" s="2">
        <f>_xlfn.IFNA(VLOOKUP(B154,[2]Data!$J$2:$K$224,2,FALSE),0)</f>
        <v>8801210024</v>
      </c>
      <c r="M154" s="2" t="s">
        <v>1977</v>
      </c>
      <c r="N154" s="2" t="s">
        <v>79</v>
      </c>
      <c r="O154" s="2" t="s">
        <v>79</v>
      </c>
      <c r="P154" s="2" t="s">
        <v>1978</v>
      </c>
      <c r="Q154" s="2" t="s">
        <v>81</v>
      </c>
      <c r="R154" s="2" t="s">
        <v>82</v>
      </c>
      <c r="S154" s="2" t="s">
        <v>83</v>
      </c>
      <c r="T154" s="2" t="s">
        <v>2271</v>
      </c>
      <c r="U154" s="2" t="s">
        <v>160</v>
      </c>
      <c r="V154" s="2" t="s">
        <v>161</v>
      </c>
      <c r="W154" s="2">
        <v>2021</v>
      </c>
      <c r="X154" s="2"/>
      <c r="Y154" s="2"/>
      <c r="Z154" s="2"/>
      <c r="AA154" s="2"/>
      <c r="AB154" s="2"/>
      <c r="AC154" s="2"/>
      <c r="AD154" s="2" t="s">
        <v>2272</v>
      </c>
      <c r="AE154" s="2" t="s">
        <v>79</v>
      </c>
      <c r="AF154" s="2" t="s">
        <v>2273</v>
      </c>
      <c r="AG154" s="2" t="s">
        <v>1996</v>
      </c>
      <c r="AH154" s="2" t="s">
        <v>90</v>
      </c>
      <c r="AI154" s="2" t="s">
        <v>2274</v>
      </c>
      <c r="AJ154" s="2" t="s">
        <v>2275</v>
      </c>
      <c r="AK154" s="2" t="s">
        <v>2276</v>
      </c>
      <c r="AL154" s="2" t="s">
        <v>79</v>
      </c>
      <c r="AM154" s="2" t="s">
        <v>79</v>
      </c>
      <c r="AN154" s="2" t="s">
        <v>79</v>
      </c>
      <c r="AO154" s="2" t="s">
        <v>79</v>
      </c>
      <c r="AP154" s="2" t="s">
        <v>233</v>
      </c>
      <c r="AQ154" s="2" t="s">
        <v>2001</v>
      </c>
      <c r="AR154" s="2" t="s">
        <v>90</v>
      </c>
      <c r="AS154" s="2" t="s">
        <v>3305</v>
      </c>
      <c r="AT154" s="2" t="s">
        <v>79</v>
      </c>
      <c r="AU154" s="2" t="s">
        <v>79</v>
      </c>
      <c r="AV154" s="2" t="s">
        <v>79</v>
      </c>
      <c r="AW154" s="2" t="s">
        <v>79</v>
      </c>
      <c r="AX154" s="2" t="s">
        <v>79</v>
      </c>
      <c r="AY154" s="2" t="s">
        <v>79</v>
      </c>
      <c r="AZ154" s="2" t="s">
        <v>79</v>
      </c>
      <c r="BA154" s="2" t="s">
        <v>79</v>
      </c>
      <c r="BB154" s="2" t="s">
        <v>79</v>
      </c>
      <c r="BC154" s="2" t="s">
        <v>79</v>
      </c>
      <c r="BD154" s="2" t="s">
        <v>79</v>
      </c>
      <c r="BE154" s="2" t="s">
        <v>79</v>
      </c>
      <c r="BF154" s="2" t="s">
        <v>79</v>
      </c>
      <c r="BG154" s="2" t="s">
        <v>79</v>
      </c>
      <c r="BH154" s="2" t="s">
        <v>79</v>
      </c>
      <c r="BI154" s="2" t="s">
        <v>79</v>
      </c>
      <c r="BJ154" s="2" t="s">
        <v>2277</v>
      </c>
      <c r="BK154" s="2" t="s">
        <v>2278</v>
      </c>
      <c r="BL154" s="2" t="s">
        <v>190</v>
      </c>
      <c r="BM154" s="2" t="s">
        <v>127</v>
      </c>
      <c r="BN154" s="2" t="s">
        <v>2279</v>
      </c>
      <c r="BO154" s="2" t="s">
        <v>2280</v>
      </c>
      <c r="BP154" s="2" t="s">
        <v>122</v>
      </c>
      <c r="BQ154" s="2" t="s">
        <v>102</v>
      </c>
      <c r="BR154" s="2" t="s">
        <v>2281</v>
      </c>
      <c r="BS154" s="2" t="s">
        <v>79</v>
      </c>
      <c r="BT154" s="2" t="s">
        <v>90</v>
      </c>
      <c r="BU154" s="2" t="s">
        <v>2282</v>
      </c>
      <c r="BV154" s="2" t="s">
        <v>2283</v>
      </c>
      <c r="BW154" s="2" t="s">
        <v>105</v>
      </c>
      <c r="BX154" s="2" t="s">
        <v>106</v>
      </c>
      <c r="BY154" s="2">
        <v>175</v>
      </c>
      <c r="BZ154" s="2">
        <v>65</v>
      </c>
      <c r="CA154" s="2">
        <v>5549900</v>
      </c>
      <c r="CB154" s="2">
        <v>0</v>
      </c>
      <c r="CC154" s="2">
        <v>2</v>
      </c>
      <c r="CD154" s="3">
        <f>_xlfn.IFNA(VLOOKUP(M154,Sheet1!$B$4:$D$10,2,FALSE),"")</f>
        <v>121</v>
      </c>
      <c r="CE154" s="3">
        <f>_xlfn.IFNA(VLOOKUP(M154,Sheet1!$B$4:$D$10,3,FALSE),"")</f>
        <v>121</v>
      </c>
      <c r="CF154" s="3" t="str">
        <f t="shared" si="4"/>
        <v>lulus</v>
      </c>
      <c r="CG154" s="3" t="str">
        <f t="shared" si="5"/>
        <v>diterima</v>
      </c>
    </row>
    <row r="155" spans="1:85" x14ac:dyDescent="0.25">
      <c r="A155" s="2">
        <v>154</v>
      </c>
      <c r="B155" s="2">
        <v>21211049</v>
      </c>
      <c r="C155" s="2" t="s">
        <v>2284</v>
      </c>
      <c r="D155" s="2" t="s">
        <v>75</v>
      </c>
      <c r="E155" s="2" t="s">
        <v>76</v>
      </c>
      <c r="F155" s="2" t="s">
        <v>1976</v>
      </c>
      <c r="G155" s="2">
        <v>2101</v>
      </c>
      <c r="H155" s="2" t="s">
        <v>3919</v>
      </c>
      <c r="I155" s="2" t="s">
        <v>3910</v>
      </c>
      <c r="J155" s="2" t="str">
        <f>IF(AND(K155=0,L155=0)=TRUE,"",IF(AND(K155&gt;0,L155&gt;0)=TRUE,VLOOKUP(LEFT(L155,4)*1,[1]PRODI_2019!$D$2:$E$70,2,FALSE),M155))</f>
        <v>KEPERAWATAN D3</v>
      </c>
      <c r="K155" s="2">
        <f>_xlfn.IFNA(VLOOKUP(B155,[2]Data!$J$2:$K$224,1,FALSE),0)</f>
        <v>21211049</v>
      </c>
      <c r="L155" s="2">
        <f>_xlfn.IFNA(VLOOKUP(B155,[2]Data!$J$2:$K$224,2,FALSE),0)</f>
        <v>8801210059</v>
      </c>
      <c r="M155" s="2" t="s">
        <v>1977</v>
      </c>
      <c r="N155" s="2" t="s">
        <v>79</v>
      </c>
      <c r="O155" s="2" t="s">
        <v>79</v>
      </c>
      <c r="P155" s="2" t="s">
        <v>1978</v>
      </c>
      <c r="Q155" s="2" t="s">
        <v>81</v>
      </c>
      <c r="R155" s="2" t="s">
        <v>82</v>
      </c>
      <c r="S155" s="2" t="s">
        <v>221</v>
      </c>
      <c r="T155" s="2" t="s">
        <v>2285</v>
      </c>
      <c r="U155" s="2" t="s">
        <v>113</v>
      </c>
      <c r="V155" s="2" t="s">
        <v>161</v>
      </c>
      <c r="W155" s="2">
        <v>2020</v>
      </c>
      <c r="X155" s="2">
        <v>75</v>
      </c>
      <c r="Y155" s="2">
        <v>81</v>
      </c>
      <c r="Z155" s="2">
        <v>85</v>
      </c>
      <c r="AA155" s="2"/>
      <c r="AB155" s="2"/>
      <c r="AC155" s="2"/>
      <c r="AD155" s="2" t="s">
        <v>2286</v>
      </c>
      <c r="AE155" s="2" t="s">
        <v>2287</v>
      </c>
      <c r="AF155" s="2" t="s">
        <v>2288</v>
      </c>
      <c r="AG155" s="2" t="s">
        <v>1698</v>
      </c>
      <c r="AH155" s="2" t="s">
        <v>165</v>
      </c>
      <c r="AI155" s="2" t="s">
        <v>2289</v>
      </c>
      <c r="AJ155" s="2" t="s">
        <v>2290</v>
      </c>
      <c r="AK155" s="2" t="s">
        <v>2291</v>
      </c>
      <c r="AL155" s="2" t="s">
        <v>79</v>
      </c>
      <c r="AM155" s="2" t="s">
        <v>79</v>
      </c>
      <c r="AN155" s="2" t="s">
        <v>79</v>
      </c>
      <c r="AO155" s="2" t="s">
        <v>79</v>
      </c>
      <c r="AP155" s="2" t="s">
        <v>145</v>
      </c>
      <c r="AQ155" s="2" t="s">
        <v>2292</v>
      </c>
      <c r="AR155" s="2" t="s">
        <v>165</v>
      </c>
      <c r="AS155" s="2" t="s">
        <v>3305</v>
      </c>
      <c r="AT155" s="2" t="s">
        <v>79</v>
      </c>
      <c r="AU155" s="2" t="s">
        <v>79</v>
      </c>
      <c r="AV155" s="2" t="s">
        <v>79</v>
      </c>
      <c r="AW155" s="2" t="s">
        <v>79</v>
      </c>
      <c r="AX155" s="2" t="s">
        <v>79</v>
      </c>
      <c r="AY155" s="2" t="s">
        <v>79</v>
      </c>
      <c r="AZ155" s="2" t="s">
        <v>79</v>
      </c>
      <c r="BA155" s="2" t="s">
        <v>79</v>
      </c>
      <c r="BB155" s="2" t="s">
        <v>79</v>
      </c>
      <c r="BC155" s="2" t="s">
        <v>79</v>
      </c>
      <c r="BD155" s="2" t="s">
        <v>79</v>
      </c>
      <c r="BE155" s="2" t="s">
        <v>79</v>
      </c>
      <c r="BF155" s="2" t="s">
        <v>79</v>
      </c>
      <c r="BG155" s="2" t="s">
        <v>79</v>
      </c>
      <c r="BH155" s="2" t="s">
        <v>79</v>
      </c>
      <c r="BI155" s="2" t="s">
        <v>79</v>
      </c>
      <c r="BJ155" s="2" t="s">
        <v>2293</v>
      </c>
      <c r="BK155" s="2" t="s">
        <v>2294</v>
      </c>
      <c r="BL155" s="2" t="s">
        <v>190</v>
      </c>
      <c r="BM155" s="2" t="s">
        <v>127</v>
      </c>
      <c r="BN155" s="2" t="s">
        <v>2295</v>
      </c>
      <c r="BO155" s="2" t="s">
        <v>2296</v>
      </c>
      <c r="BP155" s="2" t="s">
        <v>1490</v>
      </c>
      <c r="BQ155" s="2" t="s">
        <v>127</v>
      </c>
      <c r="BR155" s="2" t="s">
        <v>2297</v>
      </c>
      <c r="BS155" s="2" t="s">
        <v>79</v>
      </c>
      <c r="BT155" s="2" t="s">
        <v>165</v>
      </c>
      <c r="BU155" s="2" t="s">
        <v>2298</v>
      </c>
      <c r="BV155" s="2" t="s">
        <v>2116</v>
      </c>
      <c r="BW155" s="2" t="s">
        <v>105</v>
      </c>
      <c r="BX155" s="2" t="s">
        <v>177</v>
      </c>
      <c r="BY155" s="2">
        <v>844</v>
      </c>
      <c r="BZ155" s="2">
        <v>100</v>
      </c>
      <c r="CA155" s="2">
        <v>3800000</v>
      </c>
      <c r="CB155" s="2">
        <v>1500000</v>
      </c>
      <c r="CC155" s="2">
        <v>3</v>
      </c>
      <c r="CD155" s="3">
        <f>_xlfn.IFNA(VLOOKUP(M155,Sheet1!$B$4:$D$10,2,FALSE),"")</f>
        <v>121</v>
      </c>
      <c r="CE155" s="3">
        <f>_xlfn.IFNA(VLOOKUP(M155,Sheet1!$B$4:$D$10,3,FALSE),"")</f>
        <v>121</v>
      </c>
      <c r="CF155" s="3" t="str">
        <f t="shared" si="4"/>
        <v>lulus</v>
      </c>
      <c r="CG155" s="3" t="str">
        <f t="shared" si="5"/>
        <v>diterima</v>
      </c>
    </row>
    <row r="156" spans="1:85" x14ac:dyDescent="0.25">
      <c r="A156" s="2">
        <v>155</v>
      </c>
      <c r="B156" s="2">
        <v>21211054</v>
      </c>
      <c r="C156" s="2" t="s">
        <v>2299</v>
      </c>
      <c r="D156" s="2" t="s">
        <v>75</v>
      </c>
      <c r="E156" s="2" t="s">
        <v>76</v>
      </c>
      <c r="F156" s="2" t="s">
        <v>1976</v>
      </c>
      <c r="G156" s="2">
        <v>2101</v>
      </c>
      <c r="H156" s="2" t="s">
        <v>3919</v>
      </c>
      <c r="I156" s="2" t="s">
        <v>3910</v>
      </c>
      <c r="J156" s="2" t="str">
        <f>IF(AND(K156=0,L156=0)=TRUE,"",IF(AND(K156&gt;0,L156&gt;0)=TRUE,VLOOKUP(LEFT(L156,4)*1,[1]PRODI_2019!$D$2:$E$70,2,FALSE),M156))</f>
        <v>KEPERAWATAN D3</v>
      </c>
      <c r="K156" s="2">
        <f>_xlfn.IFNA(VLOOKUP(B156,[2]Data!$J$2:$K$224,1,FALSE),0)</f>
        <v>21211054</v>
      </c>
      <c r="L156" s="2">
        <f>_xlfn.IFNA(VLOOKUP(B156,[2]Data!$J$2:$K$224,2,FALSE),0)</f>
        <v>8801210052</v>
      </c>
      <c r="M156" s="2" t="s">
        <v>1977</v>
      </c>
      <c r="N156" s="2" t="s">
        <v>79</v>
      </c>
      <c r="O156" s="2" t="s">
        <v>79</v>
      </c>
      <c r="P156" s="2" t="s">
        <v>1978</v>
      </c>
      <c r="Q156" s="2" t="s">
        <v>81</v>
      </c>
      <c r="R156" s="2" t="s">
        <v>82</v>
      </c>
      <c r="S156" s="2" t="s">
        <v>221</v>
      </c>
      <c r="T156" s="2" t="s">
        <v>2300</v>
      </c>
      <c r="U156" s="2" t="s">
        <v>160</v>
      </c>
      <c r="V156" s="2" t="s">
        <v>161</v>
      </c>
      <c r="W156" s="2">
        <v>2021</v>
      </c>
      <c r="X156" s="2"/>
      <c r="Y156" s="2"/>
      <c r="Z156" s="2"/>
      <c r="AA156" s="2"/>
      <c r="AB156" s="2"/>
      <c r="AC156" s="2"/>
      <c r="AD156" s="2" t="s">
        <v>2301</v>
      </c>
      <c r="AE156" s="2" t="s">
        <v>123</v>
      </c>
      <c r="AF156" s="2" t="s">
        <v>2302</v>
      </c>
      <c r="AG156" s="2" t="s">
        <v>955</v>
      </c>
      <c r="AH156" s="2" t="s">
        <v>212</v>
      </c>
      <c r="AI156" s="2" t="s">
        <v>2303</v>
      </c>
      <c r="AJ156" s="2" t="s">
        <v>2304</v>
      </c>
      <c r="AK156" s="2" t="s">
        <v>2305</v>
      </c>
      <c r="AL156" s="2" t="s">
        <v>79</v>
      </c>
      <c r="AM156" s="2" t="s">
        <v>79</v>
      </c>
      <c r="AN156" s="2" t="s">
        <v>79</v>
      </c>
      <c r="AO156" s="2" t="s">
        <v>79</v>
      </c>
      <c r="AP156" s="2" t="s">
        <v>145</v>
      </c>
      <c r="AQ156" s="2" t="s">
        <v>2306</v>
      </c>
      <c r="AR156" s="2" t="s">
        <v>212</v>
      </c>
      <c r="AS156" s="2" t="s">
        <v>3305</v>
      </c>
      <c r="AT156" s="2" t="s">
        <v>79</v>
      </c>
      <c r="AU156" s="2" t="s">
        <v>79</v>
      </c>
      <c r="AV156" s="2" t="s">
        <v>79</v>
      </c>
      <c r="AW156" s="2" t="s">
        <v>79</v>
      </c>
      <c r="AX156" s="2" t="s">
        <v>79</v>
      </c>
      <c r="AY156" s="2" t="s">
        <v>79</v>
      </c>
      <c r="AZ156" s="2" t="s">
        <v>79</v>
      </c>
      <c r="BA156" s="2" t="s">
        <v>79</v>
      </c>
      <c r="BB156" s="2" t="s">
        <v>79</v>
      </c>
      <c r="BC156" s="2" t="s">
        <v>79</v>
      </c>
      <c r="BD156" s="2" t="s">
        <v>79</v>
      </c>
      <c r="BE156" s="2" t="s">
        <v>79</v>
      </c>
      <c r="BF156" s="2" t="s">
        <v>79</v>
      </c>
      <c r="BG156" s="2" t="s">
        <v>79</v>
      </c>
      <c r="BH156" s="2" t="s">
        <v>79</v>
      </c>
      <c r="BI156" s="2" t="s">
        <v>79</v>
      </c>
      <c r="BJ156" s="2" t="s">
        <v>2307</v>
      </c>
      <c r="BK156" s="2" t="s">
        <v>2308</v>
      </c>
      <c r="BL156" s="2" t="s">
        <v>214</v>
      </c>
      <c r="BM156" s="2" t="s">
        <v>102</v>
      </c>
      <c r="BN156" s="2" t="s">
        <v>2309</v>
      </c>
      <c r="BO156" s="2" t="s">
        <v>2310</v>
      </c>
      <c r="BP156" s="2" t="s">
        <v>122</v>
      </c>
      <c r="BQ156" s="2" t="s">
        <v>152</v>
      </c>
      <c r="BR156" s="2" t="s">
        <v>2311</v>
      </c>
      <c r="BS156" s="2" t="s">
        <v>79</v>
      </c>
      <c r="BT156" s="2" t="s">
        <v>212</v>
      </c>
      <c r="BU156" s="2" t="s">
        <v>2312</v>
      </c>
      <c r="BV156" s="2" t="s">
        <v>200</v>
      </c>
      <c r="BW156" s="2" t="s">
        <v>105</v>
      </c>
      <c r="BX156" s="2" t="s">
        <v>106</v>
      </c>
      <c r="BY156" s="2">
        <v>200</v>
      </c>
      <c r="BZ156" s="2">
        <v>120</v>
      </c>
      <c r="CA156" s="2">
        <v>3000000</v>
      </c>
      <c r="CB156" s="2">
        <v>1000000</v>
      </c>
      <c r="CC156" s="2">
        <v>1</v>
      </c>
      <c r="CD156" s="3">
        <f>_xlfn.IFNA(VLOOKUP(M156,Sheet1!$B$4:$D$10,2,FALSE),"")</f>
        <v>121</v>
      </c>
      <c r="CE156" s="3">
        <f>_xlfn.IFNA(VLOOKUP(M156,Sheet1!$B$4:$D$10,3,FALSE),"")</f>
        <v>121</v>
      </c>
      <c r="CF156" s="3" t="str">
        <f t="shared" si="4"/>
        <v>lulus</v>
      </c>
      <c r="CG156" s="3" t="str">
        <f t="shared" si="5"/>
        <v>diterima</v>
      </c>
    </row>
    <row r="157" spans="1:85" x14ac:dyDescent="0.25">
      <c r="A157" s="2">
        <v>156</v>
      </c>
      <c r="B157" s="2">
        <v>21211062</v>
      </c>
      <c r="C157" s="2" t="s">
        <v>2313</v>
      </c>
      <c r="D157" s="2" t="s">
        <v>75</v>
      </c>
      <c r="E157" s="2" t="s">
        <v>76</v>
      </c>
      <c r="F157" s="2" t="s">
        <v>1976</v>
      </c>
      <c r="G157" s="2">
        <v>2101</v>
      </c>
      <c r="H157" s="2" t="s">
        <v>3919</v>
      </c>
      <c r="I157" s="2" t="s">
        <v>3910</v>
      </c>
      <c r="J157" s="2" t="str">
        <f>IF(AND(K157=0,L157=0)=TRUE,"",IF(AND(K157&gt;0,L157&gt;0)=TRUE,VLOOKUP(LEFT(L157,4)*1,[1]PRODI_2019!$D$2:$E$70,2,FALSE),M157))</f>
        <v>KEPERAWATAN D3</v>
      </c>
      <c r="K157" s="2">
        <f>_xlfn.IFNA(VLOOKUP(B157,[2]Data!$J$2:$K$224,1,FALSE),0)</f>
        <v>21211062</v>
      </c>
      <c r="L157" s="2">
        <f>_xlfn.IFNA(VLOOKUP(B157,[2]Data!$J$2:$K$224,2,FALSE),0)</f>
        <v>8801210056</v>
      </c>
      <c r="M157" s="2" t="s">
        <v>1977</v>
      </c>
      <c r="N157" s="2" t="s">
        <v>79</v>
      </c>
      <c r="O157" s="2" t="s">
        <v>79</v>
      </c>
      <c r="P157" s="2" t="s">
        <v>1978</v>
      </c>
      <c r="Q157" s="2" t="s">
        <v>81</v>
      </c>
      <c r="R157" s="2" t="s">
        <v>82</v>
      </c>
      <c r="S157" s="2" t="s">
        <v>202</v>
      </c>
      <c r="T157" s="2" t="s">
        <v>2314</v>
      </c>
      <c r="U157" s="2" t="s">
        <v>160</v>
      </c>
      <c r="V157" s="2" t="s">
        <v>161</v>
      </c>
      <c r="W157" s="2">
        <v>2021</v>
      </c>
      <c r="X157" s="2"/>
      <c r="Y157" s="2"/>
      <c r="Z157" s="2"/>
      <c r="AA157" s="2"/>
      <c r="AB157" s="2"/>
      <c r="AC157" s="2"/>
      <c r="AD157" s="2" t="s">
        <v>2315</v>
      </c>
      <c r="AE157" s="2" t="s">
        <v>79</v>
      </c>
      <c r="AF157" s="2" t="s">
        <v>2316</v>
      </c>
      <c r="AG157" s="2" t="s">
        <v>562</v>
      </c>
      <c r="AH157" s="2" t="s">
        <v>212</v>
      </c>
      <c r="AI157" s="2" t="s">
        <v>2317</v>
      </c>
      <c r="AJ157" s="2" t="s">
        <v>2318</v>
      </c>
      <c r="AK157" s="2" t="s">
        <v>2319</v>
      </c>
      <c r="AL157" s="2" t="s">
        <v>122</v>
      </c>
      <c r="AM157" s="2" t="s">
        <v>79</v>
      </c>
      <c r="AN157" s="2" t="s">
        <v>79</v>
      </c>
      <c r="AO157" s="2" t="s">
        <v>79</v>
      </c>
      <c r="AP157" s="2" t="s">
        <v>145</v>
      </c>
      <c r="AQ157" s="2" t="s">
        <v>393</v>
      </c>
      <c r="AR157" s="2" t="s">
        <v>212</v>
      </c>
      <c r="AS157" s="2" t="s">
        <v>3305</v>
      </c>
      <c r="AT157" s="2" t="s">
        <v>79</v>
      </c>
      <c r="AU157" s="2" t="s">
        <v>79</v>
      </c>
      <c r="AV157" s="2" t="s">
        <v>79</v>
      </c>
      <c r="AW157" s="2" t="s">
        <v>79</v>
      </c>
      <c r="AX157" s="2" t="s">
        <v>79</v>
      </c>
      <c r="AY157" s="2" t="s">
        <v>79</v>
      </c>
      <c r="AZ157" s="2" t="s">
        <v>79</v>
      </c>
      <c r="BA157" s="2" t="s">
        <v>79</v>
      </c>
      <c r="BB157" s="2" t="s">
        <v>79</v>
      </c>
      <c r="BC157" s="2" t="s">
        <v>79</v>
      </c>
      <c r="BD157" s="2" t="s">
        <v>79</v>
      </c>
      <c r="BE157" s="2" t="s">
        <v>79</v>
      </c>
      <c r="BF157" s="2" t="s">
        <v>79</v>
      </c>
      <c r="BG157" s="2" t="s">
        <v>79</v>
      </c>
      <c r="BH157" s="2" t="s">
        <v>79</v>
      </c>
      <c r="BI157" s="2" t="s">
        <v>79</v>
      </c>
      <c r="BJ157" s="2" t="s">
        <v>2320</v>
      </c>
      <c r="BK157" s="2" t="s">
        <v>2321</v>
      </c>
      <c r="BL157" s="2" t="s">
        <v>122</v>
      </c>
      <c r="BM157" s="2" t="s">
        <v>272</v>
      </c>
      <c r="BN157" s="2" t="s">
        <v>2322</v>
      </c>
      <c r="BO157" s="2" t="s">
        <v>2323</v>
      </c>
      <c r="BP157" s="2" t="s">
        <v>122</v>
      </c>
      <c r="BQ157" s="2" t="s">
        <v>99</v>
      </c>
      <c r="BR157" s="2" t="s">
        <v>2315</v>
      </c>
      <c r="BS157" s="2" t="s">
        <v>79</v>
      </c>
      <c r="BT157" s="2" t="s">
        <v>212</v>
      </c>
      <c r="BU157" s="2" t="s">
        <v>2324</v>
      </c>
      <c r="BV157" s="2" t="s">
        <v>1063</v>
      </c>
      <c r="BW157" s="2" t="s">
        <v>105</v>
      </c>
      <c r="BX157" s="2" t="s">
        <v>134</v>
      </c>
      <c r="BY157" s="2">
        <v>200</v>
      </c>
      <c r="BZ157" s="2">
        <v>90</v>
      </c>
      <c r="CA157" s="2">
        <v>8000000</v>
      </c>
      <c r="CB157" s="2">
        <v>0</v>
      </c>
      <c r="CC157" s="2">
        <v>4</v>
      </c>
      <c r="CD157" s="3">
        <f>_xlfn.IFNA(VLOOKUP(M157,Sheet1!$B$4:$D$10,2,FALSE),"")</f>
        <v>121</v>
      </c>
      <c r="CE157" s="3">
        <f>_xlfn.IFNA(VLOOKUP(M157,Sheet1!$B$4:$D$10,3,FALSE),"")</f>
        <v>121</v>
      </c>
      <c r="CF157" s="3" t="str">
        <f t="shared" si="4"/>
        <v>lulus</v>
      </c>
      <c r="CG157" s="3" t="str">
        <f t="shared" si="5"/>
        <v>diterima</v>
      </c>
    </row>
    <row r="158" spans="1:85" x14ac:dyDescent="0.25">
      <c r="A158" s="2">
        <v>157</v>
      </c>
      <c r="B158" s="2">
        <v>21211068</v>
      </c>
      <c r="C158" s="2" t="s">
        <v>2325</v>
      </c>
      <c r="D158" s="2" t="s">
        <v>75</v>
      </c>
      <c r="E158" s="2" t="s">
        <v>76</v>
      </c>
      <c r="F158" s="2" t="s">
        <v>1976</v>
      </c>
      <c r="G158" s="2">
        <v>2101</v>
      </c>
      <c r="H158" s="2" t="s">
        <v>3919</v>
      </c>
      <c r="I158" s="2" t="s">
        <v>3910</v>
      </c>
      <c r="J158" s="2" t="str">
        <f>IF(AND(K158=0,L158=0)=TRUE,"",IF(AND(K158&gt;0,L158&gt;0)=TRUE,VLOOKUP(LEFT(L158,4)*1,[1]PRODI_2019!$D$2:$E$70,2,FALSE),M158))</f>
        <v/>
      </c>
      <c r="K158" s="2">
        <f>_xlfn.IFNA(VLOOKUP(B158,[2]Data!$J$2:$K$224,1,FALSE),0)</f>
        <v>0</v>
      </c>
      <c r="L158" s="2">
        <f>_xlfn.IFNA(VLOOKUP(B158,[2]Data!$J$2:$K$224,2,FALSE),0)</f>
        <v>0</v>
      </c>
      <c r="M158" s="2" t="s">
        <v>1977</v>
      </c>
      <c r="N158" s="2" t="s">
        <v>79</v>
      </c>
      <c r="O158" s="2" t="s">
        <v>79</v>
      </c>
      <c r="P158" s="2" t="s">
        <v>1978</v>
      </c>
      <c r="Q158" s="2" t="s">
        <v>110</v>
      </c>
      <c r="R158" s="2" t="s">
        <v>82</v>
      </c>
      <c r="S158" s="2" t="s">
        <v>202</v>
      </c>
      <c r="T158" s="2" t="s">
        <v>727</v>
      </c>
      <c r="U158" s="2" t="s">
        <v>693</v>
      </c>
      <c r="V158" s="2" t="s">
        <v>86</v>
      </c>
      <c r="W158" s="2">
        <v>2021</v>
      </c>
      <c r="X158" s="2">
        <v>76</v>
      </c>
      <c r="Y158" s="2">
        <v>77</v>
      </c>
      <c r="Z158" s="2">
        <v>93</v>
      </c>
      <c r="AA158" s="2"/>
      <c r="AB158" s="2"/>
      <c r="AC158" s="2"/>
      <c r="AD158" s="2" t="s">
        <v>2326</v>
      </c>
      <c r="AE158" s="2" t="s">
        <v>123</v>
      </c>
      <c r="AF158" s="2" t="s">
        <v>2327</v>
      </c>
      <c r="AG158" s="2" t="s">
        <v>2011</v>
      </c>
      <c r="AH158" s="2" t="s">
        <v>165</v>
      </c>
      <c r="AI158" s="2" t="s">
        <v>2328</v>
      </c>
      <c r="AJ158" s="2" t="s">
        <v>2329</v>
      </c>
      <c r="AK158" s="2" t="s">
        <v>2330</v>
      </c>
      <c r="AL158" s="2" t="s">
        <v>79</v>
      </c>
      <c r="AM158" s="2" t="s">
        <v>123</v>
      </c>
      <c r="AN158" s="2" t="s">
        <v>123</v>
      </c>
      <c r="AO158" s="2" t="s">
        <v>123</v>
      </c>
      <c r="AP158" s="2" t="s">
        <v>286</v>
      </c>
      <c r="AQ158" s="2" t="s">
        <v>2093</v>
      </c>
      <c r="AR158" s="2" t="s">
        <v>212</v>
      </c>
      <c r="AS158" s="2" t="s">
        <v>3305</v>
      </c>
      <c r="AT158" s="2" t="s">
        <v>79</v>
      </c>
      <c r="AU158" s="2" t="s">
        <v>79</v>
      </c>
      <c r="AV158" s="2" t="s">
        <v>79</v>
      </c>
      <c r="AW158" s="2" t="s">
        <v>79</v>
      </c>
      <c r="AX158" s="2" t="s">
        <v>79</v>
      </c>
      <c r="AY158" s="2" t="s">
        <v>79</v>
      </c>
      <c r="AZ158" s="2" t="s">
        <v>79</v>
      </c>
      <c r="BA158" s="2" t="s">
        <v>79</v>
      </c>
      <c r="BB158" s="2" t="s">
        <v>79</v>
      </c>
      <c r="BC158" s="2" t="s">
        <v>79</v>
      </c>
      <c r="BD158" s="2" t="s">
        <v>79</v>
      </c>
      <c r="BE158" s="2" t="s">
        <v>79</v>
      </c>
      <c r="BF158" s="2" t="s">
        <v>79</v>
      </c>
      <c r="BG158" s="2" t="s">
        <v>79</v>
      </c>
      <c r="BH158" s="2" t="s">
        <v>79</v>
      </c>
      <c r="BI158" s="2" t="s">
        <v>79</v>
      </c>
      <c r="BJ158" s="2" t="s">
        <v>2331</v>
      </c>
      <c r="BK158" s="2" t="s">
        <v>2332</v>
      </c>
      <c r="BL158" s="2" t="s">
        <v>190</v>
      </c>
      <c r="BM158" s="2" t="s">
        <v>127</v>
      </c>
      <c r="BN158" s="2" t="s">
        <v>2333</v>
      </c>
      <c r="BO158" s="2" t="s">
        <v>2334</v>
      </c>
      <c r="BP158" s="2" t="s">
        <v>190</v>
      </c>
      <c r="BQ158" s="2" t="s">
        <v>272</v>
      </c>
      <c r="BR158" s="2" t="s">
        <v>2335</v>
      </c>
      <c r="BS158" s="2" t="s">
        <v>79</v>
      </c>
      <c r="BT158" s="2" t="s">
        <v>165</v>
      </c>
      <c r="BU158" s="2" t="s">
        <v>2336</v>
      </c>
      <c r="BV158" s="2" t="s">
        <v>2337</v>
      </c>
      <c r="BW158" s="2" t="s">
        <v>105</v>
      </c>
      <c r="BX158" s="2" t="s">
        <v>134</v>
      </c>
      <c r="BY158" s="2">
        <v>1007</v>
      </c>
      <c r="BZ158" s="2">
        <v>108</v>
      </c>
      <c r="CA158" s="2">
        <v>4052000</v>
      </c>
      <c r="CB158" s="2">
        <v>3108000</v>
      </c>
      <c r="CC158" s="2">
        <v>3</v>
      </c>
      <c r="CD158" s="3">
        <f>_xlfn.IFNA(VLOOKUP(M158,Sheet1!$B$4:$D$10,2,FALSE),"")</f>
        <v>121</v>
      </c>
      <c r="CE158" s="3">
        <f>_xlfn.IFNA(VLOOKUP(M158,Sheet1!$B$4:$D$10,3,FALSE),"")</f>
        <v>121</v>
      </c>
      <c r="CF158" s="3" t="str">
        <f t="shared" si="4"/>
        <v>tidak</v>
      </c>
      <c r="CG158" s="3" t="str">
        <f t="shared" si="5"/>
        <v>tidak</v>
      </c>
    </row>
    <row r="159" spans="1:85" x14ac:dyDescent="0.25">
      <c r="A159" s="2">
        <v>158</v>
      </c>
      <c r="B159" s="2">
        <v>21211072</v>
      </c>
      <c r="C159" s="2" t="s">
        <v>2338</v>
      </c>
      <c r="D159" s="2" t="s">
        <v>75</v>
      </c>
      <c r="E159" s="2" t="s">
        <v>76</v>
      </c>
      <c r="F159" s="2" t="s">
        <v>1976</v>
      </c>
      <c r="G159" s="2">
        <v>2101</v>
      </c>
      <c r="H159" s="2" t="s">
        <v>3919</v>
      </c>
      <c r="I159" s="2" t="s">
        <v>3910</v>
      </c>
      <c r="J159" s="2" t="str">
        <f>IF(AND(K159=0,L159=0)=TRUE,"",IF(AND(K159&gt;0,L159&gt;0)=TRUE,VLOOKUP(LEFT(L159,4)*1,[1]PRODI_2019!$D$2:$E$70,2,FALSE),M159))</f>
        <v/>
      </c>
      <c r="K159" s="2">
        <f>_xlfn.IFNA(VLOOKUP(B159,[2]Data!$J$2:$K$224,1,FALSE),0)</f>
        <v>0</v>
      </c>
      <c r="L159" s="2">
        <f>_xlfn.IFNA(VLOOKUP(B159,[2]Data!$J$2:$K$224,2,FALSE),0)</f>
        <v>0</v>
      </c>
      <c r="M159" s="2" t="s">
        <v>1977</v>
      </c>
      <c r="N159" s="2" t="s">
        <v>79</v>
      </c>
      <c r="O159" s="2" t="s">
        <v>79</v>
      </c>
      <c r="P159" s="2" t="s">
        <v>1978</v>
      </c>
      <c r="Q159" s="2" t="s">
        <v>81</v>
      </c>
      <c r="R159" s="2" t="s">
        <v>82</v>
      </c>
      <c r="S159" s="2" t="s">
        <v>221</v>
      </c>
      <c r="T159" s="2" t="s">
        <v>2300</v>
      </c>
      <c r="U159" s="2" t="s">
        <v>85</v>
      </c>
      <c r="V159" s="2" t="s">
        <v>694</v>
      </c>
      <c r="W159" s="2">
        <v>2021</v>
      </c>
      <c r="X159" s="2"/>
      <c r="Y159" s="2"/>
      <c r="Z159" s="2"/>
      <c r="AA159" s="2">
        <v>83</v>
      </c>
      <c r="AB159" s="2">
        <v>87</v>
      </c>
      <c r="AC159" s="2">
        <v>83</v>
      </c>
      <c r="AD159" s="2" t="s">
        <v>2339</v>
      </c>
      <c r="AE159" s="2" t="s">
        <v>123</v>
      </c>
      <c r="AF159" s="2" t="s">
        <v>2340</v>
      </c>
      <c r="AG159" s="2" t="s">
        <v>1698</v>
      </c>
      <c r="AH159" s="2" t="s">
        <v>165</v>
      </c>
      <c r="AI159" s="2" t="s">
        <v>2341</v>
      </c>
      <c r="AJ159" s="2" t="s">
        <v>2342</v>
      </c>
      <c r="AK159" s="2" t="s">
        <v>2343</v>
      </c>
      <c r="AL159" s="2" t="s">
        <v>79</v>
      </c>
      <c r="AM159" s="2" t="s">
        <v>123</v>
      </c>
      <c r="AN159" s="2" t="s">
        <v>123</v>
      </c>
      <c r="AO159" s="2" t="s">
        <v>123</v>
      </c>
      <c r="AP159" s="2" t="s">
        <v>145</v>
      </c>
      <c r="AQ159" s="2" t="s">
        <v>2344</v>
      </c>
      <c r="AR159" s="2" t="s">
        <v>165</v>
      </c>
      <c r="AS159" s="2" t="s">
        <v>3305</v>
      </c>
      <c r="AT159" s="2" t="s">
        <v>79</v>
      </c>
      <c r="AU159" s="2" t="s">
        <v>79</v>
      </c>
      <c r="AV159" s="2" t="s">
        <v>79</v>
      </c>
      <c r="AW159" s="2" t="s">
        <v>79</v>
      </c>
      <c r="AX159" s="2" t="s">
        <v>79</v>
      </c>
      <c r="AY159" s="2" t="s">
        <v>79</v>
      </c>
      <c r="AZ159" s="2" t="s">
        <v>79</v>
      </c>
      <c r="BA159" s="2" t="s">
        <v>79</v>
      </c>
      <c r="BB159" s="2" t="s">
        <v>79</v>
      </c>
      <c r="BC159" s="2" t="s">
        <v>79</v>
      </c>
      <c r="BD159" s="2" t="s">
        <v>79</v>
      </c>
      <c r="BE159" s="2" t="s">
        <v>79</v>
      </c>
      <c r="BF159" s="2" t="s">
        <v>79</v>
      </c>
      <c r="BG159" s="2" t="s">
        <v>79</v>
      </c>
      <c r="BH159" s="2" t="s">
        <v>79</v>
      </c>
      <c r="BI159" s="2" t="s">
        <v>79</v>
      </c>
      <c r="BJ159" s="2" t="s">
        <v>2345</v>
      </c>
      <c r="BK159" s="2" t="s">
        <v>2346</v>
      </c>
      <c r="BL159" s="2" t="s">
        <v>172</v>
      </c>
      <c r="BM159" s="2" t="s">
        <v>99</v>
      </c>
      <c r="BN159" s="2" t="s">
        <v>2347</v>
      </c>
      <c r="BO159" s="2" t="s">
        <v>2348</v>
      </c>
      <c r="BP159" s="2" t="s">
        <v>172</v>
      </c>
      <c r="BQ159" s="2" t="s">
        <v>99</v>
      </c>
      <c r="BR159" s="2" t="s">
        <v>2349</v>
      </c>
      <c r="BS159" s="2" t="s">
        <v>79</v>
      </c>
      <c r="BT159" s="2" t="s">
        <v>165</v>
      </c>
      <c r="BU159" s="2" t="s">
        <v>2341</v>
      </c>
      <c r="BV159" s="2" t="s">
        <v>2100</v>
      </c>
      <c r="BW159" s="2" t="s">
        <v>105</v>
      </c>
      <c r="BX159" s="2" t="s">
        <v>134</v>
      </c>
      <c r="BY159" s="2">
        <v>412</v>
      </c>
      <c r="BZ159" s="2">
        <v>72</v>
      </c>
      <c r="CA159" s="2">
        <v>4200000</v>
      </c>
      <c r="CB159" s="2">
        <v>4200000</v>
      </c>
      <c r="CC159" s="2">
        <v>2</v>
      </c>
      <c r="CD159" s="3">
        <f>_xlfn.IFNA(VLOOKUP(M159,Sheet1!$B$4:$D$10,2,FALSE),"")</f>
        <v>121</v>
      </c>
      <c r="CE159" s="3">
        <f>_xlfn.IFNA(VLOOKUP(M159,Sheet1!$B$4:$D$10,3,FALSE),"")</f>
        <v>121</v>
      </c>
      <c r="CF159" s="3" t="str">
        <f t="shared" si="4"/>
        <v>tidak</v>
      </c>
      <c r="CG159" s="3" t="str">
        <f t="shared" si="5"/>
        <v>tidak</v>
      </c>
    </row>
    <row r="160" spans="1:85" x14ac:dyDescent="0.25">
      <c r="A160" s="2">
        <v>159</v>
      </c>
      <c r="B160" s="2">
        <v>21211075</v>
      </c>
      <c r="C160" s="2" t="s">
        <v>2350</v>
      </c>
      <c r="D160" s="2" t="s">
        <v>75</v>
      </c>
      <c r="E160" s="2" t="s">
        <v>76</v>
      </c>
      <c r="F160" s="2" t="s">
        <v>1976</v>
      </c>
      <c r="G160" s="2">
        <v>2101</v>
      </c>
      <c r="H160" s="2" t="s">
        <v>3919</v>
      </c>
      <c r="I160" s="2" t="s">
        <v>3910</v>
      </c>
      <c r="J160" s="2" t="str">
        <f>IF(AND(K160=0,L160=0)=TRUE,"",IF(AND(K160&gt;0,L160&gt;0)=TRUE,VLOOKUP(LEFT(L160,4)*1,[1]PRODI_2019!$D$2:$E$70,2,FALSE),M160))</f>
        <v>KEPERAWATAN D3</v>
      </c>
      <c r="K160" s="2">
        <f>_xlfn.IFNA(VLOOKUP(B160,[2]Data!$J$2:$K$224,1,FALSE),0)</f>
        <v>21211075</v>
      </c>
      <c r="L160" s="2">
        <f>_xlfn.IFNA(VLOOKUP(B160,[2]Data!$J$2:$K$224,2,FALSE),0)</f>
        <v>8801210047</v>
      </c>
      <c r="M160" s="2" t="s">
        <v>1977</v>
      </c>
      <c r="N160" s="2" t="s">
        <v>79</v>
      </c>
      <c r="O160" s="2" t="s">
        <v>79</v>
      </c>
      <c r="P160" s="2" t="s">
        <v>1978</v>
      </c>
      <c r="Q160" s="2" t="s">
        <v>81</v>
      </c>
      <c r="R160" s="2" t="s">
        <v>82</v>
      </c>
      <c r="S160" s="2" t="s">
        <v>278</v>
      </c>
      <c r="T160" s="2" t="s">
        <v>2351</v>
      </c>
      <c r="U160" s="2" t="s">
        <v>138</v>
      </c>
      <c r="V160" s="2" t="s">
        <v>161</v>
      </c>
      <c r="W160" s="2">
        <v>2020</v>
      </c>
      <c r="X160" s="2">
        <v>81</v>
      </c>
      <c r="Y160" s="2">
        <v>81</v>
      </c>
      <c r="Z160" s="2">
        <v>83</v>
      </c>
      <c r="AA160" s="2"/>
      <c r="AB160" s="2"/>
      <c r="AC160" s="2"/>
      <c r="AD160" s="2" t="s">
        <v>2352</v>
      </c>
      <c r="AE160" s="2" t="s">
        <v>123</v>
      </c>
      <c r="AF160" s="2" t="s">
        <v>2353</v>
      </c>
      <c r="AG160" s="2" t="s">
        <v>2354</v>
      </c>
      <c r="AH160" s="2" t="s">
        <v>227</v>
      </c>
      <c r="AI160" s="2" t="s">
        <v>2355</v>
      </c>
      <c r="AJ160" s="2" t="s">
        <v>2356</v>
      </c>
      <c r="AK160" s="2" t="s">
        <v>2357</v>
      </c>
      <c r="AL160" s="2" t="s">
        <v>79</v>
      </c>
      <c r="AM160" s="2" t="s">
        <v>123</v>
      </c>
      <c r="AN160" s="2" t="s">
        <v>123</v>
      </c>
      <c r="AO160" s="2" t="s">
        <v>123</v>
      </c>
      <c r="AP160" s="2" t="s">
        <v>145</v>
      </c>
      <c r="AQ160" s="2" t="s">
        <v>2358</v>
      </c>
      <c r="AR160" s="2" t="s">
        <v>227</v>
      </c>
      <c r="AS160" s="2" t="s">
        <v>3305</v>
      </c>
      <c r="AT160" s="2" t="s">
        <v>79</v>
      </c>
      <c r="AU160" s="2" t="s">
        <v>79</v>
      </c>
      <c r="AV160" s="2" t="s">
        <v>79</v>
      </c>
      <c r="AW160" s="2" t="s">
        <v>79</v>
      </c>
      <c r="AX160" s="2" t="s">
        <v>79</v>
      </c>
      <c r="AY160" s="2" t="s">
        <v>79</v>
      </c>
      <c r="AZ160" s="2" t="s">
        <v>79</v>
      </c>
      <c r="BA160" s="2" t="s">
        <v>79</v>
      </c>
      <c r="BB160" s="2" t="s">
        <v>79</v>
      </c>
      <c r="BC160" s="2" t="s">
        <v>79</v>
      </c>
      <c r="BD160" s="2" t="s">
        <v>79</v>
      </c>
      <c r="BE160" s="2" t="s">
        <v>79</v>
      </c>
      <c r="BF160" s="2" t="s">
        <v>79</v>
      </c>
      <c r="BG160" s="2" t="s">
        <v>79</v>
      </c>
      <c r="BH160" s="2" t="s">
        <v>79</v>
      </c>
      <c r="BI160" s="2" t="s">
        <v>79</v>
      </c>
      <c r="BJ160" s="2" t="s">
        <v>2359</v>
      </c>
      <c r="BK160" s="2" t="s">
        <v>2360</v>
      </c>
      <c r="BL160" s="2" t="s">
        <v>172</v>
      </c>
      <c r="BM160" s="2" t="s">
        <v>99</v>
      </c>
      <c r="BN160" s="2" t="s">
        <v>2361</v>
      </c>
      <c r="BO160" s="2" t="s">
        <v>2362</v>
      </c>
      <c r="BP160" s="2" t="s">
        <v>122</v>
      </c>
      <c r="BQ160" s="2" t="s">
        <v>102</v>
      </c>
      <c r="BR160" s="2" t="s">
        <v>2352</v>
      </c>
      <c r="BS160" s="2" t="s">
        <v>79</v>
      </c>
      <c r="BT160" s="2" t="s">
        <v>227</v>
      </c>
      <c r="BU160" s="2" t="s">
        <v>2363</v>
      </c>
      <c r="BV160" s="2" t="s">
        <v>2116</v>
      </c>
      <c r="BW160" s="2" t="s">
        <v>276</v>
      </c>
      <c r="BX160" s="2" t="s">
        <v>177</v>
      </c>
      <c r="BY160" s="2">
        <v>60</v>
      </c>
      <c r="BZ160" s="2">
        <v>30</v>
      </c>
      <c r="CA160" s="2">
        <v>2550000</v>
      </c>
      <c r="CB160" s="2">
        <v>0</v>
      </c>
      <c r="CC160" s="2">
        <v>2</v>
      </c>
      <c r="CD160" s="3">
        <f>_xlfn.IFNA(VLOOKUP(M160,Sheet1!$B$4:$D$10,2,FALSE),"")</f>
        <v>121</v>
      </c>
      <c r="CE160" s="3">
        <f>_xlfn.IFNA(VLOOKUP(M160,Sheet1!$B$4:$D$10,3,FALSE),"")</f>
        <v>121</v>
      </c>
      <c r="CF160" s="3" t="str">
        <f t="shared" si="4"/>
        <v>lulus</v>
      </c>
      <c r="CG160" s="3" t="str">
        <f t="shared" si="5"/>
        <v>diterima</v>
      </c>
    </row>
    <row r="161" spans="1:85" x14ac:dyDescent="0.25">
      <c r="A161" s="2">
        <v>160</v>
      </c>
      <c r="B161" s="2">
        <v>21211103</v>
      </c>
      <c r="C161" s="2" t="s">
        <v>2364</v>
      </c>
      <c r="D161" s="2" t="s">
        <v>75</v>
      </c>
      <c r="E161" s="2" t="s">
        <v>76</v>
      </c>
      <c r="F161" s="2" t="s">
        <v>1976</v>
      </c>
      <c r="G161" s="2">
        <v>2101</v>
      </c>
      <c r="H161" s="2" t="s">
        <v>3919</v>
      </c>
      <c r="I161" s="2" t="s">
        <v>3910</v>
      </c>
      <c r="J161" s="2" t="str">
        <f>IF(AND(K161=0,L161=0)=TRUE,"",IF(AND(K161&gt;0,L161&gt;0)=TRUE,VLOOKUP(LEFT(L161,4)*1,[1]PRODI_2019!$D$2:$E$70,2,FALSE),M161))</f>
        <v>KEPERAWATAN D3</v>
      </c>
      <c r="K161" s="2">
        <f>_xlfn.IFNA(VLOOKUP(B161,[2]Data!$J$2:$K$224,1,FALSE),0)</f>
        <v>21211103</v>
      </c>
      <c r="L161" s="2">
        <f>_xlfn.IFNA(VLOOKUP(B161,[2]Data!$J$2:$K$224,2,FALSE),0)</f>
        <v>8801210031</v>
      </c>
      <c r="M161" s="2" t="s">
        <v>1977</v>
      </c>
      <c r="N161" s="2" t="s">
        <v>79</v>
      </c>
      <c r="O161" s="2" t="s">
        <v>79</v>
      </c>
      <c r="P161" s="2" t="s">
        <v>1978</v>
      </c>
      <c r="Q161" s="2" t="s">
        <v>81</v>
      </c>
      <c r="R161" s="2" t="s">
        <v>82</v>
      </c>
      <c r="S161" s="2" t="s">
        <v>221</v>
      </c>
      <c r="T161" s="2" t="s">
        <v>438</v>
      </c>
      <c r="U161" s="2" t="s">
        <v>160</v>
      </c>
      <c r="V161" s="2" t="s">
        <v>114</v>
      </c>
      <c r="W161" s="2">
        <v>2021</v>
      </c>
      <c r="X161" s="2">
        <v>75</v>
      </c>
      <c r="Y161" s="2">
        <v>76</v>
      </c>
      <c r="Z161" s="2">
        <v>80</v>
      </c>
      <c r="AA161" s="2"/>
      <c r="AB161" s="2"/>
      <c r="AC161" s="2"/>
      <c r="AD161" s="2" t="s">
        <v>2365</v>
      </c>
      <c r="AE161" s="2" t="s">
        <v>79</v>
      </c>
      <c r="AF161" s="2" t="s">
        <v>2366</v>
      </c>
      <c r="AG161" s="2" t="s">
        <v>2367</v>
      </c>
      <c r="AH161" s="2" t="s">
        <v>165</v>
      </c>
      <c r="AI161" s="2" t="s">
        <v>2368</v>
      </c>
      <c r="AJ161" s="2" t="s">
        <v>2369</v>
      </c>
      <c r="AK161" s="2" t="s">
        <v>2370</v>
      </c>
      <c r="AL161" s="2" t="s">
        <v>79</v>
      </c>
      <c r="AM161" s="2" t="s">
        <v>79</v>
      </c>
      <c r="AN161" s="2" t="s">
        <v>79</v>
      </c>
      <c r="AO161" s="2" t="s">
        <v>2199</v>
      </c>
      <c r="AP161" s="2" t="s">
        <v>94</v>
      </c>
      <c r="AQ161" s="2" t="s">
        <v>2371</v>
      </c>
      <c r="AR161" s="2" t="s">
        <v>165</v>
      </c>
      <c r="AS161" s="2" t="s">
        <v>3305</v>
      </c>
      <c r="AT161" s="2" t="s">
        <v>79</v>
      </c>
      <c r="AU161" s="2" t="s">
        <v>79</v>
      </c>
      <c r="AV161" s="2" t="s">
        <v>79</v>
      </c>
      <c r="AW161" s="2" t="s">
        <v>79</v>
      </c>
      <c r="AX161" s="2" t="s">
        <v>79</v>
      </c>
      <c r="AY161" s="2" t="s">
        <v>79</v>
      </c>
      <c r="AZ161" s="2" t="s">
        <v>79</v>
      </c>
      <c r="BA161" s="2" t="s">
        <v>79</v>
      </c>
      <c r="BB161" s="2" t="s">
        <v>79</v>
      </c>
      <c r="BC161" s="2" t="s">
        <v>79</v>
      </c>
      <c r="BD161" s="2" t="s">
        <v>79</v>
      </c>
      <c r="BE161" s="2" t="s">
        <v>79</v>
      </c>
      <c r="BF161" s="2" t="s">
        <v>79</v>
      </c>
      <c r="BG161" s="2" t="s">
        <v>79</v>
      </c>
      <c r="BH161" s="2" t="s">
        <v>79</v>
      </c>
      <c r="BI161" s="2" t="s">
        <v>79</v>
      </c>
      <c r="BJ161" s="2" t="s">
        <v>2372</v>
      </c>
      <c r="BK161" s="2" t="s">
        <v>2373</v>
      </c>
      <c r="BL161" s="2" t="s">
        <v>190</v>
      </c>
      <c r="BM161" s="2" t="s">
        <v>127</v>
      </c>
      <c r="BN161" s="2" t="s">
        <v>2374</v>
      </c>
      <c r="BO161" s="2" t="s">
        <v>2375</v>
      </c>
      <c r="BP161" s="2" t="s">
        <v>130</v>
      </c>
      <c r="BQ161" s="2" t="s">
        <v>102</v>
      </c>
      <c r="BR161" s="2" t="s">
        <v>2376</v>
      </c>
      <c r="BS161" s="2" t="s">
        <v>79</v>
      </c>
      <c r="BT161" s="2" t="s">
        <v>165</v>
      </c>
      <c r="BU161" s="2" t="s">
        <v>2377</v>
      </c>
      <c r="BV161" s="2" t="s">
        <v>2378</v>
      </c>
      <c r="BW161" s="2" t="s">
        <v>105</v>
      </c>
      <c r="BX161" s="2" t="s">
        <v>106</v>
      </c>
      <c r="BY161" s="2">
        <v>150</v>
      </c>
      <c r="BZ161" s="2">
        <v>100</v>
      </c>
      <c r="CA161" s="2">
        <v>3600000</v>
      </c>
      <c r="CB161" s="2">
        <v>0</v>
      </c>
      <c r="CC161" s="2">
        <v>4</v>
      </c>
      <c r="CD161" s="3">
        <f>_xlfn.IFNA(VLOOKUP(M161,Sheet1!$B$4:$D$10,2,FALSE),"")</f>
        <v>121</v>
      </c>
      <c r="CE161" s="3">
        <f>_xlfn.IFNA(VLOOKUP(M161,Sheet1!$B$4:$D$10,3,FALSE),"")</f>
        <v>121</v>
      </c>
      <c r="CF161" s="3" t="str">
        <f t="shared" si="4"/>
        <v>lulus</v>
      </c>
      <c r="CG161" s="3" t="str">
        <f t="shared" si="5"/>
        <v>diterima</v>
      </c>
    </row>
    <row r="162" spans="1:85" x14ac:dyDescent="0.25">
      <c r="A162" s="2">
        <v>161</v>
      </c>
      <c r="B162" s="2">
        <v>21211123</v>
      </c>
      <c r="C162" s="2" t="s">
        <v>2379</v>
      </c>
      <c r="D162" s="2" t="s">
        <v>75</v>
      </c>
      <c r="E162" s="2" t="s">
        <v>76</v>
      </c>
      <c r="F162" s="2" t="s">
        <v>1976</v>
      </c>
      <c r="G162" s="2">
        <v>2101</v>
      </c>
      <c r="H162" s="2" t="s">
        <v>3919</v>
      </c>
      <c r="I162" s="2" t="s">
        <v>3910</v>
      </c>
      <c r="J162" s="2" t="str">
        <f>IF(AND(K162=0,L162=0)=TRUE,"",IF(AND(K162&gt;0,L162&gt;0)=TRUE,VLOOKUP(LEFT(L162,4)*1,[1]PRODI_2019!$D$2:$E$70,2,FALSE),M162))</f>
        <v/>
      </c>
      <c r="K162" s="2">
        <f>_xlfn.IFNA(VLOOKUP(B162,[2]Data!$J$2:$K$224,1,FALSE),0)</f>
        <v>0</v>
      </c>
      <c r="L162" s="2">
        <f>_xlfn.IFNA(VLOOKUP(B162,[2]Data!$J$2:$K$224,2,FALSE),0)</f>
        <v>0</v>
      </c>
      <c r="M162" s="2" t="s">
        <v>1977</v>
      </c>
      <c r="N162" s="2" t="s">
        <v>79</v>
      </c>
      <c r="O162" s="2" t="s">
        <v>79</v>
      </c>
      <c r="P162" s="2" t="s">
        <v>1978</v>
      </c>
      <c r="Q162" s="2" t="s">
        <v>110</v>
      </c>
      <c r="R162" s="2" t="s">
        <v>82</v>
      </c>
      <c r="S162" s="2" t="s">
        <v>221</v>
      </c>
      <c r="T162" s="2" t="s">
        <v>2380</v>
      </c>
      <c r="U162" s="2" t="s">
        <v>160</v>
      </c>
      <c r="V162" s="2" t="s">
        <v>114</v>
      </c>
      <c r="W162" s="2">
        <v>2021</v>
      </c>
      <c r="X162" s="2">
        <v>82</v>
      </c>
      <c r="Y162" s="2">
        <v>79</v>
      </c>
      <c r="Z162" s="2">
        <v>80</v>
      </c>
      <c r="AA162" s="2"/>
      <c r="AB162" s="2"/>
      <c r="AC162" s="2"/>
      <c r="AD162" s="2" t="s">
        <v>2381</v>
      </c>
      <c r="AE162" s="2" t="s">
        <v>79</v>
      </c>
      <c r="AF162" s="2" t="s">
        <v>440</v>
      </c>
      <c r="AG162" s="2" t="s">
        <v>441</v>
      </c>
      <c r="AH162" s="2" t="s">
        <v>118</v>
      </c>
      <c r="AI162" s="2" t="s">
        <v>2382</v>
      </c>
      <c r="AJ162" s="2" t="s">
        <v>2383</v>
      </c>
      <c r="AK162" s="2" t="s">
        <v>2384</v>
      </c>
      <c r="AL162" s="2" t="s">
        <v>79</v>
      </c>
      <c r="AM162" s="2" t="s">
        <v>79</v>
      </c>
      <c r="AN162" s="2" t="s">
        <v>79</v>
      </c>
      <c r="AO162" s="2" t="s">
        <v>79</v>
      </c>
      <c r="AP162" s="2" t="s">
        <v>145</v>
      </c>
      <c r="AQ162" s="2" t="s">
        <v>1583</v>
      </c>
      <c r="AR162" s="2" t="s">
        <v>118</v>
      </c>
      <c r="AS162" s="2" t="s">
        <v>3305</v>
      </c>
      <c r="AT162" s="2" t="s">
        <v>79</v>
      </c>
      <c r="AU162" s="2" t="s">
        <v>79</v>
      </c>
      <c r="AV162" s="2" t="s">
        <v>79</v>
      </c>
      <c r="AW162" s="2" t="s">
        <v>79</v>
      </c>
      <c r="AX162" s="2" t="s">
        <v>79</v>
      </c>
      <c r="AY162" s="2" t="s">
        <v>79</v>
      </c>
      <c r="AZ162" s="2" t="s">
        <v>79</v>
      </c>
      <c r="BA162" s="2" t="s">
        <v>79</v>
      </c>
      <c r="BB162" s="2" t="s">
        <v>79</v>
      </c>
      <c r="BC162" s="2" t="s">
        <v>79</v>
      </c>
      <c r="BD162" s="2" t="s">
        <v>79</v>
      </c>
      <c r="BE162" s="2" t="s">
        <v>79</v>
      </c>
      <c r="BF162" s="2" t="s">
        <v>79</v>
      </c>
      <c r="BG162" s="2" t="s">
        <v>79</v>
      </c>
      <c r="BH162" s="2" t="s">
        <v>79</v>
      </c>
      <c r="BI162" s="2" t="s">
        <v>79</v>
      </c>
      <c r="BJ162" s="2" t="s">
        <v>2385</v>
      </c>
      <c r="BK162" s="2" t="s">
        <v>2386</v>
      </c>
      <c r="BL162" s="2" t="s">
        <v>962</v>
      </c>
      <c r="BM162" s="2" t="s">
        <v>102</v>
      </c>
      <c r="BN162" s="2" t="s">
        <v>2387</v>
      </c>
      <c r="BO162" s="2" t="s">
        <v>2388</v>
      </c>
      <c r="BP162" s="2" t="s">
        <v>190</v>
      </c>
      <c r="BQ162" s="2" t="s">
        <v>127</v>
      </c>
      <c r="BR162" s="2" t="s">
        <v>2389</v>
      </c>
      <c r="BS162" s="2" t="s">
        <v>79</v>
      </c>
      <c r="BT162" s="2" t="s">
        <v>118</v>
      </c>
      <c r="BU162" s="2" t="s">
        <v>2390</v>
      </c>
      <c r="BV162" s="2" t="s">
        <v>2391</v>
      </c>
      <c r="BW162" s="2" t="s">
        <v>105</v>
      </c>
      <c r="BX162" s="2" t="s">
        <v>177</v>
      </c>
      <c r="BY162" s="2">
        <v>120</v>
      </c>
      <c r="BZ162" s="2">
        <v>90</v>
      </c>
      <c r="CA162" s="2">
        <v>3000000</v>
      </c>
      <c r="CB162" s="2">
        <v>5000000</v>
      </c>
      <c r="CC162" s="2">
        <v>1</v>
      </c>
      <c r="CD162" s="3">
        <f>_xlfn.IFNA(VLOOKUP(M162,Sheet1!$B$4:$D$10,2,FALSE),"")</f>
        <v>121</v>
      </c>
      <c r="CE162" s="3">
        <f>_xlfn.IFNA(VLOOKUP(M162,Sheet1!$B$4:$D$10,3,FALSE),"")</f>
        <v>121</v>
      </c>
      <c r="CF162" s="3" t="str">
        <f t="shared" si="4"/>
        <v>tidak</v>
      </c>
      <c r="CG162" s="3" t="str">
        <f t="shared" si="5"/>
        <v>tidak</v>
      </c>
    </row>
    <row r="163" spans="1:85" x14ac:dyDescent="0.25">
      <c r="A163" s="2">
        <v>162</v>
      </c>
      <c r="B163" s="2">
        <v>21211127</v>
      </c>
      <c r="C163" s="2" t="s">
        <v>2392</v>
      </c>
      <c r="D163" s="2" t="s">
        <v>75</v>
      </c>
      <c r="E163" s="2" t="s">
        <v>76</v>
      </c>
      <c r="F163" s="2" t="s">
        <v>1976</v>
      </c>
      <c r="G163" s="2">
        <v>2101</v>
      </c>
      <c r="H163" s="2" t="s">
        <v>3919</v>
      </c>
      <c r="I163" s="2" t="s">
        <v>3910</v>
      </c>
      <c r="J163" s="2" t="str">
        <f>IF(AND(K163=0,L163=0)=TRUE,"",IF(AND(K163&gt;0,L163&gt;0)=TRUE,VLOOKUP(LEFT(L163,4)*1,[1]PRODI_2019!$D$2:$E$70,2,FALSE),M163))</f>
        <v/>
      </c>
      <c r="K163" s="2">
        <f>_xlfn.IFNA(VLOOKUP(B163,[2]Data!$J$2:$K$224,1,FALSE),0)</f>
        <v>0</v>
      </c>
      <c r="L163" s="2">
        <f>_xlfn.IFNA(VLOOKUP(B163,[2]Data!$J$2:$K$224,2,FALSE),0)</f>
        <v>0</v>
      </c>
      <c r="M163" s="2" t="s">
        <v>1977</v>
      </c>
      <c r="N163" s="2" t="s">
        <v>79</v>
      </c>
      <c r="O163" s="2" t="s">
        <v>79</v>
      </c>
      <c r="P163" s="2" t="s">
        <v>1978</v>
      </c>
      <c r="Q163" s="2" t="s">
        <v>81</v>
      </c>
      <c r="R163" s="2" t="s">
        <v>82</v>
      </c>
      <c r="S163" s="2" t="s">
        <v>221</v>
      </c>
      <c r="T163" s="2" t="s">
        <v>2393</v>
      </c>
      <c r="U163" s="2" t="s">
        <v>160</v>
      </c>
      <c r="V163" s="2" t="s">
        <v>161</v>
      </c>
      <c r="W163" s="2">
        <v>2021</v>
      </c>
      <c r="X163" s="2">
        <v>76</v>
      </c>
      <c r="Y163" s="2">
        <v>77</v>
      </c>
      <c r="Z163" s="2">
        <v>79</v>
      </c>
      <c r="AA163" s="2"/>
      <c r="AB163" s="2"/>
      <c r="AC163" s="2"/>
      <c r="AD163" s="2" t="s">
        <v>2394</v>
      </c>
      <c r="AE163" s="2" t="s">
        <v>2394</v>
      </c>
      <c r="AF163" s="2" t="s">
        <v>1842</v>
      </c>
      <c r="AG163" s="2" t="s">
        <v>2395</v>
      </c>
      <c r="AH163" s="2" t="s">
        <v>165</v>
      </c>
      <c r="AI163" s="2" t="s">
        <v>2396</v>
      </c>
      <c r="AJ163" s="2" t="s">
        <v>2397</v>
      </c>
      <c r="AK163" s="2" t="s">
        <v>2398</v>
      </c>
      <c r="AL163" s="2" t="s">
        <v>79</v>
      </c>
      <c r="AM163" s="2" t="s">
        <v>79</v>
      </c>
      <c r="AN163" s="2" t="s">
        <v>79</v>
      </c>
      <c r="AO163" s="2" t="s">
        <v>79</v>
      </c>
      <c r="AP163" s="2" t="s">
        <v>94</v>
      </c>
      <c r="AQ163" s="2" t="s">
        <v>2371</v>
      </c>
      <c r="AR163" s="2" t="s">
        <v>165</v>
      </c>
      <c r="AS163" s="2" t="s">
        <v>3305</v>
      </c>
      <c r="AT163" s="2" t="s">
        <v>79</v>
      </c>
      <c r="AU163" s="2" t="s">
        <v>79</v>
      </c>
      <c r="AV163" s="2" t="s">
        <v>79</v>
      </c>
      <c r="AW163" s="2" t="s">
        <v>79</v>
      </c>
      <c r="AX163" s="2" t="s">
        <v>79</v>
      </c>
      <c r="AY163" s="2" t="s">
        <v>79</v>
      </c>
      <c r="AZ163" s="2" t="s">
        <v>79</v>
      </c>
      <c r="BA163" s="2" t="s">
        <v>79</v>
      </c>
      <c r="BB163" s="2" t="s">
        <v>79</v>
      </c>
      <c r="BC163" s="2" t="s">
        <v>79</v>
      </c>
      <c r="BD163" s="2" t="s">
        <v>79</v>
      </c>
      <c r="BE163" s="2" t="s">
        <v>79</v>
      </c>
      <c r="BF163" s="2" t="s">
        <v>79</v>
      </c>
      <c r="BG163" s="2" t="s">
        <v>79</v>
      </c>
      <c r="BH163" s="2" t="s">
        <v>79</v>
      </c>
      <c r="BI163" s="2" t="s">
        <v>79</v>
      </c>
      <c r="BJ163" s="2" t="s">
        <v>2399</v>
      </c>
      <c r="BK163" s="2" t="s">
        <v>2400</v>
      </c>
      <c r="BL163" s="2" t="s">
        <v>130</v>
      </c>
      <c r="BM163" s="2" t="s">
        <v>102</v>
      </c>
      <c r="BN163" s="2" t="s">
        <v>2401</v>
      </c>
      <c r="BO163" s="2" t="s">
        <v>2402</v>
      </c>
      <c r="BP163" s="2" t="s">
        <v>122</v>
      </c>
      <c r="BQ163" s="2" t="s">
        <v>102</v>
      </c>
      <c r="BR163" s="2" t="s">
        <v>2403</v>
      </c>
      <c r="BS163" s="2" t="s">
        <v>79</v>
      </c>
      <c r="BT163" s="2" t="s">
        <v>165</v>
      </c>
      <c r="BU163" s="2" t="s">
        <v>2404</v>
      </c>
      <c r="BV163" s="2" t="s">
        <v>200</v>
      </c>
      <c r="BW163" s="2" t="s">
        <v>105</v>
      </c>
      <c r="BX163" s="2" t="s">
        <v>106</v>
      </c>
      <c r="BY163" s="2">
        <v>400</v>
      </c>
      <c r="BZ163" s="2">
        <v>50</v>
      </c>
      <c r="CA163" s="2">
        <v>2000000</v>
      </c>
      <c r="CB163" s="2">
        <v>0</v>
      </c>
      <c r="CC163" s="2">
        <v>2</v>
      </c>
      <c r="CD163" s="3">
        <f>_xlfn.IFNA(VLOOKUP(M163,Sheet1!$B$4:$D$10,2,FALSE),"")</f>
        <v>121</v>
      </c>
      <c r="CE163" s="3">
        <f>_xlfn.IFNA(VLOOKUP(M163,Sheet1!$B$4:$D$10,3,FALSE),"")</f>
        <v>121</v>
      </c>
      <c r="CF163" s="3" t="str">
        <f t="shared" si="4"/>
        <v>tidak</v>
      </c>
      <c r="CG163" s="3" t="str">
        <f t="shared" si="5"/>
        <v>tidak</v>
      </c>
    </row>
    <row r="164" spans="1:85" x14ac:dyDescent="0.25">
      <c r="A164" s="2">
        <v>163</v>
      </c>
      <c r="B164" s="2">
        <v>21211134</v>
      </c>
      <c r="C164" s="2" t="s">
        <v>2405</v>
      </c>
      <c r="D164" s="2" t="s">
        <v>75</v>
      </c>
      <c r="E164" s="2" t="s">
        <v>76</v>
      </c>
      <c r="F164" s="2" t="s">
        <v>1976</v>
      </c>
      <c r="G164" s="2">
        <v>2101</v>
      </c>
      <c r="H164" s="2" t="s">
        <v>3919</v>
      </c>
      <c r="I164" s="2" t="s">
        <v>3910</v>
      </c>
      <c r="J164" s="2" t="str">
        <f>IF(AND(K164=0,L164=0)=TRUE,"",IF(AND(K164&gt;0,L164&gt;0)=TRUE,VLOOKUP(LEFT(L164,4)*1,[1]PRODI_2019!$D$2:$E$70,2,FALSE),M164))</f>
        <v>KEPERAWATAN D3</v>
      </c>
      <c r="K164" s="2">
        <f>_xlfn.IFNA(VLOOKUP(B164,[2]Data!$J$2:$K$224,1,FALSE),0)</f>
        <v>21211134</v>
      </c>
      <c r="L164" s="2">
        <f>_xlfn.IFNA(VLOOKUP(B164,[2]Data!$J$2:$K$224,2,FALSE),0)</f>
        <v>8801210039</v>
      </c>
      <c r="M164" s="2" t="s">
        <v>1977</v>
      </c>
      <c r="N164" s="2" t="s">
        <v>79</v>
      </c>
      <c r="O164" s="2" t="s">
        <v>79</v>
      </c>
      <c r="P164" s="2" t="s">
        <v>1978</v>
      </c>
      <c r="Q164" s="2" t="s">
        <v>110</v>
      </c>
      <c r="R164" s="2" t="s">
        <v>82</v>
      </c>
      <c r="S164" s="2" t="s">
        <v>2406</v>
      </c>
      <c r="T164" s="2" t="s">
        <v>1065</v>
      </c>
      <c r="U164" s="2" t="s">
        <v>138</v>
      </c>
      <c r="V164" s="2" t="s">
        <v>161</v>
      </c>
      <c r="W164" s="2">
        <v>2021</v>
      </c>
      <c r="X164" s="2">
        <v>85</v>
      </c>
      <c r="Y164" s="2">
        <v>81</v>
      </c>
      <c r="Z164" s="2">
        <v>87</v>
      </c>
      <c r="AA164" s="2"/>
      <c r="AB164" s="2"/>
      <c r="AC164" s="2"/>
      <c r="AD164" s="2" t="s">
        <v>2407</v>
      </c>
      <c r="AE164" s="2" t="s">
        <v>79</v>
      </c>
      <c r="AF164" s="2" t="s">
        <v>2288</v>
      </c>
      <c r="AG164" s="2" t="s">
        <v>1698</v>
      </c>
      <c r="AH164" s="2" t="s">
        <v>165</v>
      </c>
      <c r="AI164" s="2" t="s">
        <v>2408</v>
      </c>
      <c r="AJ164" s="2" t="s">
        <v>2409</v>
      </c>
      <c r="AK164" s="2" t="s">
        <v>2410</v>
      </c>
      <c r="AL164" s="2" t="s">
        <v>79</v>
      </c>
      <c r="AM164" s="2" t="s">
        <v>79</v>
      </c>
      <c r="AN164" s="2" t="s">
        <v>79</v>
      </c>
      <c r="AO164" s="2" t="s">
        <v>79</v>
      </c>
      <c r="AP164" s="2" t="s">
        <v>145</v>
      </c>
      <c r="AQ164" s="2" t="s">
        <v>2411</v>
      </c>
      <c r="AR164" s="2" t="s">
        <v>212</v>
      </c>
      <c r="AS164" s="2" t="s">
        <v>3305</v>
      </c>
      <c r="AT164" s="2" t="s">
        <v>79</v>
      </c>
      <c r="AU164" s="2" t="s">
        <v>79</v>
      </c>
      <c r="AV164" s="2" t="s">
        <v>79</v>
      </c>
      <c r="AW164" s="2" t="s">
        <v>79</v>
      </c>
      <c r="AX164" s="2" t="s">
        <v>79</v>
      </c>
      <c r="AY164" s="2" t="s">
        <v>79</v>
      </c>
      <c r="AZ164" s="2" t="s">
        <v>79</v>
      </c>
      <c r="BA164" s="2" t="s">
        <v>79</v>
      </c>
      <c r="BB164" s="2" t="s">
        <v>79</v>
      </c>
      <c r="BC164" s="2" t="s">
        <v>79</v>
      </c>
      <c r="BD164" s="2" t="s">
        <v>79</v>
      </c>
      <c r="BE164" s="2" t="s">
        <v>79</v>
      </c>
      <c r="BF164" s="2" t="s">
        <v>79</v>
      </c>
      <c r="BG164" s="2" t="s">
        <v>79</v>
      </c>
      <c r="BH164" s="2" t="s">
        <v>79</v>
      </c>
      <c r="BI164" s="2" t="s">
        <v>79</v>
      </c>
      <c r="BJ164" s="2" t="s">
        <v>2412</v>
      </c>
      <c r="BK164" s="2" t="s">
        <v>2413</v>
      </c>
      <c r="BL164" s="2" t="s">
        <v>122</v>
      </c>
      <c r="BM164" s="2" t="s">
        <v>99</v>
      </c>
      <c r="BN164" s="2" t="s">
        <v>2414</v>
      </c>
      <c r="BO164" s="2" t="s">
        <v>2415</v>
      </c>
      <c r="BP164" s="2" t="s">
        <v>122</v>
      </c>
      <c r="BQ164" s="2" t="s">
        <v>99</v>
      </c>
      <c r="BR164" s="2" t="s">
        <v>2416</v>
      </c>
      <c r="BS164" s="2" t="s">
        <v>79</v>
      </c>
      <c r="BT164" s="2" t="s">
        <v>165</v>
      </c>
      <c r="BU164" s="2" t="s">
        <v>2417</v>
      </c>
      <c r="BV164" s="2" t="s">
        <v>176</v>
      </c>
      <c r="BW164" s="2" t="s">
        <v>105</v>
      </c>
      <c r="BX164" s="2" t="s">
        <v>177</v>
      </c>
      <c r="BY164" s="2">
        <v>110</v>
      </c>
      <c r="BZ164" s="2">
        <v>100</v>
      </c>
      <c r="CA164" s="2">
        <v>832000</v>
      </c>
      <c r="CB164" s="2">
        <v>0</v>
      </c>
      <c r="CC164" s="2">
        <v>3</v>
      </c>
      <c r="CD164" s="3">
        <f>_xlfn.IFNA(VLOOKUP(M164,Sheet1!$B$4:$D$10,2,FALSE),"")</f>
        <v>121</v>
      </c>
      <c r="CE164" s="3">
        <f>_xlfn.IFNA(VLOOKUP(M164,Sheet1!$B$4:$D$10,3,FALSE),"")</f>
        <v>121</v>
      </c>
      <c r="CF164" s="3" t="str">
        <f t="shared" si="4"/>
        <v>lulus</v>
      </c>
      <c r="CG164" s="3" t="str">
        <f t="shared" si="5"/>
        <v>diterima</v>
      </c>
    </row>
    <row r="165" spans="1:85" x14ac:dyDescent="0.25">
      <c r="A165" s="2">
        <v>164</v>
      </c>
      <c r="B165" s="2">
        <v>21211136</v>
      </c>
      <c r="C165" s="2" t="s">
        <v>2418</v>
      </c>
      <c r="D165" s="2" t="s">
        <v>75</v>
      </c>
      <c r="E165" s="2" t="s">
        <v>76</v>
      </c>
      <c r="F165" s="2" t="s">
        <v>1976</v>
      </c>
      <c r="G165" s="2">
        <v>2101</v>
      </c>
      <c r="H165" s="2" t="s">
        <v>3919</v>
      </c>
      <c r="I165" s="2" t="s">
        <v>3910</v>
      </c>
      <c r="J165" s="2" t="str">
        <f>IF(AND(K165=0,L165=0)=TRUE,"",IF(AND(K165&gt;0,L165&gt;0)=TRUE,VLOOKUP(LEFT(L165,4)*1,[1]PRODI_2019!$D$2:$E$70,2,FALSE),M165))</f>
        <v>KEPERAWATAN D3</v>
      </c>
      <c r="K165" s="2">
        <f>_xlfn.IFNA(VLOOKUP(B165,[2]Data!$J$2:$K$224,1,FALSE),0)</f>
        <v>21211136</v>
      </c>
      <c r="L165" s="2">
        <f>_xlfn.IFNA(VLOOKUP(B165,[2]Data!$J$2:$K$224,2,FALSE),0)</f>
        <v>8801210040</v>
      </c>
      <c r="M165" s="2" t="s">
        <v>1977</v>
      </c>
      <c r="N165" s="2" t="s">
        <v>79</v>
      </c>
      <c r="O165" s="2" t="s">
        <v>79</v>
      </c>
      <c r="P165" s="2" t="s">
        <v>1978</v>
      </c>
      <c r="Q165" s="2" t="s">
        <v>81</v>
      </c>
      <c r="R165" s="2" t="s">
        <v>82</v>
      </c>
      <c r="S165" s="2" t="s">
        <v>221</v>
      </c>
      <c r="T165" s="2" t="s">
        <v>2419</v>
      </c>
      <c r="U165" s="2" t="s">
        <v>160</v>
      </c>
      <c r="V165" s="2" t="s">
        <v>161</v>
      </c>
      <c r="W165" s="2">
        <v>2021</v>
      </c>
      <c r="X165" s="2">
        <v>85</v>
      </c>
      <c r="Y165" s="2">
        <v>85</v>
      </c>
      <c r="Z165" s="2">
        <v>88</v>
      </c>
      <c r="AA165" s="2"/>
      <c r="AB165" s="2"/>
      <c r="AC165" s="2"/>
      <c r="AD165" s="2" t="s">
        <v>2420</v>
      </c>
      <c r="AE165" s="2" t="s">
        <v>2420</v>
      </c>
      <c r="AF165" s="2" t="s">
        <v>2421</v>
      </c>
      <c r="AG165" s="2" t="s">
        <v>1698</v>
      </c>
      <c r="AH165" s="2" t="s">
        <v>165</v>
      </c>
      <c r="AI165" s="2" t="s">
        <v>2422</v>
      </c>
      <c r="AJ165" s="2" t="s">
        <v>2423</v>
      </c>
      <c r="AK165" s="2" t="s">
        <v>2424</v>
      </c>
      <c r="AL165" s="2" t="s">
        <v>122</v>
      </c>
      <c r="AM165" s="2" t="s">
        <v>2425</v>
      </c>
      <c r="AN165" s="2" t="s">
        <v>2425</v>
      </c>
      <c r="AO165" s="2" t="s">
        <v>2425</v>
      </c>
      <c r="AP165" s="2" t="s">
        <v>145</v>
      </c>
      <c r="AQ165" s="2" t="s">
        <v>2426</v>
      </c>
      <c r="AR165" s="2" t="s">
        <v>165</v>
      </c>
      <c r="AS165" s="2" t="s">
        <v>3305</v>
      </c>
      <c r="AT165" s="2" t="s">
        <v>79</v>
      </c>
      <c r="AU165" s="2" t="s">
        <v>79</v>
      </c>
      <c r="AV165" s="2" t="s">
        <v>79</v>
      </c>
      <c r="AW165" s="2" t="s">
        <v>79</v>
      </c>
      <c r="AX165" s="2" t="s">
        <v>79</v>
      </c>
      <c r="AY165" s="2" t="s">
        <v>79</v>
      </c>
      <c r="AZ165" s="2" t="s">
        <v>79</v>
      </c>
      <c r="BA165" s="2" t="s">
        <v>79</v>
      </c>
      <c r="BB165" s="2" t="s">
        <v>79</v>
      </c>
      <c r="BC165" s="2" t="s">
        <v>79</v>
      </c>
      <c r="BD165" s="2" t="s">
        <v>79</v>
      </c>
      <c r="BE165" s="2" t="s">
        <v>79</v>
      </c>
      <c r="BF165" s="2" t="s">
        <v>79</v>
      </c>
      <c r="BG165" s="2" t="s">
        <v>79</v>
      </c>
      <c r="BH165" s="2" t="s">
        <v>79</v>
      </c>
      <c r="BI165" s="2" t="s">
        <v>79</v>
      </c>
      <c r="BJ165" s="2" t="s">
        <v>2427</v>
      </c>
      <c r="BK165" s="2" t="s">
        <v>2428</v>
      </c>
      <c r="BL165" s="2" t="s">
        <v>190</v>
      </c>
      <c r="BM165" s="2" t="s">
        <v>127</v>
      </c>
      <c r="BN165" s="2" t="s">
        <v>2429</v>
      </c>
      <c r="BO165" s="2" t="s">
        <v>2430</v>
      </c>
      <c r="BP165" s="2" t="s">
        <v>122</v>
      </c>
      <c r="BQ165" s="2" t="s">
        <v>152</v>
      </c>
      <c r="BR165" s="2" t="s">
        <v>2420</v>
      </c>
      <c r="BS165" s="2" t="s">
        <v>79</v>
      </c>
      <c r="BT165" s="2" t="s">
        <v>165</v>
      </c>
      <c r="BU165" s="2" t="s">
        <v>2431</v>
      </c>
      <c r="BV165" s="2" t="s">
        <v>2432</v>
      </c>
      <c r="BW165" s="2" t="s">
        <v>105</v>
      </c>
      <c r="BX165" s="2" t="s">
        <v>177</v>
      </c>
      <c r="BY165" s="2">
        <v>300</v>
      </c>
      <c r="BZ165" s="2">
        <v>88</v>
      </c>
      <c r="CA165" s="2">
        <v>1000000</v>
      </c>
      <c r="CB165" s="2">
        <v>0</v>
      </c>
      <c r="CC165" s="2">
        <v>3</v>
      </c>
      <c r="CD165" s="3">
        <f>_xlfn.IFNA(VLOOKUP(M165,Sheet1!$B$4:$D$10,2,FALSE),"")</f>
        <v>121</v>
      </c>
      <c r="CE165" s="3">
        <f>_xlfn.IFNA(VLOOKUP(M165,Sheet1!$B$4:$D$10,3,FALSE),"")</f>
        <v>121</v>
      </c>
      <c r="CF165" s="3" t="str">
        <f t="shared" si="4"/>
        <v>lulus</v>
      </c>
      <c r="CG165" s="3" t="str">
        <f t="shared" si="5"/>
        <v>diterima</v>
      </c>
    </row>
    <row r="166" spans="1:85" x14ac:dyDescent="0.25">
      <c r="A166" s="2">
        <v>165</v>
      </c>
      <c r="B166" s="2">
        <v>21211158</v>
      </c>
      <c r="C166" s="2" t="s">
        <v>2433</v>
      </c>
      <c r="D166" s="2" t="s">
        <v>75</v>
      </c>
      <c r="E166" s="2" t="s">
        <v>76</v>
      </c>
      <c r="F166" s="2" t="s">
        <v>1976</v>
      </c>
      <c r="G166" s="2">
        <v>2101</v>
      </c>
      <c r="H166" s="2" t="s">
        <v>3919</v>
      </c>
      <c r="I166" s="2" t="s">
        <v>3910</v>
      </c>
      <c r="J166" s="2" t="str">
        <f>IF(AND(K166=0,L166=0)=TRUE,"",IF(AND(K166&gt;0,L166&gt;0)=TRUE,VLOOKUP(LEFT(L166,4)*1,[1]PRODI_2019!$D$2:$E$70,2,FALSE),M166))</f>
        <v>KEPERAWATAN D3</v>
      </c>
      <c r="K166" s="2">
        <f>_xlfn.IFNA(VLOOKUP(B166,[2]Data!$J$2:$K$224,1,FALSE),0)</f>
        <v>21211158</v>
      </c>
      <c r="L166" s="2">
        <f>_xlfn.IFNA(VLOOKUP(B166,[2]Data!$J$2:$K$224,2,FALSE),0)</f>
        <v>8801210022</v>
      </c>
      <c r="M166" s="2" t="s">
        <v>1977</v>
      </c>
      <c r="N166" s="2" t="s">
        <v>79</v>
      </c>
      <c r="O166" s="2" t="s">
        <v>79</v>
      </c>
      <c r="P166" s="2" t="s">
        <v>1978</v>
      </c>
      <c r="Q166" s="2" t="s">
        <v>110</v>
      </c>
      <c r="R166" s="2" t="s">
        <v>82</v>
      </c>
      <c r="S166" s="2" t="s">
        <v>614</v>
      </c>
      <c r="T166" s="2" t="s">
        <v>2434</v>
      </c>
      <c r="U166" s="2" t="s">
        <v>85</v>
      </c>
      <c r="V166" s="2" t="s">
        <v>86</v>
      </c>
      <c r="W166" s="2">
        <v>2021</v>
      </c>
      <c r="X166" s="2"/>
      <c r="Y166" s="2"/>
      <c r="Z166" s="2"/>
      <c r="AA166" s="2"/>
      <c r="AB166" s="2"/>
      <c r="AC166" s="2"/>
      <c r="AD166" s="2" t="s">
        <v>2435</v>
      </c>
      <c r="AE166" s="2" t="s">
        <v>2436</v>
      </c>
      <c r="AF166" s="2" t="s">
        <v>1842</v>
      </c>
      <c r="AG166" s="2" t="s">
        <v>1996</v>
      </c>
      <c r="AH166" s="2" t="s">
        <v>90</v>
      </c>
      <c r="AI166" s="2" t="s">
        <v>2437</v>
      </c>
      <c r="AJ166" s="2" t="s">
        <v>2438</v>
      </c>
      <c r="AK166" s="2" t="s">
        <v>2439</v>
      </c>
      <c r="AL166" s="2" t="s">
        <v>79</v>
      </c>
      <c r="AM166" s="2" t="s">
        <v>79</v>
      </c>
      <c r="AN166" s="2" t="s">
        <v>79</v>
      </c>
      <c r="AO166" s="2" t="s">
        <v>79</v>
      </c>
      <c r="AP166" s="2" t="s">
        <v>286</v>
      </c>
      <c r="AQ166" s="2" t="s">
        <v>2440</v>
      </c>
      <c r="AR166" s="2" t="s">
        <v>90</v>
      </c>
      <c r="AS166" s="2" t="s">
        <v>3305</v>
      </c>
      <c r="AT166" s="2" t="s">
        <v>79</v>
      </c>
      <c r="AU166" s="2" t="s">
        <v>79</v>
      </c>
      <c r="AV166" s="2" t="s">
        <v>79</v>
      </c>
      <c r="AW166" s="2" t="s">
        <v>79</v>
      </c>
      <c r="AX166" s="2" t="s">
        <v>79</v>
      </c>
      <c r="AY166" s="2" t="s">
        <v>79</v>
      </c>
      <c r="AZ166" s="2" t="s">
        <v>79</v>
      </c>
      <c r="BA166" s="2" t="s">
        <v>79</v>
      </c>
      <c r="BB166" s="2" t="s">
        <v>79</v>
      </c>
      <c r="BC166" s="2" t="s">
        <v>79</v>
      </c>
      <c r="BD166" s="2" t="s">
        <v>79</v>
      </c>
      <c r="BE166" s="2" t="s">
        <v>79</v>
      </c>
      <c r="BF166" s="2" t="s">
        <v>79</v>
      </c>
      <c r="BG166" s="2" t="s">
        <v>79</v>
      </c>
      <c r="BH166" s="2" t="s">
        <v>79</v>
      </c>
      <c r="BI166" s="2" t="s">
        <v>79</v>
      </c>
      <c r="BJ166" s="2" t="s">
        <v>2441</v>
      </c>
      <c r="BK166" s="2" t="s">
        <v>2442</v>
      </c>
      <c r="BL166" s="2" t="s">
        <v>130</v>
      </c>
      <c r="BM166" s="2" t="s">
        <v>99</v>
      </c>
      <c r="BN166" s="2" t="s">
        <v>2443</v>
      </c>
      <c r="BO166" s="2" t="s">
        <v>2444</v>
      </c>
      <c r="BP166" s="2" t="s">
        <v>214</v>
      </c>
      <c r="BQ166" s="2" t="s">
        <v>152</v>
      </c>
      <c r="BR166" s="2" t="s">
        <v>2445</v>
      </c>
      <c r="BS166" s="2" t="s">
        <v>79</v>
      </c>
      <c r="BT166" s="2" t="s">
        <v>90</v>
      </c>
      <c r="BU166" s="2" t="s">
        <v>2446</v>
      </c>
      <c r="BV166" s="2" t="s">
        <v>2447</v>
      </c>
      <c r="BW166" s="2" t="s">
        <v>105</v>
      </c>
      <c r="BX166" s="2" t="s">
        <v>106</v>
      </c>
      <c r="BY166" s="2">
        <v>240</v>
      </c>
      <c r="BZ166" s="2">
        <v>200</v>
      </c>
      <c r="CA166" s="2">
        <v>2700000</v>
      </c>
      <c r="CB166" s="2">
        <v>50</v>
      </c>
      <c r="CC166" s="2">
        <v>1</v>
      </c>
      <c r="CD166" s="3">
        <f>_xlfn.IFNA(VLOOKUP(M166,Sheet1!$B$4:$D$10,2,FALSE),"")</f>
        <v>121</v>
      </c>
      <c r="CE166" s="3">
        <f>_xlfn.IFNA(VLOOKUP(M166,Sheet1!$B$4:$D$10,3,FALSE),"")</f>
        <v>121</v>
      </c>
      <c r="CF166" s="3" t="str">
        <f t="shared" si="4"/>
        <v>lulus</v>
      </c>
      <c r="CG166" s="3" t="str">
        <f t="shared" si="5"/>
        <v>diterima</v>
      </c>
    </row>
    <row r="167" spans="1:85" x14ac:dyDescent="0.25">
      <c r="A167" s="2">
        <v>166</v>
      </c>
      <c r="B167" s="2">
        <v>21211159</v>
      </c>
      <c r="C167" s="2" t="s">
        <v>2448</v>
      </c>
      <c r="D167" s="2" t="s">
        <v>75</v>
      </c>
      <c r="E167" s="2" t="s">
        <v>76</v>
      </c>
      <c r="F167" s="2" t="s">
        <v>1976</v>
      </c>
      <c r="G167" s="2">
        <v>2101</v>
      </c>
      <c r="H167" s="2" t="s">
        <v>3919</v>
      </c>
      <c r="I167" s="2" t="s">
        <v>3910</v>
      </c>
      <c r="J167" s="2" t="str">
        <f>IF(AND(K167=0,L167=0)=TRUE,"",IF(AND(K167&gt;0,L167&gt;0)=TRUE,VLOOKUP(LEFT(L167,4)*1,[1]PRODI_2019!$D$2:$E$70,2,FALSE),M167))</f>
        <v>KEPERAWATAN D3</v>
      </c>
      <c r="K167" s="2">
        <f>_xlfn.IFNA(VLOOKUP(B167,[2]Data!$J$2:$K$224,1,FALSE),0)</f>
        <v>21211159</v>
      </c>
      <c r="L167" s="2">
        <f>_xlfn.IFNA(VLOOKUP(B167,[2]Data!$J$2:$K$224,2,FALSE),0)</f>
        <v>8801210019</v>
      </c>
      <c r="M167" s="2" t="s">
        <v>1977</v>
      </c>
      <c r="N167" s="2" t="s">
        <v>79</v>
      </c>
      <c r="O167" s="2" t="s">
        <v>79</v>
      </c>
      <c r="P167" s="2" t="s">
        <v>1978</v>
      </c>
      <c r="Q167" s="2" t="s">
        <v>110</v>
      </c>
      <c r="R167" s="2" t="s">
        <v>82</v>
      </c>
      <c r="S167" s="2" t="s">
        <v>310</v>
      </c>
      <c r="T167" s="2" t="s">
        <v>2449</v>
      </c>
      <c r="U167" s="2" t="s">
        <v>160</v>
      </c>
      <c r="V167" s="2" t="s">
        <v>161</v>
      </c>
      <c r="W167" s="2">
        <v>2021</v>
      </c>
      <c r="X167" s="2"/>
      <c r="Y167" s="2"/>
      <c r="Z167" s="2"/>
      <c r="AA167" s="2"/>
      <c r="AB167" s="2"/>
      <c r="AC167" s="2"/>
      <c r="AD167" s="2" t="s">
        <v>2450</v>
      </c>
      <c r="AE167" s="2" t="s">
        <v>79</v>
      </c>
      <c r="AF167" s="2" t="s">
        <v>2451</v>
      </c>
      <c r="AG167" s="2" t="s">
        <v>2452</v>
      </c>
      <c r="AH167" s="2" t="s">
        <v>118</v>
      </c>
      <c r="AI167" s="2" t="s">
        <v>2453</v>
      </c>
      <c r="AJ167" s="2" t="s">
        <v>2454</v>
      </c>
      <c r="AK167" s="2" t="s">
        <v>2455</v>
      </c>
      <c r="AL167" s="2" t="s">
        <v>79</v>
      </c>
      <c r="AM167" s="2" t="s">
        <v>79</v>
      </c>
      <c r="AN167" s="2" t="s">
        <v>79</v>
      </c>
      <c r="AO167" s="2" t="s">
        <v>79</v>
      </c>
      <c r="AP167" s="2" t="s">
        <v>145</v>
      </c>
      <c r="AQ167" s="2" t="s">
        <v>445</v>
      </c>
      <c r="AR167" s="2" t="s">
        <v>118</v>
      </c>
      <c r="AS167" s="2" t="s">
        <v>3305</v>
      </c>
      <c r="AT167" s="2" t="s">
        <v>79</v>
      </c>
      <c r="AU167" s="2" t="s">
        <v>79</v>
      </c>
      <c r="AV167" s="2" t="s">
        <v>79</v>
      </c>
      <c r="AW167" s="2" t="s">
        <v>79</v>
      </c>
      <c r="AX167" s="2" t="s">
        <v>79</v>
      </c>
      <c r="AY167" s="2" t="s">
        <v>79</v>
      </c>
      <c r="AZ167" s="2" t="s">
        <v>79</v>
      </c>
      <c r="BA167" s="2" t="s">
        <v>79</v>
      </c>
      <c r="BB167" s="2" t="s">
        <v>79</v>
      </c>
      <c r="BC167" s="2" t="s">
        <v>79</v>
      </c>
      <c r="BD167" s="2" t="s">
        <v>79</v>
      </c>
      <c r="BE167" s="2" t="s">
        <v>79</v>
      </c>
      <c r="BF167" s="2" t="s">
        <v>79</v>
      </c>
      <c r="BG167" s="2" t="s">
        <v>79</v>
      </c>
      <c r="BH167" s="2" t="s">
        <v>79</v>
      </c>
      <c r="BI167" s="2" t="s">
        <v>79</v>
      </c>
      <c r="BJ167" s="2" t="s">
        <v>2456</v>
      </c>
      <c r="BK167" s="2" t="s">
        <v>2457</v>
      </c>
      <c r="BL167" s="2" t="s">
        <v>349</v>
      </c>
      <c r="BM167" s="2" t="s">
        <v>127</v>
      </c>
      <c r="BN167" s="2" t="s">
        <v>2458</v>
      </c>
      <c r="BO167" s="2" t="s">
        <v>2459</v>
      </c>
      <c r="BP167" s="2" t="s">
        <v>122</v>
      </c>
      <c r="BQ167" s="2" t="s">
        <v>99</v>
      </c>
      <c r="BR167" s="2" t="s">
        <v>2460</v>
      </c>
      <c r="BS167" s="2" t="s">
        <v>79</v>
      </c>
      <c r="BT167" s="2" t="s">
        <v>118</v>
      </c>
      <c r="BU167" s="2" t="s">
        <v>2461</v>
      </c>
      <c r="BV167" s="2" t="s">
        <v>1160</v>
      </c>
      <c r="BW167" s="2" t="s">
        <v>105</v>
      </c>
      <c r="BX167" s="2" t="s">
        <v>106</v>
      </c>
      <c r="BY167" s="2">
        <v>190</v>
      </c>
      <c r="BZ167" s="2">
        <v>100</v>
      </c>
      <c r="CA167" s="2">
        <v>3500000</v>
      </c>
      <c r="CB167" s="2">
        <v>0</v>
      </c>
      <c r="CC167" s="2">
        <v>2</v>
      </c>
      <c r="CD167" s="3">
        <f>_xlfn.IFNA(VLOOKUP(M167,Sheet1!$B$4:$D$10,2,FALSE),"")</f>
        <v>121</v>
      </c>
      <c r="CE167" s="3">
        <f>_xlfn.IFNA(VLOOKUP(M167,Sheet1!$B$4:$D$10,3,FALSE),"")</f>
        <v>121</v>
      </c>
      <c r="CF167" s="3" t="str">
        <f t="shared" si="4"/>
        <v>lulus</v>
      </c>
      <c r="CG167" s="3" t="str">
        <f t="shared" si="5"/>
        <v>diterima</v>
      </c>
    </row>
    <row r="168" spans="1:85" x14ac:dyDescent="0.25">
      <c r="A168" s="2">
        <v>167</v>
      </c>
      <c r="B168" s="2">
        <v>21211162</v>
      </c>
      <c r="C168" s="2" t="s">
        <v>2059</v>
      </c>
      <c r="D168" s="2" t="s">
        <v>75</v>
      </c>
      <c r="E168" s="2" t="s">
        <v>76</v>
      </c>
      <c r="F168" s="2" t="s">
        <v>1976</v>
      </c>
      <c r="G168" s="2">
        <v>2101</v>
      </c>
      <c r="H168" s="2" t="s">
        <v>3919</v>
      </c>
      <c r="I168" s="2" t="s">
        <v>3910</v>
      </c>
      <c r="J168" s="2" t="str">
        <f>IF(AND(K168=0,L168=0)=TRUE,"",IF(AND(K168&gt;0,L168&gt;0)=TRUE,VLOOKUP(LEFT(L168,4)*1,[1]PRODI_2019!$D$2:$E$70,2,FALSE),M168))</f>
        <v>KEPERAWATAN D3</v>
      </c>
      <c r="K168" s="2">
        <f>_xlfn.IFNA(VLOOKUP(B168,[2]Data!$J$2:$K$224,1,FALSE),0)</f>
        <v>21211162</v>
      </c>
      <c r="L168" s="2">
        <f>_xlfn.IFNA(VLOOKUP(B168,[2]Data!$J$2:$K$224,2,FALSE),0)</f>
        <v>8801210004</v>
      </c>
      <c r="M168" s="2" t="s">
        <v>1977</v>
      </c>
      <c r="N168" s="2" t="s">
        <v>79</v>
      </c>
      <c r="O168" s="2" t="s">
        <v>79</v>
      </c>
      <c r="P168" s="2" t="s">
        <v>1978</v>
      </c>
      <c r="Q168" s="2" t="s">
        <v>81</v>
      </c>
      <c r="R168" s="2" t="s">
        <v>82</v>
      </c>
      <c r="S168" s="2" t="s">
        <v>310</v>
      </c>
      <c r="T168" s="2" t="s">
        <v>572</v>
      </c>
      <c r="U168" s="2" t="s">
        <v>160</v>
      </c>
      <c r="V168" s="2" t="s">
        <v>114</v>
      </c>
      <c r="W168" s="2">
        <v>2021</v>
      </c>
      <c r="X168" s="2"/>
      <c r="Y168" s="2"/>
      <c r="Z168" s="2"/>
      <c r="AA168" s="2"/>
      <c r="AB168" s="2"/>
      <c r="AC168" s="2"/>
      <c r="AD168" s="2" t="s">
        <v>2462</v>
      </c>
      <c r="AE168" s="2" t="s">
        <v>2463</v>
      </c>
      <c r="AF168" s="2" t="s">
        <v>2225</v>
      </c>
      <c r="AG168" s="2" t="s">
        <v>2226</v>
      </c>
      <c r="AH168" s="2" t="s">
        <v>118</v>
      </c>
      <c r="AI168" s="2" t="s">
        <v>2464</v>
      </c>
      <c r="AJ168" s="2" t="s">
        <v>2465</v>
      </c>
      <c r="AK168" s="2" t="s">
        <v>2466</v>
      </c>
      <c r="AL168" s="2" t="s">
        <v>79</v>
      </c>
      <c r="AM168" s="2" t="s">
        <v>79</v>
      </c>
      <c r="AN168" s="2" t="s">
        <v>79</v>
      </c>
      <c r="AO168" s="2" t="s">
        <v>79</v>
      </c>
      <c r="AP168" s="2" t="s">
        <v>145</v>
      </c>
      <c r="AQ168" s="2" t="s">
        <v>1583</v>
      </c>
      <c r="AR168" s="2" t="s">
        <v>118</v>
      </c>
      <c r="AS168" s="2" t="s">
        <v>3305</v>
      </c>
      <c r="AT168" s="2" t="s">
        <v>79</v>
      </c>
      <c r="AU168" s="2" t="s">
        <v>79</v>
      </c>
      <c r="AV168" s="2" t="s">
        <v>79</v>
      </c>
      <c r="AW168" s="2" t="s">
        <v>79</v>
      </c>
      <c r="AX168" s="2" t="s">
        <v>79</v>
      </c>
      <c r="AY168" s="2" t="s">
        <v>79</v>
      </c>
      <c r="AZ168" s="2" t="s">
        <v>79</v>
      </c>
      <c r="BA168" s="2" t="s">
        <v>79</v>
      </c>
      <c r="BB168" s="2" t="s">
        <v>79</v>
      </c>
      <c r="BC168" s="2" t="s">
        <v>79</v>
      </c>
      <c r="BD168" s="2" t="s">
        <v>79</v>
      </c>
      <c r="BE168" s="2" t="s">
        <v>79</v>
      </c>
      <c r="BF168" s="2" t="s">
        <v>79</v>
      </c>
      <c r="BG168" s="2" t="s">
        <v>79</v>
      </c>
      <c r="BH168" s="2" t="s">
        <v>79</v>
      </c>
      <c r="BI168" s="2" t="s">
        <v>79</v>
      </c>
      <c r="BJ168" s="2" t="s">
        <v>2467</v>
      </c>
      <c r="BK168" s="2" t="s">
        <v>2468</v>
      </c>
      <c r="BL168" s="2" t="s">
        <v>122</v>
      </c>
      <c r="BM168" s="2" t="s">
        <v>152</v>
      </c>
      <c r="BN168" s="2" t="s">
        <v>2469</v>
      </c>
      <c r="BO168" s="2" t="s">
        <v>2470</v>
      </c>
      <c r="BP168" s="2" t="s">
        <v>122</v>
      </c>
      <c r="BQ168" s="2" t="s">
        <v>152</v>
      </c>
      <c r="BR168" s="2" t="s">
        <v>2463</v>
      </c>
      <c r="BS168" s="2" t="s">
        <v>79</v>
      </c>
      <c r="BT168" s="2" t="s">
        <v>118</v>
      </c>
      <c r="BU168" s="2" t="s">
        <v>2471</v>
      </c>
      <c r="BV168" s="2" t="s">
        <v>104</v>
      </c>
      <c r="BW168" s="2" t="s">
        <v>105</v>
      </c>
      <c r="BX168" s="2" t="s">
        <v>106</v>
      </c>
      <c r="BY168" s="2">
        <v>108</v>
      </c>
      <c r="BZ168" s="2">
        <v>108</v>
      </c>
      <c r="CA168" s="2">
        <v>1400000</v>
      </c>
      <c r="CB168" s="2">
        <v>0</v>
      </c>
      <c r="CC168" s="2">
        <v>4</v>
      </c>
      <c r="CD168" s="3">
        <f>_xlfn.IFNA(VLOOKUP(M168,Sheet1!$B$4:$D$10,2,FALSE),"")</f>
        <v>121</v>
      </c>
      <c r="CE168" s="3">
        <f>_xlfn.IFNA(VLOOKUP(M168,Sheet1!$B$4:$D$10,3,FALSE),"")</f>
        <v>121</v>
      </c>
      <c r="CF168" s="3" t="str">
        <f t="shared" si="4"/>
        <v>lulus</v>
      </c>
      <c r="CG168" s="3" t="str">
        <f t="shared" si="5"/>
        <v>diterima</v>
      </c>
    </row>
    <row r="169" spans="1:85" x14ac:dyDescent="0.25">
      <c r="A169" s="2">
        <v>168</v>
      </c>
      <c r="B169" s="2">
        <v>21211165</v>
      </c>
      <c r="C169" s="2" t="s">
        <v>2472</v>
      </c>
      <c r="D169" s="2" t="s">
        <v>75</v>
      </c>
      <c r="E169" s="2" t="s">
        <v>76</v>
      </c>
      <c r="F169" s="2" t="s">
        <v>1976</v>
      </c>
      <c r="G169" s="2">
        <v>2101</v>
      </c>
      <c r="H169" s="2" t="s">
        <v>3919</v>
      </c>
      <c r="I169" s="2" t="s">
        <v>3910</v>
      </c>
      <c r="J169" s="2" t="str">
        <f>IF(AND(K169=0,L169=0)=TRUE,"",IF(AND(K169&gt;0,L169&gt;0)=TRUE,VLOOKUP(LEFT(L169,4)*1,[1]PRODI_2019!$D$2:$E$70,2,FALSE),M169))</f>
        <v>KEPERAWATAN D3</v>
      </c>
      <c r="K169" s="2">
        <f>_xlfn.IFNA(VLOOKUP(B169,[2]Data!$J$2:$K$224,1,FALSE),0)</f>
        <v>21211165</v>
      </c>
      <c r="L169" s="2">
        <f>_xlfn.IFNA(VLOOKUP(B169,[2]Data!$J$2:$K$224,2,FALSE),0)</f>
        <v>8801210005</v>
      </c>
      <c r="M169" s="2" t="s">
        <v>1977</v>
      </c>
      <c r="N169" s="2" t="s">
        <v>79</v>
      </c>
      <c r="O169" s="2" t="s">
        <v>79</v>
      </c>
      <c r="P169" s="2" t="s">
        <v>1978</v>
      </c>
      <c r="Q169" s="2" t="s">
        <v>81</v>
      </c>
      <c r="R169" s="2" t="s">
        <v>82</v>
      </c>
      <c r="S169" s="2" t="s">
        <v>339</v>
      </c>
      <c r="T169" s="2" t="s">
        <v>2473</v>
      </c>
      <c r="U169" s="2" t="s">
        <v>138</v>
      </c>
      <c r="V169" s="2" t="s">
        <v>161</v>
      </c>
      <c r="W169" s="2">
        <v>2021</v>
      </c>
      <c r="X169" s="2">
        <v>80</v>
      </c>
      <c r="Y169" s="2">
        <v>80</v>
      </c>
      <c r="Z169" s="2">
        <v>80</v>
      </c>
      <c r="AA169" s="2"/>
      <c r="AB169" s="2"/>
      <c r="AC169" s="2"/>
      <c r="AD169" s="2" t="s">
        <v>2474</v>
      </c>
      <c r="AE169" s="2" t="s">
        <v>2475</v>
      </c>
      <c r="AF169" s="2" t="s">
        <v>2134</v>
      </c>
      <c r="AG169" s="2" t="s">
        <v>2135</v>
      </c>
      <c r="AH169" s="2" t="s">
        <v>186</v>
      </c>
      <c r="AI169" s="2" t="s">
        <v>2476</v>
      </c>
      <c r="AJ169" s="2" t="s">
        <v>2477</v>
      </c>
      <c r="AK169" s="2" t="s">
        <v>2478</v>
      </c>
      <c r="AL169" s="2" t="s">
        <v>2139</v>
      </c>
      <c r="AM169" s="2" t="s">
        <v>2479</v>
      </c>
      <c r="AN169" s="2" t="s">
        <v>2479</v>
      </c>
      <c r="AO169" s="2" t="s">
        <v>2141</v>
      </c>
      <c r="AP169" s="2" t="s">
        <v>145</v>
      </c>
      <c r="AQ169" s="2" t="s">
        <v>122</v>
      </c>
      <c r="AR169" s="2" t="s">
        <v>122</v>
      </c>
      <c r="AS169" s="2" t="s">
        <v>86</v>
      </c>
      <c r="AT169" s="2" t="s">
        <v>79</v>
      </c>
      <c r="AU169" s="2" t="s">
        <v>79</v>
      </c>
      <c r="AV169" s="2" t="s">
        <v>79</v>
      </c>
      <c r="AW169" s="2" t="s">
        <v>79</v>
      </c>
      <c r="AX169" s="2" t="s">
        <v>79</v>
      </c>
      <c r="AY169" s="2" t="s">
        <v>79</v>
      </c>
      <c r="AZ169" s="2" t="s">
        <v>79</v>
      </c>
      <c r="BA169" s="2" t="s">
        <v>79</v>
      </c>
      <c r="BB169" s="2" t="s">
        <v>79</v>
      </c>
      <c r="BC169" s="2" t="s">
        <v>79</v>
      </c>
      <c r="BD169" s="2" t="s">
        <v>79</v>
      </c>
      <c r="BE169" s="2" t="s">
        <v>79</v>
      </c>
      <c r="BF169" s="2" t="s">
        <v>79</v>
      </c>
      <c r="BG169" s="2" t="s">
        <v>79</v>
      </c>
      <c r="BH169" s="2" t="s">
        <v>79</v>
      </c>
      <c r="BI169" s="2" t="s">
        <v>79</v>
      </c>
      <c r="BJ169" s="2" t="s">
        <v>2480</v>
      </c>
      <c r="BK169" s="2" t="s">
        <v>2481</v>
      </c>
      <c r="BL169" s="2" t="s">
        <v>2139</v>
      </c>
      <c r="BM169" s="2" t="s">
        <v>99</v>
      </c>
      <c r="BN169" s="2" t="s">
        <v>2482</v>
      </c>
      <c r="BO169" s="2" t="s">
        <v>2483</v>
      </c>
      <c r="BP169" s="2" t="s">
        <v>739</v>
      </c>
      <c r="BQ169" s="2" t="s">
        <v>127</v>
      </c>
      <c r="BR169" s="2" t="s">
        <v>2484</v>
      </c>
      <c r="BS169" s="2" t="s">
        <v>79</v>
      </c>
      <c r="BT169" s="2" t="s">
        <v>186</v>
      </c>
      <c r="BU169" s="2" t="s">
        <v>2485</v>
      </c>
      <c r="BV169" s="2" t="s">
        <v>2486</v>
      </c>
      <c r="BW169" s="2" t="s">
        <v>276</v>
      </c>
      <c r="BX169" s="2" t="s">
        <v>540</v>
      </c>
      <c r="BY169" s="2">
        <v>150</v>
      </c>
      <c r="BZ169" s="2">
        <v>150</v>
      </c>
      <c r="CA169" s="2">
        <v>5000000</v>
      </c>
      <c r="CB169" s="2">
        <v>2000000</v>
      </c>
      <c r="CC169" s="2">
        <v>2</v>
      </c>
      <c r="CD169" s="3">
        <f>_xlfn.IFNA(VLOOKUP(M169,Sheet1!$B$4:$D$10,2,FALSE),"")</f>
        <v>121</v>
      </c>
      <c r="CE169" s="3">
        <f>_xlfn.IFNA(VLOOKUP(M169,Sheet1!$B$4:$D$10,3,FALSE),"")</f>
        <v>121</v>
      </c>
      <c r="CF169" s="3" t="str">
        <f t="shared" si="4"/>
        <v>lulus</v>
      </c>
      <c r="CG169" s="3" t="str">
        <f t="shared" si="5"/>
        <v>diterima</v>
      </c>
    </row>
    <row r="170" spans="1:85" x14ac:dyDescent="0.25">
      <c r="A170" s="2">
        <v>169</v>
      </c>
      <c r="B170" s="2">
        <v>21211167</v>
      </c>
      <c r="C170" s="2" t="s">
        <v>2487</v>
      </c>
      <c r="D170" s="2" t="s">
        <v>75</v>
      </c>
      <c r="E170" s="2" t="s">
        <v>76</v>
      </c>
      <c r="F170" s="2" t="s">
        <v>1976</v>
      </c>
      <c r="G170" s="2">
        <v>2101</v>
      </c>
      <c r="H170" s="2" t="s">
        <v>3919</v>
      </c>
      <c r="I170" s="2" t="s">
        <v>3910</v>
      </c>
      <c r="J170" s="2" t="str">
        <f>IF(AND(K170=0,L170=0)=TRUE,"",IF(AND(K170&gt;0,L170&gt;0)=TRUE,VLOOKUP(LEFT(L170,4)*1,[1]PRODI_2019!$D$2:$E$70,2,FALSE),M170))</f>
        <v>KEPERAWATAN D3</v>
      </c>
      <c r="K170" s="2">
        <f>_xlfn.IFNA(VLOOKUP(B170,[2]Data!$J$2:$K$224,1,FALSE),0)</f>
        <v>21211167</v>
      </c>
      <c r="L170" s="2">
        <f>_xlfn.IFNA(VLOOKUP(B170,[2]Data!$J$2:$K$224,2,FALSE),0)</f>
        <v>8801210001</v>
      </c>
      <c r="M170" s="2" t="s">
        <v>1977</v>
      </c>
      <c r="N170" s="2" t="s">
        <v>79</v>
      </c>
      <c r="O170" s="2" t="s">
        <v>79</v>
      </c>
      <c r="P170" s="2" t="s">
        <v>1978</v>
      </c>
      <c r="Q170" s="2" t="s">
        <v>81</v>
      </c>
      <c r="R170" s="2" t="s">
        <v>82</v>
      </c>
      <c r="S170" s="2" t="s">
        <v>242</v>
      </c>
      <c r="T170" s="2" t="s">
        <v>2488</v>
      </c>
      <c r="U170" s="2" t="s">
        <v>160</v>
      </c>
      <c r="V170" s="2" t="s">
        <v>161</v>
      </c>
      <c r="W170" s="2">
        <v>2021</v>
      </c>
      <c r="X170" s="2">
        <v>85</v>
      </c>
      <c r="Y170" s="2">
        <v>88</v>
      </c>
      <c r="Z170" s="2">
        <v>90</v>
      </c>
      <c r="AA170" s="2"/>
      <c r="AB170" s="2"/>
      <c r="AC170" s="2"/>
      <c r="AD170" s="2" t="s">
        <v>2489</v>
      </c>
      <c r="AE170" s="2" t="s">
        <v>2490</v>
      </c>
      <c r="AF170" s="2" t="s">
        <v>1740</v>
      </c>
      <c r="AG170" s="2" t="s">
        <v>530</v>
      </c>
      <c r="AH170" s="2" t="s">
        <v>227</v>
      </c>
      <c r="AI170" s="2" t="s">
        <v>2491</v>
      </c>
      <c r="AJ170" s="2" t="s">
        <v>2492</v>
      </c>
      <c r="AK170" s="2" t="s">
        <v>2493</v>
      </c>
      <c r="AL170" s="2" t="s">
        <v>190</v>
      </c>
      <c r="AM170" s="2" t="s">
        <v>2494</v>
      </c>
      <c r="AN170" s="2" t="s">
        <v>926</v>
      </c>
      <c r="AO170" s="2" t="s">
        <v>2495</v>
      </c>
      <c r="AP170" s="2" t="s">
        <v>145</v>
      </c>
      <c r="AQ170" s="2" t="s">
        <v>800</v>
      </c>
      <c r="AR170" s="2" t="s">
        <v>227</v>
      </c>
      <c r="AS170" s="2" t="s">
        <v>3305</v>
      </c>
      <c r="AT170" s="2" t="s">
        <v>79</v>
      </c>
      <c r="AU170" s="2" t="s">
        <v>79</v>
      </c>
      <c r="AV170" s="2" t="s">
        <v>79</v>
      </c>
      <c r="AW170" s="2" t="s">
        <v>79</v>
      </c>
      <c r="AX170" s="2" t="s">
        <v>79</v>
      </c>
      <c r="AY170" s="2" t="s">
        <v>79</v>
      </c>
      <c r="AZ170" s="2" t="s">
        <v>79</v>
      </c>
      <c r="BA170" s="2" t="s">
        <v>79</v>
      </c>
      <c r="BB170" s="2" t="s">
        <v>79</v>
      </c>
      <c r="BC170" s="2" t="s">
        <v>79</v>
      </c>
      <c r="BD170" s="2" t="s">
        <v>79</v>
      </c>
      <c r="BE170" s="2" t="s">
        <v>79</v>
      </c>
      <c r="BF170" s="2" t="s">
        <v>79</v>
      </c>
      <c r="BG170" s="2" t="s">
        <v>79</v>
      </c>
      <c r="BH170" s="2" t="s">
        <v>79</v>
      </c>
      <c r="BI170" s="2" t="s">
        <v>79</v>
      </c>
      <c r="BJ170" s="2" t="s">
        <v>2496</v>
      </c>
      <c r="BK170" s="2" t="s">
        <v>2497</v>
      </c>
      <c r="BL170" s="2" t="s">
        <v>190</v>
      </c>
      <c r="BM170" s="2" t="s">
        <v>127</v>
      </c>
      <c r="BN170" s="2" t="s">
        <v>2498</v>
      </c>
      <c r="BO170" s="2" t="s">
        <v>2499</v>
      </c>
      <c r="BP170" s="2" t="s">
        <v>122</v>
      </c>
      <c r="BQ170" s="2" t="s">
        <v>127</v>
      </c>
      <c r="BR170" s="2" t="s">
        <v>2500</v>
      </c>
      <c r="BS170" s="2" t="s">
        <v>79</v>
      </c>
      <c r="BT170" s="2" t="s">
        <v>227</v>
      </c>
      <c r="BU170" s="2" t="s">
        <v>2501</v>
      </c>
      <c r="BV170" s="2" t="s">
        <v>256</v>
      </c>
      <c r="BW170" s="2" t="s">
        <v>276</v>
      </c>
      <c r="BX170" s="2" t="s">
        <v>177</v>
      </c>
      <c r="BY170" s="2">
        <v>150</v>
      </c>
      <c r="BZ170" s="2">
        <v>72</v>
      </c>
      <c r="CA170" s="2">
        <v>3000000</v>
      </c>
      <c r="CB170" s="2">
        <v>0</v>
      </c>
      <c r="CC170" s="2">
        <v>3</v>
      </c>
      <c r="CD170" s="3">
        <f>_xlfn.IFNA(VLOOKUP(M170,Sheet1!$B$4:$D$10,2,FALSE),"")</f>
        <v>121</v>
      </c>
      <c r="CE170" s="3">
        <f>_xlfn.IFNA(VLOOKUP(M170,Sheet1!$B$4:$D$10,3,FALSE),"")</f>
        <v>121</v>
      </c>
      <c r="CF170" s="3" t="str">
        <f t="shared" si="4"/>
        <v>lulus</v>
      </c>
      <c r="CG170" s="3" t="str">
        <f t="shared" si="5"/>
        <v>diterima</v>
      </c>
    </row>
    <row r="171" spans="1:85" x14ac:dyDescent="0.25">
      <c r="A171" s="2">
        <v>170</v>
      </c>
      <c r="B171" s="2">
        <v>21211174</v>
      </c>
      <c r="C171" s="2" t="s">
        <v>2502</v>
      </c>
      <c r="D171" s="2" t="s">
        <v>75</v>
      </c>
      <c r="E171" s="2" t="s">
        <v>76</v>
      </c>
      <c r="F171" s="2" t="s">
        <v>1976</v>
      </c>
      <c r="G171" s="2">
        <v>2101</v>
      </c>
      <c r="H171" s="2" t="s">
        <v>3919</v>
      </c>
      <c r="I171" s="2" t="s">
        <v>3910</v>
      </c>
      <c r="J171" s="2" t="str">
        <f>IF(AND(K171=0,L171=0)=TRUE,"",IF(AND(K171&gt;0,L171&gt;0)=TRUE,VLOOKUP(LEFT(L171,4)*1,[1]PRODI_2019!$D$2:$E$70,2,FALSE),M171))</f>
        <v>KEPERAWATAN D3</v>
      </c>
      <c r="K171" s="2">
        <f>_xlfn.IFNA(VLOOKUP(B171,[2]Data!$J$2:$K$224,1,FALSE),0)</f>
        <v>21211174</v>
      </c>
      <c r="L171" s="2">
        <f>_xlfn.IFNA(VLOOKUP(B171,[2]Data!$J$2:$K$224,2,FALSE),0)</f>
        <v>8801210070</v>
      </c>
      <c r="M171" s="2" t="s">
        <v>1977</v>
      </c>
      <c r="N171" s="2" t="s">
        <v>79</v>
      </c>
      <c r="O171" s="2" t="s">
        <v>79</v>
      </c>
      <c r="P171" s="2" t="s">
        <v>1978</v>
      </c>
      <c r="Q171" s="2" t="s">
        <v>81</v>
      </c>
      <c r="R171" s="2" t="s">
        <v>82</v>
      </c>
      <c r="S171" s="2" t="s">
        <v>221</v>
      </c>
      <c r="T171" s="2" t="s">
        <v>2503</v>
      </c>
      <c r="U171" s="2" t="s">
        <v>113</v>
      </c>
      <c r="V171" s="2" t="s">
        <v>114</v>
      </c>
      <c r="W171" s="2">
        <v>2021</v>
      </c>
      <c r="X171" s="2">
        <v>75</v>
      </c>
      <c r="Y171" s="2">
        <v>89</v>
      </c>
      <c r="Z171" s="2">
        <v>80</v>
      </c>
      <c r="AA171" s="2"/>
      <c r="AB171" s="2"/>
      <c r="AC171" s="2"/>
      <c r="AD171" s="2" t="s">
        <v>2504</v>
      </c>
      <c r="AE171" s="2" t="s">
        <v>79</v>
      </c>
      <c r="AF171" s="2" t="s">
        <v>2505</v>
      </c>
      <c r="AG171" s="2" t="s">
        <v>389</v>
      </c>
      <c r="AH171" s="2" t="s">
        <v>212</v>
      </c>
      <c r="AI171" s="2" t="s">
        <v>2506</v>
      </c>
      <c r="AJ171" s="2" t="s">
        <v>2507</v>
      </c>
      <c r="AK171" s="2" t="s">
        <v>2508</v>
      </c>
      <c r="AL171" s="2" t="s">
        <v>122</v>
      </c>
      <c r="AM171" s="2" t="s">
        <v>79</v>
      </c>
      <c r="AN171" s="2" t="s">
        <v>79</v>
      </c>
      <c r="AO171" s="2" t="s">
        <v>79</v>
      </c>
      <c r="AP171" s="2" t="s">
        <v>210</v>
      </c>
      <c r="AQ171" s="2" t="s">
        <v>2509</v>
      </c>
      <c r="AR171" s="2" t="s">
        <v>165</v>
      </c>
      <c r="AS171" s="2" t="s">
        <v>3305</v>
      </c>
      <c r="AT171" s="2" t="s">
        <v>79</v>
      </c>
      <c r="AU171" s="2" t="s">
        <v>79</v>
      </c>
      <c r="AV171" s="2" t="s">
        <v>79</v>
      </c>
      <c r="AW171" s="2" t="s">
        <v>79</v>
      </c>
      <c r="AX171" s="2" t="s">
        <v>79</v>
      </c>
      <c r="AY171" s="2" t="s">
        <v>79</v>
      </c>
      <c r="AZ171" s="2" t="s">
        <v>79</v>
      </c>
      <c r="BA171" s="2" t="s">
        <v>79</v>
      </c>
      <c r="BB171" s="2" t="s">
        <v>79</v>
      </c>
      <c r="BC171" s="2" t="s">
        <v>79</v>
      </c>
      <c r="BD171" s="2" t="s">
        <v>79</v>
      </c>
      <c r="BE171" s="2" t="s">
        <v>79</v>
      </c>
      <c r="BF171" s="2" t="s">
        <v>79</v>
      </c>
      <c r="BG171" s="2" t="s">
        <v>79</v>
      </c>
      <c r="BH171" s="2" t="s">
        <v>79</v>
      </c>
      <c r="BI171" s="2" t="s">
        <v>79</v>
      </c>
      <c r="BJ171" s="2" t="s">
        <v>2510</v>
      </c>
      <c r="BK171" s="2" t="s">
        <v>2511</v>
      </c>
      <c r="BL171" s="2" t="s">
        <v>190</v>
      </c>
      <c r="BM171" s="2" t="s">
        <v>127</v>
      </c>
      <c r="BN171" s="2" t="s">
        <v>2512</v>
      </c>
      <c r="BO171" s="2" t="s">
        <v>2513</v>
      </c>
      <c r="BP171" s="2" t="s">
        <v>122</v>
      </c>
      <c r="BQ171" s="2" t="s">
        <v>99</v>
      </c>
      <c r="BR171" s="2" t="s">
        <v>2514</v>
      </c>
      <c r="BS171" s="2" t="s">
        <v>79</v>
      </c>
      <c r="BT171" s="2" t="s">
        <v>212</v>
      </c>
      <c r="BU171" s="2" t="s">
        <v>2515</v>
      </c>
      <c r="BV171" s="2" t="s">
        <v>2283</v>
      </c>
      <c r="BW171" s="2" t="s">
        <v>105</v>
      </c>
      <c r="BX171" s="2" t="s">
        <v>177</v>
      </c>
      <c r="BY171" s="2">
        <v>100</v>
      </c>
      <c r="BZ171" s="2">
        <v>100</v>
      </c>
      <c r="CA171" s="2">
        <v>5163000</v>
      </c>
      <c r="CB171" s="2">
        <v>0</v>
      </c>
      <c r="CC171" s="2">
        <v>2</v>
      </c>
      <c r="CD171" s="3">
        <f>_xlfn.IFNA(VLOOKUP(M171,Sheet1!$B$4:$D$10,2,FALSE),"")</f>
        <v>121</v>
      </c>
      <c r="CE171" s="3">
        <f>_xlfn.IFNA(VLOOKUP(M171,Sheet1!$B$4:$D$10,3,FALSE),"")</f>
        <v>121</v>
      </c>
      <c r="CF171" s="3" t="str">
        <f t="shared" si="4"/>
        <v>lulus</v>
      </c>
      <c r="CG171" s="3" t="str">
        <f t="shared" si="5"/>
        <v>diterima</v>
      </c>
    </row>
    <row r="172" spans="1:85" x14ac:dyDescent="0.25">
      <c r="A172" s="2">
        <v>171</v>
      </c>
      <c r="B172" s="2">
        <v>21211178</v>
      </c>
      <c r="C172" s="2" t="s">
        <v>753</v>
      </c>
      <c r="D172" s="2" t="s">
        <v>75</v>
      </c>
      <c r="E172" s="2" t="s">
        <v>76</v>
      </c>
      <c r="F172" s="2" t="s">
        <v>1976</v>
      </c>
      <c r="G172" s="2">
        <v>2101</v>
      </c>
      <c r="H172" s="2" t="s">
        <v>3919</v>
      </c>
      <c r="I172" s="2" t="s">
        <v>3910</v>
      </c>
      <c r="J172" s="2" t="str">
        <f>IF(AND(K172=0,L172=0)=TRUE,"",IF(AND(K172&gt;0,L172&gt;0)=TRUE,VLOOKUP(LEFT(L172,4)*1,[1]PRODI_2019!$D$2:$E$70,2,FALSE),M172))</f>
        <v/>
      </c>
      <c r="K172" s="2">
        <f>_xlfn.IFNA(VLOOKUP(B172,[2]Data!$J$2:$K$224,1,FALSE),0)</f>
        <v>0</v>
      </c>
      <c r="L172" s="2">
        <f>_xlfn.IFNA(VLOOKUP(B172,[2]Data!$J$2:$K$224,2,FALSE),0)</f>
        <v>0</v>
      </c>
      <c r="M172" s="2" t="s">
        <v>1977</v>
      </c>
      <c r="N172" s="2" t="s">
        <v>79</v>
      </c>
      <c r="O172" s="2" t="s">
        <v>79</v>
      </c>
      <c r="P172" s="2" t="s">
        <v>1978</v>
      </c>
      <c r="Q172" s="2" t="s">
        <v>81</v>
      </c>
      <c r="R172" s="2" t="s">
        <v>82</v>
      </c>
      <c r="S172" s="2" t="s">
        <v>221</v>
      </c>
      <c r="T172" s="2" t="s">
        <v>2516</v>
      </c>
      <c r="U172" s="2" t="s">
        <v>693</v>
      </c>
      <c r="V172" s="2" t="s">
        <v>86</v>
      </c>
      <c r="W172" s="2">
        <v>2021</v>
      </c>
      <c r="X172" s="2"/>
      <c r="Y172" s="2"/>
      <c r="Z172" s="2"/>
      <c r="AA172" s="2"/>
      <c r="AB172" s="2"/>
      <c r="AC172" s="2"/>
      <c r="AD172" s="2" t="s">
        <v>2517</v>
      </c>
      <c r="AE172" s="2" t="s">
        <v>123</v>
      </c>
      <c r="AF172" s="2" t="s">
        <v>1439</v>
      </c>
      <c r="AG172" s="2" t="s">
        <v>1345</v>
      </c>
      <c r="AH172" s="2" t="s">
        <v>212</v>
      </c>
      <c r="AI172" s="2" t="s">
        <v>2518</v>
      </c>
      <c r="AJ172" s="2" t="s">
        <v>2519</v>
      </c>
      <c r="AK172" s="2" t="s">
        <v>2520</v>
      </c>
      <c r="AL172" s="2" t="s">
        <v>79</v>
      </c>
      <c r="AM172" s="2" t="s">
        <v>79</v>
      </c>
      <c r="AN172" s="2" t="s">
        <v>79</v>
      </c>
      <c r="AO172" s="2" t="s">
        <v>79</v>
      </c>
      <c r="AP172" s="2" t="s">
        <v>145</v>
      </c>
      <c r="AQ172" s="2" t="s">
        <v>122</v>
      </c>
      <c r="AR172" s="2" t="s">
        <v>122</v>
      </c>
      <c r="AS172" s="2" t="s">
        <v>86</v>
      </c>
      <c r="AT172" s="2" t="s">
        <v>79</v>
      </c>
      <c r="AU172" s="2" t="s">
        <v>79</v>
      </c>
      <c r="AV172" s="2" t="s">
        <v>79</v>
      </c>
      <c r="AW172" s="2" t="s">
        <v>79</v>
      </c>
      <c r="AX172" s="2" t="s">
        <v>79</v>
      </c>
      <c r="AY172" s="2" t="s">
        <v>79</v>
      </c>
      <c r="AZ172" s="2" t="s">
        <v>79</v>
      </c>
      <c r="BA172" s="2" t="s">
        <v>79</v>
      </c>
      <c r="BB172" s="2" t="s">
        <v>79</v>
      </c>
      <c r="BC172" s="2" t="s">
        <v>79</v>
      </c>
      <c r="BD172" s="2" t="s">
        <v>79</v>
      </c>
      <c r="BE172" s="2" t="s">
        <v>79</v>
      </c>
      <c r="BF172" s="2" t="s">
        <v>79</v>
      </c>
      <c r="BG172" s="2" t="s">
        <v>79</v>
      </c>
      <c r="BH172" s="2" t="s">
        <v>79</v>
      </c>
      <c r="BI172" s="2" t="s">
        <v>79</v>
      </c>
      <c r="BJ172" s="2" t="s">
        <v>2521</v>
      </c>
      <c r="BK172" s="2" t="s">
        <v>2522</v>
      </c>
      <c r="BL172" s="2" t="s">
        <v>844</v>
      </c>
      <c r="BM172" s="2" t="s">
        <v>152</v>
      </c>
      <c r="BN172" s="2" t="s">
        <v>2523</v>
      </c>
      <c r="BO172" s="2" t="s">
        <v>2524</v>
      </c>
      <c r="BP172" s="2" t="s">
        <v>122</v>
      </c>
      <c r="BQ172" s="2" t="s">
        <v>152</v>
      </c>
      <c r="BR172" s="2" t="s">
        <v>2525</v>
      </c>
      <c r="BS172" s="2" t="s">
        <v>79</v>
      </c>
      <c r="BT172" s="2" t="s">
        <v>212</v>
      </c>
      <c r="BU172" s="2" t="s">
        <v>2518</v>
      </c>
      <c r="BV172" s="2" t="s">
        <v>2526</v>
      </c>
      <c r="BW172" s="2" t="s">
        <v>105</v>
      </c>
      <c r="BX172" s="2" t="s">
        <v>106</v>
      </c>
      <c r="BY172" s="2">
        <v>200</v>
      </c>
      <c r="BZ172" s="2">
        <v>50</v>
      </c>
      <c r="CA172" s="2">
        <v>1000000</v>
      </c>
      <c r="CB172" s="2">
        <v>0</v>
      </c>
      <c r="CC172" s="2">
        <v>4</v>
      </c>
      <c r="CD172" s="3">
        <f>_xlfn.IFNA(VLOOKUP(M172,Sheet1!$B$4:$D$10,2,FALSE),"")</f>
        <v>121</v>
      </c>
      <c r="CE172" s="3">
        <f>_xlfn.IFNA(VLOOKUP(M172,Sheet1!$B$4:$D$10,3,FALSE),"")</f>
        <v>121</v>
      </c>
      <c r="CF172" s="3" t="str">
        <f t="shared" si="4"/>
        <v>tidak</v>
      </c>
      <c r="CG172" s="3" t="str">
        <f t="shared" si="5"/>
        <v>tidak</v>
      </c>
    </row>
    <row r="173" spans="1:85" x14ac:dyDescent="0.25">
      <c r="A173" s="2">
        <v>172</v>
      </c>
      <c r="B173" s="2">
        <v>21211189</v>
      </c>
      <c r="C173" s="2" t="s">
        <v>2527</v>
      </c>
      <c r="D173" s="2" t="s">
        <v>75</v>
      </c>
      <c r="E173" s="2" t="s">
        <v>76</v>
      </c>
      <c r="F173" s="2" t="s">
        <v>1976</v>
      </c>
      <c r="G173" s="2">
        <v>2101</v>
      </c>
      <c r="H173" s="2" t="s">
        <v>3919</v>
      </c>
      <c r="I173" s="2" t="s">
        <v>3910</v>
      </c>
      <c r="J173" s="2" t="str">
        <f>IF(AND(K173=0,L173=0)=TRUE,"",IF(AND(K173&gt;0,L173&gt;0)=TRUE,VLOOKUP(LEFT(L173,4)*1,[1]PRODI_2019!$D$2:$E$70,2,FALSE),M173))</f>
        <v>KEPERAWATAN D3</v>
      </c>
      <c r="K173" s="2">
        <f>_xlfn.IFNA(VLOOKUP(B173,[2]Data!$J$2:$K$224,1,FALSE),0)</f>
        <v>21211189</v>
      </c>
      <c r="L173" s="2">
        <f>_xlfn.IFNA(VLOOKUP(B173,[2]Data!$J$2:$K$224,2,FALSE),0)</f>
        <v>8801210032</v>
      </c>
      <c r="M173" s="2" t="s">
        <v>1977</v>
      </c>
      <c r="N173" s="2" t="s">
        <v>79</v>
      </c>
      <c r="O173" s="2" t="s">
        <v>79</v>
      </c>
      <c r="P173" s="2" t="s">
        <v>1978</v>
      </c>
      <c r="Q173" s="2" t="s">
        <v>110</v>
      </c>
      <c r="R173" s="2" t="s">
        <v>82</v>
      </c>
      <c r="S173" s="2" t="s">
        <v>221</v>
      </c>
      <c r="T173" s="2" t="s">
        <v>356</v>
      </c>
      <c r="U173" s="2" t="s">
        <v>138</v>
      </c>
      <c r="V173" s="2" t="s">
        <v>114</v>
      </c>
      <c r="W173" s="2">
        <v>2021</v>
      </c>
      <c r="X173" s="2"/>
      <c r="Y173" s="2"/>
      <c r="Z173" s="2"/>
      <c r="AA173" s="2"/>
      <c r="AB173" s="2"/>
      <c r="AC173" s="2"/>
      <c r="AD173" s="2" t="s">
        <v>2528</v>
      </c>
      <c r="AE173" s="2" t="s">
        <v>79</v>
      </c>
      <c r="AF173" s="2" t="s">
        <v>2529</v>
      </c>
      <c r="AG173" s="2" t="s">
        <v>389</v>
      </c>
      <c r="AH173" s="2" t="s">
        <v>212</v>
      </c>
      <c r="AI173" s="2" t="s">
        <v>2530</v>
      </c>
      <c r="AJ173" s="2" t="s">
        <v>2531</v>
      </c>
      <c r="AK173" s="2" t="s">
        <v>2532</v>
      </c>
      <c r="AL173" s="2" t="s">
        <v>79</v>
      </c>
      <c r="AM173" s="2" t="s">
        <v>79</v>
      </c>
      <c r="AN173" s="2" t="s">
        <v>79</v>
      </c>
      <c r="AO173" s="2" t="s">
        <v>79</v>
      </c>
      <c r="AP173" s="2" t="s">
        <v>145</v>
      </c>
      <c r="AQ173" s="2" t="s">
        <v>655</v>
      </c>
      <c r="AR173" s="2" t="s">
        <v>212</v>
      </c>
      <c r="AS173" s="2" t="s">
        <v>3305</v>
      </c>
      <c r="AT173" s="2" t="s">
        <v>79</v>
      </c>
      <c r="AU173" s="2" t="s">
        <v>79</v>
      </c>
      <c r="AV173" s="2" t="s">
        <v>79</v>
      </c>
      <c r="AW173" s="2" t="s">
        <v>79</v>
      </c>
      <c r="AX173" s="2" t="s">
        <v>79</v>
      </c>
      <c r="AY173" s="2" t="s">
        <v>79</v>
      </c>
      <c r="AZ173" s="2" t="s">
        <v>79</v>
      </c>
      <c r="BA173" s="2" t="s">
        <v>79</v>
      </c>
      <c r="BB173" s="2" t="s">
        <v>79</v>
      </c>
      <c r="BC173" s="2" t="s">
        <v>79</v>
      </c>
      <c r="BD173" s="2" t="s">
        <v>79</v>
      </c>
      <c r="BE173" s="2" t="s">
        <v>79</v>
      </c>
      <c r="BF173" s="2" t="s">
        <v>79</v>
      </c>
      <c r="BG173" s="2" t="s">
        <v>79</v>
      </c>
      <c r="BH173" s="2" t="s">
        <v>79</v>
      </c>
      <c r="BI173" s="2" t="s">
        <v>79</v>
      </c>
      <c r="BJ173" s="2" t="s">
        <v>2533</v>
      </c>
      <c r="BK173" s="2" t="s">
        <v>2534</v>
      </c>
      <c r="BL173" s="2" t="s">
        <v>190</v>
      </c>
      <c r="BM173" s="2" t="s">
        <v>127</v>
      </c>
      <c r="BN173" s="2" t="s">
        <v>2535</v>
      </c>
      <c r="BO173" s="2" t="s">
        <v>2536</v>
      </c>
      <c r="BP173" s="2" t="s">
        <v>190</v>
      </c>
      <c r="BQ173" s="2" t="s">
        <v>380</v>
      </c>
      <c r="BR173" s="2" t="s">
        <v>2537</v>
      </c>
      <c r="BS173" s="2" t="s">
        <v>79</v>
      </c>
      <c r="BT173" s="2" t="s">
        <v>212</v>
      </c>
      <c r="BU173" s="2" t="s">
        <v>2538</v>
      </c>
      <c r="BV173" s="2" t="s">
        <v>2100</v>
      </c>
      <c r="BW173" s="2" t="s">
        <v>105</v>
      </c>
      <c r="BX173" s="2" t="s">
        <v>177</v>
      </c>
      <c r="BY173" s="2">
        <v>158</v>
      </c>
      <c r="BZ173" s="2">
        <v>96</v>
      </c>
      <c r="CA173" s="2">
        <v>4</v>
      </c>
      <c r="CB173" s="2">
        <v>4</v>
      </c>
      <c r="CC173" s="2">
        <v>2</v>
      </c>
      <c r="CD173" s="3">
        <f>_xlfn.IFNA(VLOOKUP(M173,Sheet1!$B$4:$D$10,2,FALSE),"")</f>
        <v>121</v>
      </c>
      <c r="CE173" s="3">
        <f>_xlfn.IFNA(VLOOKUP(M173,Sheet1!$B$4:$D$10,3,FALSE),"")</f>
        <v>121</v>
      </c>
      <c r="CF173" s="3" t="str">
        <f t="shared" si="4"/>
        <v>lulus</v>
      </c>
      <c r="CG173" s="3" t="str">
        <f t="shared" si="5"/>
        <v>diterima</v>
      </c>
    </row>
    <row r="174" spans="1:85" x14ac:dyDescent="0.25">
      <c r="A174" s="2">
        <v>173</v>
      </c>
      <c r="B174" s="2">
        <v>21211198</v>
      </c>
      <c r="C174" s="2" t="s">
        <v>2539</v>
      </c>
      <c r="D174" s="2" t="s">
        <v>75</v>
      </c>
      <c r="E174" s="2" t="s">
        <v>76</v>
      </c>
      <c r="F174" s="2" t="s">
        <v>1976</v>
      </c>
      <c r="G174" s="2">
        <v>2101</v>
      </c>
      <c r="H174" s="2" t="s">
        <v>3919</v>
      </c>
      <c r="I174" s="2" t="s">
        <v>3910</v>
      </c>
      <c r="J174" s="2" t="str">
        <f>IF(AND(K174=0,L174=0)=TRUE,"",IF(AND(K174&gt;0,L174&gt;0)=TRUE,VLOOKUP(LEFT(L174,4)*1,[1]PRODI_2019!$D$2:$E$70,2,FALSE),M174))</f>
        <v/>
      </c>
      <c r="K174" s="2">
        <f>_xlfn.IFNA(VLOOKUP(B174,[2]Data!$J$2:$K$224,1,FALSE),0)</f>
        <v>0</v>
      </c>
      <c r="L174" s="2">
        <f>_xlfn.IFNA(VLOOKUP(B174,[2]Data!$J$2:$K$224,2,FALSE),0)</f>
        <v>0</v>
      </c>
      <c r="M174" s="2" t="s">
        <v>1977</v>
      </c>
      <c r="N174" s="2" t="s">
        <v>79</v>
      </c>
      <c r="O174" s="2" t="s">
        <v>79</v>
      </c>
      <c r="P174" s="2" t="s">
        <v>1978</v>
      </c>
      <c r="Q174" s="2" t="s">
        <v>81</v>
      </c>
      <c r="R174" s="2" t="s">
        <v>82</v>
      </c>
      <c r="S174" s="2" t="s">
        <v>310</v>
      </c>
      <c r="T174" s="2" t="s">
        <v>2540</v>
      </c>
      <c r="U174" s="2" t="s">
        <v>693</v>
      </c>
      <c r="V174" s="2" t="s">
        <v>86</v>
      </c>
      <c r="W174" s="2">
        <v>2021</v>
      </c>
      <c r="X174" s="2"/>
      <c r="Y174" s="2"/>
      <c r="Z174" s="2"/>
      <c r="AA174" s="2"/>
      <c r="AB174" s="2"/>
      <c r="AC174" s="2"/>
      <c r="AD174" s="2" t="s">
        <v>2541</v>
      </c>
      <c r="AE174" s="2" t="s">
        <v>2542</v>
      </c>
      <c r="AF174" s="2" t="s">
        <v>2543</v>
      </c>
      <c r="AG174" s="2" t="s">
        <v>389</v>
      </c>
      <c r="AH174" s="2" t="s">
        <v>212</v>
      </c>
      <c r="AI174" s="2" t="s">
        <v>2544</v>
      </c>
      <c r="AJ174" s="2" t="s">
        <v>2545</v>
      </c>
      <c r="AK174" s="2" t="s">
        <v>2546</v>
      </c>
      <c r="AL174" s="2" t="s">
        <v>122</v>
      </c>
      <c r="AM174" s="2" t="s">
        <v>79</v>
      </c>
      <c r="AN174" s="2" t="s">
        <v>79</v>
      </c>
      <c r="AO174" s="2" t="s">
        <v>79</v>
      </c>
      <c r="AP174" s="2" t="s">
        <v>2547</v>
      </c>
      <c r="AQ174" s="2" t="s">
        <v>122</v>
      </c>
      <c r="AR174" s="2" t="s">
        <v>122</v>
      </c>
      <c r="AS174" s="2" t="s">
        <v>86</v>
      </c>
      <c r="AT174" s="2" t="s">
        <v>79</v>
      </c>
      <c r="AU174" s="2" t="s">
        <v>79</v>
      </c>
      <c r="AV174" s="2" t="s">
        <v>79</v>
      </c>
      <c r="AW174" s="2" t="s">
        <v>79</v>
      </c>
      <c r="AX174" s="2" t="s">
        <v>79</v>
      </c>
      <c r="AY174" s="2" t="s">
        <v>79</v>
      </c>
      <c r="AZ174" s="2" t="s">
        <v>79</v>
      </c>
      <c r="BA174" s="2" t="s">
        <v>79</v>
      </c>
      <c r="BB174" s="2" t="s">
        <v>79</v>
      </c>
      <c r="BC174" s="2" t="s">
        <v>79</v>
      </c>
      <c r="BD174" s="2" t="s">
        <v>79</v>
      </c>
      <c r="BE174" s="2" t="s">
        <v>79</v>
      </c>
      <c r="BF174" s="2" t="s">
        <v>79</v>
      </c>
      <c r="BG174" s="2" t="s">
        <v>79</v>
      </c>
      <c r="BH174" s="2" t="s">
        <v>79</v>
      </c>
      <c r="BI174" s="2" t="s">
        <v>79</v>
      </c>
      <c r="BJ174" s="2" t="s">
        <v>2548</v>
      </c>
      <c r="BK174" s="2" t="s">
        <v>2549</v>
      </c>
      <c r="BL174" s="2" t="s">
        <v>130</v>
      </c>
      <c r="BM174" s="2" t="s">
        <v>272</v>
      </c>
      <c r="BN174" s="2" t="s">
        <v>2550</v>
      </c>
      <c r="BO174" s="2" t="s">
        <v>2551</v>
      </c>
      <c r="BP174" s="2" t="s">
        <v>122</v>
      </c>
      <c r="BQ174" s="2" t="s">
        <v>127</v>
      </c>
      <c r="BR174" s="2" t="s">
        <v>2542</v>
      </c>
      <c r="BS174" s="2" t="s">
        <v>79</v>
      </c>
      <c r="BT174" s="2" t="s">
        <v>212</v>
      </c>
      <c r="BU174" s="2" t="s">
        <v>2552</v>
      </c>
      <c r="BV174" s="2" t="s">
        <v>2553</v>
      </c>
      <c r="BW174" s="2" t="s">
        <v>105</v>
      </c>
      <c r="BX174" s="2" t="s">
        <v>134</v>
      </c>
      <c r="BY174" s="2">
        <v>80</v>
      </c>
      <c r="BZ174" s="2">
        <v>80</v>
      </c>
      <c r="CA174" s="2">
        <v>10000000</v>
      </c>
      <c r="CB174" s="2">
        <v>0</v>
      </c>
      <c r="CC174" s="2">
        <v>3</v>
      </c>
      <c r="CD174" s="3">
        <f>_xlfn.IFNA(VLOOKUP(M174,Sheet1!$B$4:$D$10,2,FALSE),"")</f>
        <v>121</v>
      </c>
      <c r="CE174" s="3">
        <f>_xlfn.IFNA(VLOOKUP(M174,Sheet1!$B$4:$D$10,3,FALSE),"")</f>
        <v>121</v>
      </c>
      <c r="CF174" s="3" t="str">
        <f t="shared" si="4"/>
        <v>tidak</v>
      </c>
      <c r="CG174" s="3" t="str">
        <f t="shared" si="5"/>
        <v>tidak</v>
      </c>
    </row>
    <row r="175" spans="1:85" x14ac:dyDescent="0.25">
      <c r="A175" s="2">
        <v>174</v>
      </c>
      <c r="B175" s="2">
        <v>21211210</v>
      </c>
      <c r="C175" s="2" t="s">
        <v>2554</v>
      </c>
      <c r="D175" s="2" t="s">
        <v>75</v>
      </c>
      <c r="E175" s="2" t="s">
        <v>76</v>
      </c>
      <c r="F175" s="2" t="s">
        <v>1976</v>
      </c>
      <c r="G175" s="2">
        <v>2101</v>
      </c>
      <c r="H175" s="2" t="s">
        <v>3919</v>
      </c>
      <c r="I175" s="2" t="s">
        <v>3910</v>
      </c>
      <c r="J175" s="2" t="str">
        <f>IF(AND(K175=0,L175=0)=TRUE,"",IF(AND(K175&gt;0,L175&gt;0)=TRUE,VLOOKUP(LEFT(L175,4)*1,[1]PRODI_2019!$D$2:$E$70,2,FALSE),M175))</f>
        <v>KEPERAWATAN D3</v>
      </c>
      <c r="K175" s="2">
        <f>_xlfn.IFNA(VLOOKUP(B175,[2]Data!$J$2:$K$224,1,FALSE),0)</f>
        <v>21211210</v>
      </c>
      <c r="L175" s="2">
        <f>_xlfn.IFNA(VLOOKUP(B175,[2]Data!$J$2:$K$224,2,FALSE),0)</f>
        <v>8801210008</v>
      </c>
      <c r="M175" s="2" t="s">
        <v>1977</v>
      </c>
      <c r="N175" s="2" t="s">
        <v>79</v>
      </c>
      <c r="O175" s="2" t="s">
        <v>79</v>
      </c>
      <c r="P175" s="2" t="s">
        <v>1978</v>
      </c>
      <c r="Q175" s="2" t="s">
        <v>81</v>
      </c>
      <c r="R175" s="2" t="s">
        <v>82</v>
      </c>
      <c r="S175" s="2" t="s">
        <v>310</v>
      </c>
      <c r="T175" s="2" t="s">
        <v>1000</v>
      </c>
      <c r="U175" s="2" t="s">
        <v>693</v>
      </c>
      <c r="V175" s="2" t="s">
        <v>86</v>
      </c>
      <c r="W175" s="2">
        <v>2021</v>
      </c>
      <c r="X175" s="2">
        <v>76</v>
      </c>
      <c r="Y175" s="2">
        <v>82</v>
      </c>
      <c r="Z175" s="2">
        <v>83</v>
      </c>
      <c r="AA175" s="2"/>
      <c r="AB175" s="2"/>
      <c r="AC175" s="2"/>
      <c r="AD175" s="2" t="s">
        <v>2555</v>
      </c>
      <c r="AE175" s="2" t="s">
        <v>123</v>
      </c>
      <c r="AF175" s="2" t="s">
        <v>2556</v>
      </c>
      <c r="AG175" s="2" t="s">
        <v>2557</v>
      </c>
      <c r="AH175" s="2" t="s">
        <v>118</v>
      </c>
      <c r="AI175" s="2" t="s">
        <v>2558</v>
      </c>
      <c r="AJ175" s="2" t="s">
        <v>2559</v>
      </c>
      <c r="AK175" s="2" t="s">
        <v>2560</v>
      </c>
      <c r="AL175" s="2" t="s">
        <v>79</v>
      </c>
      <c r="AM175" s="2" t="s">
        <v>123</v>
      </c>
      <c r="AN175" s="2" t="s">
        <v>123</v>
      </c>
      <c r="AO175" s="2" t="s">
        <v>123</v>
      </c>
      <c r="AP175" s="2" t="s">
        <v>286</v>
      </c>
      <c r="AQ175" s="2" t="s">
        <v>2561</v>
      </c>
      <c r="AR175" s="2" t="s">
        <v>118</v>
      </c>
      <c r="AS175" s="2" t="s">
        <v>3305</v>
      </c>
      <c r="AT175" s="2" t="s">
        <v>79</v>
      </c>
      <c r="AU175" s="2" t="s">
        <v>79</v>
      </c>
      <c r="AV175" s="2" t="s">
        <v>79</v>
      </c>
      <c r="AW175" s="2" t="s">
        <v>79</v>
      </c>
      <c r="AX175" s="2" t="s">
        <v>79</v>
      </c>
      <c r="AY175" s="2" t="s">
        <v>79</v>
      </c>
      <c r="AZ175" s="2" t="s">
        <v>79</v>
      </c>
      <c r="BA175" s="2" t="s">
        <v>79</v>
      </c>
      <c r="BB175" s="2" t="s">
        <v>79</v>
      </c>
      <c r="BC175" s="2" t="s">
        <v>79</v>
      </c>
      <c r="BD175" s="2" t="s">
        <v>79</v>
      </c>
      <c r="BE175" s="2" t="s">
        <v>79</v>
      </c>
      <c r="BF175" s="2" t="s">
        <v>79</v>
      </c>
      <c r="BG175" s="2" t="s">
        <v>79</v>
      </c>
      <c r="BH175" s="2" t="s">
        <v>79</v>
      </c>
      <c r="BI175" s="2" t="s">
        <v>79</v>
      </c>
      <c r="BJ175" s="2" t="s">
        <v>2562</v>
      </c>
      <c r="BK175" s="2" t="s">
        <v>2563</v>
      </c>
      <c r="BL175" s="2" t="s">
        <v>130</v>
      </c>
      <c r="BM175" s="2" t="s">
        <v>152</v>
      </c>
      <c r="BN175" s="2" t="s">
        <v>2564</v>
      </c>
      <c r="BO175" s="2" t="s">
        <v>2565</v>
      </c>
      <c r="BP175" s="2" t="s">
        <v>190</v>
      </c>
      <c r="BQ175" s="2" t="s">
        <v>127</v>
      </c>
      <c r="BR175" s="2" t="s">
        <v>2566</v>
      </c>
      <c r="BS175" s="2" t="s">
        <v>79</v>
      </c>
      <c r="BT175" s="2" t="s">
        <v>118</v>
      </c>
      <c r="BU175" s="2" t="s">
        <v>2567</v>
      </c>
      <c r="BV175" s="2" t="s">
        <v>200</v>
      </c>
      <c r="BW175" s="2" t="s">
        <v>105</v>
      </c>
      <c r="BX175" s="2" t="s">
        <v>177</v>
      </c>
      <c r="BY175" s="2">
        <v>422</v>
      </c>
      <c r="BZ175" s="2">
        <v>135</v>
      </c>
      <c r="CA175" s="2">
        <v>5000000</v>
      </c>
      <c r="CB175" s="2">
        <v>5000000</v>
      </c>
      <c r="CC175" s="2">
        <v>1</v>
      </c>
      <c r="CD175" s="3">
        <f>_xlfn.IFNA(VLOOKUP(M175,Sheet1!$B$4:$D$10,2,FALSE),"")</f>
        <v>121</v>
      </c>
      <c r="CE175" s="3">
        <f>_xlfn.IFNA(VLOOKUP(M175,Sheet1!$B$4:$D$10,3,FALSE),"")</f>
        <v>121</v>
      </c>
      <c r="CF175" s="3" t="str">
        <f t="shared" si="4"/>
        <v>lulus</v>
      </c>
      <c r="CG175" s="3" t="str">
        <f t="shared" si="5"/>
        <v>diterima</v>
      </c>
    </row>
    <row r="176" spans="1:85" x14ac:dyDescent="0.25">
      <c r="A176" s="2">
        <v>175</v>
      </c>
      <c r="B176" s="2">
        <v>21211212</v>
      </c>
      <c r="C176" s="2" t="s">
        <v>2568</v>
      </c>
      <c r="D176" s="2" t="s">
        <v>75</v>
      </c>
      <c r="E176" s="2" t="s">
        <v>76</v>
      </c>
      <c r="F176" s="2" t="s">
        <v>1976</v>
      </c>
      <c r="G176" s="2">
        <v>2101</v>
      </c>
      <c r="H176" s="2" t="s">
        <v>3919</v>
      </c>
      <c r="I176" s="2" t="s">
        <v>3910</v>
      </c>
      <c r="J176" s="2" t="str">
        <f>IF(AND(K176=0,L176=0)=TRUE,"",IF(AND(K176&gt;0,L176&gt;0)=TRUE,VLOOKUP(LEFT(L176,4)*1,[1]PRODI_2019!$D$2:$E$70,2,FALSE),M176))</f>
        <v>KEPERAWATAN D3</v>
      </c>
      <c r="K176" s="2">
        <f>_xlfn.IFNA(VLOOKUP(B176,[2]Data!$J$2:$K$224,1,FALSE),0)</f>
        <v>21211212</v>
      </c>
      <c r="L176" s="2">
        <f>_xlfn.IFNA(VLOOKUP(B176,[2]Data!$J$2:$K$224,2,FALSE),0)</f>
        <v>8801210023</v>
      </c>
      <c r="M176" s="2" t="s">
        <v>1977</v>
      </c>
      <c r="N176" s="2" t="s">
        <v>79</v>
      </c>
      <c r="O176" s="2" t="s">
        <v>79</v>
      </c>
      <c r="P176" s="2" t="s">
        <v>1978</v>
      </c>
      <c r="Q176" s="2" t="s">
        <v>110</v>
      </c>
      <c r="R176" s="2" t="s">
        <v>82</v>
      </c>
      <c r="S176" s="2" t="s">
        <v>202</v>
      </c>
      <c r="T176" s="2" t="s">
        <v>2569</v>
      </c>
      <c r="U176" s="2" t="s">
        <v>160</v>
      </c>
      <c r="V176" s="2" t="s">
        <v>114</v>
      </c>
      <c r="W176" s="2">
        <v>2021</v>
      </c>
      <c r="X176" s="2"/>
      <c r="Y176" s="2"/>
      <c r="Z176" s="2"/>
      <c r="AA176" s="2"/>
      <c r="AB176" s="2"/>
      <c r="AC176" s="2"/>
      <c r="AD176" s="2" t="s">
        <v>2570</v>
      </c>
      <c r="AE176" s="2" t="s">
        <v>123</v>
      </c>
      <c r="AF176" s="2" t="s">
        <v>1203</v>
      </c>
      <c r="AG176" s="2" t="s">
        <v>389</v>
      </c>
      <c r="AH176" s="2" t="s">
        <v>212</v>
      </c>
      <c r="AI176" s="2" t="s">
        <v>2571</v>
      </c>
      <c r="AJ176" s="2" t="s">
        <v>2572</v>
      </c>
      <c r="AK176" s="2" t="s">
        <v>2573</v>
      </c>
      <c r="AL176" s="2" t="s">
        <v>79</v>
      </c>
      <c r="AM176" s="2" t="s">
        <v>79</v>
      </c>
      <c r="AN176" s="2" t="s">
        <v>79</v>
      </c>
      <c r="AO176" s="2" t="s">
        <v>79</v>
      </c>
      <c r="AP176" s="2" t="s">
        <v>210</v>
      </c>
      <c r="AQ176" s="2" t="s">
        <v>377</v>
      </c>
      <c r="AR176" s="2" t="s">
        <v>212</v>
      </c>
      <c r="AS176" s="2" t="s">
        <v>3305</v>
      </c>
      <c r="AT176" s="2" t="s">
        <v>79</v>
      </c>
      <c r="AU176" s="2" t="s">
        <v>79</v>
      </c>
      <c r="AV176" s="2" t="s">
        <v>79</v>
      </c>
      <c r="AW176" s="2" t="s">
        <v>79</v>
      </c>
      <c r="AX176" s="2" t="s">
        <v>79</v>
      </c>
      <c r="AY176" s="2" t="s">
        <v>79</v>
      </c>
      <c r="AZ176" s="2" t="s">
        <v>79</v>
      </c>
      <c r="BA176" s="2" t="s">
        <v>79</v>
      </c>
      <c r="BB176" s="2" t="s">
        <v>79</v>
      </c>
      <c r="BC176" s="2" t="s">
        <v>79</v>
      </c>
      <c r="BD176" s="2" t="s">
        <v>79</v>
      </c>
      <c r="BE176" s="2" t="s">
        <v>79</v>
      </c>
      <c r="BF176" s="2" t="s">
        <v>79</v>
      </c>
      <c r="BG176" s="2" t="s">
        <v>79</v>
      </c>
      <c r="BH176" s="2" t="s">
        <v>79</v>
      </c>
      <c r="BI176" s="2" t="s">
        <v>79</v>
      </c>
      <c r="BJ176" s="2" t="s">
        <v>2574</v>
      </c>
      <c r="BK176" s="2" t="s">
        <v>2575</v>
      </c>
      <c r="BL176" s="2" t="s">
        <v>844</v>
      </c>
      <c r="BM176" s="2" t="s">
        <v>1274</v>
      </c>
      <c r="BN176" s="2" t="s">
        <v>2576</v>
      </c>
      <c r="BO176" s="2" t="s">
        <v>2577</v>
      </c>
      <c r="BP176" s="2" t="s">
        <v>122</v>
      </c>
      <c r="BQ176" s="2" t="s">
        <v>152</v>
      </c>
      <c r="BR176" s="2" t="s">
        <v>2578</v>
      </c>
      <c r="BS176" s="2" t="s">
        <v>79</v>
      </c>
      <c r="BT176" s="2" t="s">
        <v>212</v>
      </c>
      <c r="BU176" s="2" t="s">
        <v>2579</v>
      </c>
      <c r="BV176" s="2" t="s">
        <v>200</v>
      </c>
      <c r="BW176" s="2" t="s">
        <v>105</v>
      </c>
      <c r="BX176" s="2" t="s">
        <v>106</v>
      </c>
      <c r="BY176" s="2">
        <v>200</v>
      </c>
      <c r="BZ176" s="2">
        <v>0</v>
      </c>
      <c r="CA176" s="2">
        <v>500000</v>
      </c>
      <c r="CB176" s="2">
        <v>500000</v>
      </c>
      <c r="CC176" s="2">
        <v>3</v>
      </c>
      <c r="CD176" s="3">
        <f>_xlfn.IFNA(VLOOKUP(M176,Sheet1!$B$4:$D$10,2,FALSE),"")</f>
        <v>121</v>
      </c>
      <c r="CE176" s="3">
        <f>_xlfn.IFNA(VLOOKUP(M176,Sheet1!$B$4:$D$10,3,FALSE),"")</f>
        <v>121</v>
      </c>
      <c r="CF176" s="3" t="str">
        <f t="shared" si="4"/>
        <v>lulus</v>
      </c>
      <c r="CG176" s="3" t="str">
        <f t="shared" si="5"/>
        <v>diterima</v>
      </c>
    </row>
    <row r="177" spans="1:85" x14ac:dyDescent="0.25">
      <c r="A177" s="2">
        <v>176</v>
      </c>
      <c r="B177" s="2">
        <v>21211222</v>
      </c>
      <c r="C177" s="2" t="s">
        <v>2580</v>
      </c>
      <c r="D177" s="2" t="s">
        <v>75</v>
      </c>
      <c r="E177" s="2" t="s">
        <v>76</v>
      </c>
      <c r="F177" s="2" t="s">
        <v>1976</v>
      </c>
      <c r="G177" s="2">
        <v>2101</v>
      </c>
      <c r="H177" s="2" t="s">
        <v>3919</v>
      </c>
      <c r="I177" s="2" t="s">
        <v>3910</v>
      </c>
      <c r="J177" s="2" t="str">
        <f>IF(AND(K177=0,L177=0)=TRUE,"",IF(AND(K177&gt;0,L177&gt;0)=TRUE,VLOOKUP(LEFT(L177,4)*1,[1]PRODI_2019!$D$2:$E$70,2,FALSE),M177))</f>
        <v/>
      </c>
      <c r="K177" s="2">
        <f>_xlfn.IFNA(VLOOKUP(B177,[2]Data!$J$2:$K$224,1,FALSE),0)</f>
        <v>0</v>
      </c>
      <c r="L177" s="2">
        <f>_xlfn.IFNA(VLOOKUP(B177,[2]Data!$J$2:$K$224,2,FALSE),0)</f>
        <v>0</v>
      </c>
      <c r="M177" s="2" t="s">
        <v>1977</v>
      </c>
      <c r="N177" s="2" t="s">
        <v>79</v>
      </c>
      <c r="O177" s="2" t="s">
        <v>79</v>
      </c>
      <c r="P177" s="2" t="s">
        <v>1978</v>
      </c>
      <c r="Q177" s="2" t="s">
        <v>81</v>
      </c>
      <c r="R177" s="2" t="s">
        <v>82</v>
      </c>
      <c r="S177" s="2" t="s">
        <v>310</v>
      </c>
      <c r="T177" s="2" t="s">
        <v>2581</v>
      </c>
      <c r="U177" s="2" t="s">
        <v>693</v>
      </c>
      <c r="V177" s="2" t="s">
        <v>86</v>
      </c>
      <c r="W177" s="2">
        <v>2021</v>
      </c>
      <c r="X177" s="2">
        <v>0</v>
      </c>
      <c r="Y177" s="2">
        <v>0</v>
      </c>
      <c r="Z177" s="2">
        <v>0</v>
      </c>
      <c r="AA177" s="2"/>
      <c r="AB177" s="2"/>
      <c r="AC177" s="2"/>
      <c r="AD177" s="2" t="s">
        <v>2582</v>
      </c>
      <c r="AE177" s="2" t="s">
        <v>123</v>
      </c>
      <c r="AF177" s="2" t="s">
        <v>455</v>
      </c>
      <c r="AG177" s="2" t="s">
        <v>456</v>
      </c>
      <c r="AH177" s="2" t="s">
        <v>118</v>
      </c>
      <c r="AI177" s="2" t="s">
        <v>2583</v>
      </c>
      <c r="AJ177" s="2" t="s">
        <v>2584</v>
      </c>
      <c r="AK177" s="2" t="s">
        <v>2585</v>
      </c>
      <c r="AL177" s="2" t="s">
        <v>79</v>
      </c>
      <c r="AM177" s="2" t="s">
        <v>123</v>
      </c>
      <c r="AN177" s="2" t="s">
        <v>123</v>
      </c>
      <c r="AO177" s="2" t="s">
        <v>123</v>
      </c>
      <c r="AP177" s="2" t="s">
        <v>145</v>
      </c>
      <c r="AQ177" s="2" t="s">
        <v>2561</v>
      </c>
      <c r="AR177" s="2" t="s">
        <v>118</v>
      </c>
      <c r="AS177" s="2" t="s">
        <v>3305</v>
      </c>
      <c r="AT177" s="2" t="s">
        <v>79</v>
      </c>
      <c r="AU177" s="2" t="s">
        <v>79</v>
      </c>
      <c r="AV177" s="2" t="s">
        <v>79</v>
      </c>
      <c r="AW177" s="2" t="s">
        <v>79</v>
      </c>
      <c r="AX177" s="2" t="s">
        <v>79</v>
      </c>
      <c r="AY177" s="2" t="s">
        <v>79</v>
      </c>
      <c r="AZ177" s="2" t="s">
        <v>79</v>
      </c>
      <c r="BA177" s="2" t="s">
        <v>79</v>
      </c>
      <c r="BB177" s="2" t="s">
        <v>79</v>
      </c>
      <c r="BC177" s="2" t="s">
        <v>79</v>
      </c>
      <c r="BD177" s="2" t="s">
        <v>79</v>
      </c>
      <c r="BE177" s="2" t="s">
        <v>79</v>
      </c>
      <c r="BF177" s="2" t="s">
        <v>79</v>
      </c>
      <c r="BG177" s="2" t="s">
        <v>79</v>
      </c>
      <c r="BH177" s="2" t="s">
        <v>79</v>
      </c>
      <c r="BI177" s="2" t="s">
        <v>79</v>
      </c>
      <c r="BJ177" s="2" t="s">
        <v>2586</v>
      </c>
      <c r="BK177" s="2" t="s">
        <v>2587</v>
      </c>
      <c r="BL177" s="2" t="s">
        <v>214</v>
      </c>
      <c r="BM177" s="2" t="s">
        <v>99</v>
      </c>
      <c r="BN177" s="2" t="s">
        <v>2588</v>
      </c>
      <c r="BO177" s="2" t="s">
        <v>2589</v>
      </c>
      <c r="BP177" s="2" t="s">
        <v>214</v>
      </c>
      <c r="BQ177" s="2" t="s">
        <v>99</v>
      </c>
      <c r="BR177" s="2" t="s">
        <v>2590</v>
      </c>
      <c r="BS177" s="2" t="s">
        <v>79</v>
      </c>
      <c r="BT177" s="2" t="s">
        <v>118</v>
      </c>
      <c r="BU177" s="2" t="s">
        <v>2591</v>
      </c>
      <c r="BV177" s="2" t="s">
        <v>218</v>
      </c>
      <c r="BW177" s="2" t="s">
        <v>105</v>
      </c>
      <c r="BX177" s="2" t="s">
        <v>106</v>
      </c>
      <c r="BY177" s="2">
        <v>15</v>
      </c>
      <c r="BZ177" s="2">
        <v>12</v>
      </c>
      <c r="CA177" s="2">
        <v>1000000</v>
      </c>
      <c r="CB177" s="2">
        <v>1000000</v>
      </c>
      <c r="CC177" s="2">
        <v>2</v>
      </c>
      <c r="CD177" s="3">
        <f>_xlfn.IFNA(VLOOKUP(M177,Sheet1!$B$4:$D$10,2,FALSE),"")</f>
        <v>121</v>
      </c>
      <c r="CE177" s="3">
        <f>_xlfn.IFNA(VLOOKUP(M177,Sheet1!$B$4:$D$10,3,FALSE),"")</f>
        <v>121</v>
      </c>
      <c r="CF177" s="3" t="str">
        <f t="shared" si="4"/>
        <v>tidak</v>
      </c>
      <c r="CG177" s="3" t="str">
        <f t="shared" si="5"/>
        <v>tidak</v>
      </c>
    </row>
    <row r="178" spans="1:85" x14ac:dyDescent="0.25">
      <c r="A178" s="2">
        <v>177</v>
      </c>
      <c r="B178" s="2">
        <v>21211223</v>
      </c>
      <c r="C178" s="2" t="s">
        <v>2592</v>
      </c>
      <c r="D178" s="2" t="s">
        <v>75</v>
      </c>
      <c r="E178" s="2" t="s">
        <v>76</v>
      </c>
      <c r="F178" s="2" t="s">
        <v>1976</v>
      </c>
      <c r="G178" s="2">
        <v>2101</v>
      </c>
      <c r="H178" s="2" t="s">
        <v>3919</v>
      </c>
      <c r="I178" s="2" t="s">
        <v>3910</v>
      </c>
      <c r="J178" s="2" t="str">
        <f>IF(AND(K178=0,L178=0)=TRUE,"",IF(AND(K178&gt;0,L178&gt;0)=TRUE,VLOOKUP(LEFT(L178,4)*1,[1]PRODI_2019!$D$2:$E$70,2,FALSE),M178))</f>
        <v>KEPERAWATAN D3</v>
      </c>
      <c r="K178" s="2">
        <f>_xlfn.IFNA(VLOOKUP(B178,[2]Data!$J$2:$K$224,1,FALSE),0)</f>
        <v>21211223</v>
      </c>
      <c r="L178" s="2">
        <f>_xlfn.IFNA(VLOOKUP(B178,[2]Data!$J$2:$K$224,2,FALSE),0)</f>
        <v>0</v>
      </c>
      <c r="M178" s="2" t="s">
        <v>1977</v>
      </c>
      <c r="N178" s="2" t="s">
        <v>79</v>
      </c>
      <c r="O178" s="2" t="s">
        <v>79</v>
      </c>
      <c r="P178" s="2" t="s">
        <v>1978</v>
      </c>
      <c r="Q178" s="2" t="s">
        <v>81</v>
      </c>
      <c r="R178" s="2" t="s">
        <v>82</v>
      </c>
      <c r="S178" s="2" t="s">
        <v>83</v>
      </c>
      <c r="T178" s="2" t="s">
        <v>2593</v>
      </c>
      <c r="U178" s="2" t="s">
        <v>113</v>
      </c>
      <c r="V178" s="2" t="s">
        <v>161</v>
      </c>
      <c r="W178" s="2">
        <v>2021</v>
      </c>
      <c r="X178" s="2"/>
      <c r="Y178" s="2"/>
      <c r="Z178" s="2"/>
      <c r="AA178" s="2"/>
      <c r="AB178" s="2"/>
      <c r="AC178" s="2"/>
      <c r="AD178" s="2" t="s">
        <v>2594</v>
      </c>
      <c r="AE178" s="2" t="s">
        <v>79</v>
      </c>
      <c r="AF178" s="2" t="s">
        <v>2595</v>
      </c>
      <c r="AG178" s="2" t="s">
        <v>2596</v>
      </c>
      <c r="AH178" s="2" t="s">
        <v>90</v>
      </c>
      <c r="AI178" s="2" t="s">
        <v>2597</v>
      </c>
      <c r="AJ178" s="2" t="s">
        <v>2598</v>
      </c>
      <c r="AK178" s="2" t="s">
        <v>2599</v>
      </c>
      <c r="AL178" s="2" t="s">
        <v>79</v>
      </c>
      <c r="AM178" s="2" t="s">
        <v>79</v>
      </c>
      <c r="AN178" s="2" t="s">
        <v>79</v>
      </c>
      <c r="AO178" s="2" t="s">
        <v>79</v>
      </c>
      <c r="AP178" s="2" t="s">
        <v>250</v>
      </c>
      <c r="AQ178" s="2" t="s">
        <v>2600</v>
      </c>
      <c r="AR178" s="2" t="s">
        <v>90</v>
      </c>
      <c r="AS178" s="2" t="s">
        <v>3305</v>
      </c>
      <c r="AT178" s="2" t="s">
        <v>79</v>
      </c>
      <c r="AU178" s="2" t="s">
        <v>79</v>
      </c>
      <c r="AV178" s="2" t="s">
        <v>79</v>
      </c>
      <c r="AW178" s="2" t="s">
        <v>79</v>
      </c>
      <c r="AX178" s="2" t="s">
        <v>79</v>
      </c>
      <c r="AY178" s="2" t="s">
        <v>79</v>
      </c>
      <c r="AZ178" s="2" t="s">
        <v>79</v>
      </c>
      <c r="BA178" s="2" t="s">
        <v>79</v>
      </c>
      <c r="BB178" s="2" t="s">
        <v>79</v>
      </c>
      <c r="BC178" s="2" t="s">
        <v>79</v>
      </c>
      <c r="BD178" s="2" t="s">
        <v>79</v>
      </c>
      <c r="BE178" s="2" t="s">
        <v>79</v>
      </c>
      <c r="BF178" s="2" t="s">
        <v>79</v>
      </c>
      <c r="BG178" s="2" t="s">
        <v>79</v>
      </c>
      <c r="BH178" s="2" t="s">
        <v>79</v>
      </c>
      <c r="BI178" s="2" t="s">
        <v>79</v>
      </c>
      <c r="BJ178" s="2" t="s">
        <v>2601</v>
      </c>
      <c r="BK178" s="2" t="s">
        <v>2602</v>
      </c>
      <c r="BL178" s="2" t="s">
        <v>98</v>
      </c>
      <c r="BM178" s="2" t="s">
        <v>152</v>
      </c>
      <c r="BN178" s="2" t="s">
        <v>2603</v>
      </c>
      <c r="BO178" s="2" t="s">
        <v>1276</v>
      </c>
      <c r="BP178" s="2" t="s">
        <v>98</v>
      </c>
      <c r="BQ178" s="2" t="s">
        <v>152</v>
      </c>
      <c r="BR178" s="2" t="s">
        <v>2604</v>
      </c>
      <c r="BS178" s="2" t="s">
        <v>79</v>
      </c>
      <c r="BT178" s="2" t="s">
        <v>90</v>
      </c>
      <c r="BU178" s="2" t="s">
        <v>2597</v>
      </c>
      <c r="BV178" s="2" t="s">
        <v>451</v>
      </c>
      <c r="BW178" s="2" t="s">
        <v>105</v>
      </c>
      <c r="BX178" s="2" t="s">
        <v>106</v>
      </c>
      <c r="BY178" s="2">
        <v>3258</v>
      </c>
      <c r="BZ178" s="2">
        <v>324</v>
      </c>
      <c r="CA178" s="2">
        <v>500000</v>
      </c>
      <c r="CB178" s="2">
        <v>500000</v>
      </c>
      <c r="CC178" s="2">
        <v>2</v>
      </c>
      <c r="CD178" s="3">
        <f>_xlfn.IFNA(VLOOKUP(M178,Sheet1!$B$4:$D$10,2,FALSE),"")</f>
        <v>121</v>
      </c>
      <c r="CE178" s="3">
        <f>_xlfn.IFNA(VLOOKUP(M178,Sheet1!$B$4:$D$10,3,FALSE),"")</f>
        <v>121</v>
      </c>
      <c r="CF178" s="3" t="str">
        <f t="shared" si="4"/>
        <v>lulus</v>
      </c>
      <c r="CG178" s="3" t="str">
        <f t="shared" si="5"/>
        <v>tidak</v>
      </c>
    </row>
    <row r="179" spans="1:85" x14ac:dyDescent="0.25">
      <c r="A179" s="2">
        <v>178</v>
      </c>
      <c r="B179" s="2">
        <v>21211231</v>
      </c>
      <c r="C179" s="2" t="s">
        <v>2605</v>
      </c>
      <c r="D179" s="2" t="s">
        <v>75</v>
      </c>
      <c r="E179" s="2" t="s">
        <v>76</v>
      </c>
      <c r="F179" s="2" t="s">
        <v>1976</v>
      </c>
      <c r="G179" s="2">
        <v>2101</v>
      </c>
      <c r="H179" s="2" t="s">
        <v>3919</v>
      </c>
      <c r="I179" s="2" t="s">
        <v>3910</v>
      </c>
      <c r="J179" s="2" t="str">
        <f>IF(AND(K179=0,L179=0)=TRUE,"",IF(AND(K179&gt;0,L179&gt;0)=TRUE,VLOOKUP(LEFT(L179,4)*1,[1]PRODI_2019!$D$2:$E$70,2,FALSE),M179))</f>
        <v/>
      </c>
      <c r="K179" s="2">
        <f>_xlfn.IFNA(VLOOKUP(B179,[2]Data!$J$2:$K$224,1,FALSE),0)</f>
        <v>0</v>
      </c>
      <c r="L179" s="2">
        <f>_xlfn.IFNA(VLOOKUP(B179,[2]Data!$J$2:$K$224,2,FALSE),0)</f>
        <v>0</v>
      </c>
      <c r="M179" s="2" t="s">
        <v>1977</v>
      </c>
      <c r="N179" s="2" t="s">
        <v>79</v>
      </c>
      <c r="O179" s="2" t="s">
        <v>79</v>
      </c>
      <c r="P179" s="2" t="s">
        <v>1978</v>
      </c>
      <c r="Q179" s="2" t="s">
        <v>81</v>
      </c>
      <c r="R179" s="2" t="s">
        <v>82</v>
      </c>
      <c r="S179" s="2" t="s">
        <v>83</v>
      </c>
      <c r="T179" s="2" t="s">
        <v>2606</v>
      </c>
      <c r="U179" s="2" t="s">
        <v>160</v>
      </c>
      <c r="V179" s="2" t="s">
        <v>161</v>
      </c>
      <c r="W179" s="2">
        <v>2021</v>
      </c>
      <c r="X179" s="2">
        <v>88</v>
      </c>
      <c r="Y179" s="2">
        <v>84</v>
      </c>
      <c r="Z179" s="2">
        <v>84</v>
      </c>
      <c r="AA179" s="2"/>
      <c r="AB179" s="2"/>
      <c r="AC179" s="2"/>
      <c r="AD179" s="2" t="s">
        <v>2607</v>
      </c>
      <c r="AE179" s="2" t="s">
        <v>79</v>
      </c>
      <c r="AF179" s="2" t="s">
        <v>2608</v>
      </c>
      <c r="AG179" s="2" t="s">
        <v>2609</v>
      </c>
      <c r="AH179" s="2" t="s">
        <v>90</v>
      </c>
      <c r="AI179" s="2" t="s">
        <v>2610</v>
      </c>
      <c r="AJ179" s="2" t="s">
        <v>2611</v>
      </c>
      <c r="AK179" s="2" t="s">
        <v>2612</v>
      </c>
      <c r="AL179" s="2" t="s">
        <v>79</v>
      </c>
      <c r="AM179" s="2" t="s">
        <v>79</v>
      </c>
      <c r="AN179" s="2" t="s">
        <v>79</v>
      </c>
      <c r="AO179" s="2" t="s">
        <v>79</v>
      </c>
      <c r="AP179" s="2" t="s">
        <v>145</v>
      </c>
      <c r="AQ179" s="2" t="s">
        <v>363</v>
      </c>
      <c r="AR179" s="2" t="s">
        <v>90</v>
      </c>
      <c r="AS179" s="2" t="s">
        <v>3305</v>
      </c>
      <c r="AT179" s="2" t="s">
        <v>79</v>
      </c>
      <c r="AU179" s="2" t="s">
        <v>79</v>
      </c>
      <c r="AV179" s="2" t="s">
        <v>79</v>
      </c>
      <c r="AW179" s="2" t="s">
        <v>79</v>
      </c>
      <c r="AX179" s="2" t="s">
        <v>79</v>
      </c>
      <c r="AY179" s="2" t="s">
        <v>79</v>
      </c>
      <c r="AZ179" s="2" t="s">
        <v>79</v>
      </c>
      <c r="BA179" s="2" t="s">
        <v>79</v>
      </c>
      <c r="BB179" s="2" t="s">
        <v>79</v>
      </c>
      <c r="BC179" s="2" t="s">
        <v>79</v>
      </c>
      <c r="BD179" s="2" t="s">
        <v>79</v>
      </c>
      <c r="BE179" s="2" t="s">
        <v>79</v>
      </c>
      <c r="BF179" s="2" t="s">
        <v>79</v>
      </c>
      <c r="BG179" s="2" t="s">
        <v>79</v>
      </c>
      <c r="BH179" s="2" t="s">
        <v>79</v>
      </c>
      <c r="BI179" s="2" t="s">
        <v>79</v>
      </c>
      <c r="BJ179" s="2" t="s">
        <v>2613</v>
      </c>
      <c r="BK179" s="2" t="s">
        <v>2614</v>
      </c>
      <c r="BL179" s="2" t="s">
        <v>190</v>
      </c>
      <c r="BM179" s="2" t="s">
        <v>127</v>
      </c>
      <c r="BN179" s="2" t="s">
        <v>2615</v>
      </c>
      <c r="BO179" s="2" t="s">
        <v>2616</v>
      </c>
      <c r="BP179" s="2" t="s">
        <v>122</v>
      </c>
      <c r="BQ179" s="2" t="s">
        <v>102</v>
      </c>
      <c r="BR179" s="2" t="s">
        <v>2617</v>
      </c>
      <c r="BS179" s="2" t="s">
        <v>79</v>
      </c>
      <c r="BT179" s="2" t="s">
        <v>90</v>
      </c>
      <c r="BU179" s="2" t="s">
        <v>2618</v>
      </c>
      <c r="BV179" s="2" t="s">
        <v>2283</v>
      </c>
      <c r="BW179" s="2" t="s">
        <v>105</v>
      </c>
      <c r="BX179" s="2" t="s">
        <v>177</v>
      </c>
      <c r="BY179" s="2">
        <v>130</v>
      </c>
      <c r="BZ179" s="2">
        <v>63</v>
      </c>
      <c r="CA179" s="2">
        <v>4000000</v>
      </c>
      <c r="CB179" s="2">
        <v>0</v>
      </c>
      <c r="CC179" s="2">
        <v>2</v>
      </c>
      <c r="CD179" s="3">
        <f>_xlfn.IFNA(VLOOKUP(M179,Sheet1!$B$4:$D$10,2,FALSE),"")</f>
        <v>121</v>
      </c>
      <c r="CE179" s="3">
        <f>_xlfn.IFNA(VLOOKUP(M179,Sheet1!$B$4:$D$10,3,FALSE),"")</f>
        <v>121</v>
      </c>
      <c r="CF179" s="3" t="str">
        <f t="shared" si="4"/>
        <v>tidak</v>
      </c>
      <c r="CG179" s="3" t="str">
        <f t="shared" si="5"/>
        <v>tidak</v>
      </c>
    </row>
    <row r="180" spans="1:85" x14ac:dyDescent="0.25">
      <c r="A180" s="2">
        <v>179</v>
      </c>
      <c r="B180" s="2">
        <v>21211236</v>
      </c>
      <c r="C180" s="2" t="s">
        <v>2619</v>
      </c>
      <c r="D180" s="2" t="s">
        <v>75</v>
      </c>
      <c r="E180" s="2" t="s">
        <v>76</v>
      </c>
      <c r="F180" s="2" t="s">
        <v>1976</v>
      </c>
      <c r="G180" s="2">
        <v>2101</v>
      </c>
      <c r="H180" s="2" t="s">
        <v>3919</v>
      </c>
      <c r="I180" s="2" t="s">
        <v>3910</v>
      </c>
      <c r="J180" s="2" t="str">
        <f>IF(AND(K180=0,L180=0)=TRUE,"",IF(AND(K180&gt;0,L180&gt;0)=TRUE,VLOOKUP(LEFT(L180,4)*1,[1]PRODI_2019!$D$2:$E$70,2,FALSE),M180))</f>
        <v/>
      </c>
      <c r="K180" s="2">
        <f>_xlfn.IFNA(VLOOKUP(B180,[2]Data!$J$2:$K$224,1,FALSE),0)</f>
        <v>0</v>
      </c>
      <c r="L180" s="2">
        <f>_xlfn.IFNA(VLOOKUP(B180,[2]Data!$J$2:$K$224,2,FALSE),0)</f>
        <v>0</v>
      </c>
      <c r="M180" s="2" t="s">
        <v>1977</v>
      </c>
      <c r="N180" s="2" t="s">
        <v>79</v>
      </c>
      <c r="O180" s="2" t="s">
        <v>79</v>
      </c>
      <c r="P180" s="2" t="s">
        <v>1978</v>
      </c>
      <c r="Q180" s="2" t="s">
        <v>81</v>
      </c>
      <c r="R180" s="2" t="s">
        <v>82</v>
      </c>
      <c r="S180" s="2" t="s">
        <v>221</v>
      </c>
      <c r="T180" s="2" t="s">
        <v>1534</v>
      </c>
      <c r="U180" s="2" t="s">
        <v>113</v>
      </c>
      <c r="V180" s="2" t="s">
        <v>161</v>
      </c>
      <c r="W180" s="2">
        <v>2021</v>
      </c>
      <c r="X180" s="2"/>
      <c r="Y180" s="2"/>
      <c r="Z180" s="2"/>
      <c r="AA180" s="2"/>
      <c r="AB180" s="2"/>
      <c r="AC180" s="2"/>
      <c r="AD180" s="2" t="s">
        <v>2620</v>
      </c>
      <c r="AE180" s="2" t="s">
        <v>2621</v>
      </c>
      <c r="AF180" s="2" t="s">
        <v>1439</v>
      </c>
      <c r="AG180" s="2" t="s">
        <v>1345</v>
      </c>
      <c r="AH180" s="2" t="s">
        <v>212</v>
      </c>
      <c r="AI180" s="2" t="s">
        <v>2622</v>
      </c>
      <c r="AJ180" s="2" t="s">
        <v>2623</v>
      </c>
      <c r="AK180" s="2" t="s">
        <v>2624</v>
      </c>
      <c r="AL180" s="2" t="s">
        <v>79</v>
      </c>
      <c r="AM180" s="2" t="s">
        <v>79</v>
      </c>
      <c r="AN180" s="2" t="s">
        <v>79</v>
      </c>
      <c r="AO180" s="2" t="s">
        <v>79</v>
      </c>
      <c r="AP180" s="2" t="s">
        <v>145</v>
      </c>
      <c r="AQ180" s="2" t="s">
        <v>2625</v>
      </c>
      <c r="AR180" s="2" t="s">
        <v>227</v>
      </c>
      <c r="AS180" s="2" t="s">
        <v>3305</v>
      </c>
      <c r="AT180" s="2" t="s">
        <v>79</v>
      </c>
      <c r="AU180" s="2" t="s">
        <v>79</v>
      </c>
      <c r="AV180" s="2" t="s">
        <v>79</v>
      </c>
      <c r="AW180" s="2" t="s">
        <v>79</v>
      </c>
      <c r="AX180" s="2" t="s">
        <v>79</v>
      </c>
      <c r="AY180" s="2" t="s">
        <v>79</v>
      </c>
      <c r="AZ180" s="2" t="s">
        <v>79</v>
      </c>
      <c r="BA180" s="2" t="s">
        <v>79</v>
      </c>
      <c r="BB180" s="2" t="s">
        <v>79</v>
      </c>
      <c r="BC180" s="2" t="s">
        <v>79</v>
      </c>
      <c r="BD180" s="2" t="s">
        <v>79</v>
      </c>
      <c r="BE180" s="2" t="s">
        <v>79</v>
      </c>
      <c r="BF180" s="2" t="s">
        <v>79</v>
      </c>
      <c r="BG180" s="2" t="s">
        <v>79</v>
      </c>
      <c r="BH180" s="2" t="s">
        <v>79</v>
      </c>
      <c r="BI180" s="2" t="s">
        <v>79</v>
      </c>
      <c r="BJ180" s="2" t="s">
        <v>2626</v>
      </c>
      <c r="BK180" s="2" t="s">
        <v>2627</v>
      </c>
      <c r="BL180" s="2" t="s">
        <v>130</v>
      </c>
      <c r="BM180" s="2" t="s">
        <v>102</v>
      </c>
      <c r="BN180" s="2" t="s">
        <v>2628</v>
      </c>
      <c r="BO180" s="2" t="s">
        <v>2629</v>
      </c>
      <c r="BP180" s="2" t="s">
        <v>130</v>
      </c>
      <c r="BQ180" s="2" t="s">
        <v>152</v>
      </c>
      <c r="BR180" s="2" t="s">
        <v>2630</v>
      </c>
      <c r="BS180" s="2" t="s">
        <v>79</v>
      </c>
      <c r="BT180" s="2" t="s">
        <v>212</v>
      </c>
      <c r="BU180" s="2" t="s">
        <v>2631</v>
      </c>
      <c r="BV180" s="2" t="s">
        <v>2447</v>
      </c>
      <c r="BW180" s="2" t="s">
        <v>105</v>
      </c>
      <c r="BX180" s="2" t="s">
        <v>106</v>
      </c>
      <c r="BY180" s="2">
        <v>300</v>
      </c>
      <c r="BZ180" s="2">
        <v>200</v>
      </c>
      <c r="CA180" s="2">
        <v>1500000</v>
      </c>
      <c r="CB180" s="2">
        <v>1000000</v>
      </c>
      <c r="CC180" s="2">
        <v>4</v>
      </c>
      <c r="CD180" s="3">
        <f>_xlfn.IFNA(VLOOKUP(M180,Sheet1!$B$4:$D$10,2,FALSE),"")</f>
        <v>121</v>
      </c>
      <c r="CE180" s="3">
        <f>_xlfn.IFNA(VLOOKUP(M180,Sheet1!$B$4:$D$10,3,FALSE),"")</f>
        <v>121</v>
      </c>
      <c r="CF180" s="3" t="str">
        <f t="shared" si="4"/>
        <v>tidak</v>
      </c>
      <c r="CG180" s="3" t="str">
        <f t="shared" si="5"/>
        <v>tidak</v>
      </c>
    </row>
    <row r="181" spans="1:85" x14ac:dyDescent="0.25">
      <c r="A181" s="2">
        <v>180</v>
      </c>
      <c r="B181" s="2">
        <v>21211239</v>
      </c>
      <c r="C181" s="2" t="s">
        <v>2632</v>
      </c>
      <c r="D181" s="2" t="s">
        <v>75</v>
      </c>
      <c r="E181" s="2" t="s">
        <v>76</v>
      </c>
      <c r="F181" s="2" t="s">
        <v>1976</v>
      </c>
      <c r="G181" s="2">
        <v>2101</v>
      </c>
      <c r="H181" s="2" t="s">
        <v>3919</v>
      </c>
      <c r="I181" s="2" t="s">
        <v>3910</v>
      </c>
      <c r="J181" s="2" t="str">
        <f>IF(AND(K181=0,L181=0)=TRUE,"",IF(AND(K181&gt;0,L181&gt;0)=TRUE,VLOOKUP(LEFT(L181,4)*1,[1]PRODI_2019!$D$2:$E$70,2,FALSE),M181))</f>
        <v/>
      </c>
      <c r="K181" s="2">
        <f>_xlfn.IFNA(VLOOKUP(B181,[2]Data!$J$2:$K$224,1,FALSE),0)</f>
        <v>0</v>
      </c>
      <c r="L181" s="2">
        <f>_xlfn.IFNA(VLOOKUP(B181,[2]Data!$J$2:$K$224,2,FALSE),0)</f>
        <v>0</v>
      </c>
      <c r="M181" s="2" t="s">
        <v>1977</v>
      </c>
      <c r="N181" s="2" t="s">
        <v>79</v>
      </c>
      <c r="O181" s="2" t="s">
        <v>79</v>
      </c>
      <c r="P181" s="2" t="s">
        <v>1978</v>
      </c>
      <c r="Q181" s="2" t="s">
        <v>81</v>
      </c>
      <c r="R181" s="2" t="s">
        <v>82</v>
      </c>
      <c r="S181" s="2" t="s">
        <v>221</v>
      </c>
      <c r="T181" s="2" t="s">
        <v>2633</v>
      </c>
      <c r="U181" s="2" t="s">
        <v>160</v>
      </c>
      <c r="V181" s="2" t="s">
        <v>161</v>
      </c>
      <c r="W181" s="2">
        <v>2021</v>
      </c>
      <c r="X181" s="2">
        <v>85</v>
      </c>
      <c r="Y181" s="2">
        <v>88</v>
      </c>
      <c r="Z181" s="2">
        <v>83</v>
      </c>
      <c r="AA181" s="2"/>
      <c r="AB181" s="2"/>
      <c r="AC181" s="2"/>
      <c r="AD181" s="2" t="s">
        <v>2634</v>
      </c>
      <c r="AE181" s="2" t="s">
        <v>79</v>
      </c>
      <c r="AF181" s="2" t="s">
        <v>2635</v>
      </c>
      <c r="AG181" s="2" t="s">
        <v>2636</v>
      </c>
      <c r="AH181" s="2" t="s">
        <v>165</v>
      </c>
      <c r="AI181" s="2" t="s">
        <v>2637</v>
      </c>
      <c r="AJ181" s="2" t="s">
        <v>2638</v>
      </c>
      <c r="AK181" s="2" t="s">
        <v>2639</v>
      </c>
      <c r="AL181" s="2" t="s">
        <v>79</v>
      </c>
      <c r="AM181" s="2" t="s">
        <v>79</v>
      </c>
      <c r="AN181" s="2" t="s">
        <v>79</v>
      </c>
      <c r="AO181" s="2" t="s">
        <v>79</v>
      </c>
      <c r="AP181" s="2" t="s">
        <v>286</v>
      </c>
      <c r="AQ181" s="2" t="s">
        <v>2640</v>
      </c>
      <c r="AR181" s="2" t="s">
        <v>165</v>
      </c>
      <c r="AS181" s="2" t="s">
        <v>3305</v>
      </c>
      <c r="AT181" s="2" t="s">
        <v>79</v>
      </c>
      <c r="AU181" s="2" t="s">
        <v>79</v>
      </c>
      <c r="AV181" s="2" t="s">
        <v>79</v>
      </c>
      <c r="AW181" s="2" t="s">
        <v>79</v>
      </c>
      <c r="AX181" s="2" t="s">
        <v>79</v>
      </c>
      <c r="AY181" s="2" t="s">
        <v>79</v>
      </c>
      <c r="AZ181" s="2" t="s">
        <v>79</v>
      </c>
      <c r="BA181" s="2" t="s">
        <v>79</v>
      </c>
      <c r="BB181" s="2" t="s">
        <v>79</v>
      </c>
      <c r="BC181" s="2" t="s">
        <v>79</v>
      </c>
      <c r="BD181" s="2" t="s">
        <v>79</v>
      </c>
      <c r="BE181" s="2" t="s">
        <v>79</v>
      </c>
      <c r="BF181" s="2" t="s">
        <v>79</v>
      </c>
      <c r="BG181" s="2" t="s">
        <v>79</v>
      </c>
      <c r="BH181" s="2" t="s">
        <v>79</v>
      </c>
      <c r="BI181" s="2" t="s">
        <v>79</v>
      </c>
      <c r="BJ181" s="2" t="s">
        <v>2641</v>
      </c>
      <c r="BK181" s="2" t="s">
        <v>2642</v>
      </c>
      <c r="BL181" s="2" t="s">
        <v>844</v>
      </c>
      <c r="BM181" s="2" t="s">
        <v>152</v>
      </c>
      <c r="BN181" s="2" t="s">
        <v>2643</v>
      </c>
      <c r="BO181" s="2" t="s">
        <v>2644</v>
      </c>
      <c r="BP181" s="2" t="s">
        <v>122</v>
      </c>
      <c r="BQ181" s="2" t="s">
        <v>152</v>
      </c>
      <c r="BR181" s="2" t="s">
        <v>2645</v>
      </c>
      <c r="BS181" s="2" t="s">
        <v>79</v>
      </c>
      <c r="BT181" s="2" t="s">
        <v>165</v>
      </c>
      <c r="BU181" s="2" t="s">
        <v>2646</v>
      </c>
      <c r="BV181" s="2" t="s">
        <v>200</v>
      </c>
      <c r="BW181" s="2" t="s">
        <v>276</v>
      </c>
      <c r="BX181" s="2" t="s">
        <v>106</v>
      </c>
      <c r="BY181" s="2">
        <v>143</v>
      </c>
      <c r="BZ181" s="2">
        <v>130</v>
      </c>
      <c r="CA181" s="2">
        <v>1000000</v>
      </c>
      <c r="CB181" s="2">
        <v>0</v>
      </c>
      <c r="CC181" s="2">
        <v>1</v>
      </c>
      <c r="CD181" s="3">
        <f>_xlfn.IFNA(VLOOKUP(M181,Sheet1!$B$4:$D$10,2,FALSE),"")</f>
        <v>121</v>
      </c>
      <c r="CE181" s="3">
        <f>_xlfn.IFNA(VLOOKUP(M181,Sheet1!$B$4:$D$10,3,FALSE),"")</f>
        <v>121</v>
      </c>
      <c r="CF181" s="3" t="str">
        <f t="shared" si="4"/>
        <v>tidak</v>
      </c>
      <c r="CG181" s="3" t="str">
        <f t="shared" si="5"/>
        <v>tidak</v>
      </c>
    </row>
    <row r="182" spans="1:85" x14ac:dyDescent="0.25">
      <c r="A182" s="2">
        <v>181</v>
      </c>
      <c r="B182" s="2">
        <v>21211242</v>
      </c>
      <c r="C182" s="2" t="s">
        <v>2647</v>
      </c>
      <c r="D182" s="2" t="s">
        <v>75</v>
      </c>
      <c r="E182" s="2" t="s">
        <v>76</v>
      </c>
      <c r="F182" s="2" t="s">
        <v>1976</v>
      </c>
      <c r="G182" s="2">
        <v>2101</v>
      </c>
      <c r="H182" s="2" t="s">
        <v>3919</v>
      </c>
      <c r="I182" s="2" t="s">
        <v>3910</v>
      </c>
      <c r="J182" s="2" t="str">
        <f>IF(AND(K182=0,L182=0)=TRUE,"",IF(AND(K182&gt;0,L182&gt;0)=TRUE,VLOOKUP(LEFT(L182,4)*1,[1]PRODI_2019!$D$2:$E$70,2,FALSE),M182))</f>
        <v>KEPERAWATAN D3</v>
      </c>
      <c r="K182" s="2">
        <f>_xlfn.IFNA(VLOOKUP(B182,[2]Data!$J$2:$K$224,1,FALSE),0)</f>
        <v>21211242</v>
      </c>
      <c r="L182" s="2">
        <f>_xlfn.IFNA(VLOOKUP(B182,[2]Data!$J$2:$K$224,2,FALSE),0)</f>
        <v>8801210071</v>
      </c>
      <c r="M182" s="2" t="s">
        <v>1977</v>
      </c>
      <c r="N182" s="2" t="s">
        <v>79</v>
      </c>
      <c r="O182" s="2" t="s">
        <v>79</v>
      </c>
      <c r="P182" s="2" t="s">
        <v>1978</v>
      </c>
      <c r="Q182" s="2" t="s">
        <v>81</v>
      </c>
      <c r="R182" s="2" t="s">
        <v>82</v>
      </c>
      <c r="S182" s="2" t="s">
        <v>614</v>
      </c>
      <c r="T182" s="2" t="s">
        <v>2648</v>
      </c>
      <c r="U182" s="2" t="s">
        <v>160</v>
      </c>
      <c r="V182" s="2" t="s">
        <v>161</v>
      </c>
      <c r="W182" s="2">
        <v>2021</v>
      </c>
      <c r="X182" s="2">
        <v>87</v>
      </c>
      <c r="Y182" s="2">
        <v>86</v>
      </c>
      <c r="Z182" s="2">
        <v>83</v>
      </c>
      <c r="AA182" s="2"/>
      <c r="AB182" s="2"/>
      <c r="AC182" s="2"/>
      <c r="AD182" s="2" t="s">
        <v>2649</v>
      </c>
      <c r="AE182" s="2" t="s">
        <v>2650</v>
      </c>
      <c r="AF182" s="2" t="s">
        <v>2651</v>
      </c>
      <c r="AG182" s="2" t="s">
        <v>2652</v>
      </c>
      <c r="AH182" s="2" t="s">
        <v>90</v>
      </c>
      <c r="AI182" s="2" t="s">
        <v>2653</v>
      </c>
      <c r="AJ182" s="2" t="s">
        <v>2654</v>
      </c>
      <c r="AK182" s="2" t="s">
        <v>2655</v>
      </c>
      <c r="AL182" s="2" t="s">
        <v>122</v>
      </c>
      <c r="AM182" s="2" t="s">
        <v>2656</v>
      </c>
      <c r="AN182" s="2" t="s">
        <v>2656</v>
      </c>
      <c r="AO182" s="2" t="s">
        <v>2656</v>
      </c>
      <c r="AP182" s="2" t="s">
        <v>94</v>
      </c>
      <c r="AQ182" s="2" t="s">
        <v>2657</v>
      </c>
      <c r="AR182" s="2" t="s">
        <v>90</v>
      </c>
      <c r="AS182" s="2" t="s">
        <v>3305</v>
      </c>
      <c r="AT182" s="2" t="s">
        <v>79</v>
      </c>
      <c r="AU182" s="2" t="s">
        <v>79</v>
      </c>
      <c r="AV182" s="2" t="s">
        <v>79</v>
      </c>
      <c r="AW182" s="2" t="s">
        <v>79</v>
      </c>
      <c r="AX182" s="2" t="s">
        <v>79</v>
      </c>
      <c r="AY182" s="2" t="s">
        <v>79</v>
      </c>
      <c r="AZ182" s="2" t="s">
        <v>79</v>
      </c>
      <c r="BA182" s="2" t="s">
        <v>79</v>
      </c>
      <c r="BB182" s="2" t="s">
        <v>79</v>
      </c>
      <c r="BC182" s="2" t="s">
        <v>79</v>
      </c>
      <c r="BD182" s="2" t="s">
        <v>79</v>
      </c>
      <c r="BE182" s="2" t="s">
        <v>79</v>
      </c>
      <c r="BF182" s="2" t="s">
        <v>79</v>
      </c>
      <c r="BG182" s="2" t="s">
        <v>79</v>
      </c>
      <c r="BH182" s="2" t="s">
        <v>79</v>
      </c>
      <c r="BI182" s="2" t="s">
        <v>79</v>
      </c>
      <c r="BJ182" s="2" t="s">
        <v>2658</v>
      </c>
      <c r="BK182" s="2" t="s">
        <v>2659</v>
      </c>
      <c r="BL182" s="2" t="s">
        <v>130</v>
      </c>
      <c r="BM182" s="2" t="s">
        <v>99</v>
      </c>
      <c r="BN182" s="2" t="s">
        <v>2660</v>
      </c>
      <c r="BO182" s="2" t="s">
        <v>2661</v>
      </c>
      <c r="BP182" s="2" t="s">
        <v>122</v>
      </c>
      <c r="BQ182" s="2" t="s">
        <v>152</v>
      </c>
      <c r="BR182" s="2" t="s">
        <v>2662</v>
      </c>
      <c r="BS182" s="2" t="s">
        <v>79</v>
      </c>
      <c r="BT182" s="2" t="s">
        <v>90</v>
      </c>
      <c r="BU182" s="2" t="s">
        <v>2663</v>
      </c>
      <c r="BV182" s="2" t="s">
        <v>2147</v>
      </c>
      <c r="BW182" s="2" t="s">
        <v>105</v>
      </c>
      <c r="BX182" s="2" t="s">
        <v>177</v>
      </c>
      <c r="BY182" s="2">
        <v>400</v>
      </c>
      <c r="BZ182" s="2">
        <v>12</v>
      </c>
      <c r="CA182" s="2">
        <v>5000000</v>
      </c>
      <c r="CB182" s="2">
        <v>2500000</v>
      </c>
      <c r="CC182" s="2">
        <v>4</v>
      </c>
      <c r="CD182" s="3">
        <f>_xlfn.IFNA(VLOOKUP(M182,Sheet1!$B$4:$D$10,2,FALSE),"")</f>
        <v>121</v>
      </c>
      <c r="CE182" s="3">
        <f>_xlfn.IFNA(VLOOKUP(M182,Sheet1!$B$4:$D$10,3,FALSE),"")</f>
        <v>121</v>
      </c>
      <c r="CF182" s="3" t="str">
        <f t="shared" si="4"/>
        <v>lulus</v>
      </c>
      <c r="CG182" s="3" t="str">
        <f t="shared" si="5"/>
        <v>diterima</v>
      </c>
    </row>
    <row r="183" spans="1:85" x14ac:dyDescent="0.25">
      <c r="A183" s="2">
        <v>182</v>
      </c>
      <c r="B183" s="2">
        <v>21211244</v>
      </c>
      <c r="C183" s="2" t="s">
        <v>2664</v>
      </c>
      <c r="D183" s="2" t="s">
        <v>75</v>
      </c>
      <c r="E183" s="2" t="s">
        <v>76</v>
      </c>
      <c r="F183" s="2" t="s">
        <v>1976</v>
      </c>
      <c r="G183" s="2">
        <v>2101</v>
      </c>
      <c r="H183" s="2" t="s">
        <v>3919</v>
      </c>
      <c r="I183" s="2" t="s">
        <v>3910</v>
      </c>
      <c r="J183" s="2" t="str">
        <f>IF(AND(K183=0,L183=0)=TRUE,"",IF(AND(K183&gt;0,L183&gt;0)=TRUE,VLOOKUP(LEFT(L183,4)*1,[1]PRODI_2019!$D$2:$E$70,2,FALSE),M183))</f>
        <v>KEPERAWATAN D3</v>
      </c>
      <c r="K183" s="2">
        <f>_xlfn.IFNA(VLOOKUP(B183,[2]Data!$J$2:$K$224,1,FALSE),0)</f>
        <v>21211244</v>
      </c>
      <c r="L183" s="2">
        <f>_xlfn.IFNA(VLOOKUP(B183,[2]Data!$J$2:$K$224,2,FALSE),0)</f>
        <v>8801210058</v>
      </c>
      <c r="M183" s="2" t="s">
        <v>1977</v>
      </c>
      <c r="N183" s="2" t="s">
        <v>79</v>
      </c>
      <c r="O183" s="2" t="s">
        <v>79</v>
      </c>
      <c r="P183" s="2" t="s">
        <v>1978</v>
      </c>
      <c r="Q183" s="2" t="s">
        <v>81</v>
      </c>
      <c r="R183" s="2" t="s">
        <v>82</v>
      </c>
      <c r="S183" s="2" t="s">
        <v>221</v>
      </c>
      <c r="T183" s="2" t="s">
        <v>923</v>
      </c>
      <c r="U183" s="2" t="s">
        <v>160</v>
      </c>
      <c r="V183" s="2" t="s">
        <v>114</v>
      </c>
      <c r="W183" s="2">
        <v>2021</v>
      </c>
      <c r="X183" s="2">
        <v>75</v>
      </c>
      <c r="Y183" s="2">
        <v>75</v>
      </c>
      <c r="Z183" s="2">
        <v>81</v>
      </c>
      <c r="AA183" s="2"/>
      <c r="AB183" s="2"/>
      <c r="AC183" s="2"/>
      <c r="AD183" s="2" t="s">
        <v>2665</v>
      </c>
      <c r="AE183" s="2" t="s">
        <v>79</v>
      </c>
      <c r="AF183" s="2" t="s">
        <v>2666</v>
      </c>
      <c r="AG183" s="2" t="s">
        <v>2667</v>
      </c>
      <c r="AH183" s="2" t="s">
        <v>165</v>
      </c>
      <c r="AI183" s="2" t="s">
        <v>2668</v>
      </c>
      <c r="AJ183" s="2" t="s">
        <v>2669</v>
      </c>
      <c r="AK183" s="2" t="s">
        <v>2670</v>
      </c>
      <c r="AL183" s="2" t="s">
        <v>79</v>
      </c>
      <c r="AM183" s="2" t="s">
        <v>79</v>
      </c>
      <c r="AN183" s="2" t="s">
        <v>79</v>
      </c>
      <c r="AO183" s="2" t="s">
        <v>79</v>
      </c>
      <c r="AP183" s="2" t="s">
        <v>145</v>
      </c>
      <c r="AQ183" s="2" t="s">
        <v>2671</v>
      </c>
      <c r="AR183" s="2" t="s">
        <v>90</v>
      </c>
      <c r="AS183" s="2" t="s">
        <v>3305</v>
      </c>
      <c r="AT183" s="2" t="s">
        <v>79</v>
      </c>
      <c r="AU183" s="2" t="s">
        <v>79</v>
      </c>
      <c r="AV183" s="2" t="s">
        <v>79</v>
      </c>
      <c r="AW183" s="2" t="s">
        <v>79</v>
      </c>
      <c r="AX183" s="2" t="s">
        <v>79</v>
      </c>
      <c r="AY183" s="2" t="s">
        <v>79</v>
      </c>
      <c r="AZ183" s="2" t="s">
        <v>79</v>
      </c>
      <c r="BA183" s="2" t="s">
        <v>79</v>
      </c>
      <c r="BB183" s="2" t="s">
        <v>79</v>
      </c>
      <c r="BC183" s="2" t="s">
        <v>79</v>
      </c>
      <c r="BD183" s="2" t="s">
        <v>79</v>
      </c>
      <c r="BE183" s="2" t="s">
        <v>79</v>
      </c>
      <c r="BF183" s="2" t="s">
        <v>79</v>
      </c>
      <c r="BG183" s="2" t="s">
        <v>79</v>
      </c>
      <c r="BH183" s="2" t="s">
        <v>79</v>
      </c>
      <c r="BI183" s="2" t="s">
        <v>79</v>
      </c>
      <c r="BJ183" s="2" t="s">
        <v>2672</v>
      </c>
      <c r="BK183" s="2" t="s">
        <v>2673</v>
      </c>
      <c r="BL183" s="2" t="s">
        <v>98</v>
      </c>
      <c r="BM183" s="2" t="s">
        <v>99</v>
      </c>
      <c r="BN183" s="2" t="s">
        <v>2674</v>
      </c>
      <c r="BO183" s="2" t="s">
        <v>2675</v>
      </c>
      <c r="BP183" s="2" t="s">
        <v>122</v>
      </c>
      <c r="BQ183" s="2" t="s">
        <v>152</v>
      </c>
      <c r="BR183" s="2" t="s">
        <v>2676</v>
      </c>
      <c r="BS183" s="2" t="s">
        <v>79</v>
      </c>
      <c r="BT183" s="2" t="s">
        <v>165</v>
      </c>
      <c r="BU183" s="2" t="s">
        <v>2677</v>
      </c>
      <c r="BV183" s="2" t="s">
        <v>2147</v>
      </c>
      <c r="BW183" s="2" t="s">
        <v>105</v>
      </c>
      <c r="BX183" s="2" t="s">
        <v>106</v>
      </c>
      <c r="BY183" s="2">
        <v>452</v>
      </c>
      <c r="BZ183" s="2">
        <v>150</v>
      </c>
      <c r="CA183" s="2">
        <v>1000000</v>
      </c>
      <c r="CB183" s="2">
        <v>0</v>
      </c>
      <c r="CC183" s="2">
        <v>3</v>
      </c>
      <c r="CD183" s="3">
        <f>_xlfn.IFNA(VLOOKUP(M183,Sheet1!$B$4:$D$10,2,FALSE),"")</f>
        <v>121</v>
      </c>
      <c r="CE183" s="3">
        <f>_xlfn.IFNA(VLOOKUP(M183,Sheet1!$B$4:$D$10,3,FALSE),"")</f>
        <v>121</v>
      </c>
      <c r="CF183" s="3" t="str">
        <f t="shared" si="4"/>
        <v>lulus</v>
      </c>
      <c r="CG183" s="3" t="str">
        <f t="shared" si="5"/>
        <v>diterima</v>
      </c>
    </row>
    <row r="184" spans="1:85" x14ac:dyDescent="0.25">
      <c r="A184" s="2">
        <v>183</v>
      </c>
      <c r="B184" s="2">
        <v>21211251</v>
      </c>
      <c r="C184" s="2" t="s">
        <v>2678</v>
      </c>
      <c r="D184" s="2" t="s">
        <v>75</v>
      </c>
      <c r="E184" s="2" t="s">
        <v>76</v>
      </c>
      <c r="F184" s="2" t="s">
        <v>1976</v>
      </c>
      <c r="G184" s="2">
        <v>2101</v>
      </c>
      <c r="H184" s="2" t="s">
        <v>3919</v>
      </c>
      <c r="I184" s="2" t="s">
        <v>3910</v>
      </c>
      <c r="J184" s="2" t="str">
        <f>IF(AND(K184=0,L184=0)=TRUE,"",IF(AND(K184&gt;0,L184&gt;0)=TRUE,VLOOKUP(LEFT(L184,4)*1,[1]PRODI_2019!$D$2:$E$70,2,FALSE),M184))</f>
        <v>KEPERAWATAN D3</v>
      </c>
      <c r="K184" s="2">
        <f>_xlfn.IFNA(VLOOKUP(B184,[2]Data!$J$2:$K$224,1,FALSE),0)</f>
        <v>21211251</v>
      </c>
      <c r="L184" s="2">
        <f>_xlfn.IFNA(VLOOKUP(B184,[2]Data!$J$2:$K$224,2,FALSE),0)</f>
        <v>8801210006</v>
      </c>
      <c r="M184" s="2" t="s">
        <v>1977</v>
      </c>
      <c r="N184" s="2" t="s">
        <v>79</v>
      </c>
      <c r="O184" s="2" t="s">
        <v>79</v>
      </c>
      <c r="P184" s="2" t="s">
        <v>1978</v>
      </c>
      <c r="Q184" s="2" t="s">
        <v>81</v>
      </c>
      <c r="R184" s="2" t="s">
        <v>82</v>
      </c>
      <c r="S184" s="2" t="s">
        <v>221</v>
      </c>
      <c r="T184" s="2" t="s">
        <v>2679</v>
      </c>
      <c r="U184" s="2" t="s">
        <v>693</v>
      </c>
      <c r="V184" s="2" t="s">
        <v>86</v>
      </c>
      <c r="W184" s="2">
        <v>2021</v>
      </c>
      <c r="X184" s="2"/>
      <c r="Y184" s="2"/>
      <c r="Z184" s="2"/>
      <c r="AA184" s="2"/>
      <c r="AB184" s="2"/>
      <c r="AC184" s="2"/>
      <c r="AD184" s="2" t="s">
        <v>2680</v>
      </c>
      <c r="AE184" s="2" t="s">
        <v>79</v>
      </c>
      <c r="AF184" s="2" t="s">
        <v>2681</v>
      </c>
      <c r="AG184" s="2" t="s">
        <v>2166</v>
      </c>
      <c r="AH184" s="2" t="s">
        <v>165</v>
      </c>
      <c r="AI184" s="2" t="s">
        <v>2682</v>
      </c>
      <c r="AJ184" s="2" t="s">
        <v>2683</v>
      </c>
      <c r="AK184" s="2" t="s">
        <v>2684</v>
      </c>
      <c r="AL184" s="2" t="s">
        <v>79</v>
      </c>
      <c r="AM184" s="2" t="s">
        <v>79</v>
      </c>
      <c r="AN184" s="2" t="s">
        <v>79</v>
      </c>
      <c r="AO184" s="2" t="s">
        <v>79</v>
      </c>
      <c r="AP184" s="2" t="s">
        <v>286</v>
      </c>
      <c r="AQ184" s="2" t="s">
        <v>2093</v>
      </c>
      <c r="AR184" s="2" t="s">
        <v>212</v>
      </c>
      <c r="AS184" s="2" t="s">
        <v>3305</v>
      </c>
      <c r="AT184" s="2" t="s">
        <v>79</v>
      </c>
      <c r="AU184" s="2" t="s">
        <v>79</v>
      </c>
      <c r="AV184" s="2" t="s">
        <v>79</v>
      </c>
      <c r="AW184" s="2" t="s">
        <v>79</v>
      </c>
      <c r="AX184" s="2" t="s">
        <v>79</v>
      </c>
      <c r="AY184" s="2" t="s">
        <v>79</v>
      </c>
      <c r="AZ184" s="2" t="s">
        <v>79</v>
      </c>
      <c r="BA184" s="2" t="s">
        <v>79</v>
      </c>
      <c r="BB184" s="2" t="s">
        <v>79</v>
      </c>
      <c r="BC184" s="2" t="s">
        <v>79</v>
      </c>
      <c r="BD184" s="2" t="s">
        <v>79</v>
      </c>
      <c r="BE184" s="2" t="s">
        <v>79</v>
      </c>
      <c r="BF184" s="2" t="s">
        <v>79</v>
      </c>
      <c r="BG184" s="2" t="s">
        <v>79</v>
      </c>
      <c r="BH184" s="2" t="s">
        <v>79</v>
      </c>
      <c r="BI184" s="2" t="s">
        <v>79</v>
      </c>
      <c r="BJ184" s="2" t="s">
        <v>2685</v>
      </c>
      <c r="BK184" s="2" t="s">
        <v>2686</v>
      </c>
      <c r="BL184" s="2" t="s">
        <v>130</v>
      </c>
      <c r="BM184" s="2" t="s">
        <v>99</v>
      </c>
      <c r="BN184" s="2" t="s">
        <v>2687</v>
      </c>
      <c r="BO184" s="2" t="s">
        <v>2688</v>
      </c>
      <c r="BP184" s="2" t="s">
        <v>122</v>
      </c>
      <c r="BQ184" s="2" t="s">
        <v>152</v>
      </c>
      <c r="BR184" s="2" t="s">
        <v>2689</v>
      </c>
      <c r="BS184" s="2" t="s">
        <v>79</v>
      </c>
      <c r="BT184" s="2" t="s">
        <v>165</v>
      </c>
      <c r="BU184" s="2" t="s">
        <v>2690</v>
      </c>
      <c r="BV184" s="2" t="s">
        <v>176</v>
      </c>
      <c r="BW184" s="2" t="s">
        <v>105</v>
      </c>
      <c r="BX184" s="2" t="s">
        <v>134</v>
      </c>
      <c r="BY184" s="2">
        <v>971</v>
      </c>
      <c r="BZ184" s="2">
        <v>971</v>
      </c>
      <c r="CA184" s="2">
        <v>5000000</v>
      </c>
      <c r="CB184" s="2">
        <v>100000</v>
      </c>
      <c r="CC184" s="2">
        <v>1</v>
      </c>
      <c r="CD184" s="3">
        <f>_xlfn.IFNA(VLOOKUP(M184,Sheet1!$B$4:$D$10,2,FALSE),"")</f>
        <v>121</v>
      </c>
      <c r="CE184" s="3">
        <f>_xlfn.IFNA(VLOOKUP(M184,Sheet1!$B$4:$D$10,3,FALSE),"")</f>
        <v>121</v>
      </c>
      <c r="CF184" s="3" t="str">
        <f t="shared" si="4"/>
        <v>lulus</v>
      </c>
      <c r="CG184" s="3" t="str">
        <f t="shared" si="5"/>
        <v>diterima</v>
      </c>
    </row>
    <row r="185" spans="1:85" x14ac:dyDescent="0.25">
      <c r="A185" s="2">
        <v>184</v>
      </c>
      <c r="B185" s="2">
        <v>21211256</v>
      </c>
      <c r="C185" s="2" t="s">
        <v>2691</v>
      </c>
      <c r="D185" s="2" t="s">
        <v>75</v>
      </c>
      <c r="E185" s="2" t="s">
        <v>76</v>
      </c>
      <c r="F185" s="2" t="s">
        <v>1976</v>
      </c>
      <c r="G185" s="2">
        <v>2101</v>
      </c>
      <c r="H185" s="2" t="s">
        <v>3919</v>
      </c>
      <c r="I185" s="2" t="s">
        <v>3910</v>
      </c>
      <c r="J185" s="2" t="str">
        <f>IF(AND(K185=0,L185=0)=TRUE,"",IF(AND(K185&gt;0,L185&gt;0)=TRUE,VLOOKUP(LEFT(L185,4)*1,[1]PRODI_2019!$D$2:$E$70,2,FALSE),M185))</f>
        <v>KEPERAWATAN D3</v>
      </c>
      <c r="K185" s="2">
        <f>_xlfn.IFNA(VLOOKUP(B185,[2]Data!$J$2:$K$224,1,FALSE),0)</f>
        <v>21211256</v>
      </c>
      <c r="L185" s="2">
        <f>_xlfn.IFNA(VLOOKUP(B185,[2]Data!$J$2:$K$224,2,FALSE),0)</f>
        <v>8801210075</v>
      </c>
      <c r="M185" s="2" t="s">
        <v>1977</v>
      </c>
      <c r="N185" s="2" t="s">
        <v>79</v>
      </c>
      <c r="O185" s="2" t="s">
        <v>79</v>
      </c>
      <c r="P185" s="2" t="s">
        <v>1978</v>
      </c>
      <c r="Q185" s="2" t="s">
        <v>81</v>
      </c>
      <c r="R185" s="2" t="s">
        <v>82</v>
      </c>
      <c r="S185" s="2" t="s">
        <v>221</v>
      </c>
      <c r="T185" s="2" t="s">
        <v>1451</v>
      </c>
      <c r="U185" s="2" t="s">
        <v>160</v>
      </c>
      <c r="V185" s="2" t="s">
        <v>114</v>
      </c>
      <c r="W185" s="2">
        <v>2019</v>
      </c>
      <c r="X185" s="2">
        <v>40</v>
      </c>
      <c r="Y185" s="2">
        <v>48</v>
      </c>
      <c r="Z185" s="2">
        <v>42</v>
      </c>
      <c r="AA185" s="2"/>
      <c r="AB185" s="2"/>
      <c r="AC185" s="2"/>
      <c r="AD185" s="2" t="s">
        <v>2692</v>
      </c>
      <c r="AE185" s="2" t="s">
        <v>2693</v>
      </c>
      <c r="AF185" s="2" t="s">
        <v>2694</v>
      </c>
      <c r="AG185" s="2" t="s">
        <v>562</v>
      </c>
      <c r="AH185" s="2" t="s">
        <v>212</v>
      </c>
      <c r="AI185" s="2" t="s">
        <v>2695</v>
      </c>
      <c r="AJ185" s="2" t="s">
        <v>2696</v>
      </c>
      <c r="AK185" s="2" t="s">
        <v>2697</v>
      </c>
      <c r="AL185" s="2" t="s">
        <v>79</v>
      </c>
      <c r="AM185" s="2" t="s">
        <v>79</v>
      </c>
      <c r="AN185" s="2" t="s">
        <v>79</v>
      </c>
      <c r="AO185" s="2" t="s">
        <v>79</v>
      </c>
      <c r="AP185" s="2" t="s">
        <v>145</v>
      </c>
      <c r="AQ185" s="2" t="s">
        <v>566</v>
      </c>
      <c r="AR185" s="2" t="s">
        <v>212</v>
      </c>
      <c r="AS185" s="2" t="s">
        <v>3305</v>
      </c>
      <c r="AT185" s="2" t="s">
        <v>79</v>
      </c>
      <c r="AU185" s="2" t="s">
        <v>79</v>
      </c>
      <c r="AV185" s="2" t="s">
        <v>79</v>
      </c>
      <c r="AW185" s="2" t="s">
        <v>79</v>
      </c>
      <c r="AX185" s="2" t="s">
        <v>79</v>
      </c>
      <c r="AY185" s="2" t="s">
        <v>79</v>
      </c>
      <c r="AZ185" s="2" t="s">
        <v>79</v>
      </c>
      <c r="BA185" s="2" t="s">
        <v>79</v>
      </c>
      <c r="BB185" s="2" t="s">
        <v>79</v>
      </c>
      <c r="BC185" s="2" t="s">
        <v>79</v>
      </c>
      <c r="BD185" s="2" t="s">
        <v>79</v>
      </c>
      <c r="BE185" s="2" t="s">
        <v>79</v>
      </c>
      <c r="BF185" s="2" t="s">
        <v>79</v>
      </c>
      <c r="BG185" s="2" t="s">
        <v>79</v>
      </c>
      <c r="BH185" s="2" t="s">
        <v>79</v>
      </c>
      <c r="BI185" s="2" t="s">
        <v>79</v>
      </c>
      <c r="BJ185" s="2" t="s">
        <v>2698</v>
      </c>
      <c r="BK185" s="2" t="s">
        <v>2699</v>
      </c>
      <c r="BL185" s="2" t="s">
        <v>269</v>
      </c>
      <c r="BM185" s="2" t="s">
        <v>99</v>
      </c>
      <c r="BN185" s="2" t="s">
        <v>2700</v>
      </c>
      <c r="BO185" s="2" t="s">
        <v>2701</v>
      </c>
      <c r="BP185" s="2" t="s">
        <v>122</v>
      </c>
      <c r="BQ185" s="2" t="s">
        <v>99</v>
      </c>
      <c r="BR185" s="2" t="s">
        <v>2702</v>
      </c>
      <c r="BS185" s="2" t="s">
        <v>79</v>
      </c>
      <c r="BT185" s="2" t="s">
        <v>212</v>
      </c>
      <c r="BU185" s="2" t="s">
        <v>2703</v>
      </c>
      <c r="BV185" s="2" t="s">
        <v>2100</v>
      </c>
      <c r="BW185" s="2" t="s">
        <v>105</v>
      </c>
      <c r="BX185" s="2" t="s">
        <v>177</v>
      </c>
      <c r="BY185" s="2">
        <v>300</v>
      </c>
      <c r="BZ185" s="2">
        <v>45</v>
      </c>
      <c r="CA185" s="2">
        <v>4000000</v>
      </c>
      <c r="CB185" s="2">
        <v>2000000</v>
      </c>
      <c r="CC185" s="2">
        <v>2</v>
      </c>
      <c r="CD185" s="3">
        <f>_xlfn.IFNA(VLOOKUP(M185,Sheet1!$B$4:$D$10,2,FALSE),"")</f>
        <v>121</v>
      </c>
      <c r="CE185" s="3">
        <f>_xlfn.IFNA(VLOOKUP(M185,Sheet1!$B$4:$D$10,3,FALSE),"")</f>
        <v>121</v>
      </c>
      <c r="CF185" s="3" t="str">
        <f t="shared" si="4"/>
        <v>lulus</v>
      </c>
      <c r="CG185" s="3" t="str">
        <f t="shared" si="5"/>
        <v>diterima</v>
      </c>
    </row>
    <row r="186" spans="1:85" x14ac:dyDescent="0.25">
      <c r="A186" s="2">
        <v>185</v>
      </c>
      <c r="B186" s="2">
        <v>21211272</v>
      </c>
      <c r="C186" s="2" t="s">
        <v>2704</v>
      </c>
      <c r="D186" s="2" t="s">
        <v>75</v>
      </c>
      <c r="E186" s="2" t="s">
        <v>76</v>
      </c>
      <c r="F186" s="2" t="s">
        <v>1976</v>
      </c>
      <c r="G186" s="2">
        <v>2101</v>
      </c>
      <c r="H186" s="2" t="s">
        <v>3919</v>
      </c>
      <c r="I186" s="2" t="s">
        <v>3910</v>
      </c>
      <c r="J186" s="2" t="str">
        <f>IF(AND(K186=0,L186=0)=TRUE,"",IF(AND(K186&gt;0,L186&gt;0)=TRUE,VLOOKUP(LEFT(L186,4)*1,[1]PRODI_2019!$D$2:$E$70,2,FALSE),M186))</f>
        <v>KEPERAWATAN D3</v>
      </c>
      <c r="K186" s="2">
        <f>_xlfn.IFNA(VLOOKUP(B186,[2]Data!$J$2:$K$224,1,FALSE),0)</f>
        <v>21211272</v>
      </c>
      <c r="L186" s="2">
        <f>_xlfn.IFNA(VLOOKUP(B186,[2]Data!$J$2:$K$224,2,FALSE),0)</f>
        <v>8801210025</v>
      </c>
      <c r="M186" s="2" t="s">
        <v>1977</v>
      </c>
      <c r="N186" s="2" t="s">
        <v>79</v>
      </c>
      <c r="O186" s="2" t="s">
        <v>79</v>
      </c>
      <c r="P186" s="2" t="s">
        <v>1978</v>
      </c>
      <c r="Q186" s="2" t="s">
        <v>110</v>
      </c>
      <c r="R186" s="2" t="s">
        <v>82</v>
      </c>
      <c r="S186" s="2" t="s">
        <v>614</v>
      </c>
      <c r="T186" s="2" t="s">
        <v>2705</v>
      </c>
      <c r="U186" s="2" t="s">
        <v>138</v>
      </c>
      <c r="V186" s="2" t="s">
        <v>86</v>
      </c>
      <c r="W186" s="2">
        <v>2021</v>
      </c>
      <c r="X186" s="2">
        <v>0</v>
      </c>
      <c r="Y186" s="2">
        <v>0</v>
      </c>
      <c r="Z186" s="2">
        <v>0</v>
      </c>
      <c r="AA186" s="2"/>
      <c r="AB186" s="2"/>
      <c r="AC186" s="2"/>
      <c r="AD186" s="2" t="s">
        <v>2706</v>
      </c>
      <c r="AE186" s="2" t="s">
        <v>123</v>
      </c>
      <c r="AF186" s="2" t="s">
        <v>2707</v>
      </c>
      <c r="AG186" s="2" t="s">
        <v>2652</v>
      </c>
      <c r="AH186" s="2" t="s">
        <v>90</v>
      </c>
      <c r="AI186" s="2" t="s">
        <v>2708</v>
      </c>
      <c r="AJ186" s="2" t="s">
        <v>2709</v>
      </c>
      <c r="AK186" s="2" t="s">
        <v>2710</v>
      </c>
      <c r="AL186" s="2" t="s">
        <v>190</v>
      </c>
      <c r="AM186" s="2" t="s">
        <v>123</v>
      </c>
      <c r="AN186" s="2" t="s">
        <v>614</v>
      </c>
      <c r="AO186" s="2" t="s">
        <v>123</v>
      </c>
      <c r="AP186" s="2" t="s">
        <v>145</v>
      </c>
      <c r="AQ186" s="2" t="s">
        <v>2411</v>
      </c>
      <c r="AR186" s="2" t="s">
        <v>212</v>
      </c>
      <c r="AS186" s="2" t="s">
        <v>3305</v>
      </c>
      <c r="AT186" s="2" t="s">
        <v>79</v>
      </c>
      <c r="AU186" s="2" t="s">
        <v>79</v>
      </c>
      <c r="AV186" s="2" t="s">
        <v>79</v>
      </c>
      <c r="AW186" s="2" t="s">
        <v>79</v>
      </c>
      <c r="AX186" s="2" t="s">
        <v>79</v>
      </c>
      <c r="AY186" s="2" t="s">
        <v>79</v>
      </c>
      <c r="AZ186" s="2" t="s">
        <v>79</v>
      </c>
      <c r="BA186" s="2" t="s">
        <v>79</v>
      </c>
      <c r="BB186" s="2" t="s">
        <v>79</v>
      </c>
      <c r="BC186" s="2" t="s">
        <v>79</v>
      </c>
      <c r="BD186" s="2" t="s">
        <v>79</v>
      </c>
      <c r="BE186" s="2" t="s">
        <v>79</v>
      </c>
      <c r="BF186" s="2" t="s">
        <v>79</v>
      </c>
      <c r="BG186" s="2" t="s">
        <v>79</v>
      </c>
      <c r="BH186" s="2" t="s">
        <v>79</v>
      </c>
      <c r="BI186" s="2" t="s">
        <v>79</v>
      </c>
      <c r="BJ186" s="2" t="s">
        <v>2711</v>
      </c>
      <c r="BK186" s="2" t="s">
        <v>2712</v>
      </c>
      <c r="BL186" s="2" t="s">
        <v>190</v>
      </c>
      <c r="BM186" s="2" t="s">
        <v>99</v>
      </c>
      <c r="BN186" s="2" t="s">
        <v>2713</v>
      </c>
      <c r="BO186" s="2" t="s">
        <v>2714</v>
      </c>
      <c r="BP186" s="2" t="s">
        <v>172</v>
      </c>
      <c r="BQ186" s="2" t="s">
        <v>99</v>
      </c>
      <c r="BR186" s="2" t="s">
        <v>2715</v>
      </c>
      <c r="BS186" s="2" t="s">
        <v>79</v>
      </c>
      <c r="BT186" s="2" t="s">
        <v>90</v>
      </c>
      <c r="BU186" s="2" t="s">
        <v>2716</v>
      </c>
      <c r="BV186" s="2" t="s">
        <v>2116</v>
      </c>
      <c r="BW186" s="2" t="s">
        <v>105</v>
      </c>
      <c r="BX186" s="2" t="s">
        <v>177</v>
      </c>
      <c r="BY186" s="2">
        <v>400</v>
      </c>
      <c r="BZ186" s="2">
        <v>72</v>
      </c>
      <c r="CA186" s="2">
        <v>10000000</v>
      </c>
      <c r="CB186" s="2">
        <v>8000000</v>
      </c>
      <c r="CC186" s="2">
        <v>1</v>
      </c>
      <c r="CD186" s="3">
        <f>_xlfn.IFNA(VLOOKUP(M186,Sheet1!$B$4:$D$10,2,FALSE),"")</f>
        <v>121</v>
      </c>
      <c r="CE186" s="3">
        <f>_xlfn.IFNA(VLOOKUP(M186,Sheet1!$B$4:$D$10,3,FALSE),"")</f>
        <v>121</v>
      </c>
      <c r="CF186" s="3" t="str">
        <f t="shared" si="4"/>
        <v>lulus</v>
      </c>
      <c r="CG186" s="3" t="str">
        <f t="shared" si="5"/>
        <v>diterima</v>
      </c>
    </row>
    <row r="187" spans="1:85" x14ac:dyDescent="0.25">
      <c r="A187" s="2">
        <v>186</v>
      </c>
      <c r="B187" s="2">
        <v>21211274</v>
      </c>
      <c r="C187" s="2" t="s">
        <v>2717</v>
      </c>
      <c r="D187" s="2" t="s">
        <v>75</v>
      </c>
      <c r="E187" s="2" t="s">
        <v>76</v>
      </c>
      <c r="F187" s="2" t="s">
        <v>1976</v>
      </c>
      <c r="G187" s="2">
        <v>2101</v>
      </c>
      <c r="H187" s="2" t="s">
        <v>3919</v>
      </c>
      <c r="I187" s="2" t="s">
        <v>3910</v>
      </c>
      <c r="J187" s="2" t="str">
        <f>IF(AND(K187=0,L187=0)=TRUE,"",IF(AND(K187&gt;0,L187&gt;0)=TRUE,VLOOKUP(LEFT(L187,4)*1,[1]PRODI_2019!$D$2:$E$70,2,FALSE),M187))</f>
        <v>KEPERAWATAN D3</v>
      </c>
      <c r="K187" s="2">
        <f>_xlfn.IFNA(VLOOKUP(B187,[2]Data!$J$2:$K$224,1,FALSE),0)</f>
        <v>21211274</v>
      </c>
      <c r="L187" s="2">
        <f>_xlfn.IFNA(VLOOKUP(B187,[2]Data!$J$2:$K$224,2,FALSE),0)</f>
        <v>8801210051</v>
      </c>
      <c r="M187" s="2" t="s">
        <v>1977</v>
      </c>
      <c r="N187" s="2" t="s">
        <v>79</v>
      </c>
      <c r="O187" s="2" t="s">
        <v>79</v>
      </c>
      <c r="P187" s="2" t="s">
        <v>1978</v>
      </c>
      <c r="Q187" s="2" t="s">
        <v>81</v>
      </c>
      <c r="R187" s="2" t="s">
        <v>82</v>
      </c>
      <c r="S187" s="2" t="s">
        <v>221</v>
      </c>
      <c r="T187" s="2" t="s">
        <v>1000</v>
      </c>
      <c r="U187" s="2" t="s">
        <v>498</v>
      </c>
      <c r="V187" s="2" t="s">
        <v>161</v>
      </c>
      <c r="W187" s="2">
        <v>2021</v>
      </c>
      <c r="X187" s="2">
        <v>82</v>
      </c>
      <c r="Y187" s="2">
        <v>86</v>
      </c>
      <c r="Z187" s="2">
        <v>89</v>
      </c>
      <c r="AA187" s="2"/>
      <c r="AB187" s="2"/>
      <c r="AC187" s="2"/>
      <c r="AD187" s="2" t="s">
        <v>2718</v>
      </c>
      <c r="AE187" s="2" t="s">
        <v>123</v>
      </c>
      <c r="AF187" s="2" t="s">
        <v>2719</v>
      </c>
      <c r="AG187" s="2" t="s">
        <v>2720</v>
      </c>
      <c r="AH187" s="2" t="s">
        <v>165</v>
      </c>
      <c r="AI187" s="2" t="s">
        <v>2721</v>
      </c>
      <c r="AJ187" s="2" t="s">
        <v>2722</v>
      </c>
      <c r="AK187" s="2" t="s">
        <v>2723</v>
      </c>
      <c r="AL187" s="2" t="s">
        <v>122</v>
      </c>
      <c r="AM187" s="2" t="s">
        <v>2000</v>
      </c>
      <c r="AN187" s="2" t="s">
        <v>123</v>
      </c>
      <c r="AO187" s="2" t="s">
        <v>123</v>
      </c>
      <c r="AP187" s="2" t="s">
        <v>145</v>
      </c>
      <c r="AQ187" s="2" t="s">
        <v>2724</v>
      </c>
      <c r="AR187" s="2" t="s">
        <v>227</v>
      </c>
      <c r="AS187" s="2" t="s">
        <v>3305</v>
      </c>
      <c r="AT187" s="2" t="s">
        <v>79</v>
      </c>
      <c r="AU187" s="2" t="s">
        <v>79</v>
      </c>
      <c r="AV187" s="2" t="s">
        <v>79</v>
      </c>
      <c r="AW187" s="2" t="s">
        <v>79</v>
      </c>
      <c r="AX187" s="2" t="s">
        <v>79</v>
      </c>
      <c r="AY187" s="2" t="s">
        <v>79</v>
      </c>
      <c r="AZ187" s="2" t="s">
        <v>79</v>
      </c>
      <c r="BA187" s="2" t="s">
        <v>79</v>
      </c>
      <c r="BB187" s="2" t="s">
        <v>79</v>
      </c>
      <c r="BC187" s="2" t="s">
        <v>79</v>
      </c>
      <c r="BD187" s="2" t="s">
        <v>79</v>
      </c>
      <c r="BE187" s="2" t="s">
        <v>79</v>
      </c>
      <c r="BF187" s="2" t="s">
        <v>79</v>
      </c>
      <c r="BG187" s="2" t="s">
        <v>79</v>
      </c>
      <c r="BH187" s="2" t="s">
        <v>79</v>
      </c>
      <c r="BI187" s="2" t="s">
        <v>79</v>
      </c>
      <c r="BJ187" s="2" t="s">
        <v>2725</v>
      </c>
      <c r="BK187" s="2" t="s">
        <v>1315</v>
      </c>
      <c r="BL187" s="2" t="s">
        <v>130</v>
      </c>
      <c r="BM187" s="2" t="s">
        <v>99</v>
      </c>
      <c r="BN187" s="2" t="s">
        <v>2726</v>
      </c>
      <c r="BO187" s="2" t="s">
        <v>2727</v>
      </c>
      <c r="BP187" s="2" t="s">
        <v>190</v>
      </c>
      <c r="BQ187" s="2" t="s">
        <v>127</v>
      </c>
      <c r="BR187" s="2" t="s">
        <v>2728</v>
      </c>
      <c r="BS187" s="2" t="s">
        <v>79</v>
      </c>
      <c r="BT187" s="2" t="s">
        <v>165</v>
      </c>
      <c r="BU187" s="2" t="s">
        <v>2721</v>
      </c>
      <c r="BV187" s="2" t="s">
        <v>1160</v>
      </c>
      <c r="BW187" s="2" t="s">
        <v>105</v>
      </c>
      <c r="BX187" s="2" t="s">
        <v>106</v>
      </c>
      <c r="BY187" s="2">
        <v>300</v>
      </c>
      <c r="BZ187" s="2">
        <v>100</v>
      </c>
      <c r="CA187" s="2">
        <v>1000000</v>
      </c>
      <c r="CB187" s="2">
        <v>4200000</v>
      </c>
      <c r="CC187" s="2">
        <v>1</v>
      </c>
      <c r="CD187" s="3">
        <f>_xlfn.IFNA(VLOOKUP(M187,Sheet1!$B$4:$D$10,2,FALSE),"")</f>
        <v>121</v>
      </c>
      <c r="CE187" s="3">
        <f>_xlfn.IFNA(VLOOKUP(M187,Sheet1!$B$4:$D$10,3,FALSE),"")</f>
        <v>121</v>
      </c>
      <c r="CF187" s="3" t="str">
        <f t="shared" si="4"/>
        <v>lulus</v>
      </c>
      <c r="CG187" s="3" t="str">
        <f t="shared" si="5"/>
        <v>diterima</v>
      </c>
    </row>
    <row r="188" spans="1:85" x14ac:dyDescent="0.25">
      <c r="A188" s="2">
        <v>187</v>
      </c>
      <c r="B188" s="2">
        <v>21211280</v>
      </c>
      <c r="C188" s="2" t="s">
        <v>2729</v>
      </c>
      <c r="D188" s="2" t="s">
        <v>75</v>
      </c>
      <c r="E188" s="2" t="s">
        <v>76</v>
      </c>
      <c r="F188" s="2" t="s">
        <v>1976</v>
      </c>
      <c r="G188" s="2">
        <v>2101</v>
      </c>
      <c r="H188" s="2" t="s">
        <v>3919</v>
      </c>
      <c r="I188" s="2" t="s">
        <v>3910</v>
      </c>
      <c r="J188" s="2" t="str">
        <f>IF(AND(K188=0,L188=0)=TRUE,"",IF(AND(K188&gt;0,L188&gt;0)=TRUE,VLOOKUP(LEFT(L188,4)*1,[1]PRODI_2019!$D$2:$E$70,2,FALSE),M188))</f>
        <v/>
      </c>
      <c r="K188" s="2">
        <f>_xlfn.IFNA(VLOOKUP(B188,[2]Data!$J$2:$K$224,1,FALSE),0)</f>
        <v>0</v>
      </c>
      <c r="L188" s="2">
        <f>_xlfn.IFNA(VLOOKUP(B188,[2]Data!$J$2:$K$224,2,FALSE),0)</f>
        <v>0</v>
      </c>
      <c r="M188" s="2" t="s">
        <v>1977</v>
      </c>
      <c r="N188" s="2" t="s">
        <v>79</v>
      </c>
      <c r="O188" s="2" t="s">
        <v>79</v>
      </c>
      <c r="P188" s="2" t="s">
        <v>1978</v>
      </c>
      <c r="Q188" s="2" t="s">
        <v>81</v>
      </c>
      <c r="R188" s="2" t="s">
        <v>82</v>
      </c>
      <c r="S188" s="2" t="s">
        <v>202</v>
      </c>
      <c r="T188" s="2" t="s">
        <v>2730</v>
      </c>
      <c r="U188" s="2" t="s">
        <v>693</v>
      </c>
      <c r="V188" s="2" t="s">
        <v>86</v>
      </c>
      <c r="W188" s="2">
        <v>2021</v>
      </c>
      <c r="X188" s="2"/>
      <c r="Y188" s="2"/>
      <c r="Z188" s="2"/>
      <c r="AA188" s="2">
        <v>81</v>
      </c>
      <c r="AB188" s="2">
        <v>82</v>
      </c>
      <c r="AC188" s="2">
        <v>81</v>
      </c>
      <c r="AD188" s="2" t="s">
        <v>2731</v>
      </c>
      <c r="AE188" s="2" t="s">
        <v>2732</v>
      </c>
      <c r="AF188" s="2" t="s">
        <v>2733</v>
      </c>
      <c r="AG188" s="2" t="s">
        <v>1549</v>
      </c>
      <c r="AH188" s="2" t="s">
        <v>165</v>
      </c>
      <c r="AI188" s="2" t="s">
        <v>2734</v>
      </c>
      <c r="AJ188" s="2" t="s">
        <v>2735</v>
      </c>
      <c r="AK188" s="2" t="s">
        <v>2736</v>
      </c>
      <c r="AL188" s="2" t="s">
        <v>79</v>
      </c>
      <c r="AM188" s="2" t="s">
        <v>79</v>
      </c>
      <c r="AN188" s="2" t="s">
        <v>79</v>
      </c>
      <c r="AO188" s="2" t="s">
        <v>79</v>
      </c>
      <c r="AP188" s="2" t="s">
        <v>210</v>
      </c>
      <c r="AQ188" s="2" t="s">
        <v>2737</v>
      </c>
      <c r="AR188" s="2" t="s">
        <v>212</v>
      </c>
      <c r="AS188" s="2" t="s">
        <v>3305</v>
      </c>
      <c r="AT188" s="2" t="s">
        <v>79</v>
      </c>
      <c r="AU188" s="2" t="s">
        <v>79</v>
      </c>
      <c r="AV188" s="2" t="s">
        <v>79</v>
      </c>
      <c r="AW188" s="2" t="s">
        <v>79</v>
      </c>
      <c r="AX188" s="2" t="s">
        <v>79</v>
      </c>
      <c r="AY188" s="2" t="s">
        <v>79</v>
      </c>
      <c r="AZ188" s="2" t="s">
        <v>79</v>
      </c>
      <c r="BA188" s="2" t="s">
        <v>79</v>
      </c>
      <c r="BB188" s="2" t="s">
        <v>79</v>
      </c>
      <c r="BC188" s="2" t="s">
        <v>79</v>
      </c>
      <c r="BD188" s="2" t="s">
        <v>79</v>
      </c>
      <c r="BE188" s="2" t="s">
        <v>79</v>
      </c>
      <c r="BF188" s="2" t="s">
        <v>79</v>
      </c>
      <c r="BG188" s="2" t="s">
        <v>79</v>
      </c>
      <c r="BH188" s="2" t="s">
        <v>79</v>
      </c>
      <c r="BI188" s="2" t="s">
        <v>79</v>
      </c>
      <c r="BJ188" s="2" t="s">
        <v>2738</v>
      </c>
      <c r="BK188" s="2" t="s">
        <v>2739</v>
      </c>
      <c r="BL188" s="2" t="s">
        <v>844</v>
      </c>
      <c r="BM188" s="2" t="s">
        <v>99</v>
      </c>
      <c r="BN188" s="2" t="s">
        <v>2740</v>
      </c>
      <c r="BO188" s="2" t="s">
        <v>2741</v>
      </c>
      <c r="BP188" s="2" t="s">
        <v>122</v>
      </c>
      <c r="BQ188" s="2" t="s">
        <v>99</v>
      </c>
      <c r="BR188" s="2" t="s">
        <v>2742</v>
      </c>
      <c r="BS188" s="2" t="s">
        <v>79</v>
      </c>
      <c r="BT188" s="2" t="s">
        <v>212</v>
      </c>
      <c r="BU188" s="2" t="s">
        <v>2743</v>
      </c>
      <c r="BV188" s="2" t="s">
        <v>2147</v>
      </c>
      <c r="BW188" s="2" t="s">
        <v>105</v>
      </c>
      <c r="BX188" s="2" t="s">
        <v>106</v>
      </c>
      <c r="BY188" s="2">
        <v>100</v>
      </c>
      <c r="BZ188" s="2">
        <v>100</v>
      </c>
      <c r="CA188" s="2">
        <v>1500</v>
      </c>
      <c r="CB188" s="2">
        <v>0</v>
      </c>
      <c r="CC188" s="2">
        <v>2</v>
      </c>
      <c r="CD188" s="3">
        <f>_xlfn.IFNA(VLOOKUP(M188,Sheet1!$B$4:$D$10,2,FALSE),"")</f>
        <v>121</v>
      </c>
      <c r="CE188" s="3">
        <f>_xlfn.IFNA(VLOOKUP(M188,Sheet1!$B$4:$D$10,3,FALSE),"")</f>
        <v>121</v>
      </c>
      <c r="CF188" s="3" t="str">
        <f t="shared" si="4"/>
        <v>tidak</v>
      </c>
      <c r="CG188" s="3" t="str">
        <f t="shared" si="5"/>
        <v>tidak</v>
      </c>
    </row>
    <row r="189" spans="1:85" x14ac:dyDescent="0.25">
      <c r="A189" s="2">
        <v>188</v>
      </c>
      <c r="B189" s="2">
        <v>21211281</v>
      </c>
      <c r="C189" s="2" t="s">
        <v>2744</v>
      </c>
      <c r="D189" s="2" t="s">
        <v>75</v>
      </c>
      <c r="E189" s="2" t="s">
        <v>76</v>
      </c>
      <c r="F189" s="2" t="s">
        <v>1976</v>
      </c>
      <c r="G189" s="2">
        <v>2101</v>
      </c>
      <c r="H189" s="2" t="s">
        <v>3919</v>
      </c>
      <c r="I189" s="2" t="s">
        <v>3910</v>
      </c>
      <c r="J189" s="2" t="str">
        <f>IF(AND(K189=0,L189=0)=TRUE,"",IF(AND(K189&gt;0,L189&gt;0)=TRUE,VLOOKUP(LEFT(L189,4)*1,[1]PRODI_2019!$D$2:$E$70,2,FALSE),M189))</f>
        <v/>
      </c>
      <c r="K189" s="2">
        <f>_xlfn.IFNA(VLOOKUP(B189,[2]Data!$J$2:$K$224,1,FALSE),0)</f>
        <v>0</v>
      </c>
      <c r="L189" s="2">
        <f>_xlfn.IFNA(VLOOKUP(B189,[2]Data!$J$2:$K$224,2,FALSE),0)</f>
        <v>0</v>
      </c>
      <c r="M189" s="2" t="s">
        <v>1977</v>
      </c>
      <c r="N189" s="2" t="s">
        <v>79</v>
      </c>
      <c r="O189" s="2" t="s">
        <v>79</v>
      </c>
      <c r="P189" s="2" t="s">
        <v>1978</v>
      </c>
      <c r="Q189" s="2" t="s">
        <v>81</v>
      </c>
      <c r="R189" s="2" t="s">
        <v>82</v>
      </c>
      <c r="S189" s="2" t="s">
        <v>1265</v>
      </c>
      <c r="T189" s="2" t="s">
        <v>2745</v>
      </c>
      <c r="U189" s="2" t="s">
        <v>160</v>
      </c>
      <c r="V189" s="2" t="s">
        <v>161</v>
      </c>
      <c r="W189" s="2">
        <v>2021</v>
      </c>
      <c r="X189" s="2">
        <v>84</v>
      </c>
      <c r="Y189" s="2">
        <v>92</v>
      </c>
      <c r="Z189" s="2">
        <v>87</v>
      </c>
      <c r="AA189" s="2"/>
      <c r="AB189" s="2"/>
      <c r="AC189" s="2"/>
      <c r="AD189" s="2" t="s">
        <v>2746</v>
      </c>
      <c r="AE189" s="2" t="s">
        <v>79</v>
      </c>
      <c r="AF189" s="2" t="s">
        <v>2747</v>
      </c>
      <c r="AG189" s="2" t="s">
        <v>1857</v>
      </c>
      <c r="AH189" s="2" t="s">
        <v>165</v>
      </c>
      <c r="AI189" s="2" t="s">
        <v>2748</v>
      </c>
      <c r="AJ189" s="2" t="s">
        <v>2749</v>
      </c>
      <c r="AK189" s="2" t="s">
        <v>2750</v>
      </c>
      <c r="AL189" s="2" t="s">
        <v>79</v>
      </c>
      <c r="AM189" s="2" t="s">
        <v>79</v>
      </c>
      <c r="AN189" s="2" t="s">
        <v>79</v>
      </c>
      <c r="AO189" s="2" t="s">
        <v>79</v>
      </c>
      <c r="AP189" s="2" t="s">
        <v>250</v>
      </c>
      <c r="AQ189" s="2" t="s">
        <v>2170</v>
      </c>
      <c r="AR189" s="2" t="s">
        <v>165</v>
      </c>
      <c r="AS189" s="2" t="s">
        <v>3305</v>
      </c>
      <c r="AT189" s="2" t="s">
        <v>79</v>
      </c>
      <c r="AU189" s="2" t="s">
        <v>79</v>
      </c>
      <c r="AV189" s="2" t="s">
        <v>79</v>
      </c>
      <c r="AW189" s="2" t="s">
        <v>79</v>
      </c>
      <c r="AX189" s="2" t="s">
        <v>79</v>
      </c>
      <c r="AY189" s="2" t="s">
        <v>79</v>
      </c>
      <c r="AZ189" s="2" t="s">
        <v>79</v>
      </c>
      <c r="BA189" s="2" t="s">
        <v>79</v>
      </c>
      <c r="BB189" s="2" t="s">
        <v>79</v>
      </c>
      <c r="BC189" s="2" t="s">
        <v>79</v>
      </c>
      <c r="BD189" s="2" t="s">
        <v>79</v>
      </c>
      <c r="BE189" s="2" t="s">
        <v>79</v>
      </c>
      <c r="BF189" s="2" t="s">
        <v>79</v>
      </c>
      <c r="BG189" s="2" t="s">
        <v>79</v>
      </c>
      <c r="BH189" s="2" t="s">
        <v>79</v>
      </c>
      <c r="BI189" s="2" t="s">
        <v>79</v>
      </c>
      <c r="BJ189" s="2" t="s">
        <v>2751</v>
      </c>
      <c r="BK189" s="2" t="s">
        <v>2752</v>
      </c>
      <c r="BL189" s="2" t="s">
        <v>844</v>
      </c>
      <c r="BM189" s="2" t="s">
        <v>99</v>
      </c>
      <c r="BN189" s="2" t="s">
        <v>2753</v>
      </c>
      <c r="BO189" s="2" t="s">
        <v>2754</v>
      </c>
      <c r="BP189" s="2" t="s">
        <v>122</v>
      </c>
      <c r="BQ189" s="2" t="s">
        <v>102</v>
      </c>
      <c r="BR189" s="2" t="s">
        <v>2755</v>
      </c>
      <c r="BS189" s="2" t="s">
        <v>79</v>
      </c>
      <c r="BT189" s="2" t="s">
        <v>165</v>
      </c>
      <c r="BU189" s="2" t="s">
        <v>2756</v>
      </c>
      <c r="BV189" s="2" t="s">
        <v>1063</v>
      </c>
      <c r="BW189" s="2" t="s">
        <v>105</v>
      </c>
      <c r="BX189" s="2" t="s">
        <v>106</v>
      </c>
      <c r="BY189" s="2">
        <v>462</v>
      </c>
      <c r="BZ189" s="2">
        <v>200</v>
      </c>
      <c r="CA189" s="2">
        <v>400000</v>
      </c>
      <c r="CB189" s="2">
        <v>0</v>
      </c>
      <c r="CC189" s="2">
        <v>3</v>
      </c>
      <c r="CD189" s="3">
        <f>_xlfn.IFNA(VLOOKUP(M189,Sheet1!$B$4:$D$10,2,FALSE),"")</f>
        <v>121</v>
      </c>
      <c r="CE189" s="3">
        <f>_xlfn.IFNA(VLOOKUP(M189,Sheet1!$B$4:$D$10,3,FALSE),"")</f>
        <v>121</v>
      </c>
      <c r="CF189" s="3" t="str">
        <f t="shared" si="4"/>
        <v>tidak</v>
      </c>
      <c r="CG189" s="3" t="str">
        <f t="shared" si="5"/>
        <v>tidak</v>
      </c>
    </row>
    <row r="190" spans="1:85" x14ac:dyDescent="0.25">
      <c r="A190" s="2">
        <v>189</v>
      </c>
      <c r="B190" s="2">
        <v>21211285</v>
      </c>
      <c r="C190" s="2" t="s">
        <v>2757</v>
      </c>
      <c r="D190" s="2" t="s">
        <v>75</v>
      </c>
      <c r="E190" s="2" t="s">
        <v>76</v>
      </c>
      <c r="F190" s="2" t="s">
        <v>1976</v>
      </c>
      <c r="G190" s="2">
        <v>2101</v>
      </c>
      <c r="H190" s="2" t="s">
        <v>3919</v>
      </c>
      <c r="I190" s="2" t="s">
        <v>3910</v>
      </c>
      <c r="J190" s="2" t="str">
        <f>IF(AND(K190=0,L190=0)=TRUE,"",IF(AND(K190&gt;0,L190&gt;0)=TRUE,VLOOKUP(LEFT(L190,4)*1,[1]PRODI_2019!$D$2:$E$70,2,FALSE),M190))</f>
        <v/>
      </c>
      <c r="K190" s="2">
        <f>_xlfn.IFNA(VLOOKUP(B190,[2]Data!$J$2:$K$224,1,FALSE),0)</f>
        <v>0</v>
      </c>
      <c r="L190" s="2">
        <f>_xlfn.IFNA(VLOOKUP(B190,[2]Data!$J$2:$K$224,2,FALSE),0)</f>
        <v>0</v>
      </c>
      <c r="M190" s="2" t="s">
        <v>1977</v>
      </c>
      <c r="N190" s="2" t="s">
        <v>79</v>
      </c>
      <c r="O190" s="2" t="s">
        <v>79</v>
      </c>
      <c r="P190" s="2" t="s">
        <v>1978</v>
      </c>
      <c r="Q190" s="2" t="s">
        <v>110</v>
      </c>
      <c r="R190" s="2" t="s">
        <v>82</v>
      </c>
      <c r="S190" s="2" t="s">
        <v>310</v>
      </c>
      <c r="T190" s="2" t="s">
        <v>2758</v>
      </c>
      <c r="U190" s="2" t="s">
        <v>113</v>
      </c>
      <c r="V190" s="2" t="s">
        <v>114</v>
      </c>
      <c r="W190" s="2">
        <v>2020</v>
      </c>
      <c r="X190" s="2">
        <v>2.66</v>
      </c>
      <c r="Y190" s="2">
        <v>3</v>
      </c>
      <c r="Z190" s="2">
        <v>3.33</v>
      </c>
      <c r="AA190" s="2"/>
      <c r="AB190" s="2"/>
      <c r="AC190" s="2"/>
      <c r="AD190" s="2" t="s">
        <v>2759</v>
      </c>
      <c r="AE190" s="2" t="s">
        <v>79</v>
      </c>
      <c r="AF190" s="2" t="s">
        <v>2760</v>
      </c>
      <c r="AG190" s="2" t="s">
        <v>2226</v>
      </c>
      <c r="AH190" s="2" t="s">
        <v>118</v>
      </c>
      <c r="AI190" s="2" t="s">
        <v>2761</v>
      </c>
      <c r="AJ190" s="2" t="s">
        <v>2762</v>
      </c>
      <c r="AK190" s="2" t="s">
        <v>2763</v>
      </c>
      <c r="AL190" s="2" t="s">
        <v>122</v>
      </c>
      <c r="AM190" s="2" t="s">
        <v>79</v>
      </c>
      <c r="AN190" s="2" t="s">
        <v>79</v>
      </c>
      <c r="AO190" s="2" t="s">
        <v>79</v>
      </c>
      <c r="AP190" s="2" t="s">
        <v>94</v>
      </c>
      <c r="AQ190" s="2" t="s">
        <v>2764</v>
      </c>
      <c r="AR190" s="2" t="s">
        <v>118</v>
      </c>
      <c r="AS190" s="2" t="s">
        <v>3305</v>
      </c>
      <c r="AT190" s="2" t="s">
        <v>79</v>
      </c>
      <c r="AU190" s="2" t="s">
        <v>79</v>
      </c>
      <c r="AV190" s="2" t="s">
        <v>79</v>
      </c>
      <c r="AW190" s="2" t="s">
        <v>79</v>
      </c>
      <c r="AX190" s="2" t="s">
        <v>79</v>
      </c>
      <c r="AY190" s="2" t="s">
        <v>79</v>
      </c>
      <c r="AZ190" s="2" t="s">
        <v>79</v>
      </c>
      <c r="BA190" s="2" t="s">
        <v>79</v>
      </c>
      <c r="BB190" s="2" t="s">
        <v>79</v>
      </c>
      <c r="BC190" s="2" t="s">
        <v>79</v>
      </c>
      <c r="BD190" s="2" t="s">
        <v>79</v>
      </c>
      <c r="BE190" s="2" t="s">
        <v>79</v>
      </c>
      <c r="BF190" s="2" t="s">
        <v>79</v>
      </c>
      <c r="BG190" s="2" t="s">
        <v>79</v>
      </c>
      <c r="BH190" s="2" t="s">
        <v>79</v>
      </c>
      <c r="BI190" s="2" t="s">
        <v>79</v>
      </c>
      <c r="BJ190" s="2" t="s">
        <v>2765</v>
      </c>
      <c r="BK190" s="2" t="s">
        <v>2766</v>
      </c>
      <c r="BL190" s="2" t="s">
        <v>190</v>
      </c>
      <c r="BM190" s="2" t="s">
        <v>127</v>
      </c>
      <c r="BN190" s="2" t="s">
        <v>2767</v>
      </c>
      <c r="BO190" s="2" t="s">
        <v>2768</v>
      </c>
      <c r="BP190" s="2" t="s">
        <v>122</v>
      </c>
      <c r="BQ190" s="2" t="s">
        <v>127</v>
      </c>
      <c r="BR190" s="2" t="s">
        <v>2769</v>
      </c>
      <c r="BS190" s="2" t="s">
        <v>79</v>
      </c>
      <c r="BT190" s="2" t="s">
        <v>118</v>
      </c>
      <c r="BU190" s="2" t="s">
        <v>2770</v>
      </c>
      <c r="BV190" s="2" t="s">
        <v>1160</v>
      </c>
      <c r="BW190" s="2" t="s">
        <v>105</v>
      </c>
      <c r="BX190" s="2" t="s">
        <v>106</v>
      </c>
      <c r="BY190" s="2">
        <v>15</v>
      </c>
      <c r="BZ190" s="2">
        <v>8</v>
      </c>
      <c r="CA190" s="2">
        <v>3000000</v>
      </c>
      <c r="CB190" s="2">
        <v>500000</v>
      </c>
      <c r="CC190" s="2">
        <v>3</v>
      </c>
      <c r="CD190" s="3">
        <f>_xlfn.IFNA(VLOOKUP(M190,Sheet1!$B$4:$D$10,2,FALSE),"")</f>
        <v>121</v>
      </c>
      <c r="CE190" s="3">
        <f>_xlfn.IFNA(VLOOKUP(M190,Sheet1!$B$4:$D$10,3,FALSE),"")</f>
        <v>121</v>
      </c>
      <c r="CF190" s="3" t="str">
        <f t="shared" si="4"/>
        <v>tidak</v>
      </c>
      <c r="CG190" s="3" t="str">
        <f t="shared" si="5"/>
        <v>tidak</v>
      </c>
    </row>
    <row r="191" spans="1:85" x14ac:dyDescent="0.25">
      <c r="A191" s="2">
        <v>190</v>
      </c>
      <c r="B191" s="2">
        <v>21211286</v>
      </c>
      <c r="C191" s="2" t="s">
        <v>2771</v>
      </c>
      <c r="D191" s="2" t="s">
        <v>75</v>
      </c>
      <c r="E191" s="2" t="s">
        <v>76</v>
      </c>
      <c r="F191" s="2" t="s">
        <v>1976</v>
      </c>
      <c r="G191" s="2">
        <v>2101</v>
      </c>
      <c r="H191" s="2" t="s">
        <v>3919</v>
      </c>
      <c r="I191" s="2" t="s">
        <v>3910</v>
      </c>
      <c r="J191" s="2" t="str">
        <f>IF(AND(K191=0,L191=0)=TRUE,"",IF(AND(K191&gt;0,L191&gt;0)=TRUE,VLOOKUP(LEFT(L191,4)*1,[1]PRODI_2019!$D$2:$E$70,2,FALSE),M191))</f>
        <v>KEPERAWATAN D3</v>
      </c>
      <c r="K191" s="2">
        <f>_xlfn.IFNA(VLOOKUP(B191,[2]Data!$J$2:$K$224,1,FALSE),0)</f>
        <v>21211286</v>
      </c>
      <c r="L191" s="2">
        <f>_xlfn.IFNA(VLOOKUP(B191,[2]Data!$J$2:$K$224,2,FALSE),0)</f>
        <v>8801210063</v>
      </c>
      <c r="M191" s="2" t="s">
        <v>1977</v>
      </c>
      <c r="N191" s="2" t="s">
        <v>79</v>
      </c>
      <c r="O191" s="2" t="s">
        <v>79</v>
      </c>
      <c r="P191" s="2" t="s">
        <v>1978</v>
      </c>
      <c r="Q191" s="2" t="s">
        <v>81</v>
      </c>
      <c r="R191" s="2" t="s">
        <v>82</v>
      </c>
      <c r="S191" s="2" t="s">
        <v>221</v>
      </c>
      <c r="T191" s="2" t="s">
        <v>2772</v>
      </c>
      <c r="U191" s="2" t="s">
        <v>693</v>
      </c>
      <c r="V191" s="2" t="s">
        <v>86</v>
      </c>
      <c r="W191" s="2">
        <v>2021</v>
      </c>
      <c r="X191" s="2"/>
      <c r="Y191" s="2"/>
      <c r="Z191" s="2"/>
      <c r="AA191" s="2"/>
      <c r="AB191" s="2"/>
      <c r="AC191" s="2"/>
      <c r="AD191" s="2" t="s">
        <v>2773</v>
      </c>
      <c r="AE191" s="2" t="s">
        <v>79</v>
      </c>
      <c r="AF191" s="2" t="s">
        <v>2774</v>
      </c>
      <c r="AG191" s="2" t="s">
        <v>2775</v>
      </c>
      <c r="AH191" s="2" t="s">
        <v>165</v>
      </c>
      <c r="AI191" s="2" t="s">
        <v>2776</v>
      </c>
      <c r="AJ191" s="2" t="s">
        <v>2777</v>
      </c>
      <c r="AK191" s="2" t="s">
        <v>2778</v>
      </c>
      <c r="AL191" s="2" t="s">
        <v>79</v>
      </c>
      <c r="AM191" s="2" t="s">
        <v>79</v>
      </c>
      <c r="AN191" s="2" t="s">
        <v>79</v>
      </c>
      <c r="AO191" s="2" t="s">
        <v>79</v>
      </c>
      <c r="AP191" s="2" t="s">
        <v>233</v>
      </c>
      <c r="AQ191" s="2" t="s">
        <v>2779</v>
      </c>
      <c r="AR191" s="2" t="s">
        <v>165</v>
      </c>
      <c r="AS191" s="2" t="s">
        <v>3305</v>
      </c>
      <c r="AT191" s="2" t="s">
        <v>79</v>
      </c>
      <c r="AU191" s="2" t="s">
        <v>79</v>
      </c>
      <c r="AV191" s="2" t="s">
        <v>79</v>
      </c>
      <c r="AW191" s="2" t="s">
        <v>79</v>
      </c>
      <c r="AX191" s="2" t="s">
        <v>79</v>
      </c>
      <c r="AY191" s="2" t="s">
        <v>79</v>
      </c>
      <c r="AZ191" s="2" t="s">
        <v>79</v>
      </c>
      <c r="BA191" s="2" t="s">
        <v>79</v>
      </c>
      <c r="BB191" s="2" t="s">
        <v>79</v>
      </c>
      <c r="BC191" s="2" t="s">
        <v>79</v>
      </c>
      <c r="BD191" s="2" t="s">
        <v>79</v>
      </c>
      <c r="BE191" s="2" t="s">
        <v>79</v>
      </c>
      <c r="BF191" s="2" t="s">
        <v>79</v>
      </c>
      <c r="BG191" s="2" t="s">
        <v>79</v>
      </c>
      <c r="BH191" s="2" t="s">
        <v>79</v>
      </c>
      <c r="BI191" s="2" t="s">
        <v>79</v>
      </c>
      <c r="BJ191" s="2" t="s">
        <v>2780</v>
      </c>
      <c r="BK191" s="2" t="s">
        <v>2781</v>
      </c>
      <c r="BL191" s="2" t="s">
        <v>844</v>
      </c>
      <c r="BM191" s="2" t="s">
        <v>99</v>
      </c>
      <c r="BN191" s="2" t="s">
        <v>2782</v>
      </c>
      <c r="BO191" s="2" t="s">
        <v>2783</v>
      </c>
      <c r="BP191" s="2" t="s">
        <v>122</v>
      </c>
      <c r="BQ191" s="2" t="s">
        <v>102</v>
      </c>
      <c r="BR191" s="2" t="s">
        <v>2784</v>
      </c>
      <c r="BS191" s="2" t="s">
        <v>79</v>
      </c>
      <c r="BT191" s="2" t="s">
        <v>165</v>
      </c>
      <c r="BU191" s="2" t="s">
        <v>2785</v>
      </c>
      <c r="BV191" s="2" t="s">
        <v>2337</v>
      </c>
      <c r="BW191" s="2" t="s">
        <v>105</v>
      </c>
      <c r="BX191" s="2" t="s">
        <v>106</v>
      </c>
      <c r="BY191" s="2">
        <v>130</v>
      </c>
      <c r="BZ191" s="2">
        <v>0</v>
      </c>
      <c r="CA191" s="2">
        <v>3000000</v>
      </c>
      <c r="CB191" s="2">
        <v>0</v>
      </c>
      <c r="CC191" s="2">
        <v>4</v>
      </c>
      <c r="CD191" s="3">
        <f>_xlfn.IFNA(VLOOKUP(M191,Sheet1!$B$4:$D$10,2,FALSE),"")</f>
        <v>121</v>
      </c>
      <c r="CE191" s="3">
        <f>_xlfn.IFNA(VLOOKUP(M191,Sheet1!$B$4:$D$10,3,FALSE),"")</f>
        <v>121</v>
      </c>
      <c r="CF191" s="3" t="str">
        <f t="shared" si="4"/>
        <v>lulus</v>
      </c>
      <c r="CG191" s="3" t="str">
        <f t="shared" si="5"/>
        <v>diterima</v>
      </c>
    </row>
    <row r="192" spans="1:85" x14ac:dyDescent="0.25">
      <c r="A192" s="2">
        <v>191</v>
      </c>
      <c r="B192" s="2">
        <v>21211287</v>
      </c>
      <c r="C192" s="2" t="s">
        <v>2786</v>
      </c>
      <c r="D192" s="2" t="s">
        <v>75</v>
      </c>
      <c r="E192" s="2" t="s">
        <v>76</v>
      </c>
      <c r="F192" s="2" t="s">
        <v>1976</v>
      </c>
      <c r="G192" s="2">
        <v>2101</v>
      </c>
      <c r="H192" s="2" t="s">
        <v>3919</v>
      </c>
      <c r="I192" s="2" t="s">
        <v>3910</v>
      </c>
      <c r="J192" s="2" t="str">
        <f>IF(AND(K192=0,L192=0)=TRUE,"",IF(AND(K192&gt;0,L192&gt;0)=TRUE,VLOOKUP(LEFT(L192,4)*1,[1]PRODI_2019!$D$2:$E$70,2,FALSE),M192))</f>
        <v>KEPERAWATAN D3</v>
      </c>
      <c r="K192" s="2">
        <f>_xlfn.IFNA(VLOOKUP(B192,[2]Data!$J$2:$K$224,1,FALSE),0)</f>
        <v>21211287</v>
      </c>
      <c r="L192" s="2">
        <f>_xlfn.IFNA(VLOOKUP(B192,[2]Data!$J$2:$K$224,2,FALSE),0)</f>
        <v>8801210045</v>
      </c>
      <c r="M192" s="2" t="s">
        <v>1977</v>
      </c>
      <c r="N192" s="2" t="s">
        <v>79</v>
      </c>
      <c r="O192" s="2" t="s">
        <v>79</v>
      </c>
      <c r="P192" s="2" t="s">
        <v>1978</v>
      </c>
      <c r="Q192" s="2" t="s">
        <v>81</v>
      </c>
      <c r="R192" s="2" t="s">
        <v>82</v>
      </c>
      <c r="S192" s="2" t="s">
        <v>1265</v>
      </c>
      <c r="T192" s="2" t="s">
        <v>2787</v>
      </c>
      <c r="U192" s="2" t="s">
        <v>113</v>
      </c>
      <c r="V192" s="2" t="s">
        <v>161</v>
      </c>
      <c r="W192" s="2">
        <v>2021</v>
      </c>
      <c r="X192" s="2"/>
      <c r="Y192" s="2"/>
      <c r="Z192" s="2"/>
      <c r="AA192" s="2"/>
      <c r="AB192" s="2"/>
      <c r="AC192" s="2"/>
      <c r="AD192" s="2" t="s">
        <v>2788</v>
      </c>
      <c r="AE192" s="2" t="s">
        <v>79</v>
      </c>
      <c r="AF192" s="2" t="s">
        <v>2789</v>
      </c>
      <c r="AG192" s="2" t="s">
        <v>1857</v>
      </c>
      <c r="AH192" s="2" t="s">
        <v>165</v>
      </c>
      <c r="AI192" s="2" t="s">
        <v>2790</v>
      </c>
      <c r="AJ192" s="2" t="s">
        <v>2791</v>
      </c>
      <c r="AK192" s="2" t="s">
        <v>2792</v>
      </c>
      <c r="AL192" s="2" t="s">
        <v>79</v>
      </c>
      <c r="AM192" s="2" t="s">
        <v>79</v>
      </c>
      <c r="AN192" s="2" t="s">
        <v>79</v>
      </c>
      <c r="AO192" s="2" t="s">
        <v>79</v>
      </c>
      <c r="AP192" s="2" t="s">
        <v>94</v>
      </c>
      <c r="AQ192" s="2" t="s">
        <v>2793</v>
      </c>
      <c r="AR192" s="2" t="s">
        <v>90</v>
      </c>
      <c r="AS192" s="2" t="s">
        <v>3305</v>
      </c>
      <c r="AT192" s="2" t="s">
        <v>79</v>
      </c>
      <c r="AU192" s="2" t="s">
        <v>79</v>
      </c>
      <c r="AV192" s="2" t="s">
        <v>79</v>
      </c>
      <c r="AW192" s="2" t="s">
        <v>79</v>
      </c>
      <c r="AX192" s="2" t="s">
        <v>79</v>
      </c>
      <c r="AY192" s="2" t="s">
        <v>79</v>
      </c>
      <c r="AZ192" s="2" t="s">
        <v>79</v>
      </c>
      <c r="BA192" s="2" t="s">
        <v>79</v>
      </c>
      <c r="BB192" s="2" t="s">
        <v>79</v>
      </c>
      <c r="BC192" s="2" t="s">
        <v>79</v>
      </c>
      <c r="BD192" s="2" t="s">
        <v>79</v>
      </c>
      <c r="BE192" s="2" t="s">
        <v>79</v>
      </c>
      <c r="BF192" s="2" t="s">
        <v>79</v>
      </c>
      <c r="BG192" s="2" t="s">
        <v>79</v>
      </c>
      <c r="BH192" s="2" t="s">
        <v>79</v>
      </c>
      <c r="BI192" s="2" t="s">
        <v>79</v>
      </c>
      <c r="BJ192" s="2" t="s">
        <v>2794</v>
      </c>
      <c r="BK192" s="2" t="s">
        <v>2795</v>
      </c>
      <c r="BL192" s="2" t="s">
        <v>844</v>
      </c>
      <c r="BM192" s="2" t="s">
        <v>152</v>
      </c>
      <c r="BN192" s="2" t="s">
        <v>2796</v>
      </c>
      <c r="BO192" s="2" t="s">
        <v>2797</v>
      </c>
      <c r="BP192" s="2" t="s">
        <v>122</v>
      </c>
      <c r="BQ192" s="2" t="s">
        <v>152</v>
      </c>
      <c r="BR192" s="2" t="s">
        <v>2798</v>
      </c>
      <c r="BS192" s="2" t="s">
        <v>79</v>
      </c>
      <c r="BT192" s="2" t="s">
        <v>165</v>
      </c>
      <c r="BU192" s="2" t="s">
        <v>2799</v>
      </c>
      <c r="BV192" s="2" t="s">
        <v>2486</v>
      </c>
      <c r="BW192" s="2" t="s">
        <v>105</v>
      </c>
      <c r="BX192" s="2" t="s">
        <v>177</v>
      </c>
      <c r="BY192" s="2">
        <v>79</v>
      </c>
      <c r="BZ192" s="2">
        <v>40</v>
      </c>
      <c r="CA192" s="2">
        <v>1000000</v>
      </c>
      <c r="CB192" s="2">
        <v>500000</v>
      </c>
      <c r="CC192" s="2">
        <v>2</v>
      </c>
      <c r="CD192" s="3">
        <f>_xlfn.IFNA(VLOOKUP(M192,Sheet1!$B$4:$D$10,2,FALSE),"")</f>
        <v>121</v>
      </c>
      <c r="CE192" s="3">
        <f>_xlfn.IFNA(VLOOKUP(M192,Sheet1!$B$4:$D$10,3,FALSE),"")</f>
        <v>121</v>
      </c>
      <c r="CF192" s="3" t="str">
        <f t="shared" si="4"/>
        <v>lulus</v>
      </c>
      <c r="CG192" s="3" t="str">
        <f t="shared" si="5"/>
        <v>diterima</v>
      </c>
    </row>
    <row r="193" spans="1:85" x14ac:dyDescent="0.25">
      <c r="A193" s="2">
        <v>192</v>
      </c>
      <c r="B193" s="2">
        <v>21211288</v>
      </c>
      <c r="C193" s="2" t="s">
        <v>2800</v>
      </c>
      <c r="D193" s="2" t="s">
        <v>75</v>
      </c>
      <c r="E193" s="2" t="s">
        <v>76</v>
      </c>
      <c r="F193" s="2" t="s">
        <v>1976</v>
      </c>
      <c r="G193" s="2">
        <v>2101</v>
      </c>
      <c r="H193" s="2" t="s">
        <v>3919</v>
      </c>
      <c r="I193" s="2" t="s">
        <v>3910</v>
      </c>
      <c r="J193" s="2" t="str">
        <f>IF(AND(K193=0,L193=0)=TRUE,"",IF(AND(K193&gt;0,L193&gt;0)=TRUE,VLOOKUP(LEFT(L193,4)*1,[1]PRODI_2019!$D$2:$E$70,2,FALSE),M193))</f>
        <v>KEPERAWATAN D3</v>
      </c>
      <c r="K193" s="2">
        <f>_xlfn.IFNA(VLOOKUP(B193,[2]Data!$J$2:$K$224,1,FALSE),0)</f>
        <v>21211288</v>
      </c>
      <c r="L193" s="2">
        <f>_xlfn.IFNA(VLOOKUP(B193,[2]Data!$J$2:$K$224,2,FALSE),0)</f>
        <v>8801210033</v>
      </c>
      <c r="M193" s="2" t="s">
        <v>1977</v>
      </c>
      <c r="N193" s="2" t="s">
        <v>79</v>
      </c>
      <c r="O193" s="2" t="s">
        <v>79</v>
      </c>
      <c r="P193" s="2" t="s">
        <v>1978</v>
      </c>
      <c r="Q193" s="2" t="s">
        <v>81</v>
      </c>
      <c r="R193" s="2" t="s">
        <v>82</v>
      </c>
      <c r="S193" s="2" t="s">
        <v>221</v>
      </c>
      <c r="T193" s="2" t="s">
        <v>2801</v>
      </c>
      <c r="U193" s="2" t="s">
        <v>693</v>
      </c>
      <c r="V193" s="2" t="s">
        <v>86</v>
      </c>
      <c r="W193" s="2">
        <v>2021</v>
      </c>
      <c r="X193" s="2">
        <v>81</v>
      </c>
      <c r="Y193" s="2">
        <v>81</v>
      </c>
      <c r="Z193" s="2">
        <v>84</v>
      </c>
      <c r="AA193" s="2"/>
      <c r="AB193" s="2"/>
      <c r="AC193" s="2"/>
      <c r="AD193" s="2" t="s">
        <v>2802</v>
      </c>
      <c r="AE193" s="2" t="s">
        <v>79</v>
      </c>
      <c r="AF193" s="2" t="s">
        <v>2803</v>
      </c>
      <c r="AG193" s="2" t="s">
        <v>2804</v>
      </c>
      <c r="AH193" s="2" t="s">
        <v>165</v>
      </c>
      <c r="AI193" s="2" t="s">
        <v>2805</v>
      </c>
      <c r="AJ193" s="2" t="s">
        <v>2806</v>
      </c>
      <c r="AK193" s="2" t="s">
        <v>2807</v>
      </c>
      <c r="AL193" s="2" t="s">
        <v>79</v>
      </c>
      <c r="AM193" s="2" t="s">
        <v>79</v>
      </c>
      <c r="AN193" s="2" t="s">
        <v>79</v>
      </c>
      <c r="AO193" s="2" t="s">
        <v>79</v>
      </c>
      <c r="AP193" s="2" t="s">
        <v>145</v>
      </c>
      <c r="AQ193" s="2" t="s">
        <v>122</v>
      </c>
      <c r="AR193" s="2" t="s">
        <v>122</v>
      </c>
      <c r="AS193" s="2" t="s">
        <v>86</v>
      </c>
      <c r="AT193" s="2" t="s">
        <v>79</v>
      </c>
      <c r="AU193" s="2" t="s">
        <v>79</v>
      </c>
      <c r="AV193" s="2" t="s">
        <v>79</v>
      </c>
      <c r="AW193" s="2" t="s">
        <v>79</v>
      </c>
      <c r="AX193" s="2" t="s">
        <v>79</v>
      </c>
      <c r="AY193" s="2" t="s">
        <v>79</v>
      </c>
      <c r="AZ193" s="2" t="s">
        <v>79</v>
      </c>
      <c r="BA193" s="2" t="s">
        <v>79</v>
      </c>
      <c r="BB193" s="2" t="s">
        <v>79</v>
      </c>
      <c r="BC193" s="2" t="s">
        <v>79</v>
      </c>
      <c r="BD193" s="2" t="s">
        <v>79</v>
      </c>
      <c r="BE193" s="2" t="s">
        <v>79</v>
      </c>
      <c r="BF193" s="2" t="s">
        <v>79</v>
      </c>
      <c r="BG193" s="2" t="s">
        <v>79</v>
      </c>
      <c r="BH193" s="2" t="s">
        <v>79</v>
      </c>
      <c r="BI193" s="2" t="s">
        <v>79</v>
      </c>
      <c r="BJ193" s="2" t="s">
        <v>2808</v>
      </c>
      <c r="BK193" s="2" t="s">
        <v>2809</v>
      </c>
      <c r="BL193" s="2" t="s">
        <v>98</v>
      </c>
      <c r="BM193" s="2" t="s">
        <v>152</v>
      </c>
      <c r="BN193" s="2" t="s">
        <v>2810</v>
      </c>
      <c r="BO193" s="2" t="s">
        <v>2811</v>
      </c>
      <c r="BP193" s="2" t="s">
        <v>122</v>
      </c>
      <c r="BQ193" s="2" t="s">
        <v>152</v>
      </c>
      <c r="BR193" s="2" t="s">
        <v>2812</v>
      </c>
      <c r="BS193" s="2" t="s">
        <v>79</v>
      </c>
      <c r="BT193" s="2" t="s">
        <v>165</v>
      </c>
      <c r="BU193" s="2" t="s">
        <v>2813</v>
      </c>
      <c r="BV193" s="2" t="s">
        <v>2814</v>
      </c>
      <c r="BW193" s="2" t="s">
        <v>105</v>
      </c>
      <c r="BX193" s="2" t="s">
        <v>106</v>
      </c>
      <c r="BY193" s="2">
        <v>400</v>
      </c>
      <c r="BZ193" s="2">
        <v>400</v>
      </c>
      <c r="CA193" s="2">
        <v>3000000</v>
      </c>
      <c r="CB193" s="2">
        <v>1000000</v>
      </c>
      <c r="CC193" s="2">
        <v>4</v>
      </c>
      <c r="CD193" s="3">
        <f>_xlfn.IFNA(VLOOKUP(M193,Sheet1!$B$4:$D$10,2,FALSE),"")</f>
        <v>121</v>
      </c>
      <c r="CE193" s="3">
        <f>_xlfn.IFNA(VLOOKUP(M193,Sheet1!$B$4:$D$10,3,FALSE),"")</f>
        <v>121</v>
      </c>
      <c r="CF193" s="3" t="str">
        <f t="shared" si="4"/>
        <v>lulus</v>
      </c>
      <c r="CG193" s="3" t="str">
        <f t="shared" si="5"/>
        <v>diterima</v>
      </c>
    </row>
    <row r="194" spans="1:85" x14ac:dyDescent="0.25">
      <c r="A194" s="2">
        <v>193</v>
      </c>
      <c r="B194" s="2">
        <v>21211291</v>
      </c>
      <c r="C194" s="2" t="s">
        <v>2815</v>
      </c>
      <c r="D194" s="2" t="s">
        <v>75</v>
      </c>
      <c r="E194" s="2" t="s">
        <v>76</v>
      </c>
      <c r="F194" s="2" t="s">
        <v>1976</v>
      </c>
      <c r="G194" s="2">
        <v>2101</v>
      </c>
      <c r="H194" s="2" t="s">
        <v>3919</v>
      </c>
      <c r="I194" s="2" t="s">
        <v>3910</v>
      </c>
      <c r="J194" s="2" t="str">
        <f>IF(AND(K194=0,L194=0)=TRUE,"",IF(AND(K194&gt;0,L194&gt;0)=TRUE,VLOOKUP(LEFT(L194,4)*1,[1]PRODI_2019!$D$2:$E$70,2,FALSE),M194))</f>
        <v/>
      </c>
      <c r="K194" s="2">
        <f>_xlfn.IFNA(VLOOKUP(B194,[2]Data!$J$2:$K$224,1,FALSE),0)</f>
        <v>0</v>
      </c>
      <c r="L194" s="2">
        <f>_xlfn.IFNA(VLOOKUP(B194,[2]Data!$J$2:$K$224,2,FALSE),0)</f>
        <v>0</v>
      </c>
      <c r="M194" s="2" t="s">
        <v>1977</v>
      </c>
      <c r="N194" s="2" t="s">
        <v>79</v>
      </c>
      <c r="O194" s="2" t="s">
        <v>79</v>
      </c>
      <c r="P194" s="2" t="s">
        <v>1978</v>
      </c>
      <c r="Q194" s="2" t="s">
        <v>81</v>
      </c>
      <c r="R194" s="2" t="s">
        <v>82</v>
      </c>
      <c r="S194" s="2" t="s">
        <v>221</v>
      </c>
      <c r="T194" s="2" t="s">
        <v>2816</v>
      </c>
      <c r="U194" s="2" t="s">
        <v>693</v>
      </c>
      <c r="V194" s="2" t="s">
        <v>86</v>
      </c>
      <c r="W194" s="2">
        <v>2021</v>
      </c>
      <c r="X194" s="2">
        <v>79</v>
      </c>
      <c r="Y194" s="2">
        <v>81</v>
      </c>
      <c r="Z194" s="2">
        <v>82</v>
      </c>
      <c r="AA194" s="2"/>
      <c r="AB194" s="2"/>
      <c r="AC194" s="2"/>
      <c r="AD194" s="2" t="s">
        <v>2817</v>
      </c>
      <c r="AE194" s="2" t="s">
        <v>123</v>
      </c>
      <c r="AF194" s="2" t="s">
        <v>2818</v>
      </c>
      <c r="AG194" s="2" t="s">
        <v>2667</v>
      </c>
      <c r="AH194" s="2" t="s">
        <v>165</v>
      </c>
      <c r="AI194" s="2" t="s">
        <v>2819</v>
      </c>
      <c r="AJ194" s="2" t="s">
        <v>2820</v>
      </c>
      <c r="AK194" s="2" t="s">
        <v>2821</v>
      </c>
      <c r="AL194" s="2" t="s">
        <v>79</v>
      </c>
      <c r="AM194" s="2" t="s">
        <v>123</v>
      </c>
      <c r="AN194" s="2" t="s">
        <v>123</v>
      </c>
      <c r="AO194" s="2" t="s">
        <v>123</v>
      </c>
      <c r="AP194" s="2" t="s">
        <v>94</v>
      </c>
      <c r="AQ194" s="2" t="s">
        <v>2561</v>
      </c>
      <c r="AR194" s="2" t="s">
        <v>118</v>
      </c>
      <c r="AS194" s="2" t="s">
        <v>3305</v>
      </c>
      <c r="AT194" s="2" t="s">
        <v>79</v>
      </c>
      <c r="AU194" s="2" t="s">
        <v>79</v>
      </c>
      <c r="AV194" s="2" t="s">
        <v>79</v>
      </c>
      <c r="AW194" s="2" t="s">
        <v>79</v>
      </c>
      <c r="AX194" s="2" t="s">
        <v>79</v>
      </c>
      <c r="AY194" s="2" t="s">
        <v>79</v>
      </c>
      <c r="AZ194" s="2" t="s">
        <v>79</v>
      </c>
      <c r="BA194" s="2" t="s">
        <v>79</v>
      </c>
      <c r="BB194" s="2" t="s">
        <v>79</v>
      </c>
      <c r="BC194" s="2" t="s">
        <v>79</v>
      </c>
      <c r="BD194" s="2" t="s">
        <v>79</v>
      </c>
      <c r="BE194" s="2" t="s">
        <v>79</v>
      </c>
      <c r="BF194" s="2" t="s">
        <v>79</v>
      </c>
      <c r="BG194" s="2" t="s">
        <v>79</v>
      </c>
      <c r="BH194" s="2" t="s">
        <v>79</v>
      </c>
      <c r="BI194" s="2" t="s">
        <v>79</v>
      </c>
      <c r="BJ194" s="2" t="s">
        <v>2822</v>
      </c>
      <c r="BK194" s="2" t="s">
        <v>2823</v>
      </c>
      <c r="BL194" s="2" t="s">
        <v>844</v>
      </c>
      <c r="BM194" s="2" t="s">
        <v>152</v>
      </c>
      <c r="BN194" s="2" t="s">
        <v>2824</v>
      </c>
      <c r="BO194" s="2" t="s">
        <v>2825</v>
      </c>
      <c r="BP194" s="2" t="s">
        <v>214</v>
      </c>
      <c r="BQ194" s="2" t="s">
        <v>152</v>
      </c>
      <c r="BR194" s="2" t="s">
        <v>2826</v>
      </c>
      <c r="BS194" s="2" t="s">
        <v>79</v>
      </c>
      <c r="BT194" s="2" t="s">
        <v>165</v>
      </c>
      <c r="BU194" s="2" t="s">
        <v>2827</v>
      </c>
      <c r="BV194" s="2" t="s">
        <v>2269</v>
      </c>
      <c r="BW194" s="2" t="s">
        <v>105</v>
      </c>
      <c r="BX194" s="2" t="s">
        <v>177</v>
      </c>
      <c r="BY194" s="2">
        <v>199</v>
      </c>
      <c r="BZ194" s="2">
        <v>100</v>
      </c>
      <c r="CA194" s="2">
        <v>2000000</v>
      </c>
      <c r="CB194" s="2">
        <v>500000</v>
      </c>
      <c r="CC194" s="2">
        <v>3</v>
      </c>
      <c r="CD194" s="3">
        <f>_xlfn.IFNA(VLOOKUP(M194,Sheet1!$B$4:$D$10,2,FALSE),"")</f>
        <v>121</v>
      </c>
      <c r="CE194" s="3">
        <f>_xlfn.IFNA(VLOOKUP(M194,Sheet1!$B$4:$D$10,3,FALSE),"")</f>
        <v>121</v>
      </c>
      <c r="CF194" s="3" t="str">
        <f t="shared" si="4"/>
        <v>tidak</v>
      </c>
      <c r="CG194" s="3" t="str">
        <f t="shared" si="5"/>
        <v>tidak</v>
      </c>
    </row>
    <row r="195" spans="1:85" x14ac:dyDescent="0.25">
      <c r="A195" s="2">
        <v>194</v>
      </c>
      <c r="B195" s="2">
        <v>21211294</v>
      </c>
      <c r="C195" s="2" t="s">
        <v>2828</v>
      </c>
      <c r="D195" s="2" t="s">
        <v>75</v>
      </c>
      <c r="E195" s="2" t="s">
        <v>76</v>
      </c>
      <c r="F195" s="2" t="s">
        <v>1976</v>
      </c>
      <c r="G195" s="2">
        <v>2101</v>
      </c>
      <c r="H195" s="2" t="s">
        <v>3919</v>
      </c>
      <c r="I195" s="2" t="s">
        <v>3910</v>
      </c>
      <c r="J195" s="2" t="str">
        <f>IF(AND(K195=0,L195=0)=TRUE,"",IF(AND(K195&gt;0,L195&gt;0)=TRUE,VLOOKUP(LEFT(L195,4)*1,[1]PRODI_2019!$D$2:$E$70,2,FALSE),M195))</f>
        <v>KEPERAWATAN D3</v>
      </c>
      <c r="K195" s="2">
        <f>_xlfn.IFNA(VLOOKUP(B195,[2]Data!$J$2:$K$224,1,FALSE),0)</f>
        <v>21211294</v>
      </c>
      <c r="L195" s="2">
        <f>_xlfn.IFNA(VLOOKUP(B195,[2]Data!$J$2:$K$224,2,FALSE),0)</f>
        <v>8801210042</v>
      </c>
      <c r="M195" s="2" t="s">
        <v>1977</v>
      </c>
      <c r="N195" s="2" t="s">
        <v>79</v>
      </c>
      <c r="O195" s="2" t="s">
        <v>79</v>
      </c>
      <c r="P195" s="2" t="s">
        <v>1978</v>
      </c>
      <c r="Q195" s="2" t="s">
        <v>81</v>
      </c>
      <c r="R195" s="2" t="s">
        <v>82</v>
      </c>
      <c r="S195" s="2" t="s">
        <v>242</v>
      </c>
      <c r="T195" s="2" t="s">
        <v>2829</v>
      </c>
      <c r="U195" s="2" t="s">
        <v>160</v>
      </c>
      <c r="V195" s="2" t="s">
        <v>161</v>
      </c>
      <c r="W195" s="2">
        <v>2020</v>
      </c>
      <c r="X195" s="2"/>
      <c r="Y195" s="2"/>
      <c r="Z195" s="2"/>
      <c r="AA195" s="2"/>
      <c r="AB195" s="2"/>
      <c r="AC195" s="2"/>
      <c r="AD195" s="2" t="s">
        <v>2830</v>
      </c>
      <c r="AE195" s="2" t="s">
        <v>79</v>
      </c>
      <c r="AF195" s="2" t="s">
        <v>1646</v>
      </c>
      <c r="AG195" s="2" t="s">
        <v>562</v>
      </c>
      <c r="AH195" s="2" t="s">
        <v>212</v>
      </c>
      <c r="AI195" s="2" t="s">
        <v>2831</v>
      </c>
      <c r="AJ195" s="2" t="s">
        <v>2832</v>
      </c>
      <c r="AK195" s="2" t="s">
        <v>2833</v>
      </c>
      <c r="AL195" s="2" t="s">
        <v>79</v>
      </c>
      <c r="AM195" s="2" t="s">
        <v>79</v>
      </c>
      <c r="AN195" s="2" t="s">
        <v>79</v>
      </c>
      <c r="AO195" s="2" t="s">
        <v>79</v>
      </c>
      <c r="AP195" s="2" t="s">
        <v>145</v>
      </c>
      <c r="AQ195" s="2" t="s">
        <v>566</v>
      </c>
      <c r="AR195" s="2" t="s">
        <v>212</v>
      </c>
      <c r="AS195" s="2" t="s">
        <v>3305</v>
      </c>
      <c r="AT195" s="2" t="s">
        <v>79</v>
      </c>
      <c r="AU195" s="2" t="s">
        <v>79</v>
      </c>
      <c r="AV195" s="2" t="s">
        <v>79</v>
      </c>
      <c r="AW195" s="2" t="s">
        <v>79</v>
      </c>
      <c r="AX195" s="2" t="s">
        <v>79</v>
      </c>
      <c r="AY195" s="2" t="s">
        <v>79</v>
      </c>
      <c r="AZ195" s="2" t="s">
        <v>79</v>
      </c>
      <c r="BA195" s="2" t="s">
        <v>79</v>
      </c>
      <c r="BB195" s="2" t="s">
        <v>79</v>
      </c>
      <c r="BC195" s="2" t="s">
        <v>79</v>
      </c>
      <c r="BD195" s="2" t="s">
        <v>79</v>
      </c>
      <c r="BE195" s="2" t="s">
        <v>79</v>
      </c>
      <c r="BF195" s="2" t="s">
        <v>79</v>
      </c>
      <c r="BG195" s="2" t="s">
        <v>79</v>
      </c>
      <c r="BH195" s="2" t="s">
        <v>79</v>
      </c>
      <c r="BI195" s="2" t="s">
        <v>79</v>
      </c>
      <c r="BJ195" s="2" t="s">
        <v>170</v>
      </c>
      <c r="BK195" s="2" t="s">
        <v>2834</v>
      </c>
      <c r="BL195" s="2" t="s">
        <v>349</v>
      </c>
      <c r="BM195" s="2" t="s">
        <v>272</v>
      </c>
      <c r="BN195" s="2" t="s">
        <v>79</v>
      </c>
      <c r="BO195" s="2" t="s">
        <v>2835</v>
      </c>
      <c r="BP195" s="2" t="s">
        <v>122</v>
      </c>
      <c r="BQ195" s="2" t="s">
        <v>99</v>
      </c>
      <c r="BR195" s="2" t="s">
        <v>2836</v>
      </c>
      <c r="BS195" s="2" t="s">
        <v>79</v>
      </c>
      <c r="BT195" s="2" t="s">
        <v>212</v>
      </c>
      <c r="BU195" s="2" t="s">
        <v>2837</v>
      </c>
      <c r="BV195" s="2" t="s">
        <v>2378</v>
      </c>
      <c r="BW195" s="2" t="s">
        <v>105</v>
      </c>
      <c r="BX195" s="2" t="s">
        <v>540</v>
      </c>
      <c r="BY195" s="2">
        <v>167</v>
      </c>
      <c r="BZ195" s="2">
        <v>167</v>
      </c>
      <c r="CA195" s="2">
        <v>7000000</v>
      </c>
      <c r="CB195" s="2">
        <v>0</v>
      </c>
      <c r="CC195" s="2">
        <v>3</v>
      </c>
      <c r="CD195" s="3">
        <f>_xlfn.IFNA(VLOOKUP(M195,Sheet1!$B$4:$D$10,2,FALSE),"")</f>
        <v>121</v>
      </c>
      <c r="CE195" s="3">
        <f>_xlfn.IFNA(VLOOKUP(M195,Sheet1!$B$4:$D$10,3,FALSE),"")</f>
        <v>121</v>
      </c>
      <c r="CF195" s="3" t="str">
        <f t="shared" ref="CF195:CF258" si="6">IF(K195=0,"tidak","lulus")</f>
        <v>lulus</v>
      </c>
      <c r="CG195" s="3" t="str">
        <f t="shared" ref="CG195:CG258" si="7">IF(L195=0,"tidak","diterima")</f>
        <v>diterima</v>
      </c>
    </row>
    <row r="196" spans="1:85" x14ac:dyDescent="0.25">
      <c r="A196" s="2">
        <v>195</v>
      </c>
      <c r="B196" s="2">
        <v>21211297</v>
      </c>
      <c r="C196" s="2" t="s">
        <v>2838</v>
      </c>
      <c r="D196" s="2" t="s">
        <v>75</v>
      </c>
      <c r="E196" s="2" t="s">
        <v>76</v>
      </c>
      <c r="F196" s="2" t="s">
        <v>1976</v>
      </c>
      <c r="G196" s="2">
        <v>2101</v>
      </c>
      <c r="H196" s="2" t="s">
        <v>3919</v>
      </c>
      <c r="I196" s="2" t="s">
        <v>3910</v>
      </c>
      <c r="J196" s="2" t="str">
        <f>IF(AND(K196=0,L196=0)=TRUE,"",IF(AND(K196&gt;0,L196&gt;0)=TRUE,VLOOKUP(LEFT(L196,4)*1,[1]PRODI_2019!$D$2:$E$70,2,FALSE),M196))</f>
        <v>KEPERAWATAN D3</v>
      </c>
      <c r="K196" s="2">
        <f>_xlfn.IFNA(VLOOKUP(B196,[2]Data!$J$2:$K$224,1,FALSE),0)</f>
        <v>21211297</v>
      </c>
      <c r="L196" s="2">
        <f>_xlfn.IFNA(VLOOKUP(B196,[2]Data!$J$2:$K$224,2,FALSE),0)</f>
        <v>8801210054</v>
      </c>
      <c r="M196" s="2" t="s">
        <v>1977</v>
      </c>
      <c r="N196" s="2" t="s">
        <v>79</v>
      </c>
      <c r="O196" s="2" t="s">
        <v>79</v>
      </c>
      <c r="P196" s="2" t="s">
        <v>1978</v>
      </c>
      <c r="Q196" s="2" t="s">
        <v>110</v>
      </c>
      <c r="R196" s="2" t="s">
        <v>82</v>
      </c>
      <c r="S196" s="2" t="s">
        <v>310</v>
      </c>
      <c r="T196" s="2" t="s">
        <v>2839</v>
      </c>
      <c r="U196" s="2" t="s">
        <v>160</v>
      </c>
      <c r="V196" s="2" t="s">
        <v>161</v>
      </c>
      <c r="W196" s="2">
        <v>2021</v>
      </c>
      <c r="X196" s="2">
        <v>76</v>
      </c>
      <c r="Y196" s="2">
        <v>69</v>
      </c>
      <c r="Z196" s="2">
        <v>68</v>
      </c>
      <c r="AA196" s="2"/>
      <c r="AB196" s="2"/>
      <c r="AC196" s="2"/>
      <c r="AD196" s="2" t="s">
        <v>2840</v>
      </c>
      <c r="AE196" s="2" t="s">
        <v>79</v>
      </c>
      <c r="AF196" s="2" t="s">
        <v>2841</v>
      </c>
      <c r="AG196" s="2" t="s">
        <v>2842</v>
      </c>
      <c r="AH196" s="2" t="s">
        <v>118</v>
      </c>
      <c r="AI196" s="2" t="s">
        <v>2843</v>
      </c>
      <c r="AJ196" s="2" t="s">
        <v>2844</v>
      </c>
      <c r="AK196" s="2" t="s">
        <v>2845</v>
      </c>
      <c r="AL196" s="2" t="s">
        <v>79</v>
      </c>
      <c r="AM196" s="2" t="s">
        <v>79</v>
      </c>
      <c r="AN196" s="2" t="s">
        <v>79</v>
      </c>
      <c r="AO196" s="2" t="s">
        <v>79</v>
      </c>
      <c r="AP196" s="2" t="s">
        <v>233</v>
      </c>
      <c r="AQ196" s="2" t="s">
        <v>1833</v>
      </c>
      <c r="AR196" s="2" t="s">
        <v>118</v>
      </c>
      <c r="AS196" s="2" t="s">
        <v>3305</v>
      </c>
      <c r="AT196" s="2" t="s">
        <v>79</v>
      </c>
      <c r="AU196" s="2" t="s">
        <v>79</v>
      </c>
      <c r="AV196" s="2" t="s">
        <v>79</v>
      </c>
      <c r="AW196" s="2" t="s">
        <v>79</v>
      </c>
      <c r="AX196" s="2" t="s">
        <v>79</v>
      </c>
      <c r="AY196" s="2" t="s">
        <v>79</v>
      </c>
      <c r="AZ196" s="2" t="s">
        <v>79</v>
      </c>
      <c r="BA196" s="2" t="s">
        <v>79</v>
      </c>
      <c r="BB196" s="2" t="s">
        <v>79</v>
      </c>
      <c r="BC196" s="2" t="s">
        <v>79</v>
      </c>
      <c r="BD196" s="2" t="s">
        <v>79</v>
      </c>
      <c r="BE196" s="2" t="s">
        <v>79</v>
      </c>
      <c r="BF196" s="2" t="s">
        <v>79</v>
      </c>
      <c r="BG196" s="2" t="s">
        <v>79</v>
      </c>
      <c r="BH196" s="2" t="s">
        <v>79</v>
      </c>
      <c r="BI196" s="2" t="s">
        <v>79</v>
      </c>
      <c r="BJ196" s="2" t="s">
        <v>2846</v>
      </c>
      <c r="BK196" s="2" t="s">
        <v>2847</v>
      </c>
      <c r="BL196" s="2" t="s">
        <v>817</v>
      </c>
      <c r="BM196" s="2" t="s">
        <v>99</v>
      </c>
      <c r="BN196" s="2" t="s">
        <v>2848</v>
      </c>
      <c r="BO196" s="2" t="s">
        <v>2849</v>
      </c>
      <c r="BP196" s="2" t="s">
        <v>130</v>
      </c>
      <c r="BQ196" s="2" t="s">
        <v>127</v>
      </c>
      <c r="BR196" s="2" t="s">
        <v>2850</v>
      </c>
      <c r="BS196" s="2" t="s">
        <v>79</v>
      </c>
      <c r="BT196" s="2" t="s">
        <v>118</v>
      </c>
      <c r="BU196" s="2" t="s">
        <v>2851</v>
      </c>
      <c r="BV196" s="2" t="s">
        <v>256</v>
      </c>
      <c r="BW196" s="2" t="s">
        <v>105</v>
      </c>
      <c r="BX196" s="2" t="s">
        <v>106</v>
      </c>
      <c r="BY196" s="2">
        <v>125</v>
      </c>
      <c r="BZ196" s="2">
        <v>90</v>
      </c>
      <c r="CA196" s="2">
        <v>3000000</v>
      </c>
      <c r="CB196" s="2">
        <v>100000</v>
      </c>
      <c r="CC196" s="2">
        <v>3</v>
      </c>
      <c r="CD196" s="3">
        <f>_xlfn.IFNA(VLOOKUP(M196,Sheet1!$B$4:$D$10,2,FALSE),"")</f>
        <v>121</v>
      </c>
      <c r="CE196" s="3">
        <f>_xlfn.IFNA(VLOOKUP(M196,Sheet1!$B$4:$D$10,3,FALSE),"")</f>
        <v>121</v>
      </c>
      <c r="CF196" s="3" t="str">
        <f t="shared" si="6"/>
        <v>lulus</v>
      </c>
      <c r="CG196" s="3" t="str">
        <f t="shared" si="7"/>
        <v>diterima</v>
      </c>
    </row>
    <row r="197" spans="1:85" x14ac:dyDescent="0.25">
      <c r="A197" s="2">
        <v>196</v>
      </c>
      <c r="B197" s="2">
        <v>21211298</v>
      </c>
      <c r="C197" s="2" t="s">
        <v>2852</v>
      </c>
      <c r="D197" s="2" t="s">
        <v>75</v>
      </c>
      <c r="E197" s="2" t="s">
        <v>76</v>
      </c>
      <c r="F197" s="2" t="s">
        <v>1976</v>
      </c>
      <c r="G197" s="2">
        <v>2101</v>
      </c>
      <c r="H197" s="2" t="s">
        <v>3919</v>
      </c>
      <c r="I197" s="2" t="s">
        <v>3910</v>
      </c>
      <c r="J197" s="2" t="str">
        <f>IF(AND(K197=0,L197=0)=TRUE,"",IF(AND(K197&gt;0,L197&gt;0)=TRUE,VLOOKUP(LEFT(L197,4)*1,[1]PRODI_2019!$D$2:$E$70,2,FALSE),M197))</f>
        <v/>
      </c>
      <c r="K197" s="2">
        <f>_xlfn.IFNA(VLOOKUP(B197,[2]Data!$J$2:$K$224,1,FALSE),0)</f>
        <v>0</v>
      </c>
      <c r="L197" s="2">
        <f>_xlfn.IFNA(VLOOKUP(B197,[2]Data!$J$2:$K$224,2,FALSE),0)</f>
        <v>0</v>
      </c>
      <c r="M197" s="2" t="s">
        <v>1977</v>
      </c>
      <c r="N197" s="2" t="s">
        <v>79</v>
      </c>
      <c r="O197" s="2" t="s">
        <v>79</v>
      </c>
      <c r="P197" s="2" t="s">
        <v>1978</v>
      </c>
      <c r="Q197" s="2" t="s">
        <v>110</v>
      </c>
      <c r="R197" s="2" t="s">
        <v>82</v>
      </c>
      <c r="S197" s="2" t="s">
        <v>310</v>
      </c>
      <c r="T197" s="2" t="s">
        <v>2853</v>
      </c>
      <c r="U197" s="2" t="s">
        <v>160</v>
      </c>
      <c r="V197" s="2" t="s">
        <v>161</v>
      </c>
      <c r="W197" s="2">
        <v>2021</v>
      </c>
      <c r="X197" s="2"/>
      <c r="Y197" s="2"/>
      <c r="Z197" s="2"/>
      <c r="AA197" s="2">
        <v>73</v>
      </c>
      <c r="AB197" s="2">
        <v>83</v>
      </c>
      <c r="AC197" s="2">
        <v>80</v>
      </c>
      <c r="AD197" s="2" t="s">
        <v>2854</v>
      </c>
      <c r="AE197" s="2" t="s">
        <v>79</v>
      </c>
      <c r="AF197" s="2" t="s">
        <v>2855</v>
      </c>
      <c r="AG197" s="2" t="s">
        <v>456</v>
      </c>
      <c r="AH197" s="2" t="s">
        <v>118</v>
      </c>
      <c r="AI197" s="2" t="s">
        <v>2856</v>
      </c>
      <c r="AJ197" s="2" t="s">
        <v>2857</v>
      </c>
      <c r="AK197" s="2" t="s">
        <v>2858</v>
      </c>
      <c r="AL197" s="2" t="s">
        <v>79</v>
      </c>
      <c r="AM197" s="2" t="s">
        <v>79</v>
      </c>
      <c r="AN197" s="2" t="s">
        <v>79</v>
      </c>
      <c r="AO197" s="2" t="s">
        <v>79</v>
      </c>
      <c r="AP197" s="2" t="s">
        <v>94</v>
      </c>
      <c r="AQ197" s="2" t="s">
        <v>445</v>
      </c>
      <c r="AR197" s="2" t="s">
        <v>118</v>
      </c>
      <c r="AS197" s="2" t="s">
        <v>3305</v>
      </c>
      <c r="AT197" s="2" t="s">
        <v>79</v>
      </c>
      <c r="AU197" s="2" t="s">
        <v>79</v>
      </c>
      <c r="AV197" s="2" t="s">
        <v>79</v>
      </c>
      <c r="AW197" s="2" t="s">
        <v>79</v>
      </c>
      <c r="AX197" s="2" t="s">
        <v>79</v>
      </c>
      <c r="AY197" s="2" t="s">
        <v>79</v>
      </c>
      <c r="AZ197" s="2" t="s">
        <v>79</v>
      </c>
      <c r="BA197" s="2" t="s">
        <v>79</v>
      </c>
      <c r="BB197" s="2" t="s">
        <v>79</v>
      </c>
      <c r="BC197" s="2" t="s">
        <v>79</v>
      </c>
      <c r="BD197" s="2" t="s">
        <v>79</v>
      </c>
      <c r="BE197" s="2" t="s">
        <v>79</v>
      </c>
      <c r="BF197" s="2" t="s">
        <v>79</v>
      </c>
      <c r="BG197" s="2" t="s">
        <v>79</v>
      </c>
      <c r="BH197" s="2" t="s">
        <v>79</v>
      </c>
      <c r="BI197" s="2" t="s">
        <v>79</v>
      </c>
      <c r="BJ197" s="2" t="s">
        <v>2859</v>
      </c>
      <c r="BK197" s="2" t="s">
        <v>2860</v>
      </c>
      <c r="BL197" s="2" t="s">
        <v>130</v>
      </c>
      <c r="BM197" s="2" t="s">
        <v>127</v>
      </c>
      <c r="BN197" s="2" t="s">
        <v>2861</v>
      </c>
      <c r="BO197" s="2" t="s">
        <v>2862</v>
      </c>
      <c r="BP197" s="2" t="s">
        <v>122</v>
      </c>
      <c r="BQ197" s="2" t="s">
        <v>99</v>
      </c>
      <c r="BR197" s="2" t="s">
        <v>2863</v>
      </c>
      <c r="BS197" s="2" t="s">
        <v>79</v>
      </c>
      <c r="BT197" s="2" t="s">
        <v>118</v>
      </c>
      <c r="BU197" s="2" t="s">
        <v>2864</v>
      </c>
      <c r="BV197" s="2" t="s">
        <v>2447</v>
      </c>
      <c r="BW197" s="2" t="s">
        <v>105</v>
      </c>
      <c r="BX197" s="2" t="s">
        <v>134</v>
      </c>
      <c r="BY197" s="2">
        <v>2500</v>
      </c>
      <c r="BZ197" s="2">
        <v>400</v>
      </c>
      <c r="CA197" s="2">
        <v>2000000</v>
      </c>
      <c r="CB197" s="2">
        <v>0</v>
      </c>
      <c r="CC197" s="2">
        <v>4</v>
      </c>
      <c r="CD197" s="3">
        <f>_xlfn.IFNA(VLOOKUP(M197,Sheet1!$B$4:$D$10,2,FALSE),"")</f>
        <v>121</v>
      </c>
      <c r="CE197" s="3">
        <f>_xlfn.IFNA(VLOOKUP(M197,Sheet1!$B$4:$D$10,3,FALSE),"")</f>
        <v>121</v>
      </c>
      <c r="CF197" s="3" t="str">
        <f t="shared" si="6"/>
        <v>tidak</v>
      </c>
      <c r="CG197" s="3" t="str">
        <f t="shared" si="7"/>
        <v>tidak</v>
      </c>
    </row>
    <row r="198" spans="1:85" x14ac:dyDescent="0.25">
      <c r="A198" s="2">
        <v>197</v>
      </c>
      <c r="B198" s="2">
        <v>21210794</v>
      </c>
      <c r="C198" s="2" t="s">
        <v>2865</v>
      </c>
      <c r="D198" s="2" t="s">
        <v>75</v>
      </c>
      <c r="E198" s="2" t="s">
        <v>76</v>
      </c>
      <c r="F198" s="2" t="s">
        <v>1976</v>
      </c>
      <c r="G198" s="2">
        <v>2101</v>
      </c>
      <c r="H198" s="2" t="s">
        <v>3919</v>
      </c>
      <c r="I198" s="2" t="s">
        <v>3910</v>
      </c>
      <c r="J198" s="2" t="str">
        <f>IF(AND(K198=0,L198=0)=TRUE,"",IF(AND(K198&gt;0,L198&gt;0)=TRUE,VLOOKUP(LEFT(L198,4)*1,[1]PRODI_2019!$D$2:$E$70,2,FALSE),M198))</f>
        <v>KEPERAWATAN D3</v>
      </c>
      <c r="K198" s="2">
        <f>_xlfn.IFNA(VLOOKUP(B198,[2]Data!$J$2:$K$224,1,FALSE),0)</f>
        <v>21210794</v>
      </c>
      <c r="L198" s="2">
        <f>_xlfn.IFNA(VLOOKUP(B198,[2]Data!$J$2:$K$224,2,FALSE),0)</f>
        <v>8801210034</v>
      </c>
      <c r="M198" s="2" t="s">
        <v>1977</v>
      </c>
      <c r="N198" s="2" t="s">
        <v>79</v>
      </c>
      <c r="O198" s="2" t="s">
        <v>79</v>
      </c>
      <c r="P198" s="2" t="s">
        <v>2866</v>
      </c>
      <c r="Q198" s="2" t="s">
        <v>81</v>
      </c>
      <c r="R198" s="2" t="s">
        <v>82</v>
      </c>
      <c r="S198" s="2" t="s">
        <v>221</v>
      </c>
      <c r="T198" s="2" t="s">
        <v>2867</v>
      </c>
      <c r="U198" s="2" t="s">
        <v>138</v>
      </c>
      <c r="V198" s="2" t="s">
        <v>161</v>
      </c>
      <c r="W198" s="2">
        <v>2021</v>
      </c>
      <c r="X198" s="2"/>
      <c r="Y198" s="2"/>
      <c r="Z198" s="2"/>
      <c r="AA198" s="2"/>
      <c r="AB198" s="2"/>
      <c r="AC198" s="2"/>
      <c r="AD198" s="2" t="s">
        <v>2868</v>
      </c>
      <c r="AE198" s="2" t="s">
        <v>79</v>
      </c>
      <c r="AF198" s="2" t="s">
        <v>2869</v>
      </c>
      <c r="AG198" s="2" t="s">
        <v>2011</v>
      </c>
      <c r="AH198" s="2" t="s">
        <v>165</v>
      </c>
      <c r="AI198" s="2" t="s">
        <v>2870</v>
      </c>
      <c r="AJ198" s="2" t="s">
        <v>2871</v>
      </c>
      <c r="AK198" s="2" t="s">
        <v>2872</v>
      </c>
      <c r="AL198" s="2" t="s">
        <v>79</v>
      </c>
      <c r="AM198" s="2" t="s">
        <v>79</v>
      </c>
      <c r="AN198" s="2" t="s">
        <v>79</v>
      </c>
      <c r="AO198" s="2" t="s">
        <v>79</v>
      </c>
      <c r="AP198" s="2" t="s">
        <v>145</v>
      </c>
      <c r="AQ198" s="2" t="s">
        <v>2873</v>
      </c>
      <c r="AR198" s="2" t="s">
        <v>165</v>
      </c>
      <c r="AS198" s="2" t="s">
        <v>3305</v>
      </c>
      <c r="AT198" s="2" t="s">
        <v>79</v>
      </c>
      <c r="AU198" s="2" t="s">
        <v>79</v>
      </c>
      <c r="AV198" s="2" t="s">
        <v>79</v>
      </c>
      <c r="AW198" s="2" t="s">
        <v>79</v>
      </c>
      <c r="AX198" s="2" t="s">
        <v>79</v>
      </c>
      <c r="AY198" s="2" t="s">
        <v>79</v>
      </c>
      <c r="AZ198" s="2" t="s">
        <v>79</v>
      </c>
      <c r="BA198" s="2" t="s">
        <v>79</v>
      </c>
      <c r="BB198" s="2" t="s">
        <v>79</v>
      </c>
      <c r="BC198" s="2" t="s">
        <v>79</v>
      </c>
      <c r="BD198" s="2" t="s">
        <v>79</v>
      </c>
      <c r="BE198" s="2" t="s">
        <v>79</v>
      </c>
      <c r="BF198" s="2" t="s">
        <v>79</v>
      </c>
      <c r="BG198" s="2" t="s">
        <v>79</v>
      </c>
      <c r="BH198" s="2" t="s">
        <v>79</v>
      </c>
      <c r="BI198" s="2" t="s">
        <v>79</v>
      </c>
      <c r="BJ198" s="2" t="s">
        <v>2874</v>
      </c>
      <c r="BK198" s="2" t="s">
        <v>2875</v>
      </c>
      <c r="BL198" s="2" t="s">
        <v>844</v>
      </c>
      <c r="BM198" s="2" t="s">
        <v>99</v>
      </c>
      <c r="BN198" s="2" t="s">
        <v>2876</v>
      </c>
      <c r="BO198" s="2" t="s">
        <v>2877</v>
      </c>
      <c r="BP198" s="2" t="s">
        <v>122</v>
      </c>
      <c r="BQ198" s="2" t="s">
        <v>152</v>
      </c>
      <c r="BR198" s="2" t="s">
        <v>2878</v>
      </c>
      <c r="BS198" s="2" t="s">
        <v>79</v>
      </c>
      <c r="BT198" s="2" t="s">
        <v>165</v>
      </c>
      <c r="BU198" s="2" t="s">
        <v>2879</v>
      </c>
      <c r="BV198" s="2" t="s">
        <v>308</v>
      </c>
      <c r="BW198" s="2" t="s">
        <v>105</v>
      </c>
      <c r="BX198" s="2" t="s">
        <v>106</v>
      </c>
      <c r="BY198" s="2">
        <v>60</v>
      </c>
      <c r="BZ198" s="2">
        <v>400</v>
      </c>
      <c r="CA198" s="2">
        <v>2000000</v>
      </c>
      <c r="CB198" s="2">
        <v>0</v>
      </c>
      <c r="CC198" s="2">
        <v>3</v>
      </c>
      <c r="CD198" s="3">
        <f>_xlfn.IFNA(VLOOKUP(M198,Sheet1!$B$4:$D$10,2,FALSE),"")</f>
        <v>121</v>
      </c>
      <c r="CE198" s="3">
        <f>_xlfn.IFNA(VLOOKUP(M198,Sheet1!$B$4:$D$10,3,FALSE),"")</f>
        <v>121</v>
      </c>
      <c r="CF198" s="3" t="str">
        <f t="shared" si="6"/>
        <v>lulus</v>
      </c>
      <c r="CG198" s="3" t="str">
        <f t="shared" si="7"/>
        <v>diterima</v>
      </c>
    </row>
    <row r="199" spans="1:85" x14ac:dyDescent="0.25">
      <c r="A199" s="2">
        <v>198</v>
      </c>
      <c r="B199" s="2">
        <v>21210811</v>
      </c>
      <c r="C199" s="2" t="s">
        <v>2880</v>
      </c>
      <c r="D199" s="2" t="s">
        <v>75</v>
      </c>
      <c r="E199" s="2" t="s">
        <v>76</v>
      </c>
      <c r="F199" s="2" t="s">
        <v>1976</v>
      </c>
      <c r="G199" s="2">
        <v>2101</v>
      </c>
      <c r="H199" s="2" t="s">
        <v>3919</v>
      </c>
      <c r="I199" s="2" t="s">
        <v>3910</v>
      </c>
      <c r="J199" s="2" t="str">
        <f>IF(AND(K199=0,L199=0)=TRUE,"",IF(AND(K199&gt;0,L199&gt;0)=TRUE,VLOOKUP(LEFT(L199,4)*1,[1]PRODI_2019!$D$2:$E$70,2,FALSE),M199))</f>
        <v>KEPERAWATAN D3</v>
      </c>
      <c r="K199" s="2">
        <f>_xlfn.IFNA(VLOOKUP(B199,[2]Data!$J$2:$K$224,1,FALSE),0)</f>
        <v>21210811</v>
      </c>
      <c r="L199" s="2">
        <f>_xlfn.IFNA(VLOOKUP(B199,[2]Data!$J$2:$K$224,2,FALSE),0)</f>
        <v>8801210015</v>
      </c>
      <c r="M199" s="2" t="s">
        <v>1977</v>
      </c>
      <c r="N199" s="2" t="s">
        <v>79</v>
      </c>
      <c r="O199" s="2" t="s">
        <v>79</v>
      </c>
      <c r="P199" s="2" t="s">
        <v>2866</v>
      </c>
      <c r="Q199" s="2" t="s">
        <v>81</v>
      </c>
      <c r="R199" s="2" t="s">
        <v>82</v>
      </c>
      <c r="S199" s="2" t="s">
        <v>202</v>
      </c>
      <c r="T199" s="2" t="s">
        <v>468</v>
      </c>
      <c r="U199" s="2" t="s">
        <v>160</v>
      </c>
      <c r="V199" s="2" t="s">
        <v>161</v>
      </c>
      <c r="W199" s="2">
        <v>2021</v>
      </c>
      <c r="X199" s="2">
        <v>85</v>
      </c>
      <c r="Y199" s="2">
        <v>85</v>
      </c>
      <c r="Z199" s="2">
        <v>90</v>
      </c>
      <c r="AA199" s="2"/>
      <c r="AB199" s="2"/>
      <c r="AC199" s="2"/>
      <c r="AD199" s="2" t="s">
        <v>2881</v>
      </c>
      <c r="AE199" s="2" t="s">
        <v>79</v>
      </c>
      <c r="AF199" s="2" t="s">
        <v>2882</v>
      </c>
      <c r="AG199" s="2" t="s">
        <v>1857</v>
      </c>
      <c r="AH199" s="2" t="s">
        <v>165</v>
      </c>
      <c r="AI199" s="2" t="s">
        <v>2883</v>
      </c>
      <c r="AJ199" s="2" t="s">
        <v>2884</v>
      </c>
      <c r="AK199" s="2" t="s">
        <v>2885</v>
      </c>
      <c r="AL199" s="2" t="s">
        <v>79</v>
      </c>
      <c r="AM199" s="2" t="s">
        <v>79</v>
      </c>
      <c r="AN199" s="2" t="s">
        <v>79</v>
      </c>
      <c r="AO199" s="2" t="s">
        <v>79</v>
      </c>
      <c r="AP199" s="2" t="s">
        <v>145</v>
      </c>
      <c r="AQ199" s="2" t="s">
        <v>2886</v>
      </c>
      <c r="AR199" s="2" t="s">
        <v>165</v>
      </c>
      <c r="AS199" s="2" t="s">
        <v>3305</v>
      </c>
      <c r="AT199" s="2" t="s">
        <v>79</v>
      </c>
      <c r="AU199" s="2" t="s">
        <v>79</v>
      </c>
      <c r="AV199" s="2" t="s">
        <v>79</v>
      </c>
      <c r="AW199" s="2" t="s">
        <v>79</v>
      </c>
      <c r="AX199" s="2" t="s">
        <v>79</v>
      </c>
      <c r="AY199" s="2" t="s">
        <v>79</v>
      </c>
      <c r="AZ199" s="2" t="s">
        <v>79</v>
      </c>
      <c r="BA199" s="2" t="s">
        <v>79</v>
      </c>
      <c r="BB199" s="2" t="s">
        <v>79</v>
      </c>
      <c r="BC199" s="2" t="s">
        <v>79</v>
      </c>
      <c r="BD199" s="2" t="s">
        <v>79</v>
      </c>
      <c r="BE199" s="2" t="s">
        <v>79</v>
      </c>
      <c r="BF199" s="2" t="s">
        <v>79</v>
      </c>
      <c r="BG199" s="2" t="s">
        <v>79</v>
      </c>
      <c r="BH199" s="2" t="s">
        <v>79</v>
      </c>
      <c r="BI199" s="2" t="s">
        <v>79</v>
      </c>
      <c r="BJ199" s="2" t="s">
        <v>2887</v>
      </c>
      <c r="BK199" s="2" t="s">
        <v>2888</v>
      </c>
      <c r="BL199" s="2" t="s">
        <v>190</v>
      </c>
      <c r="BM199" s="2" t="s">
        <v>127</v>
      </c>
      <c r="BN199" s="2" t="s">
        <v>2889</v>
      </c>
      <c r="BO199" s="2" t="s">
        <v>2890</v>
      </c>
      <c r="BP199" s="2" t="s">
        <v>122</v>
      </c>
      <c r="BQ199" s="2" t="s">
        <v>99</v>
      </c>
      <c r="BR199" s="2" t="s">
        <v>2891</v>
      </c>
      <c r="BS199" s="2" t="s">
        <v>79</v>
      </c>
      <c r="BT199" s="2" t="s">
        <v>165</v>
      </c>
      <c r="BU199" s="2" t="s">
        <v>2892</v>
      </c>
      <c r="BV199" s="2" t="s">
        <v>369</v>
      </c>
      <c r="BW199" s="2" t="s">
        <v>105</v>
      </c>
      <c r="BX199" s="2" t="s">
        <v>177</v>
      </c>
      <c r="BY199" s="2">
        <v>200</v>
      </c>
      <c r="BZ199" s="2">
        <v>90</v>
      </c>
      <c r="CA199" s="2">
        <v>3591200</v>
      </c>
      <c r="CB199" s="2">
        <v>0</v>
      </c>
      <c r="CC199" s="2">
        <v>1</v>
      </c>
      <c r="CD199" s="3">
        <f>_xlfn.IFNA(VLOOKUP(M199,Sheet1!$B$4:$D$10,2,FALSE),"")</f>
        <v>121</v>
      </c>
      <c r="CE199" s="3">
        <f>_xlfn.IFNA(VLOOKUP(M199,Sheet1!$B$4:$D$10,3,FALSE),"")</f>
        <v>121</v>
      </c>
      <c r="CF199" s="3" t="str">
        <f t="shared" si="6"/>
        <v>lulus</v>
      </c>
      <c r="CG199" s="3" t="str">
        <f t="shared" si="7"/>
        <v>diterima</v>
      </c>
    </row>
    <row r="200" spans="1:85" x14ac:dyDescent="0.25">
      <c r="A200" s="2">
        <v>199</v>
      </c>
      <c r="B200" s="2">
        <v>21210815</v>
      </c>
      <c r="C200" s="2" t="s">
        <v>2893</v>
      </c>
      <c r="D200" s="2" t="s">
        <v>75</v>
      </c>
      <c r="E200" s="2" t="s">
        <v>76</v>
      </c>
      <c r="F200" s="2" t="s">
        <v>1976</v>
      </c>
      <c r="G200" s="2">
        <v>2101</v>
      </c>
      <c r="H200" s="2" t="s">
        <v>3919</v>
      </c>
      <c r="I200" s="2" t="s">
        <v>3910</v>
      </c>
      <c r="J200" s="2" t="str">
        <f>IF(AND(K200=0,L200=0)=TRUE,"",IF(AND(K200&gt;0,L200&gt;0)=TRUE,VLOOKUP(LEFT(L200,4)*1,[1]PRODI_2019!$D$2:$E$70,2,FALSE),M200))</f>
        <v/>
      </c>
      <c r="K200" s="2">
        <f>_xlfn.IFNA(VLOOKUP(B200,[2]Data!$J$2:$K$224,1,FALSE),0)</f>
        <v>0</v>
      </c>
      <c r="L200" s="2">
        <f>_xlfn.IFNA(VLOOKUP(B200,[2]Data!$J$2:$K$224,2,FALSE),0)</f>
        <v>0</v>
      </c>
      <c r="M200" s="2" t="s">
        <v>1977</v>
      </c>
      <c r="N200" s="2" t="s">
        <v>79</v>
      </c>
      <c r="O200" s="2" t="s">
        <v>79</v>
      </c>
      <c r="P200" s="2" t="s">
        <v>2866</v>
      </c>
      <c r="Q200" s="2" t="s">
        <v>110</v>
      </c>
      <c r="R200" s="2" t="s">
        <v>82</v>
      </c>
      <c r="S200" s="2" t="s">
        <v>310</v>
      </c>
      <c r="T200" s="2" t="s">
        <v>2894</v>
      </c>
      <c r="U200" s="2" t="s">
        <v>160</v>
      </c>
      <c r="V200" s="2" t="s">
        <v>114</v>
      </c>
      <c r="W200" s="2">
        <v>2020</v>
      </c>
      <c r="X200" s="2">
        <v>83</v>
      </c>
      <c r="Y200" s="2">
        <v>78</v>
      </c>
      <c r="Z200" s="2">
        <v>88</v>
      </c>
      <c r="AA200" s="2"/>
      <c r="AB200" s="2"/>
      <c r="AC200" s="2"/>
      <c r="AD200" s="2" t="s">
        <v>2895</v>
      </c>
      <c r="AE200" s="2" t="s">
        <v>79</v>
      </c>
      <c r="AF200" s="2" t="s">
        <v>2896</v>
      </c>
      <c r="AG200" s="2" t="s">
        <v>1322</v>
      </c>
      <c r="AH200" s="2" t="s">
        <v>118</v>
      </c>
      <c r="AI200" s="2" t="s">
        <v>2897</v>
      </c>
      <c r="AJ200" s="2" t="s">
        <v>2898</v>
      </c>
      <c r="AK200" s="2" t="s">
        <v>2899</v>
      </c>
      <c r="AL200" s="2" t="s">
        <v>122</v>
      </c>
      <c r="AM200" s="2" t="s">
        <v>79</v>
      </c>
      <c r="AN200" s="2" t="s">
        <v>79</v>
      </c>
      <c r="AO200" s="2" t="s">
        <v>79</v>
      </c>
      <c r="AP200" s="2" t="s">
        <v>94</v>
      </c>
      <c r="AQ200" s="2" t="s">
        <v>445</v>
      </c>
      <c r="AR200" s="2" t="s">
        <v>118</v>
      </c>
      <c r="AS200" s="2" t="s">
        <v>3305</v>
      </c>
      <c r="AT200" s="2" t="s">
        <v>79</v>
      </c>
      <c r="AU200" s="2" t="s">
        <v>79</v>
      </c>
      <c r="AV200" s="2" t="s">
        <v>79</v>
      </c>
      <c r="AW200" s="2" t="s">
        <v>79</v>
      </c>
      <c r="AX200" s="2" t="s">
        <v>79</v>
      </c>
      <c r="AY200" s="2" t="s">
        <v>79</v>
      </c>
      <c r="AZ200" s="2" t="s">
        <v>79</v>
      </c>
      <c r="BA200" s="2" t="s">
        <v>79</v>
      </c>
      <c r="BB200" s="2" t="s">
        <v>79</v>
      </c>
      <c r="BC200" s="2" t="s">
        <v>79</v>
      </c>
      <c r="BD200" s="2" t="s">
        <v>79</v>
      </c>
      <c r="BE200" s="2" t="s">
        <v>79</v>
      </c>
      <c r="BF200" s="2" t="s">
        <v>79</v>
      </c>
      <c r="BG200" s="2" t="s">
        <v>79</v>
      </c>
      <c r="BH200" s="2" t="s">
        <v>79</v>
      </c>
      <c r="BI200" s="2" t="s">
        <v>79</v>
      </c>
      <c r="BJ200" s="2" t="s">
        <v>2900</v>
      </c>
      <c r="BK200" s="2" t="s">
        <v>2901</v>
      </c>
      <c r="BL200" s="2" t="s">
        <v>739</v>
      </c>
      <c r="BM200" s="2" t="s">
        <v>127</v>
      </c>
      <c r="BN200" s="2" t="s">
        <v>2902</v>
      </c>
      <c r="BO200" s="2" t="s">
        <v>2903</v>
      </c>
      <c r="BP200" s="2" t="s">
        <v>739</v>
      </c>
      <c r="BQ200" s="2" t="s">
        <v>127</v>
      </c>
      <c r="BR200" s="2" t="s">
        <v>2904</v>
      </c>
      <c r="BS200" s="2" t="s">
        <v>79</v>
      </c>
      <c r="BT200" s="2" t="s">
        <v>118</v>
      </c>
      <c r="BU200" s="2" t="s">
        <v>2905</v>
      </c>
      <c r="BV200" s="2" t="s">
        <v>1574</v>
      </c>
      <c r="BW200" s="2" t="s">
        <v>105</v>
      </c>
      <c r="BX200" s="2" t="s">
        <v>106</v>
      </c>
      <c r="BY200" s="2">
        <v>442</v>
      </c>
      <c r="BZ200" s="2">
        <v>50</v>
      </c>
      <c r="CA200" s="2">
        <v>5000000</v>
      </c>
      <c r="CB200" s="2">
        <v>5000000</v>
      </c>
      <c r="CC200" s="2">
        <v>1</v>
      </c>
      <c r="CD200" s="3">
        <f>_xlfn.IFNA(VLOOKUP(M200,Sheet1!$B$4:$D$10,2,FALSE),"")</f>
        <v>121</v>
      </c>
      <c r="CE200" s="3">
        <f>_xlfn.IFNA(VLOOKUP(M200,Sheet1!$B$4:$D$10,3,FALSE),"")</f>
        <v>121</v>
      </c>
      <c r="CF200" s="3" t="str">
        <f t="shared" si="6"/>
        <v>tidak</v>
      </c>
      <c r="CG200" s="3" t="str">
        <f t="shared" si="7"/>
        <v>tidak</v>
      </c>
    </row>
    <row r="201" spans="1:85" x14ac:dyDescent="0.25">
      <c r="A201" s="2">
        <v>200</v>
      </c>
      <c r="B201" s="2">
        <v>21210824</v>
      </c>
      <c r="C201" s="2" t="s">
        <v>2906</v>
      </c>
      <c r="D201" s="2" t="s">
        <v>75</v>
      </c>
      <c r="E201" s="2" t="s">
        <v>76</v>
      </c>
      <c r="F201" s="2" t="s">
        <v>1976</v>
      </c>
      <c r="G201" s="2">
        <v>2101</v>
      </c>
      <c r="H201" s="2" t="s">
        <v>3919</v>
      </c>
      <c r="I201" s="2" t="s">
        <v>3910</v>
      </c>
      <c r="J201" s="2" t="str">
        <f>IF(AND(K201=0,L201=0)=TRUE,"",IF(AND(K201&gt;0,L201&gt;0)=TRUE,VLOOKUP(LEFT(L201,4)*1,[1]PRODI_2019!$D$2:$E$70,2,FALSE),M201))</f>
        <v/>
      </c>
      <c r="K201" s="2">
        <f>_xlfn.IFNA(VLOOKUP(B201,[2]Data!$J$2:$K$224,1,FALSE),0)</f>
        <v>0</v>
      </c>
      <c r="L201" s="2">
        <f>_xlfn.IFNA(VLOOKUP(B201,[2]Data!$J$2:$K$224,2,FALSE),0)</f>
        <v>0</v>
      </c>
      <c r="M201" s="2" t="s">
        <v>1977</v>
      </c>
      <c r="N201" s="2" t="s">
        <v>79</v>
      </c>
      <c r="O201" s="2" t="s">
        <v>79</v>
      </c>
      <c r="P201" s="2" t="s">
        <v>2866</v>
      </c>
      <c r="Q201" s="2" t="s">
        <v>81</v>
      </c>
      <c r="R201" s="2" t="s">
        <v>82</v>
      </c>
      <c r="S201" s="2" t="s">
        <v>221</v>
      </c>
      <c r="T201" s="2" t="s">
        <v>2907</v>
      </c>
      <c r="U201" s="2" t="s">
        <v>138</v>
      </c>
      <c r="V201" s="2" t="s">
        <v>161</v>
      </c>
      <c r="W201" s="2">
        <v>2020</v>
      </c>
      <c r="X201" s="2">
        <v>83</v>
      </c>
      <c r="Y201" s="2">
        <v>87</v>
      </c>
      <c r="Z201" s="2">
        <v>84</v>
      </c>
      <c r="AA201" s="2"/>
      <c r="AB201" s="2"/>
      <c r="AC201" s="2"/>
      <c r="AD201" s="2" t="s">
        <v>2908</v>
      </c>
      <c r="AE201" s="2" t="s">
        <v>79</v>
      </c>
      <c r="AF201" s="2" t="s">
        <v>2909</v>
      </c>
      <c r="AG201" s="2" t="s">
        <v>2910</v>
      </c>
      <c r="AH201" s="2" t="s">
        <v>165</v>
      </c>
      <c r="AI201" s="2" t="s">
        <v>2911</v>
      </c>
      <c r="AJ201" s="2" t="s">
        <v>2912</v>
      </c>
      <c r="AK201" s="2" t="s">
        <v>2913</v>
      </c>
      <c r="AL201" s="2" t="s">
        <v>79</v>
      </c>
      <c r="AM201" s="2" t="s">
        <v>79</v>
      </c>
      <c r="AN201" s="2" t="s">
        <v>79</v>
      </c>
      <c r="AO201" s="2" t="s">
        <v>79</v>
      </c>
      <c r="AP201" s="2" t="s">
        <v>145</v>
      </c>
      <c r="AQ201" s="2" t="s">
        <v>122</v>
      </c>
      <c r="AR201" s="2" t="s">
        <v>122</v>
      </c>
      <c r="AS201" s="2" t="s">
        <v>86</v>
      </c>
      <c r="AT201" s="2" t="s">
        <v>79</v>
      </c>
      <c r="AU201" s="2" t="s">
        <v>79</v>
      </c>
      <c r="AV201" s="2" t="s">
        <v>79</v>
      </c>
      <c r="AW201" s="2" t="s">
        <v>79</v>
      </c>
      <c r="AX201" s="2" t="s">
        <v>79</v>
      </c>
      <c r="AY201" s="2" t="s">
        <v>79</v>
      </c>
      <c r="AZ201" s="2" t="s">
        <v>79</v>
      </c>
      <c r="BA201" s="2" t="s">
        <v>79</v>
      </c>
      <c r="BB201" s="2" t="s">
        <v>79</v>
      </c>
      <c r="BC201" s="2" t="s">
        <v>79</v>
      </c>
      <c r="BD201" s="2" t="s">
        <v>79</v>
      </c>
      <c r="BE201" s="2" t="s">
        <v>79</v>
      </c>
      <c r="BF201" s="2" t="s">
        <v>79</v>
      </c>
      <c r="BG201" s="2" t="s">
        <v>79</v>
      </c>
      <c r="BH201" s="2" t="s">
        <v>79</v>
      </c>
      <c r="BI201" s="2" t="s">
        <v>79</v>
      </c>
      <c r="BJ201" s="2" t="s">
        <v>2914</v>
      </c>
      <c r="BK201" s="2" t="s">
        <v>2915</v>
      </c>
      <c r="BL201" s="2" t="s">
        <v>172</v>
      </c>
      <c r="BM201" s="2" t="s">
        <v>102</v>
      </c>
      <c r="BN201" s="2" t="s">
        <v>2916</v>
      </c>
      <c r="BO201" s="2" t="s">
        <v>2917</v>
      </c>
      <c r="BP201" s="2" t="s">
        <v>190</v>
      </c>
      <c r="BQ201" s="2" t="s">
        <v>127</v>
      </c>
      <c r="BR201" s="2" t="s">
        <v>2918</v>
      </c>
      <c r="BS201" s="2" t="s">
        <v>79</v>
      </c>
      <c r="BT201" s="2" t="s">
        <v>165</v>
      </c>
      <c r="BU201" s="2" t="s">
        <v>2919</v>
      </c>
      <c r="BV201" s="2" t="s">
        <v>998</v>
      </c>
      <c r="BW201" s="2" t="s">
        <v>105</v>
      </c>
      <c r="BX201" s="2" t="s">
        <v>134</v>
      </c>
      <c r="BY201" s="2">
        <v>230</v>
      </c>
      <c r="BZ201" s="2">
        <v>150</v>
      </c>
      <c r="CA201" s="2">
        <v>4</v>
      </c>
      <c r="CB201" s="2">
        <v>4</v>
      </c>
      <c r="CC201" s="2">
        <v>3</v>
      </c>
      <c r="CD201" s="3">
        <f>_xlfn.IFNA(VLOOKUP(M201,Sheet1!$B$4:$D$10,2,FALSE),"")</f>
        <v>121</v>
      </c>
      <c r="CE201" s="3">
        <f>_xlfn.IFNA(VLOOKUP(M201,Sheet1!$B$4:$D$10,3,FALSE),"")</f>
        <v>121</v>
      </c>
      <c r="CF201" s="3" t="str">
        <f t="shared" si="6"/>
        <v>tidak</v>
      </c>
      <c r="CG201" s="3" t="str">
        <f t="shared" si="7"/>
        <v>tidak</v>
      </c>
    </row>
    <row r="202" spans="1:85" x14ac:dyDescent="0.25">
      <c r="A202" s="2">
        <v>201</v>
      </c>
      <c r="B202" s="2">
        <v>21210831</v>
      </c>
      <c r="C202" s="2" t="s">
        <v>2920</v>
      </c>
      <c r="D202" s="2" t="s">
        <v>75</v>
      </c>
      <c r="E202" s="2" t="s">
        <v>76</v>
      </c>
      <c r="F202" s="2" t="s">
        <v>1976</v>
      </c>
      <c r="G202" s="2">
        <v>2101</v>
      </c>
      <c r="H202" s="2" t="s">
        <v>3919</v>
      </c>
      <c r="I202" s="2" t="s">
        <v>3910</v>
      </c>
      <c r="J202" s="2" t="str">
        <f>IF(AND(K202=0,L202=0)=TRUE,"",IF(AND(K202&gt;0,L202&gt;0)=TRUE,VLOOKUP(LEFT(L202,4)*1,[1]PRODI_2019!$D$2:$E$70,2,FALSE),M202))</f>
        <v/>
      </c>
      <c r="K202" s="2">
        <f>_xlfn.IFNA(VLOOKUP(B202,[2]Data!$J$2:$K$224,1,FALSE),0)</f>
        <v>0</v>
      </c>
      <c r="L202" s="2">
        <f>_xlfn.IFNA(VLOOKUP(B202,[2]Data!$J$2:$K$224,2,FALSE),0)</f>
        <v>0</v>
      </c>
      <c r="M202" s="2" t="s">
        <v>1977</v>
      </c>
      <c r="N202" s="2" t="s">
        <v>79</v>
      </c>
      <c r="O202" s="2" t="s">
        <v>79</v>
      </c>
      <c r="P202" s="2" t="s">
        <v>2866</v>
      </c>
      <c r="Q202" s="2" t="s">
        <v>81</v>
      </c>
      <c r="R202" s="2" t="s">
        <v>82</v>
      </c>
      <c r="S202" s="2" t="s">
        <v>221</v>
      </c>
      <c r="T202" s="2" t="s">
        <v>2921</v>
      </c>
      <c r="U202" s="2" t="s">
        <v>160</v>
      </c>
      <c r="V202" s="2" t="s">
        <v>161</v>
      </c>
      <c r="W202" s="2">
        <v>2021</v>
      </c>
      <c r="X202" s="2"/>
      <c r="Y202" s="2"/>
      <c r="Z202" s="2"/>
      <c r="AA202" s="2"/>
      <c r="AB202" s="2"/>
      <c r="AC202" s="2"/>
      <c r="AD202" s="2" t="s">
        <v>2922</v>
      </c>
      <c r="AE202" s="2" t="s">
        <v>79</v>
      </c>
      <c r="AF202" s="2" t="s">
        <v>2923</v>
      </c>
      <c r="AG202" s="2" t="s">
        <v>226</v>
      </c>
      <c r="AH202" s="2" t="s">
        <v>227</v>
      </c>
      <c r="AI202" s="2" t="s">
        <v>2924</v>
      </c>
      <c r="AJ202" s="2" t="s">
        <v>2925</v>
      </c>
      <c r="AK202" s="2" t="s">
        <v>2926</v>
      </c>
      <c r="AL202" s="2" t="s">
        <v>79</v>
      </c>
      <c r="AM202" s="2" t="s">
        <v>79</v>
      </c>
      <c r="AN202" s="2" t="s">
        <v>79</v>
      </c>
      <c r="AO202" s="2" t="s">
        <v>79</v>
      </c>
      <c r="AP202" s="2" t="s">
        <v>145</v>
      </c>
      <c r="AQ202" s="2" t="s">
        <v>420</v>
      </c>
      <c r="AR202" s="2" t="s">
        <v>227</v>
      </c>
      <c r="AS202" s="2" t="s">
        <v>3305</v>
      </c>
      <c r="AT202" s="2" t="s">
        <v>79</v>
      </c>
      <c r="AU202" s="2" t="s">
        <v>79</v>
      </c>
      <c r="AV202" s="2" t="s">
        <v>79</v>
      </c>
      <c r="AW202" s="2" t="s">
        <v>79</v>
      </c>
      <c r="AX202" s="2" t="s">
        <v>79</v>
      </c>
      <c r="AY202" s="2" t="s">
        <v>79</v>
      </c>
      <c r="AZ202" s="2" t="s">
        <v>79</v>
      </c>
      <c r="BA202" s="2" t="s">
        <v>79</v>
      </c>
      <c r="BB202" s="2" t="s">
        <v>79</v>
      </c>
      <c r="BC202" s="2" t="s">
        <v>79</v>
      </c>
      <c r="BD202" s="2" t="s">
        <v>79</v>
      </c>
      <c r="BE202" s="2" t="s">
        <v>79</v>
      </c>
      <c r="BF202" s="2" t="s">
        <v>79</v>
      </c>
      <c r="BG202" s="2" t="s">
        <v>79</v>
      </c>
      <c r="BH202" s="2" t="s">
        <v>79</v>
      </c>
      <c r="BI202" s="2" t="s">
        <v>79</v>
      </c>
      <c r="BJ202" s="2" t="s">
        <v>2927</v>
      </c>
      <c r="BK202" s="2" t="s">
        <v>2928</v>
      </c>
      <c r="BL202" s="2" t="s">
        <v>214</v>
      </c>
      <c r="BM202" s="2" t="s">
        <v>99</v>
      </c>
      <c r="BN202" s="2" t="s">
        <v>2929</v>
      </c>
      <c r="BO202" s="2" t="s">
        <v>2930</v>
      </c>
      <c r="BP202" s="2" t="s">
        <v>122</v>
      </c>
      <c r="BQ202" s="2" t="s">
        <v>99</v>
      </c>
      <c r="BR202" s="2" t="s">
        <v>2931</v>
      </c>
      <c r="BS202" s="2" t="s">
        <v>79</v>
      </c>
      <c r="BT202" s="2" t="s">
        <v>227</v>
      </c>
      <c r="BU202" s="2" t="s">
        <v>2932</v>
      </c>
      <c r="BV202" s="2" t="s">
        <v>807</v>
      </c>
      <c r="BW202" s="2" t="s">
        <v>210</v>
      </c>
      <c r="BX202" s="2" t="s">
        <v>134</v>
      </c>
      <c r="BY202" s="2">
        <v>90</v>
      </c>
      <c r="BZ202" s="2">
        <v>70</v>
      </c>
      <c r="CA202" s="2">
        <v>6000000</v>
      </c>
      <c r="CB202" s="2">
        <v>3000000</v>
      </c>
      <c r="CC202" s="2">
        <v>2</v>
      </c>
      <c r="CD202" s="3">
        <f>_xlfn.IFNA(VLOOKUP(M202,Sheet1!$B$4:$D$10,2,FALSE),"")</f>
        <v>121</v>
      </c>
      <c r="CE202" s="3">
        <f>_xlfn.IFNA(VLOOKUP(M202,Sheet1!$B$4:$D$10,3,FALSE),"")</f>
        <v>121</v>
      </c>
      <c r="CF202" s="3" t="str">
        <f t="shared" si="6"/>
        <v>tidak</v>
      </c>
      <c r="CG202" s="3" t="str">
        <f t="shared" si="7"/>
        <v>tidak</v>
      </c>
    </row>
    <row r="203" spans="1:85" x14ac:dyDescent="0.25">
      <c r="A203" s="2">
        <v>202</v>
      </c>
      <c r="B203" s="2">
        <v>21210835</v>
      </c>
      <c r="C203" s="2" t="s">
        <v>2933</v>
      </c>
      <c r="D203" s="2" t="s">
        <v>75</v>
      </c>
      <c r="E203" s="2" t="s">
        <v>76</v>
      </c>
      <c r="F203" s="2" t="s">
        <v>1976</v>
      </c>
      <c r="G203" s="2">
        <v>2101</v>
      </c>
      <c r="H203" s="2" t="s">
        <v>3919</v>
      </c>
      <c r="I203" s="2" t="s">
        <v>3910</v>
      </c>
      <c r="J203" s="2" t="str">
        <f>IF(AND(K203=0,L203=0)=TRUE,"",IF(AND(K203&gt;0,L203&gt;0)=TRUE,VLOOKUP(LEFT(L203,4)*1,[1]PRODI_2019!$D$2:$E$70,2,FALSE),M203))</f>
        <v>KEPERAWATAN D3</v>
      </c>
      <c r="K203" s="2">
        <f>_xlfn.IFNA(VLOOKUP(B203,[2]Data!$J$2:$K$224,1,FALSE),0)</f>
        <v>21210835</v>
      </c>
      <c r="L203" s="2">
        <f>_xlfn.IFNA(VLOOKUP(B203,[2]Data!$J$2:$K$224,2,FALSE),0)</f>
        <v>8801210060</v>
      </c>
      <c r="M203" s="2" t="s">
        <v>1977</v>
      </c>
      <c r="N203" s="2" t="s">
        <v>79</v>
      </c>
      <c r="O203" s="2" t="s">
        <v>79</v>
      </c>
      <c r="P203" s="2" t="s">
        <v>2866</v>
      </c>
      <c r="Q203" s="2" t="s">
        <v>81</v>
      </c>
      <c r="R203" s="2" t="s">
        <v>82</v>
      </c>
      <c r="S203" s="2" t="s">
        <v>339</v>
      </c>
      <c r="T203" s="2" t="s">
        <v>2934</v>
      </c>
      <c r="U203" s="2" t="s">
        <v>138</v>
      </c>
      <c r="V203" s="2" t="s">
        <v>161</v>
      </c>
      <c r="W203" s="2">
        <v>2021</v>
      </c>
      <c r="X203" s="2">
        <v>0</v>
      </c>
      <c r="Y203" s="2">
        <v>0</v>
      </c>
      <c r="Z203" s="2">
        <v>0</v>
      </c>
      <c r="AA203" s="2"/>
      <c r="AB203" s="2"/>
      <c r="AC203" s="2"/>
      <c r="AD203" s="2" t="s">
        <v>2935</v>
      </c>
      <c r="AE203" s="2" t="s">
        <v>123</v>
      </c>
      <c r="AF203" s="2" t="s">
        <v>2936</v>
      </c>
      <c r="AG203" s="2" t="s">
        <v>2937</v>
      </c>
      <c r="AH203" s="2" t="s">
        <v>186</v>
      </c>
      <c r="AI203" s="2" t="s">
        <v>2938</v>
      </c>
      <c r="AJ203" s="2" t="s">
        <v>2939</v>
      </c>
      <c r="AK203" s="2" t="s">
        <v>2940</v>
      </c>
      <c r="AL203" s="2" t="s">
        <v>79</v>
      </c>
      <c r="AM203" s="2" t="s">
        <v>123</v>
      </c>
      <c r="AN203" s="2" t="s">
        <v>123</v>
      </c>
      <c r="AO203" s="2" t="s">
        <v>123</v>
      </c>
      <c r="AP203" s="2" t="s">
        <v>233</v>
      </c>
      <c r="AQ203" s="2" t="s">
        <v>2941</v>
      </c>
      <c r="AR203" s="2" t="s">
        <v>186</v>
      </c>
      <c r="AS203" s="2" t="s">
        <v>3305</v>
      </c>
      <c r="AT203" s="2" t="s">
        <v>79</v>
      </c>
      <c r="AU203" s="2" t="s">
        <v>79</v>
      </c>
      <c r="AV203" s="2" t="s">
        <v>79</v>
      </c>
      <c r="AW203" s="2" t="s">
        <v>79</v>
      </c>
      <c r="AX203" s="2" t="s">
        <v>79</v>
      </c>
      <c r="AY203" s="2" t="s">
        <v>79</v>
      </c>
      <c r="AZ203" s="2" t="s">
        <v>79</v>
      </c>
      <c r="BA203" s="2" t="s">
        <v>79</v>
      </c>
      <c r="BB203" s="2" t="s">
        <v>79</v>
      </c>
      <c r="BC203" s="2" t="s">
        <v>79</v>
      </c>
      <c r="BD203" s="2" t="s">
        <v>79</v>
      </c>
      <c r="BE203" s="2" t="s">
        <v>79</v>
      </c>
      <c r="BF203" s="2" t="s">
        <v>79</v>
      </c>
      <c r="BG203" s="2" t="s">
        <v>79</v>
      </c>
      <c r="BH203" s="2" t="s">
        <v>79</v>
      </c>
      <c r="BI203" s="2" t="s">
        <v>79</v>
      </c>
      <c r="BJ203" s="2" t="s">
        <v>2942</v>
      </c>
      <c r="BK203" s="2" t="s">
        <v>2943</v>
      </c>
      <c r="BL203" s="2" t="s">
        <v>130</v>
      </c>
      <c r="BM203" s="2" t="s">
        <v>99</v>
      </c>
      <c r="BN203" s="2" t="s">
        <v>2944</v>
      </c>
      <c r="BO203" s="2" t="s">
        <v>2945</v>
      </c>
      <c r="BP203" s="2" t="s">
        <v>739</v>
      </c>
      <c r="BQ203" s="2" t="s">
        <v>127</v>
      </c>
      <c r="BR203" s="2" t="s">
        <v>2946</v>
      </c>
      <c r="BS203" s="2" t="s">
        <v>79</v>
      </c>
      <c r="BT203" s="2" t="s">
        <v>186</v>
      </c>
      <c r="BU203" s="2" t="s">
        <v>2947</v>
      </c>
      <c r="BV203" s="2" t="s">
        <v>308</v>
      </c>
      <c r="BW203" s="2" t="s">
        <v>105</v>
      </c>
      <c r="BX203" s="2" t="s">
        <v>177</v>
      </c>
      <c r="BY203" s="2">
        <v>440</v>
      </c>
      <c r="BZ203" s="2">
        <v>63</v>
      </c>
      <c r="CA203" s="2">
        <v>3000000</v>
      </c>
      <c r="CB203" s="2">
        <v>1000000</v>
      </c>
      <c r="CC203" s="2">
        <v>2</v>
      </c>
      <c r="CD203" s="3">
        <f>_xlfn.IFNA(VLOOKUP(M203,Sheet1!$B$4:$D$10,2,FALSE),"")</f>
        <v>121</v>
      </c>
      <c r="CE203" s="3">
        <f>_xlfn.IFNA(VLOOKUP(M203,Sheet1!$B$4:$D$10,3,FALSE),"")</f>
        <v>121</v>
      </c>
      <c r="CF203" s="3" t="str">
        <f t="shared" si="6"/>
        <v>lulus</v>
      </c>
      <c r="CG203" s="3" t="str">
        <f t="shared" si="7"/>
        <v>diterima</v>
      </c>
    </row>
    <row r="204" spans="1:85" x14ac:dyDescent="0.25">
      <c r="A204" s="2">
        <v>203</v>
      </c>
      <c r="B204" s="2">
        <v>21210837</v>
      </c>
      <c r="C204" s="2" t="s">
        <v>2948</v>
      </c>
      <c r="D204" s="2" t="s">
        <v>75</v>
      </c>
      <c r="E204" s="2" t="s">
        <v>76</v>
      </c>
      <c r="F204" s="2" t="s">
        <v>1976</v>
      </c>
      <c r="G204" s="2">
        <v>2101</v>
      </c>
      <c r="H204" s="2" t="s">
        <v>3919</v>
      </c>
      <c r="I204" s="2" t="s">
        <v>3910</v>
      </c>
      <c r="J204" s="2" t="str">
        <f>IF(AND(K204=0,L204=0)=TRUE,"",IF(AND(K204&gt;0,L204&gt;0)=TRUE,VLOOKUP(LEFT(L204,4)*1,[1]PRODI_2019!$D$2:$E$70,2,FALSE),M204))</f>
        <v>KEPERAWATAN D3</v>
      </c>
      <c r="K204" s="2">
        <f>_xlfn.IFNA(VLOOKUP(B204,[2]Data!$J$2:$K$224,1,FALSE),0)</f>
        <v>21210837</v>
      </c>
      <c r="L204" s="2">
        <f>_xlfn.IFNA(VLOOKUP(B204,[2]Data!$J$2:$K$224,2,FALSE),0)</f>
        <v>8801210029</v>
      </c>
      <c r="M204" s="2" t="s">
        <v>1977</v>
      </c>
      <c r="N204" s="2" t="s">
        <v>79</v>
      </c>
      <c r="O204" s="2" t="s">
        <v>79</v>
      </c>
      <c r="P204" s="2" t="s">
        <v>2866</v>
      </c>
      <c r="Q204" s="2" t="s">
        <v>81</v>
      </c>
      <c r="R204" s="2" t="s">
        <v>82</v>
      </c>
      <c r="S204" s="2" t="s">
        <v>221</v>
      </c>
      <c r="T204" s="2" t="s">
        <v>2949</v>
      </c>
      <c r="U204" s="2" t="s">
        <v>160</v>
      </c>
      <c r="V204" s="2" t="s">
        <v>161</v>
      </c>
      <c r="W204" s="2">
        <v>2021</v>
      </c>
      <c r="X204" s="2">
        <v>83</v>
      </c>
      <c r="Y204" s="2">
        <v>92</v>
      </c>
      <c r="Z204" s="2">
        <v>92</v>
      </c>
      <c r="AA204" s="2"/>
      <c r="AB204" s="2"/>
      <c r="AC204" s="2"/>
      <c r="AD204" s="2" t="s">
        <v>2950</v>
      </c>
      <c r="AE204" s="2" t="s">
        <v>2951</v>
      </c>
      <c r="AF204" s="2" t="s">
        <v>2952</v>
      </c>
      <c r="AG204" s="2" t="s">
        <v>2804</v>
      </c>
      <c r="AH204" s="2" t="s">
        <v>165</v>
      </c>
      <c r="AI204" s="2" t="s">
        <v>2953</v>
      </c>
      <c r="AJ204" s="2" t="s">
        <v>2954</v>
      </c>
      <c r="AK204" s="2" t="s">
        <v>2955</v>
      </c>
      <c r="AL204" s="2" t="s">
        <v>79</v>
      </c>
      <c r="AM204" s="2" t="s">
        <v>79</v>
      </c>
      <c r="AN204" s="2" t="s">
        <v>79</v>
      </c>
      <c r="AO204" s="2" t="s">
        <v>79</v>
      </c>
      <c r="AP204" s="2" t="s">
        <v>94</v>
      </c>
      <c r="AQ204" s="2" t="s">
        <v>566</v>
      </c>
      <c r="AR204" s="2" t="s">
        <v>212</v>
      </c>
      <c r="AS204" s="2" t="s">
        <v>3305</v>
      </c>
      <c r="AT204" s="2" t="s">
        <v>79</v>
      </c>
      <c r="AU204" s="2" t="s">
        <v>79</v>
      </c>
      <c r="AV204" s="2" t="s">
        <v>79</v>
      </c>
      <c r="AW204" s="2" t="s">
        <v>79</v>
      </c>
      <c r="AX204" s="2" t="s">
        <v>79</v>
      </c>
      <c r="AY204" s="2" t="s">
        <v>79</v>
      </c>
      <c r="AZ204" s="2" t="s">
        <v>79</v>
      </c>
      <c r="BA204" s="2" t="s">
        <v>79</v>
      </c>
      <c r="BB204" s="2" t="s">
        <v>79</v>
      </c>
      <c r="BC204" s="2" t="s">
        <v>79</v>
      </c>
      <c r="BD204" s="2" t="s">
        <v>79</v>
      </c>
      <c r="BE204" s="2" t="s">
        <v>79</v>
      </c>
      <c r="BF204" s="2" t="s">
        <v>79</v>
      </c>
      <c r="BG204" s="2" t="s">
        <v>79</v>
      </c>
      <c r="BH204" s="2" t="s">
        <v>79</v>
      </c>
      <c r="BI204" s="2" t="s">
        <v>79</v>
      </c>
      <c r="BJ204" s="2" t="s">
        <v>2956</v>
      </c>
      <c r="BK204" s="2" t="s">
        <v>2957</v>
      </c>
      <c r="BL204" s="2" t="s">
        <v>98</v>
      </c>
      <c r="BM204" s="2" t="s">
        <v>102</v>
      </c>
      <c r="BN204" s="2" t="s">
        <v>2958</v>
      </c>
      <c r="BO204" s="2" t="s">
        <v>2959</v>
      </c>
      <c r="BP204" s="2" t="s">
        <v>122</v>
      </c>
      <c r="BQ204" s="2" t="s">
        <v>102</v>
      </c>
      <c r="BR204" s="2" t="s">
        <v>2960</v>
      </c>
      <c r="BS204" s="2" t="s">
        <v>79</v>
      </c>
      <c r="BT204" s="2" t="s">
        <v>165</v>
      </c>
      <c r="BU204" s="2" t="s">
        <v>2961</v>
      </c>
      <c r="BV204" s="2" t="s">
        <v>1119</v>
      </c>
      <c r="BW204" s="2" t="s">
        <v>105</v>
      </c>
      <c r="BX204" s="2" t="s">
        <v>106</v>
      </c>
      <c r="BY204" s="2">
        <v>400</v>
      </c>
      <c r="BZ204" s="2">
        <v>200</v>
      </c>
      <c r="CA204" s="2">
        <v>2500000</v>
      </c>
      <c r="CB204" s="2">
        <v>0</v>
      </c>
      <c r="CC204" s="2">
        <v>3</v>
      </c>
      <c r="CD204" s="3">
        <f>_xlfn.IFNA(VLOOKUP(M204,Sheet1!$B$4:$D$10,2,FALSE),"")</f>
        <v>121</v>
      </c>
      <c r="CE204" s="3">
        <f>_xlfn.IFNA(VLOOKUP(M204,Sheet1!$B$4:$D$10,3,FALSE),"")</f>
        <v>121</v>
      </c>
      <c r="CF204" s="3" t="str">
        <f t="shared" si="6"/>
        <v>lulus</v>
      </c>
      <c r="CG204" s="3" t="str">
        <f t="shared" si="7"/>
        <v>diterima</v>
      </c>
    </row>
    <row r="205" spans="1:85" x14ac:dyDescent="0.25">
      <c r="A205" s="2">
        <v>204</v>
      </c>
      <c r="B205" s="2">
        <v>21210843</v>
      </c>
      <c r="C205" s="2" t="s">
        <v>2962</v>
      </c>
      <c r="D205" s="2" t="s">
        <v>75</v>
      </c>
      <c r="E205" s="2" t="s">
        <v>76</v>
      </c>
      <c r="F205" s="2" t="s">
        <v>1976</v>
      </c>
      <c r="G205" s="2">
        <v>2101</v>
      </c>
      <c r="H205" s="2" t="s">
        <v>3919</v>
      </c>
      <c r="I205" s="2" t="s">
        <v>3910</v>
      </c>
      <c r="J205" s="2" t="str">
        <f>IF(AND(K205=0,L205=0)=TRUE,"",IF(AND(K205&gt;0,L205&gt;0)=TRUE,VLOOKUP(LEFT(L205,4)*1,[1]PRODI_2019!$D$2:$E$70,2,FALSE),M205))</f>
        <v>KEPERAWATAN D3</v>
      </c>
      <c r="K205" s="2">
        <f>_xlfn.IFNA(VLOOKUP(B205,[2]Data!$J$2:$K$224,1,FALSE),0)</f>
        <v>21210843</v>
      </c>
      <c r="L205" s="2">
        <f>_xlfn.IFNA(VLOOKUP(B205,[2]Data!$J$2:$K$224,2,FALSE),0)</f>
        <v>8801210020</v>
      </c>
      <c r="M205" s="2" t="s">
        <v>1977</v>
      </c>
      <c r="N205" s="2" t="s">
        <v>79</v>
      </c>
      <c r="O205" s="2" t="s">
        <v>79</v>
      </c>
      <c r="P205" s="2" t="s">
        <v>2866</v>
      </c>
      <c r="Q205" s="2" t="s">
        <v>110</v>
      </c>
      <c r="R205" s="2" t="s">
        <v>82</v>
      </c>
      <c r="S205" s="2" t="s">
        <v>310</v>
      </c>
      <c r="T205" s="2" t="s">
        <v>2963</v>
      </c>
      <c r="U205" s="2" t="s">
        <v>160</v>
      </c>
      <c r="V205" s="2" t="s">
        <v>161</v>
      </c>
      <c r="W205" s="2">
        <v>2021</v>
      </c>
      <c r="X205" s="2">
        <v>80</v>
      </c>
      <c r="Y205" s="2">
        <v>88</v>
      </c>
      <c r="Z205" s="2">
        <v>87</v>
      </c>
      <c r="AA205" s="2"/>
      <c r="AB205" s="2"/>
      <c r="AC205" s="2"/>
      <c r="AD205" s="2" t="s">
        <v>2964</v>
      </c>
      <c r="AE205" s="2" t="s">
        <v>79</v>
      </c>
      <c r="AF205" s="2" t="s">
        <v>440</v>
      </c>
      <c r="AG205" s="2" t="s">
        <v>441</v>
      </c>
      <c r="AH205" s="2" t="s">
        <v>118</v>
      </c>
      <c r="AI205" s="2" t="s">
        <v>2965</v>
      </c>
      <c r="AJ205" s="2" t="s">
        <v>2966</v>
      </c>
      <c r="AK205" s="2" t="s">
        <v>2967</v>
      </c>
      <c r="AL205" s="2" t="s">
        <v>79</v>
      </c>
      <c r="AM205" s="2" t="s">
        <v>79</v>
      </c>
      <c r="AN205" s="2" t="s">
        <v>79</v>
      </c>
      <c r="AO205" s="2" t="s">
        <v>79</v>
      </c>
      <c r="AP205" s="2" t="s">
        <v>145</v>
      </c>
      <c r="AQ205" s="2" t="s">
        <v>445</v>
      </c>
      <c r="AR205" s="2" t="s">
        <v>118</v>
      </c>
      <c r="AS205" s="2" t="s">
        <v>3305</v>
      </c>
      <c r="AT205" s="2" t="s">
        <v>79</v>
      </c>
      <c r="AU205" s="2" t="s">
        <v>79</v>
      </c>
      <c r="AV205" s="2" t="s">
        <v>79</v>
      </c>
      <c r="AW205" s="2" t="s">
        <v>79</v>
      </c>
      <c r="AX205" s="2" t="s">
        <v>79</v>
      </c>
      <c r="AY205" s="2" t="s">
        <v>79</v>
      </c>
      <c r="AZ205" s="2" t="s">
        <v>79</v>
      </c>
      <c r="BA205" s="2" t="s">
        <v>79</v>
      </c>
      <c r="BB205" s="2" t="s">
        <v>79</v>
      </c>
      <c r="BC205" s="2" t="s">
        <v>79</v>
      </c>
      <c r="BD205" s="2" t="s">
        <v>79</v>
      </c>
      <c r="BE205" s="2" t="s">
        <v>79</v>
      </c>
      <c r="BF205" s="2" t="s">
        <v>79</v>
      </c>
      <c r="BG205" s="2" t="s">
        <v>79</v>
      </c>
      <c r="BH205" s="2" t="s">
        <v>79</v>
      </c>
      <c r="BI205" s="2" t="s">
        <v>79</v>
      </c>
      <c r="BJ205" s="2" t="s">
        <v>2968</v>
      </c>
      <c r="BK205" s="2" t="s">
        <v>2969</v>
      </c>
      <c r="BL205" s="2" t="s">
        <v>130</v>
      </c>
      <c r="BM205" s="2" t="s">
        <v>152</v>
      </c>
      <c r="BN205" s="2" t="s">
        <v>2970</v>
      </c>
      <c r="BO205" s="2" t="s">
        <v>2971</v>
      </c>
      <c r="BP205" s="2" t="s">
        <v>122</v>
      </c>
      <c r="BQ205" s="2" t="s">
        <v>152</v>
      </c>
      <c r="BR205" s="2" t="s">
        <v>2972</v>
      </c>
      <c r="BS205" s="2" t="s">
        <v>79</v>
      </c>
      <c r="BT205" s="2" t="s">
        <v>118</v>
      </c>
      <c r="BU205" s="2" t="s">
        <v>2973</v>
      </c>
      <c r="BV205" s="2" t="s">
        <v>1063</v>
      </c>
      <c r="BW205" s="2" t="s">
        <v>105</v>
      </c>
      <c r="BX205" s="2" t="s">
        <v>177</v>
      </c>
      <c r="BY205" s="2">
        <v>400</v>
      </c>
      <c r="BZ205" s="2">
        <v>120</v>
      </c>
      <c r="CA205" s="2">
        <v>1500000</v>
      </c>
      <c r="CB205" s="2">
        <v>0</v>
      </c>
      <c r="CC205" s="2">
        <v>3</v>
      </c>
      <c r="CD205" s="3">
        <f>_xlfn.IFNA(VLOOKUP(M205,Sheet1!$B$4:$D$10,2,FALSE),"")</f>
        <v>121</v>
      </c>
      <c r="CE205" s="3">
        <f>_xlfn.IFNA(VLOOKUP(M205,Sheet1!$B$4:$D$10,3,FALSE),"")</f>
        <v>121</v>
      </c>
      <c r="CF205" s="3" t="str">
        <f t="shared" si="6"/>
        <v>lulus</v>
      </c>
      <c r="CG205" s="3" t="str">
        <f t="shared" si="7"/>
        <v>diterima</v>
      </c>
    </row>
    <row r="206" spans="1:85" x14ac:dyDescent="0.25">
      <c r="A206" s="2">
        <v>205</v>
      </c>
      <c r="B206" s="2">
        <v>21210877</v>
      </c>
      <c r="C206" s="2" t="s">
        <v>2974</v>
      </c>
      <c r="D206" s="2" t="s">
        <v>75</v>
      </c>
      <c r="E206" s="2" t="s">
        <v>76</v>
      </c>
      <c r="F206" s="2" t="s">
        <v>1976</v>
      </c>
      <c r="G206" s="2">
        <v>2101</v>
      </c>
      <c r="H206" s="2" t="s">
        <v>3919</v>
      </c>
      <c r="I206" s="2" t="s">
        <v>3910</v>
      </c>
      <c r="J206" s="2" t="str">
        <f>IF(AND(K206=0,L206=0)=TRUE,"",IF(AND(K206&gt;0,L206&gt;0)=TRUE,VLOOKUP(LEFT(L206,4)*1,[1]PRODI_2019!$D$2:$E$70,2,FALSE),M206))</f>
        <v>KEPERAWATAN D3</v>
      </c>
      <c r="K206" s="2">
        <f>_xlfn.IFNA(VLOOKUP(B206,[2]Data!$J$2:$K$224,1,FALSE),0)</f>
        <v>21210877</v>
      </c>
      <c r="L206" s="2">
        <f>_xlfn.IFNA(VLOOKUP(B206,[2]Data!$J$2:$K$224,2,FALSE),0)</f>
        <v>8801210017</v>
      </c>
      <c r="M206" s="2" t="s">
        <v>1977</v>
      </c>
      <c r="N206" s="2" t="s">
        <v>79</v>
      </c>
      <c r="O206" s="2" t="s">
        <v>79</v>
      </c>
      <c r="P206" s="2" t="s">
        <v>2866</v>
      </c>
      <c r="Q206" s="2" t="s">
        <v>81</v>
      </c>
      <c r="R206" s="2" t="s">
        <v>82</v>
      </c>
      <c r="S206" s="2" t="s">
        <v>221</v>
      </c>
      <c r="T206" s="2" t="s">
        <v>2963</v>
      </c>
      <c r="U206" s="2" t="s">
        <v>160</v>
      </c>
      <c r="V206" s="2" t="s">
        <v>161</v>
      </c>
      <c r="W206" s="2">
        <v>2021</v>
      </c>
      <c r="X206" s="2">
        <v>82</v>
      </c>
      <c r="Y206" s="2">
        <v>79</v>
      </c>
      <c r="Z206" s="2">
        <v>82</v>
      </c>
      <c r="AA206" s="2"/>
      <c r="AB206" s="2"/>
      <c r="AC206" s="2"/>
      <c r="AD206" s="2" t="s">
        <v>2975</v>
      </c>
      <c r="AE206" s="2" t="s">
        <v>79</v>
      </c>
      <c r="AF206" s="2" t="s">
        <v>1164</v>
      </c>
      <c r="AG206" s="2" t="s">
        <v>1165</v>
      </c>
      <c r="AH206" s="2" t="s">
        <v>165</v>
      </c>
      <c r="AI206" s="2" t="s">
        <v>2976</v>
      </c>
      <c r="AJ206" s="2" t="s">
        <v>2977</v>
      </c>
      <c r="AK206" s="2" t="s">
        <v>2978</v>
      </c>
      <c r="AL206" s="2" t="s">
        <v>79</v>
      </c>
      <c r="AM206" s="2" t="s">
        <v>79</v>
      </c>
      <c r="AN206" s="2" t="s">
        <v>79</v>
      </c>
      <c r="AO206" s="2" t="s">
        <v>79</v>
      </c>
      <c r="AP206" s="2" t="s">
        <v>145</v>
      </c>
      <c r="AQ206" s="2" t="s">
        <v>1169</v>
      </c>
      <c r="AR206" s="2" t="s">
        <v>165</v>
      </c>
      <c r="AS206" s="2" t="s">
        <v>3305</v>
      </c>
      <c r="AT206" s="2" t="s">
        <v>79</v>
      </c>
      <c r="AU206" s="2" t="s">
        <v>79</v>
      </c>
      <c r="AV206" s="2" t="s">
        <v>79</v>
      </c>
      <c r="AW206" s="2" t="s">
        <v>79</v>
      </c>
      <c r="AX206" s="2" t="s">
        <v>79</v>
      </c>
      <c r="AY206" s="2" t="s">
        <v>79</v>
      </c>
      <c r="AZ206" s="2" t="s">
        <v>79</v>
      </c>
      <c r="BA206" s="2" t="s">
        <v>79</v>
      </c>
      <c r="BB206" s="2" t="s">
        <v>79</v>
      </c>
      <c r="BC206" s="2" t="s">
        <v>79</v>
      </c>
      <c r="BD206" s="2" t="s">
        <v>79</v>
      </c>
      <c r="BE206" s="2" t="s">
        <v>79</v>
      </c>
      <c r="BF206" s="2" t="s">
        <v>79</v>
      </c>
      <c r="BG206" s="2" t="s">
        <v>79</v>
      </c>
      <c r="BH206" s="2" t="s">
        <v>79</v>
      </c>
      <c r="BI206" s="2" t="s">
        <v>79</v>
      </c>
      <c r="BJ206" s="2" t="s">
        <v>2979</v>
      </c>
      <c r="BK206" s="2" t="s">
        <v>2980</v>
      </c>
      <c r="BL206" s="2" t="s">
        <v>962</v>
      </c>
      <c r="BM206" s="2" t="s">
        <v>99</v>
      </c>
      <c r="BN206" s="2" t="s">
        <v>2981</v>
      </c>
      <c r="BO206" s="2" t="s">
        <v>2982</v>
      </c>
      <c r="BP206" s="2" t="s">
        <v>122</v>
      </c>
      <c r="BQ206" s="2" t="s">
        <v>99</v>
      </c>
      <c r="BR206" s="2" t="s">
        <v>2983</v>
      </c>
      <c r="BS206" s="2" t="s">
        <v>79</v>
      </c>
      <c r="BT206" s="2" t="s">
        <v>165</v>
      </c>
      <c r="BU206" s="2" t="s">
        <v>2984</v>
      </c>
      <c r="BV206" s="2" t="s">
        <v>308</v>
      </c>
      <c r="BW206" s="2" t="s">
        <v>105</v>
      </c>
      <c r="BX206" s="2" t="s">
        <v>177</v>
      </c>
      <c r="BY206" s="2">
        <v>123</v>
      </c>
      <c r="BZ206" s="2">
        <v>0</v>
      </c>
      <c r="CA206" s="2">
        <v>2100533</v>
      </c>
      <c r="CB206" s="2">
        <v>0</v>
      </c>
      <c r="CC206" s="2">
        <v>1</v>
      </c>
      <c r="CD206" s="3">
        <f>_xlfn.IFNA(VLOOKUP(M206,Sheet1!$B$4:$D$10,2,FALSE),"")</f>
        <v>121</v>
      </c>
      <c r="CE206" s="3">
        <f>_xlfn.IFNA(VLOOKUP(M206,Sheet1!$B$4:$D$10,3,FALSE),"")</f>
        <v>121</v>
      </c>
      <c r="CF206" s="3" t="str">
        <f t="shared" si="6"/>
        <v>lulus</v>
      </c>
      <c r="CG206" s="3" t="str">
        <f t="shared" si="7"/>
        <v>diterima</v>
      </c>
    </row>
    <row r="207" spans="1:85" x14ac:dyDescent="0.25">
      <c r="A207" s="2">
        <v>206</v>
      </c>
      <c r="B207" s="2">
        <v>21210891</v>
      </c>
      <c r="C207" s="2" t="s">
        <v>2985</v>
      </c>
      <c r="D207" s="2" t="s">
        <v>75</v>
      </c>
      <c r="E207" s="2" t="s">
        <v>76</v>
      </c>
      <c r="F207" s="2" t="s">
        <v>1976</v>
      </c>
      <c r="G207" s="2">
        <v>2101</v>
      </c>
      <c r="H207" s="2" t="s">
        <v>3919</v>
      </c>
      <c r="I207" s="2" t="s">
        <v>3910</v>
      </c>
      <c r="J207" s="2" t="str">
        <f>IF(AND(K207=0,L207=0)=TRUE,"",IF(AND(K207&gt;0,L207&gt;0)=TRUE,VLOOKUP(LEFT(L207,4)*1,[1]PRODI_2019!$D$2:$E$70,2,FALSE),M207))</f>
        <v>KEPERAWATAN D3</v>
      </c>
      <c r="K207" s="2">
        <f>_xlfn.IFNA(VLOOKUP(B207,[2]Data!$J$2:$K$224,1,FALSE),0)</f>
        <v>21210891</v>
      </c>
      <c r="L207" s="2">
        <f>_xlfn.IFNA(VLOOKUP(B207,[2]Data!$J$2:$K$224,2,FALSE),0)</f>
        <v>8801210072</v>
      </c>
      <c r="M207" s="2" t="s">
        <v>1977</v>
      </c>
      <c r="N207" s="2" t="s">
        <v>79</v>
      </c>
      <c r="O207" s="2" t="s">
        <v>79</v>
      </c>
      <c r="P207" s="2" t="s">
        <v>2866</v>
      </c>
      <c r="Q207" s="2" t="s">
        <v>110</v>
      </c>
      <c r="R207" s="2" t="s">
        <v>82</v>
      </c>
      <c r="S207" s="2" t="s">
        <v>111</v>
      </c>
      <c r="T207" s="2" t="s">
        <v>1451</v>
      </c>
      <c r="U207" s="2" t="s">
        <v>160</v>
      </c>
      <c r="V207" s="2" t="s">
        <v>114</v>
      </c>
      <c r="W207" s="2">
        <v>2021</v>
      </c>
      <c r="X207" s="2">
        <v>83</v>
      </c>
      <c r="Y207" s="2">
        <v>78</v>
      </c>
      <c r="Z207" s="2">
        <v>81</v>
      </c>
      <c r="AA207" s="2"/>
      <c r="AB207" s="2"/>
      <c r="AC207" s="2"/>
      <c r="AD207" s="2" t="s">
        <v>2986</v>
      </c>
      <c r="AE207" s="2" t="s">
        <v>79</v>
      </c>
      <c r="AF207" s="2" t="s">
        <v>2987</v>
      </c>
      <c r="AG207" s="2" t="s">
        <v>1579</v>
      </c>
      <c r="AH207" s="2" t="s">
        <v>118</v>
      </c>
      <c r="AI207" s="2" t="s">
        <v>2988</v>
      </c>
      <c r="AJ207" s="2" t="s">
        <v>2989</v>
      </c>
      <c r="AK207" s="2" t="s">
        <v>2990</v>
      </c>
      <c r="AL207" s="2" t="s">
        <v>79</v>
      </c>
      <c r="AM207" s="2" t="s">
        <v>79</v>
      </c>
      <c r="AN207" s="2" t="s">
        <v>79</v>
      </c>
      <c r="AO207" s="2" t="s">
        <v>79</v>
      </c>
      <c r="AP207" s="2" t="s">
        <v>286</v>
      </c>
      <c r="AQ207" s="2" t="s">
        <v>1583</v>
      </c>
      <c r="AR207" s="2" t="s">
        <v>118</v>
      </c>
      <c r="AS207" s="2" t="s">
        <v>3305</v>
      </c>
      <c r="AT207" s="2" t="s">
        <v>79</v>
      </c>
      <c r="AU207" s="2" t="s">
        <v>79</v>
      </c>
      <c r="AV207" s="2" t="s">
        <v>79</v>
      </c>
      <c r="AW207" s="2" t="s">
        <v>79</v>
      </c>
      <c r="AX207" s="2" t="s">
        <v>79</v>
      </c>
      <c r="AY207" s="2" t="s">
        <v>79</v>
      </c>
      <c r="AZ207" s="2" t="s">
        <v>79</v>
      </c>
      <c r="BA207" s="2" t="s">
        <v>79</v>
      </c>
      <c r="BB207" s="2" t="s">
        <v>79</v>
      </c>
      <c r="BC207" s="2" t="s">
        <v>79</v>
      </c>
      <c r="BD207" s="2" t="s">
        <v>79</v>
      </c>
      <c r="BE207" s="2" t="s">
        <v>79</v>
      </c>
      <c r="BF207" s="2" t="s">
        <v>79</v>
      </c>
      <c r="BG207" s="2" t="s">
        <v>79</v>
      </c>
      <c r="BH207" s="2" t="s">
        <v>79</v>
      </c>
      <c r="BI207" s="2" t="s">
        <v>79</v>
      </c>
      <c r="BJ207" s="2" t="s">
        <v>2991</v>
      </c>
      <c r="BK207" s="2" t="s">
        <v>2992</v>
      </c>
      <c r="BL207" s="2" t="s">
        <v>130</v>
      </c>
      <c r="BM207" s="2" t="s">
        <v>99</v>
      </c>
      <c r="BN207" s="2" t="s">
        <v>2993</v>
      </c>
      <c r="BO207" s="2" t="s">
        <v>2994</v>
      </c>
      <c r="BP207" s="2" t="s">
        <v>190</v>
      </c>
      <c r="BQ207" s="2" t="s">
        <v>127</v>
      </c>
      <c r="BR207" s="2" t="s">
        <v>2995</v>
      </c>
      <c r="BS207" s="2" t="s">
        <v>79</v>
      </c>
      <c r="BT207" s="2" t="s">
        <v>118</v>
      </c>
      <c r="BU207" s="2" t="s">
        <v>2996</v>
      </c>
      <c r="BV207" s="2" t="s">
        <v>1341</v>
      </c>
      <c r="BW207" s="2" t="s">
        <v>105</v>
      </c>
      <c r="BX207" s="2" t="s">
        <v>177</v>
      </c>
      <c r="BY207" s="2">
        <v>1118</v>
      </c>
      <c r="BZ207" s="2">
        <v>60</v>
      </c>
      <c r="CA207" s="2">
        <v>1000000</v>
      </c>
      <c r="CB207" s="2">
        <v>5000000</v>
      </c>
      <c r="CC207" s="2">
        <v>2</v>
      </c>
      <c r="CD207" s="3">
        <f>_xlfn.IFNA(VLOOKUP(M207,Sheet1!$B$4:$D$10,2,FALSE),"")</f>
        <v>121</v>
      </c>
      <c r="CE207" s="3">
        <f>_xlfn.IFNA(VLOOKUP(M207,Sheet1!$B$4:$D$10,3,FALSE),"")</f>
        <v>121</v>
      </c>
      <c r="CF207" s="3" t="str">
        <f t="shared" si="6"/>
        <v>lulus</v>
      </c>
      <c r="CG207" s="3" t="str">
        <f t="shared" si="7"/>
        <v>diterima</v>
      </c>
    </row>
    <row r="208" spans="1:85" x14ac:dyDescent="0.25">
      <c r="A208" s="2">
        <v>207</v>
      </c>
      <c r="B208" s="2">
        <v>21210900</v>
      </c>
      <c r="C208" s="2" t="s">
        <v>2997</v>
      </c>
      <c r="D208" s="2" t="s">
        <v>75</v>
      </c>
      <c r="E208" s="2" t="s">
        <v>76</v>
      </c>
      <c r="F208" s="2" t="s">
        <v>1976</v>
      </c>
      <c r="G208" s="2">
        <v>2101</v>
      </c>
      <c r="H208" s="2" t="s">
        <v>3919</v>
      </c>
      <c r="I208" s="2" t="s">
        <v>3910</v>
      </c>
      <c r="J208" s="2" t="str">
        <f>IF(AND(K208=0,L208=0)=TRUE,"",IF(AND(K208&gt;0,L208&gt;0)=TRUE,VLOOKUP(LEFT(L208,4)*1,[1]PRODI_2019!$D$2:$E$70,2,FALSE),M208))</f>
        <v>KEPERAWATAN D3</v>
      </c>
      <c r="K208" s="2">
        <f>_xlfn.IFNA(VLOOKUP(B208,[2]Data!$J$2:$K$224,1,FALSE),0)</f>
        <v>21210900</v>
      </c>
      <c r="L208" s="2">
        <f>_xlfn.IFNA(VLOOKUP(B208,[2]Data!$J$2:$K$224,2,FALSE),0)</f>
        <v>8801210044</v>
      </c>
      <c r="M208" s="2" t="s">
        <v>1977</v>
      </c>
      <c r="N208" s="2" t="s">
        <v>79</v>
      </c>
      <c r="O208" s="2" t="s">
        <v>79</v>
      </c>
      <c r="P208" s="2" t="s">
        <v>2866</v>
      </c>
      <c r="Q208" s="2" t="s">
        <v>81</v>
      </c>
      <c r="R208" s="2" t="s">
        <v>82</v>
      </c>
      <c r="S208" s="2" t="s">
        <v>221</v>
      </c>
      <c r="T208" s="2" t="s">
        <v>2998</v>
      </c>
      <c r="U208" s="2" t="s">
        <v>160</v>
      </c>
      <c r="V208" s="2" t="s">
        <v>161</v>
      </c>
      <c r="W208" s="2">
        <v>2021</v>
      </c>
      <c r="X208" s="2"/>
      <c r="Y208" s="2"/>
      <c r="Z208" s="2"/>
      <c r="AA208" s="2"/>
      <c r="AB208" s="2"/>
      <c r="AC208" s="2"/>
      <c r="AD208" s="2" t="s">
        <v>2999</v>
      </c>
      <c r="AE208" s="2" t="s">
        <v>79</v>
      </c>
      <c r="AF208" s="2" t="s">
        <v>2010</v>
      </c>
      <c r="AG208" s="2" t="s">
        <v>2011</v>
      </c>
      <c r="AH208" s="2" t="s">
        <v>165</v>
      </c>
      <c r="AI208" s="2" t="s">
        <v>3000</v>
      </c>
      <c r="AJ208" s="2" t="s">
        <v>3001</v>
      </c>
      <c r="AK208" s="2" t="s">
        <v>3002</v>
      </c>
      <c r="AL208" s="2" t="s">
        <v>79</v>
      </c>
      <c r="AM208" s="2" t="s">
        <v>79</v>
      </c>
      <c r="AN208" s="2" t="s">
        <v>79</v>
      </c>
      <c r="AO208" s="2" t="s">
        <v>79</v>
      </c>
      <c r="AP208" s="2" t="s">
        <v>94</v>
      </c>
      <c r="AQ208" s="2" t="s">
        <v>959</v>
      </c>
      <c r="AR208" s="2" t="s">
        <v>165</v>
      </c>
      <c r="AS208" s="2" t="s">
        <v>3305</v>
      </c>
      <c r="AT208" s="2" t="s">
        <v>79</v>
      </c>
      <c r="AU208" s="2" t="s">
        <v>79</v>
      </c>
      <c r="AV208" s="2" t="s">
        <v>79</v>
      </c>
      <c r="AW208" s="2" t="s">
        <v>79</v>
      </c>
      <c r="AX208" s="2" t="s">
        <v>79</v>
      </c>
      <c r="AY208" s="2" t="s">
        <v>79</v>
      </c>
      <c r="AZ208" s="2" t="s">
        <v>79</v>
      </c>
      <c r="BA208" s="2" t="s">
        <v>79</v>
      </c>
      <c r="BB208" s="2" t="s">
        <v>79</v>
      </c>
      <c r="BC208" s="2" t="s">
        <v>79</v>
      </c>
      <c r="BD208" s="2" t="s">
        <v>79</v>
      </c>
      <c r="BE208" s="2" t="s">
        <v>79</v>
      </c>
      <c r="BF208" s="2" t="s">
        <v>79</v>
      </c>
      <c r="BG208" s="2" t="s">
        <v>79</v>
      </c>
      <c r="BH208" s="2" t="s">
        <v>79</v>
      </c>
      <c r="BI208" s="2" t="s">
        <v>79</v>
      </c>
      <c r="BJ208" s="2" t="s">
        <v>3003</v>
      </c>
      <c r="BK208" s="2" t="s">
        <v>3004</v>
      </c>
      <c r="BL208" s="2" t="s">
        <v>172</v>
      </c>
      <c r="BM208" s="2" t="s">
        <v>99</v>
      </c>
      <c r="BN208" s="2" t="s">
        <v>3005</v>
      </c>
      <c r="BO208" s="2" t="s">
        <v>3006</v>
      </c>
      <c r="BP208" s="2" t="s">
        <v>122</v>
      </c>
      <c r="BQ208" s="2" t="s">
        <v>99</v>
      </c>
      <c r="BR208" s="2" t="s">
        <v>2999</v>
      </c>
      <c r="BS208" s="2" t="s">
        <v>79</v>
      </c>
      <c r="BT208" s="2" t="s">
        <v>165</v>
      </c>
      <c r="BU208" s="2" t="s">
        <v>3007</v>
      </c>
      <c r="BV208" s="2" t="s">
        <v>1051</v>
      </c>
      <c r="BW208" s="2" t="s">
        <v>105</v>
      </c>
      <c r="BX208" s="2" t="s">
        <v>177</v>
      </c>
      <c r="BY208" s="2">
        <v>97</v>
      </c>
      <c r="BZ208" s="2">
        <v>70</v>
      </c>
      <c r="CA208" s="2">
        <v>5000000</v>
      </c>
      <c r="CB208" s="2">
        <v>0</v>
      </c>
      <c r="CC208" s="2">
        <v>3</v>
      </c>
      <c r="CD208" s="3">
        <f>_xlfn.IFNA(VLOOKUP(M208,Sheet1!$B$4:$D$10,2,FALSE),"")</f>
        <v>121</v>
      </c>
      <c r="CE208" s="3">
        <f>_xlfn.IFNA(VLOOKUP(M208,Sheet1!$B$4:$D$10,3,FALSE),"")</f>
        <v>121</v>
      </c>
      <c r="CF208" s="3" t="str">
        <f t="shared" si="6"/>
        <v>lulus</v>
      </c>
      <c r="CG208" s="3" t="str">
        <f t="shared" si="7"/>
        <v>diterima</v>
      </c>
    </row>
    <row r="209" spans="1:85" x14ac:dyDescent="0.25">
      <c r="A209" s="2">
        <v>208</v>
      </c>
      <c r="B209" s="2">
        <v>21210905</v>
      </c>
      <c r="C209" s="2" t="s">
        <v>3008</v>
      </c>
      <c r="D209" s="2" t="s">
        <v>75</v>
      </c>
      <c r="E209" s="2" t="s">
        <v>76</v>
      </c>
      <c r="F209" s="2" t="s">
        <v>1976</v>
      </c>
      <c r="G209" s="2">
        <v>2101</v>
      </c>
      <c r="H209" s="2" t="s">
        <v>3919</v>
      </c>
      <c r="I209" s="2" t="s">
        <v>3910</v>
      </c>
      <c r="J209" s="2" t="str">
        <f>IF(AND(K209=0,L209=0)=TRUE,"",IF(AND(K209&gt;0,L209&gt;0)=TRUE,VLOOKUP(LEFT(L209,4)*1,[1]PRODI_2019!$D$2:$E$70,2,FALSE),M209))</f>
        <v>KEPERAWATAN D3</v>
      </c>
      <c r="K209" s="2">
        <f>_xlfn.IFNA(VLOOKUP(B209,[2]Data!$J$2:$K$224,1,FALSE),0)</f>
        <v>21210905</v>
      </c>
      <c r="L209" s="2">
        <f>_xlfn.IFNA(VLOOKUP(B209,[2]Data!$J$2:$K$224,2,FALSE),0)</f>
        <v>8801210026</v>
      </c>
      <c r="M209" s="2" t="s">
        <v>1977</v>
      </c>
      <c r="N209" s="2" t="s">
        <v>79</v>
      </c>
      <c r="O209" s="2" t="s">
        <v>79</v>
      </c>
      <c r="P209" s="2" t="s">
        <v>2866</v>
      </c>
      <c r="Q209" s="2" t="s">
        <v>81</v>
      </c>
      <c r="R209" s="2" t="s">
        <v>82</v>
      </c>
      <c r="S209" s="2" t="s">
        <v>713</v>
      </c>
      <c r="T209" s="2" t="s">
        <v>3009</v>
      </c>
      <c r="U209" s="2" t="s">
        <v>160</v>
      </c>
      <c r="V209" s="2" t="s">
        <v>161</v>
      </c>
      <c r="W209" s="2">
        <v>2021</v>
      </c>
      <c r="X209" s="2"/>
      <c r="Y209" s="2"/>
      <c r="Z209" s="2"/>
      <c r="AA209" s="2"/>
      <c r="AB209" s="2"/>
      <c r="AC209" s="2"/>
      <c r="AD209" s="2" t="s">
        <v>3010</v>
      </c>
      <c r="AE209" s="2" t="s">
        <v>79</v>
      </c>
      <c r="AF209" s="2" t="s">
        <v>3011</v>
      </c>
      <c r="AG209" s="2" t="s">
        <v>3012</v>
      </c>
      <c r="AH209" s="2" t="s">
        <v>972</v>
      </c>
      <c r="AI209" s="2" t="s">
        <v>3013</v>
      </c>
      <c r="AJ209" s="2" t="s">
        <v>3014</v>
      </c>
      <c r="AK209" s="2" t="s">
        <v>3015</v>
      </c>
      <c r="AL209" s="2" t="s">
        <v>79</v>
      </c>
      <c r="AM209" s="2" t="s">
        <v>79</v>
      </c>
      <c r="AN209" s="2" t="s">
        <v>79</v>
      </c>
      <c r="AO209" s="2" t="s">
        <v>79</v>
      </c>
      <c r="AP209" s="2" t="s">
        <v>145</v>
      </c>
      <c r="AQ209" s="2" t="s">
        <v>3016</v>
      </c>
      <c r="AR209" s="2" t="s">
        <v>972</v>
      </c>
      <c r="AS209" s="2" t="s">
        <v>3924</v>
      </c>
      <c r="AT209" s="2" t="s">
        <v>79</v>
      </c>
      <c r="AU209" s="2" t="s">
        <v>79</v>
      </c>
      <c r="AV209" s="2" t="s">
        <v>79</v>
      </c>
      <c r="AW209" s="2" t="s">
        <v>79</v>
      </c>
      <c r="AX209" s="2" t="s">
        <v>79</v>
      </c>
      <c r="AY209" s="2" t="s">
        <v>79</v>
      </c>
      <c r="AZ209" s="2" t="s">
        <v>79</v>
      </c>
      <c r="BA209" s="2" t="s">
        <v>79</v>
      </c>
      <c r="BB209" s="2" t="s">
        <v>79</v>
      </c>
      <c r="BC209" s="2" t="s">
        <v>79</v>
      </c>
      <c r="BD209" s="2" t="s">
        <v>79</v>
      </c>
      <c r="BE209" s="2" t="s">
        <v>79</v>
      </c>
      <c r="BF209" s="2" t="s">
        <v>79</v>
      </c>
      <c r="BG209" s="2" t="s">
        <v>79</v>
      </c>
      <c r="BH209" s="2" t="s">
        <v>79</v>
      </c>
      <c r="BI209" s="2" t="s">
        <v>79</v>
      </c>
      <c r="BJ209" s="2" t="s">
        <v>3017</v>
      </c>
      <c r="BK209" s="2" t="s">
        <v>3018</v>
      </c>
      <c r="BL209" s="2" t="s">
        <v>122</v>
      </c>
      <c r="BM209" s="2" t="s">
        <v>272</v>
      </c>
      <c r="BN209" s="2" t="s">
        <v>3019</v>
      </c>
      <c r="BO209" s="2" t="s">
        <v>3020</v>
      </c>
      <c r="BP209" s="2" t="s">
        <v>1490</v>
      </c>
      <c r="BQ209" s="2" t="s">
        <v>380</v>
      </c>
      <c r="BR209" s="2" t="s">
        <v>3021</v>
      </c>
      <c r="BS209" s="2" t="s">
        <v>79</v>
      </c>
      <c r="BT209" s="2" t="s">
        <v>972</v>
      </c>
      <c r="BU209" s="2" t="s">
        <v>3022</v>
      </c>
      <c r="BV209" s="2" t="s">
        <v>807</v>
      </c>
      <c r="BW209" s="2" t="s">
        <v>276</v>
      </c>
      <c r="BX209" s="2" t="s">
        <v>134</v>
      </c>
      <c r="BY209" s="2">
        <v>72</v>
      </c>
      <c r="BZ209" s="2">
        <v>54</v>
      </c>
      <c r="CA209" s="2">
        <v>10000000</v>
      </c>
      <c r="CB209" s="2">
        <v>3000000</v>
      </c>
      <c r="CC209" s="2">
        <v>1</v>
      </c>
      <c r="CD209" s="3">
        <f>_xlfn.IFNA(VLOOKUP(M209,Sheet1!$B$4:$D$10,2,FALSE),"")</f>
        <v>121</v>
      </c>
      <c r="CE209" s="3">
        <f>_xlfn.IFNA(VLOOKUP(M209,Sheet1!$B$4:$D$10,3,FALSE),"")</f>
        <v>121</v>
      </c>
      <c r="CF209" s="3" t="str">
        <f t="shared" si="6"/>
        <v>lulus</v>
      </c>
      <c r="CG209" s="3" t="str">
        <f t="shared" si="7"/>
        <v>diterima</v>
      </c>
    </row>
    <row r="210" spans="1:85" x14ac:dyDescent="0.25">
      <c r="A210" s="2">
        <v>209</v>
      </c>
      <c r="B210" s="2">
        <v>21210918</v>
      </c>
      <c r="C210" s="2" t="s">
        <v>3023</v>
      </c>
      <c r="D210" s="2" t="s">
        <v>75</v>
      </c>
      <c r="E210" s="2" t="s">
        <v>76</v>
      </c>
      <c r="F210" s="2" t="s">
        <v>1976</v>
      </c>
      <c r="G210" s="2">
        <v>2101</v>
      </c>
      <c r="H210" s="2" t="s">
        <v>3919</v>
      </c>
      <c r="I210" s="2" t="s">
        <v>3910</v>
      </c>
      <c r="J210" s="2" t="str">
        <f>IF(AND(K210=0,L210=0)=TRUE,"",IF(AND(K210&gt;0,L210&gt;0)=TRUE,VLOOKUP(LEFT(L210,4)*1,[1]PRODI_2019!$D$2:$E$70,2,FALSE),M210))</f>
        <v>KEPERAWATAN D3</v>
      </c>
      <c r="K210" s="2">
        <f>_xlfn.IFNA(VLOOKUP(B210,[2]Data!$J$2:$K$224,1,FALSE),0)</f>
        <v>21210918</v>
      </c>
      <c r="L210" s="2">
        <f>_xlfn.IFNA(VLOOKUP(B210,[2]Data!$J$2:$K$224,2,FALSE),0)</f>
        <v>8801210064</v>
      </c>
      <c r="M210" s="2" t="s">
        <v>1977</v>
      </c>
      <c r="N210" s="2" t="s">
        <v>79</v>
      </c>
      <c r="O210" s="2" t="s">
        <v>79</v>
      </c>
      <c r="P210" s="2" t="s">
        <v>2866</v>
      </c>
      <c r="Q210" s="2" t="s">
        <v>81</v>
      </c>
      <c r="R210" s="2" t="s">
        <v>82</v>
      </c>
      <c r="S210" s="2" t="s">
        <v>83</v>
      </c>
      <c r="T210" s="2" t="s">
        <v>2271</v>
      </c>
      <c r="U210" s="2" t="s">
        <v>160</v>
      </c>
      <c r="V210" s="2" t="s">
        <v>161</v>
      </c>
      <c r="W210" s="2">
        <v>2021</v>
      </c>
      <c r="X210" s="2">
        <v>86</v>
      </c>
      <c r="Y210" s="2">
        <v>84</v>
      </c>
      <c r="Z210" s="2">
        <v>92</v>
      </c>
      <c r="AA210" s="2"/>
      <c r="AB210" s="2"/>
      <c r="AC210" s="2"/>
      <c r="AD210" s="2" t="s">
        <v>3024</v>
      </c>
      <c r="AE210" s="2" t="s">
        <v>710</v>
      </c>
      <c r="AF210" s="2" t="s">
        <v>3025</v>
      </c>
      <c r="AG210" s="2" t="s">
        <v>359</v>
      </c>
      <c r="AH210" s="2" t="s">
        <v>90</v>
      </c>
      <c r="AI210" s="2" t="s">
        <v>3026</v>
      </c>
      <c r="AJ210" s="2" t="s">
        <v>3027</v>
      </c>
      <c r="AK210" s="2" t="s">
        <v>3028</v>
      </c>
      <c r="AL210" s="2" t="s">
        <v>79</v>
      </c>
      <c r="AM210" s="2" t="s">
        <v>3029</v>
      </c>
      <c r="AN210" s="2" t="s">
        <v>123</v>
      </c>
      <c r="AO210" s="2" t="s">
        <v>123</v>
      </c>
      <c r="AP210" s="2" t="s">
        <v>145</v>
      </c>
      <c r="AQ210" s="2" t="s">
        <v>682</v>
      </c>
      <c r="AR210" s="2" t="s">
        <v>90</v>
      </c>
      <c r="AS210" s="2" t="s">
        <v>3305</v>
      </c>
      <c r="AT210" s="2" t="s">
        <v>79</v>
      </c>
      <c r="AU210" s="2" t="s">
        <v>79</v>
      </c>
      <c r="AV210" s="2" t="s">
        <v>79</v>
      </c>
      <c r="AW210" s="2" t="s">
        <v>79</v>
      </c>
      <c r="AX210" s="2" t="s">
        <v>79</v>
      </c>
      <c r="AY210" s="2" t="s">
        <v>79</v>
      </c>
      <c r="AZ210" s="2" t="s">
        <v>79</v>
      </c>
      <c r="BA210" s="2" t="s">
        <v>79</v>
      </c>
      <c r="BB210" s="2" t="s">
        <v>79</v>
      </c>
      <c r="BC210" s="2" t="s">
        <v>79</v>
      </c>
      <c r="BD210" s="2" t="s">
        <v>79</v>
      </c>
      <c r="BE210" s="2" t="s">
        <v>79</v>
      </c>
      <c r="BF210" s="2" t="s">
        <v>79</v>
      </c>
      <c r="BG210" s="2" t="s">
        <v>79</v>
      </c>
      <c r="BH210" s="2" t="s">
        <v>79</v>
      </c>
      <c r="BI210" s="2" t="s">
        <v>79</v>
      </c>
      <c r="BJ210" s="2" t="s">
        <v>3030</v>
      </c>
      <c r="BK210" s="2" t="s">
        <v>3031</v>
      </c>
      <c r="BL210" s="2" t="s">
        <v>844</v>
      </c>
      <c r="BM210" s="2" t="s">
        <v>99</v>
      </c>
      <c r="BN210" s="2" t="s">
        <v>3032</v>
      </c>
      <c r="BO210" s="2" t="s">
        <v>3033</v>
      </c>
      <c r="BP210" s="2" t="s">
        <v>122</v>
      </c>
      <c r="BQ210" s="2" t="s">
        <v>99</v>
      </c>
      <c r="BR210" s="2" t="s">
        <v>3034</v>
      </c>
      <c r="BS210" s="2" t="s">
        <v>79</v>
      </c>
      <c r="BT210" s="2" t="s">
        <v>90</v>
      </c>
      <c r="BU210" s="2" t="s">
        <v>3035</v>
      </c>
      <c r="BV210" s="2" t="s">
        <v>308</v>
      </c>
      <c r="BW210" s="2" t="s">
        <v>105</v>
      </c>
      <c r="BX210" s="2" t="s">
        <v>177</v>
      </c>
      <c r="BY210" s="2">
        <v>84</v>
      </c>
      <c r="BZ210" s="2">
        <v>63</v>
      </c>
      <c r="CA210" s="2">
        <v>2500000</v>
      </c>
      <c r="CB210" s="2">
        <v>500000</v>
      </c>
      <c r="CC210" s="2">
        <v>3</v>
      </c>
      <c r="CD210" s="3">
        <f>_xlfn.IFNA(VLOOKUP(M210,Sheet1!$B$4:$D$10,2,FALSE),"")</f>
        <v>121</v>
      </c>
      <c r="CE210" s="3">
        <f>_xlfn.IFNA(VLOOKUP(M210,Sheet1!$B$4:$D$10,3,FALSE),"")</f>
        <v>121</v>
      </c>
      <c r="CF210" s="3" t="str">
        <f t="shared" si="6"/>
        <v>lulus</v>
      </c>
      <c r="CG210" s="3" t="str">
        <f t="shared" si="7"/>
        <v>diterima</v>
      </c>
    </row>
    <row r="211" spans="1:85" x14ac:dyDescent="0.25">
      <c r="A211" s="2">
        <v>210</v>
      </c>
      <c r="B211" s="2">
        <v>21210943</v>
      </c>
      <c r="C211" s="2" t="s">
        <v>3036</v>
      </c>
      <c r="D211" s="2" t="s">
        <v>75</v>
      </c>
      <c r="E211" s="2" t="s">
        <v>76</v>
      </c>
      <c r="F211" s="2" t="s">
        <v>1976</v>
      </c>
      <c r="G211" s="2">
        <v>2101</v>
      </c>
      <c r="H211" s="2" t="s">
        <v>3919</v>
      </c>
      <c r="I211" s="2" t="s">
        <v>3910</v>
      </c>
      <c r="J211" s="2" t="str">
        <f>IF(AND(K211=0,L211=0)=TRUE,"",IF(AND(K211&gt;0,L211&gt;0)=TRUE,VLOOKUP(LEFT(L211,4)*1,[1]PRODI_2019!$D$2:$E$70,2,FALSE),M211))</f>
        <v/>
      </c>
      <c r="K211" s="2">
        <f>_xlfn.IFNA(VLOOKUP(B211,[2]Data!$J$2:$K$224,1,FALSE),0)</f>
        <v>0</v>
      </c>
      <c r="L211" s="2">
        <f>_xlfn.IFNA(VLOOKUP(B211,[2]Data!$J$2:$K$224,2,FALSE),0)</f>
        <v>0</v>
      </c>
      <c r="M211" s="2" t="s">
        <v>1977</v>
      </c>
      <c r="N211" s="2" t="s">
        <v>79</v>
      </c>
      <c r="O211" s="2" t="s">
        <v>79</v>
      </c>
      <c r="P211" s="2" t="s">
        <v>2866</v>
      </c>
      <c r="Q211" s="2" t="s">
        <v>81</v>
      </c>
      <c r="R211" s="2" t="s">
        <v>82</v>
      </c>
      <c r="S211" s="2" t="s">
        <v>221</v>
      </c>
      <c r="T211" s="2" t="s">
        <v>2300</v>
      </c>
      <c r="U211" s="2" t="s">
        <v>138</v>
      </c>
      <c r="V211" s="2" t="s">
        <v>161</v>
      </c>
      <c r="W211" s="2">
        <v>2021</v>
      </c>
      <c r="X211" s="2"/>
      <c r="Y211" s="2"/>
      <c r="Z211" s="2"/>
      <c r="AA211" s="2"/>
      <c r="AB211" s="2"/>
      <c r="AC211" s="2"/>
      <c r="AD211" s="2" t="s">
        <v>3037</v>
      </c>
      <c r="AE211" s="2" t="s">
        <v>3037</v>
      </c>
      <c r="AF211" s="2" t="s">
        <v>1164</v>
      </c>
      <c r="AG211" s="2" t="s">
        <v>1165</v>
      </c>
      <c r="AH211" s="2" t="s">
        <v>165</v>
      </c>
      <c r="AI211" s="2" t="s">
        <v>3038</v>
      </c>
      <c r="AJ211" s="2" t="s">
        <v>3039</v>
      </c>
      <c r="AK211" s="2" t="s">
        <v>3040</v>
      </c>
      <c r="AL211" s="2" t="s">
        <v>79</v>
      </c>
      <c r="AM211" s="2" t="s">
        <v>79</v>
      </c>
      <c r="AN211" s="2" t="s">
        <v>79</v>
      </c>
      <c r="AO211" s="2" t="s">
        <v>79</v>
      </c>
      <c r="AP211" s="2" t="s">
        <v>233</v>
      </c>
      <c r="AQ211" s="2" t="s">
        <v>655</v>
      </c>
      <c r="AR211" s="2" t="s">
        <v>212</v>
      </c>
      <c r="AS211" s="2" t="s">
        <v>3305</v>
      </c>
      <c r="AT211" s="2" t="s">
        <v>79</v>
      </c>
      <c r="AU211" s="2" t="s">
        <v>79</v>
      </c>
      <c r="AV211" s="2" t="s">
        <v>79</v>
      </c>
      <c r="AW211" s="2" t="s">
        <v>79</v>
      </c>
      <c r="AX211" s="2" t="s">
        <v>79</v>
      </c>
      <c r="AY211" s="2" t="s">
        <v>79</v>
      </c>
      <c r="AZ211" s="2" t="s">
        <v>79</v>
      </c>
      <c r="BA211" s="2" t="s">
        <v>79</v>
      </c>
      <c r="BB211" s="2" t="s">
        <v>79</v>
      </c>
      <c r="BC211" s="2" t="s">
        <v>79</v>
      </c>
      <c r="BD211" s="2" t="s">
        <v>79</v>
      </c>
      <c r="BE211" s="2" t="s">
        <v>79</v>
      </c>
      <c r="BF211" s="2" t="s">
        <v>79</v>
      </c>
      <c r="BG211" s="2" t="s">
        <v>79</v>
      </c>
      <c r="BH211" s="2" t="s">
        <v>79</v>
      </c>
      <c r="BI211" s="2" t="s">
        <v>79</v>
      </c>
      <c r="BJ211" s="2" t="s">
        <v>3041</v>
      </c>
      <c r="BK211" s="2" t="s">
        <v>3042</v>
      </c>
      <c r="BL211" s="2" t="s">
        <v>130</v>
      </c>
      <c r="BM211" s="2" t="s">
        <v>127</v>
      </c>
      <c r="BN211" s="2" t="s">
        <v>3043</v>
      </c>
      <c r="BO211" s="2" t="s">
        <v>3044</v>
      </c>
      <c r="BP211" s="2" t="s">
        <v>122</v>
      </c>
      <c r="BQ211" s="2" t="s">
        <v>131</v>
      </c>
      <c r="BR211" s="2" t="s">
        <v>3037</v>
      </c>
      <c r="BS211" s="2" t="s">
        <v>79</v>
      </c>
      <c r="BT211" s="2" t="s">
        <v>165</v>
      </c>
      <c r="BU211" s="2" t="s">
        <v>3038</v>
      </c>
      <c r="BV211" s="2" t="s">
        <v>756</v>
      </c>
      <c r="BW211" s="2" t="s">
        <v>105</v>
      </c>
      <c r="BX211" s="2" t="s">
        <v>177</v>
      </c>
      <c r="BY211" s="2">
        <v>361</v>
      </c>
      <c r="BZ211" s="2">
        <v>200</v>
      </c>
      <c r="CA211" s="2">
        <v>8500000</v>
      </c>
      <c r="CB211" s="2">
        <v>0</v>
      </c>
      <c r="CC211" s="2">
        <v>2</v>
      </c>
      <c r="CD211" s="3">
        <f>_xlfn.IFNA(VLOOKUP(M211,Sheet1!$B$4:$D$10,2,FALSE),"")</f>
        <v>121</v>
      </c>
      <c r="CE211" s="3">
        <f>_xlfn.IFNA(VLOOKUP(M211,Sheet1!$B$4:$D$10,3,FALSE),"")</f>
        <v>121</v>
      </c>
      <c r="CF211" s="3" t="str">
        <f t="shared" si="6"/>
        <v>tidak</v>
      </c>
      <c r="CG211" s="3" t="str">
        <f t="shared" si="7"/>
        <v>tidak</v>
      </c>
    </row>
    <row r="212" spans="1:85" x14ac:dyDescent="0.25">
      <c r="A212" s="2">
        <v>211</v>
      </c>
      <c r="B212" s="2">
        <v>21210948</v>
      </c>
      <c r="C212" s="2" t="s">
        <v>3045</v>
      </c>
      <c r="D212" s="2" t="s">
        <v>75</v>
      </c>
      <c r="E212" s="2" t="s">
        <v>76</v>
      </c>
      <c r="F212" s="2" t="s">
        <v>1976</v>
      </c>
      <c r="G212" s="2">
        <v>2101</v>
      </c>
      <c r="H212" s="2" t="s">
        <v>3919</v>
      </c>
      <c r="I212" s="2" t="s">
        <v>3910</v>
      </c>
      <c r="J212" s="2" t="str">
        <f>IF(AND(K212=0,L212=0)=TRUE,"",IF(AND(K212&gt;0,L212&gt;0)=TRUE,VLOOKUP(LEFT(L212,4)*1,[1]PRODI_2019!$D$2:$E$70,2,FALSE),M212))</f>
        <v>KEPERAWATAN D3</v>
      </c>
      <c r="K212" s="2">
        <f>_xlfn.IFNA(VLOOKUP(B212,[2]Data!$J$2:$K$224,1,FALSE),0)</f>
        <v>21210948</v>
      </c>
      <c r="L212" s="2">
        <f>_xlfn.IFNA(VLOOKUP(B212,[2]Data!$J$2:$K$224,2,FALSE),0)</f>
        <v>8801210011</v>
      </c>
      <c r="M212" s="2" t="s">
        <v>1977</v>
      </c>
      <c r="N212" s="2" t="s">
        <v>79</v>
      </c>
      <c r="O212" s="2" t="s">
        <v>79</v>
      </c>
      <c r="P212" s="2" t="s">
        <v>2866</v>
      </c>
      <c r="Q212" s="2" t="s">
        <v>110</v>
      </c>
      <c r="R212" s="2" t="s">
        <v>82</v>
      </c>
      <c r="S212" s="2" t="s">
        <v>3046</v>
      </c>
      <c r="T212" s="2" t="s">
        <v>3047</v>
      </c>
      <c r="U212" s="2" t="s">
        <v>160</v>
      </c>
      <c r="V212" s="2" t="s">
        <v>114</v>
      </c>
      <c r="W212" s="2">
        <v>2021</v>
      </c>
      <c r="X212" s="2">
        <v>88</v>
      </c>
      <c r="Y212" s="2">
        <v>89</v>
      </c>
      <c r="Z212" s="2">
        <v>86</v>
      </c>
      <c r="AA212" s="2"/>
      <c r="AB212" s="2"/>
      <c r="AC212" s="2"/>
      <c r="AD212" s="2" t="s">
        <v>3048</v>
      </c>
      <c r="AE212" s="2" t="s">
        <v>79</v>
      </c>
      <c r="AF212" s="2" t="s">
        <v>3049</v>
      </c>
      <c r="AG212" s="2" t="s">
        <v>2011</v>
      </c>
      <c r="AH212" s="2" t="s">
        <v>165</v>
      </c>
      <c r="AI212" s="2" t="s">
        <v>3050</v>
      </c>
      <c r="AJ212" s="2" t="s">
        <v>3051</v>
      </c>
      <c r="AK212" s="2" t="s">
        <v>3052</v>
      </c>
      <c r="AL212" s="2" t="s">
        <v>79</v>
      </c>
      <c r="AM212" s="2" t="s">
        <v>79</v>
      </c>
      <c r="AN212" s="2" t="s">
        <v>79</v>
      </c>
      <c r="AO212" s="2" t="s">
        <v>79</v>
      </c>
      <c r="AP212" s="2" t="s">
        <v>145</v>
      </c>
      <c r="AQ212" s="2" t="s">
        <v>959</v>
      </c>
      <c r="AR212" s="2" t="s">
        <v>165</v>
      </c>
      <c r="AS212" s="2" t="s">
        <v>3305</v>
      </c>
      <c r="AT212" s="2" t="s">
        <v>79</v>
      </c>
      <c r="AU212" s="2" t="s">
        <v>79</v>
      </c>
      <c r="AV212" s="2" t="s">
        <v>79</v>
      </c>
      <c r="AW212" s="2" t="s">
        <v>79</v>
      </c>
      <c r="AX212" s="2" t="s">
        <v>79</v>
      </c>
      <c r="AY212" s="2" t="s">
        <v>79</v>
      </c>
      <c r="AZ212" s="2" t="s">
        <v>79</v>
      </c>
      <c r="BA212" s="2" t="s">
        <v>79</v>
      </c>
      <c r="BB212" s="2" t="s">
        <v>79</v>
      </c>
      <c r="BC212" s="2" t="s">
        <v>79</v>
      </c>
      <c r="BD212" s="2" t="s">
        <v>79</v>
      </c>
      <c r="BE212" s="2" t="s">
        <v>79</v>
      </c>
      <c r="BF212" s="2" t="s">
        <v>79</v>
      </c>
      <c r="BG212" s="2" t="s">
        <v>79</v>
      </c>
      <c r="BH212" s="2" t="s">
        <v>79</v>
      </c>
      <c r="BI212" s="2" t="s">
        <v>79</v>
      </c>
      <c r="BJ212" s="2" t="s">
        <v>3053</v>
      </c>
      <c r="BK212" s="2" t="s">
        <v>3054</v>
      </c>
      <c r="BL212" s="2" t="s">
        <v>130</v>
      </c>
      <c r="BM212" s="2" t="s">
        <v>99</v>
      </c>
      <c r="BN212" s="2" t="s">
        <v>3055</v>
      </c>
      <c r="BO212" s="2" t="s">
        <v>3056</v>
      </c>
      <c r="BP212" s="2" t="s">
        <v>1490</v>
      </c>
      <c r="BQ212" s="2" t="s">
        <v>127</v>
      </c>
      <c r="BR212" s="2" t="s">
        <v>3057</v>
      </c>
      <c r="BS212" s="2" t="s">
        <v>79</v>
      </c>
      <c r="BT212" s="2" t="s">
        <v>165</v>
      </c>
      <c r="BU212" s="2" t="s">
        <v>3058</v>
      </c>
      <c r="BV212" s="2" t="s">
        <v>1051</v>
      </c>
      <c r="BW212" s="2" t="s">
        <v>105</v>
      </c>
      <c r="BX212" s="2" t="s">
        <v>177</v>
      </c>
      <c r="BY212" s="2">
        <v>72</v>
      </c>
      <c r="BZ212" s="2">
        <v>54</v>
      </c>
      <c r="CA212" s="2">
        <v>0</v>
      </c>
      <c r="CB212" s="2">
        <v>4500000</v>
      </c>
      <c r="CC212" s="2">
        <v>2</v>
      </c>
      <c r="CD212" s="3">
        <f>_xlfn.IFNA(VLOOKUP(M212,Sheet1!$B$4:$D$10,2,FALSE),"")</f>
        <v>121</v>
      </c>
      <c r="CE212" s="3">
        <f>_xlfn.IFNA(VLOOKUP(M212,Sheet1!$B$4:$D$10,3,FALSE),"")</f>
        <v>121</v>
      </c>
      <c r="CF212" s="3" t="str">
        <f t="shared" si="6"/>
        <v>lulus</v>
      </c>
      <c r="CG212" s="3" t="str">
        <f t="shared" si="7"/>
        <v>diterima</v>
      </c>
    </row>
    <row r="213" spans="1:85" x14ac:dyDescent="0.25">
      <c r="A213" s="2">
        <v>212</v>
      </c>
      <c r="B213" s="2">
        <v>21210964</v>
      </c>
      <c r="C213" s="2" t="s">
        <v>3059</v>
      </c>
      <c r="D213" s="2" t="s">
        <v>75</v>
      </c>
      <c r="E213" s="2" t="s">
        <v>76</v>
      </c>
      <c r="F213" s="2" t="s">
        <v>1976</v>
      </c>
      <c r="G213" s="2">
        <v>2101</v>
      </c>
      <c r="H213" s="2" t="s">
        <v>3919</v>
      </c>
      <c r="I213" s="2" t="s">
        <v>3910</v>
      </c>
      <c r="J213" s="2" t="str">
        <f>IF(AND(K213=0,L213=0)=TRUE,"",IF(AND(K213&gt;0,L213&gt;0)=TRUE,VLOOKUP(LEFT(L213,4)*1,[1]PRODI_2019!$D$2:$E$70,2,FALSE),M213))</f>
        <v>KEPERAWATAN D3</v>
      </c>
      <c r="K213" s="2">
        <f>_xlfn.IFNA(VLOOKUP(B213,[2]Data!$J$2:$K$224,1,FALSE),0)</f>
        <v>21210964</v>
      </c>
      <c r="L213" s="2">
        <f>_xlfn.IFNA(VLOOKUP(B213,[2]Data!$J$2:$K$224,2,FALSE),0)</f>
        <v>8801210065</v>
      </c>
      <c r="M213" s="2" t="s">
        <v>1977</v>
      </c>
      <c r="N213" s="2" t="s">
        <v>79</v>
      </c>
      <c r="O213" s="2" t="s">
        <v>79</v>
      </c>
      <c r="P213" s="2" t="s">
        <v>2866</v>
      </c>
      <c r="Q213" s="2" t="s">
        <v>110</v>
      </c>
      <c r="R213" s="2" t="s">
        <v>82</v>
      </c>
      <c r="S213" s="2" t="s">
        <v>3060</v>
      </c>
      <c r="T213" s="2" t="s">
        <v>3061</v>
      </c>
      <c r="U213" s="2" t="s">
        <v>160</v>
      </c>
      <c r="V213" s="2" t="s">
        <v>161</v>
      </c>
      <c r="W213" s="2">
        <v>2017</v>
      </c>
      <c r="X213" s="2">
        <v>87</v>
      </c>
      <c r="Y213" s="2">
        <v>87</v>
      </c>
      <c r="Z213" s="2">
        <v>86</v>
      </c>
      <c r="AA213" s="2"/>
      <c r="AB213" s="2"/>
      <c r="AC213" s="2"/>
      <c r="AD213" s="2" t="s">
        <v>3062</v>
      </c>
      <c r="AE213" s="2" t="s">
        <v>79</v>
      </c>
      <c r="AF213" s="2" t="s">
        <v>3063</v>
      </c>
      <c r="AG213" s="2" t="s">
        <v>3064</v>
      </c>
      <c r="AH213" s="2" t="s">
        <v>3065</v>
      </c>
      <c r="AI213" s="2" t="s">
        <v>3066</v>
      </c>
      <c r="AJ213" s="2" t="s">
        <v>3067</v>
      </c>
      <c r="AK213" s="2" t="s">
        <v>3068</v>
      </c>
      <c r="AL213" s="2" t="s">
        <v>130</v>
      </c>
      <c r="AM213" s="2" t="s">
        <v>3069</v>
      </c>
      <c r="AN213" s="2" t="s">
        <v>3070</v>
      </c>
      <c r="AO213" s="2" t="s">
        <v>3071</v>
      </c>
      <c r="AP213" s="2" t="s">
        <v>210</v>
      </c>
      <c r="AQ213" s="2" t="s">
        <v>3072</v>
      </c>
      <c r="AR213" s="2" t="s">
        <v>3065</v>
      </c>
      <c r="AS213" s="2" t="s">
        <v>3924</v>
      </c>
      <c r="AT213" s="2" t="s">
        <v>79</v>
      </c>
      <c r="AU213" s="2" t="s">
        <v>79</v>
      </c>
      <c r="AV213" s="2" t="s">
        <v>79</v>
      </c>
      <c r="AW213" s="2" t="s">
        <v>79</v>
      </c>
      <c r="AX213" s="2" t="s">
        <v>79</v>
      </c>
      <c r="AY213" s="2" t="s">
        <v>79</v>
      </c>
      <c r="AZ213" s="2" t="s">
        <v>79</v>
      </c>
      <c r="BA213" s="2" t="s">
        <v>79</v>
      </c>
      <c r="BB213" s="2" t="s">
        <v>79</v>
      </c>
      <c r="BC213" s="2" t="s">
        <v>79</v>
      </c>
      <c r="BD213" s="2" t="s">
        <v>79</v>
      </c>
      <c r="BE213" s="2" t="s">
        <v>79</v>
      </c>
      <c r="BF213" s="2" t="s">
        <v>79</v>
      </c>
      <c r="BG213" s="2" t="s">
        <v>79</v>
      </c>
      <c r="BH213" s="2" t="s">
        <v>79</v>
      </c>
      <c r="BI213" s="2" t="s">
        <v>79</v>
      </c>
      <c r="BJ213" s="2" t="s">
        <v>3073</v>
      </c>
      <c r="BK213" s="2" t="s">
        <v>3074</v>
      </c>
      <c r="BL213" s="2" t="s">
        <v>130</v>
      </c>
      <c r="BM213" s="2" t="s">
        <v>99</v>
      </c>
      <c r="BN213" s="2" t="s">
        <v>3075</v>
      </c>
      <c r="BO213" s="2" t="s">
        <v>3076</v>
      </c>
      <c r="BP213" s="2" t="s">
        <v>130</v>
      </c>
      <c r="BQ213" s="2" t="s">
        <v>102</v>
      </c>
      <c r="BR213" s="2" t="s">
        <v>3077</v>
      </c>
      <c r="BS213" s="2" t="s">
        <v>79</v>
      </c>
      <c r="BT213" s="2" t="s">
        <v>3065</v>
      </c>
      <c r="BU213" s="2" t="s">
        <v>3078</v>
      </c>
      <c r="BV213" s="2" t="s">
        <v>1435</v>
      </c>
      <c r="BW213" s="2" t="s">
        <v>105</v>
      </c>
      <c r="BX213" s="2" t="s">
        <v>106</v>
      </c>
      <c r="BY213" s="2">
        <v>7000</v>
      </c>
      <c r="BZ213" s="2">
        <v>225</v>
      </c>
      <c r="CA213" s="2">
        <v>500000000</v>
      </c>
      <c r="CB213" s="2">
        <v>500000000</v>
      </c>
      <c r="CC213" s="2">
        <v>2</v>
      </c>
      <c r="CD213" s="3">
        <f>_xlfn.IFNA(VLOOKUP(M213,Sheet1!$B$4:$D$10,2,FALSE),"")</f>
        <v>121</v>
      </c>
      <c r="CE213" s="3">
        <f>_xlfn.IFNA(VLOOKUP(M213,Sheet1!$B$4:$D$10,3,FALSE),"")</f>
        <v>121</v>
      </c>
      <c r="CF213" s="3" t="str">
        <f t="shared" si="6"/>
        <v>lulus</v>
      </c>
      <c r="CG213" s="3" t="str">
        <f t="shared" si="7"/>
        <v>diterima</v>
      </c>
    </row>
    <row r="214" spans="1:85" x14ac:dyDescent="0.25">
      <c r="A214" s="2">
        <v>213</v>
      </c>
      <c r="B214" s="2">
        <v>21210986</v>
      </c>
      <c r="C214" s="2" t="s">
        <v>3079</v>
      </c>
      <c r="D214" s="2" t="s">
        <v>75</v>
      </c>
      <c r="E214" s="2" t="s">
        <v>76</v>
      </c>
      <c r="F214" s="2" t="s">
        <v>1976</v>
      </c>
      <c r="G214" s="2">
        <v>2101</v>
      </c>
      <c r="H214" s="2" t="s">
        <v>3919</v>
      </c>
      <c r="I214" s="2" t="s">
        <v>3910</v>
      </c>
      <c r="J214" s="2" t="str">
        <f>IF(AND(K214=0,L214=0)=TRUE,"",IF(AND(K214&gt;0,L214&gt;0)=TRUE,VLOOKUP(LEFT(L214,4)*1,[1]PRODI_2019!$D$2:$E$70,2,FALSE),M214))</f>
        <v>KEPERAWATAN D3</v>
      </c>
      <c r="K214" s="2">
        <f>_xlfn.IFNA(VLOOKUP(B214,[2]Data!$J$2:$K$224,1,FALSE),0)</f>
        <v>21210986</v>
      </c>
      <c r="L214" s="2">
        <f>_xlfn.IFNA(VLOOKUP(B214,[2]Data!$J$2:$K$224,2,FALSE),0)</f>
        <v>8801210027</v>
      </c>
      <c r="M214" s="2" t="s">
        <v>1977</v>
      </c>
      <c r="N214" s="2" t="s">
        <v>79</v>
      </c>
      <c r="O214" s="2" t="s">
        <v>79</v>
      </c>
      <c r="P214" s="2" t="s">
        <v>2866</v>
      </c>
      <c r="Q214" s="2" t="s">
        <v>81</v>
      </c>
      <c r="R214" s="2" t="s">
        <v>82</v>
      </c>
      <c r="S214" s="2" t="s">
        <v>165</v>
      </c>
      <c r="T214" s="2" t="s">
        <v>3080</v>
      </c>
      <c r="U214" s="2" t="s">
        <v>160</v>
      </c>
      <c r="V214" s="2" t="s">
        <v>161</v>
      </c>
      <c r="W214" s="2">
        <v>2021</v>
      </c>
      <c r="X214" s="2">
        <v>77</v>
      </c>
      <c r="Y214" s="2">
        <v>79</v>
      </c>
      <c r="Z214" s="2">
        <v>82</v>
      </c>
      <c r="AA214" s="2"/>
      <c r="AB214" s="2"/>
      <c r="AC214" s="2"/>
      <c r="AD214" s="2" t="s">
        <v>3081</v>
      </c>
      <c r="AE214" s="2" t="s">
        <v>79</v>
      </c>
      <c r="AF214" s="2" t="s">
        <v>3082</v>
      </c>
      <c r="AG214" s="2" t="s">
        <v>2367</v>
      </c>
      <c r="AH214" s="2" t="s">
        <v>165</v>
      </c>
      <c r="AI214" s="2" t="s">
        <v>3083</v>
      </c>
      <c r="AJ214" s="2" t="s">
        <v>3084</v>
      </c>
      <c r="AK214" s="2" t="s">
        <v>3085</v>
      </c>
      <c r="AL214" s="2" t="s">
        <v>79</v>
      </c>
      <c r="AM214" s="2" t="s">
        <v>79</v>
      </c>
      <c r="AN214" s="2" t="s">
        <v>79</v>
      </c>
      <c r="AO214" s="2" t="s">
        <v>79</v>
      </c>
      <c r="AP214" s="2" t="s">
        <v>250</v>
      </c>
      <c r="AQ214" s="2" t="s">
        <v>2371</v>
      </c>
      <c r="AR214" s="2" t="s">
        <v>165</v>
      </c>
      <c r="AS214" s="2" t="s">
        <v>3305</v>
      </c>
      <c r="AT214" s="2" t="s">
        <v>79</v>
      </c>
      <c r="AU214" s="2" t="s">
        <v>79</v>
      </c>
      <c r="AV214" s="2" t="s">
        <v>79</v>
      </c>
      <c r="AW214" s="2" t="s">
        <v>79</v>
      </c>
      <c r="AX214" s="2" t="s">
        <v>79</v>
      </c>
      <c r="AY214" s="2" t="s">
        <v>79</v>
      </c>
      <c r="AZ214" s="2" t="s">
        <v>79</v>
      </c>
      <c r="BA214" s="2" t="s">
        <v>79</v>
      </c>
      <c r="BB214" s="2" t="s">
        <v>79</v>
      </c>
      <c r="BC214" s="2" t="s">
        <v>79</v>
      </c>
      <c r="BD214" s="2" t="s">
        <v>79</v>
      </c>
      <c r="BE214" s="2" t="s">
        <v>79</v>
      </c>
      <c r="BF214" s="2" t="s">
        <v>79</v>
      </c>
      <c r="BG214" s="2" t="s">
        <v>79</v>
      </c>
      <c r="BH214" s="2" t="s">
        <v>79</v>
      </c>
      <c r="BI214" s="2" t="s">
        <v>79</v>
      </c>
      <c r="BJ214" s="2" t="s">
        <v>3086</v>
      </c>
      <c r="BK214" s="2" t="s">
        <v>3087</v>
      </c>
      <c r="BL214" s="2" t="s">
        <v>98</v>
      </c>
      <c r="BM214" s="2" t="s">
        <v>102</v>
      </c>
      <c r="BN214" s="2" t="s">
        <v>3088</v>
      </c>
      <c r="BO214" s="2" t="s">
        <v>3089</v>
      </c>
      <c r="BP214" s="2" t="s">
        <v>122</v>
      </c>
      <c r="BQ214" s="2" t="s">
        <v>152</v>
      </c>
      <c r="BR214" s="2" t="s">
        <v>3090</v>
      </c>
      <c r="BS214" s="2" t="s">
        <v>79</v>
      </c>
      <c r="BT214" s="2" t="s">
        <v>165</v>
      </c>
      <c r="BU214" s="2" t="s">
        <v>3091</v>
      </c>
      <c r="BV214" s="2" t="s">
        <v>1063</v>
      </c>
      <c r="BW214" s="2" t="s">
        <v>105</v>
      </c>
      <c r="BX214" s="2" t="s">
        <v>106</v>
      </c>
      <c r="BY214" s="2">
        <v>180</v>
      </c>
      <c r="BZ214" s="2">
        <v>115</v>
      </c>
      <c r="CA214" s="2">
        <v>1500000</v>
      </c>
      <c r="CB214" s="2">
        <v>0</v>
      </c>
      <c r="CC214" s="2">
        <v>3</v>
      </c>
      <c r="CD214" s="3">
        <f>_xlfn.IFNA(VLOOKUP(M214,Sheet1!$B$4:$D$10,2,FALSE),"")</f>
        <v>121</v>
      </c>
      <c r="CE214" s="3">
        <f>_xlfn.IFNA(VLOOKUP(M214,Sheet1!$B$4:$D$10,3,FALSE),"")</f>
        <v>121</v>
      </c>
      <c r="CF214" s="3" t="str">
        <f t="shared" si="6"/>
        <v>lulus</v>
      </c>
      <c r="CG214" s="3" t="str">
        <f t="shared" si="7"/>
        <v>diterima</v>
      </c>
    </row>
    <row r="215" spans="1:85" x14ac:dyDescent="0.25">
      <c r="A215" s="2">
        <v>214</v>
      </c>
      <c r="B215" s="2">
        <v>21210989</v>
      </c>
      <c r="C215" s="2" t="s">
        <v>3092</v>
      </c>
      <c r="D215" s="2" t="s">
        <v>75</v>
      </c>
      <c r="E215" s="2" t="s">
        <v>76</v>
      </c>
      <c r="F215" s="2" t="s">
        <v>1976</v>
      </c>
      <c r="G215" s="2">
        <v>2101</v>
      </c>
      <c r="H215" s="2" t="s">
        <v>3919</v>
      </c>
      <c r="I215" s="2" t="s">
        <v>3910</v>
      </c>
      <c r="J215" s="2" t="str">
        <f>IF(AND(K215=0,L215=0)=TRUE,"",IF(AND(K215&gt;0,L215&gt;0)=TRUE,VLOOKUP(LEFT(L215,4)*1,[1]PRODI_2019!$D$2:$E$70,2,FALSE),M215))</f>
        <v>KEPERAWATAN D3</v>
      </c>
      <c r="K215" s="2">
        <f>_xlfn.IFNA(VLOOKUP(B215,[2]Data!$J$2:$K$224,1,FALSE),0)</f>
        <v>21210989</v>
      </c>
      <c r="L215" s="2">
        <f>_xlfn.IFNA(VLOOKUP(B215,[2]Data!$J$2:$K$224,2,FALSE),0)</f>
        <v>8801210007</v>
      </c>
      <c r="M215" s="2" t="s">
        <v>1977</v>
      </c>
      <c r="N215" s="2" t="s">
        <v>79</v>
      </c>
      <c r="O215" s="2" t="s">
        <v>79</v>
      </c>
      <c r="P215" s="2" t="s">
        <v>2866</v>
      </c>
      <c r="Q215" s="2" t="s">
        <v>81</v>
      </c>
      <c r="R215" s="2" t="s">
        <v>82</v>
      </c>
      <c r="S215" s="2" t="s">
        <v>3093</v>
      </c>
      <c r="T215" s="2" t="s">
        <v>3094</v>
      </c>
      <c r="U215" s="2" t="s">
        <v>160</v>
      </c>
      <c r="V215" s="2" t="s">
        <v>161</v>
      </c>
      <c r="W215" s="2">
        <v>2021</v>
      </c>
      <c r="X215" s="2">
        <v>89</v>
      </c>
      <c r="Y215" s="2">
        <v>92</v>
      </c>
      <c r="Z215" s="2">
        <v>92</v>
      </c>
      <c r="AA215" s="2"/>
      <c r="AB215" s="2"/>
      <c r="AC215" s="2"/>
      <c r="AD215" s="2" t="s">
        <v>3095</v>
      </c>
      <c r="AE215" s="2" t="s">
        <v>3096</v>
      </c>
      <c r="AF215" s="2" t="s">
        <v>221</v>
      </c>
      <c r="AG215" s="2" t="s">
        <v>373</v>
      </c>
      <c r="AH215" s="2" t="s">
        <v>165</v>
      </c>
      <c r="AI215" s="2" t="s">
        <v>3097</v>
      </c>
      <c r="AJ215" s="2" t="s">
        <v>3098</v>
      </c>
      <c r="AK215" s="2" t="s">
        <v>3099</v>
      </c>
      <c r="AL215" s="2" t="s">
        <v>79</v>
      </c>
      <c r="AM215" s="2" t="s">
        <v>79</v>
      </c>
      <c r="AN215" s="2" t="s">
        <v>79</v>
      </c>
      <c r="AO215" s="2" t="s">
        <v>79</v>
      </c>
      <c r="AP215" s="2" t="s">
        <v>145</v>
      </c>
      <c r="AQ215" s="2" t="s">
        <v>3100</v>
      </c>
      <c r="AR215" s="2" t="s">
        <v>3101</v>
      </c>
      <c r="AS215" s="2" t="s">
        <v>3927</v>
      </c>
      <c r="AT215" s="2" t="s">
        <v>79</v>
      </c>
      <c r="AU215" s="2" t="s">
        <v>79</v>
      </c>
      <c r="AV215" s="2" t="s">
        <v>79</v>
      </c>
      <c r="AW215" s="2" t="s">
        <v>79</v>
      </c>
      <c r="AX215" s="2" t="s">
        <v>79</v>
      </c>
      <c r="AY215" s="2" t="s">
        <v>79</v>
      </c>
      <c r="AZ215" s="2" t="s">
        <v>79</v>
      </c>
      <c r="BA215" s="2" t="s">
        <v>79</v>
      </c>
      <c r="BB215" s="2" t="s">
        <v>79</v>
      </c>
      <c r="BC215" s="2" t="s">
        <v>79</v>
      </c>
      <c r="BD215" s="2" t="s">
        <v>79</v>
      </c>
      <c r="BE215" s="2" t="s">
        <v>79</v>
      </c>
      <c r="BF215" s="2" t="s">
        <v>79</v>
      </c>
      <c r="BG215" s="2" t="s">
        <v>79</v>
      </c>
      <c r="BH215" s="2" t="s">
        <v>79</v>
      </c>
      <c r="BI215" s="2" t="s">
        <v>79</v>
      </c>
      <c r="BJ215" s="2" t="s">
        <v>3102</v>
      </c>
      <c r="BK215" s="2" t="s">
        <v>3103</v>
      </c>
      <c r="BL215" s="2" t="s">
        <v>408</v>
      </c>
      <c r="BM215" s="2" t="s">
        <v>272</v>
      </c>
      <c r="BN215" s="2" t="s">
        <v>3104</v>
      </c>
      <c r="BO215" s="2" t="s">
        <v>3105</v>
      </c>
      <c r="BP215" s="2" t="s">
        <v>122</v>
      </c>
      <c r="BQ215" s="2" t="s">
        <v>272</v>
      </c>
      <c r="BR215" s="2" t="s">
        <v>3106</v>
      </c>
      <c r="BS215" s="2" t="s">
        <v>79</v>
      </c>
      <c r="BT215" s="2" t="s">
        <v>3101</v>
      </c>
      <c r="BU215" s="2" t="s">
        <v>3107</v>
      </c>
      <c r="BV215" s="2" t="s">
        <v>1051</v>
      </c>
      <c r="BW215" s="2" t="s">
        <v>768</v>
      </c>
      <c r="BX215" s="2" t="s">
        <v>134</v>
      </c>
      <c r="BY215" s="2">
        <v>108</v>
      </c>
      <c r="BZ215" s="2">
        <v>36</v>
      </c>
      <c r="CA215" s="2">
        <v>1000000</v>
      </c>
      <c r="CB215" s="2">
        <v>500000</v>
      </c>
      <c r="CC215" s="2">
        <v>1</v>
      </c>
      <c r="CD215" s="3">
        <f>_xlfn.IFNA(VLOOKUP(M215,Sheet1!$B$4:$D$10,2,FALSE),"")</f>
        <v>121</v>
      </c>
      <c r="CE215" s="3">
        <f>_xlfn.IFNA(VLOOKUP(M215,Sheet1!$B$4:$D$10,3,FALSE),"")</f>
        <v>121</v>
      </c>
      <c r="CF215" s="3" t="str">
        <f t="shared" si="6"/>
        <v>lulus</v>
      </c>
      <c r="CG215" s="3" t="str">
        <f t="shared" si="7"/>
        <v>diterima</v>
      </c>
    </row>
    <row r="216" spans="1:85" x14ac:dyDescent="0.25">
      <c r="A216" s="2">
        <v>215</v>
      </c>
      <c r="B216" s="2">
        <v>21210990</v>
      </c>
      <c r="C216" s="2" t="s">
        <v>3108</v>
      </c>
      <c r="D216" s="2" t="s">
        <v>75</v>
      </c>
      <c r="E216" s="2" t="s">
        <v>76</v>
      </c>
      <c r="F216" s="2" t="s">
        <v>1976</v>
      </c>
      <c r="G216" s="2">
        <v>2101</v>
      </c>
      <c r="H216" s="2" t="s">
        <v>3919</v>
      </c>
      <c r="I216" s="2" t="s">
        <v>3910</v>
      </c>
      <c r="J216" s="2" t="str">
        <f>IF(AND(K216=0,L216=0)=TRUE,"",IF(AND(K216&gt;0,L216&gt;0)=TRUE,VLOOKUP(LEFT(L216,4)*1,[1]PRODI_2019!$D$2:$E$70,2,FALSE),M216))</f>
        <v/>
      </c>
      <c r="K216" s="2">
        <f>_xlfn.IFNA(VLOOKUP(B216,[2]Data!$J$2:$K$224,1,FALSE),0)</f>
        <v>0</v>
      </c>
      <c r="L216" s="2">
        <f>_xlfn.IFNA(VLOOKUP(B216,[2]Data!$J$2:$K$224,2,FALSE),0)</f>
        <v>0</v>
      </c>
      <c r="M216" s="2" t="s">
        <v>1977</v>
      </c>
      <c r="N216" s="2" t="s">
        <v>79</v>
      </c>
      <c r="O216" s="2" t="s">
        <v>79</v>
      </c>
      <c r="P216" s="2" t="s">
        <v>2866</v>
      </c>
      <c r="Q216" s="2" t="s">
        <v>81</v>
      </c>
      <c r="R216" s="2" t="s">
        <v>82</v>
      </c>
      <c r="S216" s="2" t="s">
        <v>221</v>
      </c>
      <c r="T216" s="2" t="s">
        <v>3109</v>
      </c>
      <c r="U216" s="2" t="s">
        <v>160</v>
      </c>
      <c r="V216" s="2" t="s">
        <v>161</v>
      </c>
      <c r="W216" s="2">
        <v>2021</v>
      </c>
      <c r="X216" s="2">
        <v>87</v>
      </c>
      <c r="Y216" s="2">
        <v>91</v>
      </c>
      <c r="Z216" s="2">
        <v>87</v>
      </c>
      <c r="AA216" s="2"/>
      <c r="AB216" s="2"/>
      <c r="AC216" s="2"/>
      <c r="AD216" s="2" t="s">
        <v>3110</v>
      </c>
      <c r="AE216" s="2" t="s">
        <v>79</v>
      </c>
      <c r="AF216" s="2" t="s">
        <v>2288</v>
      </c>
      <c r="AG216" s="2" t="s">
        <v>1698</v>
      </c>
      <c r="AH216" s="2" t="s">
        <v>165</v>
      </c>
      <c r="AI216" s="2" t="s">
        <v>3111</v>
      </c>
      <c r="AJ216" s="2" t="s">
        <v>3112</v>
      </c>
      <c r="AK216" s="2" t="s">
        <v>3113</v>
      </c>
      <c r="AL216" s="2" t="s">
        <v>79</v>
      </c>
      <c r="AM216" s="2" t="s">
        <v>79</v>
      </c>
      <c r="AN216" s="2" t="s">
        <v>79</v>
      </c>
      <c r="AO216" s="2" t="s">
        <v>79</v>
      </c>
      <c r="AP216" s="2" t="s">
        <v>145</v>
      </c>
      <c r="AQ216" s="2" t="s">
        <v>959</v>
      </c>
      <c r="AR216" s="2" t="s">
        <v>165</v>
      </c>
      <c r="AS216" s="2" t="s">
        <v>3305</v>
      </c>
      <c r="AT216" s="2" t="s">
        <v>79</v>
      </c>
      <c r="AU216" s="2" t="s">
        <v>79</v>
      </c>
      <c r="AV216" s="2" t="s">
        <v>79</v>
      </c>
      <c r="AW216" s="2" t="s">
        <v>79</v>
      </c>
      <c r="AX216" s="2" t="s">
        <v>79</v>
      </c>
      <c r="AY216" s="2" t="s">
        <v>79</v>
      </c>
      <c r="AZ216" s="2" t="s">
        <v>79</v>
      </c>
      <c r="BA216" s="2" t="s">
        <v>79</v>
      </c>
      <c r="BB216" s="2" t="s">
        <v>79</v>
      </c>
      <c r="BC216" s="2" t="s">
        <v>79</v>
      </c>
      <c r="BD216" s="2" t="s">
        <v>79</v>
      </c>
      <c r="BE216" s="2" t="s">
        <v>79</v>
      </c>
      <c r="BF216" s="2" t="s">
        <v>79</v>
      </c>
      <c r="BG216" s="2" t="s">
        <v>79</v>
      </c>
      <c r="BH216" s="2" t="s">
        <v>79</v>
      </c>
      <c r="BI216" s="2" t="s">
        <v>79</v>
      </c>
      <c r="BJ216" s="2" t="s">
        <v>3114</v>
      </c>
      <c r="BK216" s="2" t="s">
        <v>3115</v>
      </c>
      <c r="BL216" s="2" t="s">
        <v>172</v>
      </c>
      <c r="BM216" s="2" t="s">
        <v>99</v>
      </c>
      <c r="BN216" s="2" t="s">
        <v>3116</v>
      </c>
      <c r="BO216" s="2" t="s">
        <v>3117</v>
      </c>
      <c r="BP216" s="2" t="s">
        <v>122</v>
      </c>
      <c r="BQ216" s="2" t="s">
        <v>99</v>
      </c>
      <c r="BR216" s="2" t="s">
        <v>3118</v>
      </c>
      <c r="BS216" s="2" t="s">
        <v>79</v>
      </c>
      <c r="BT216" s="2" t="s">
        <v>212</v>
      </c>
      <c r="BU216" s="2" t="s">
        <v>3119</v>
      </c>
      <c r="BV216" s="2" t="s">
        <v>1306</v>
      </c>
      <c r="BW216" s="2" t="s">
        <v>276</v>
      </c>
      <c r="BX216" s="2" t="s">
        <v>177</v>
      </c>
      <c r="BY216" s="2">
        <v>96</v>
      </c>
      <c r="BZ216" s="2">
        <v>96</v>
      </c>
      <c r="CA216" s="2">
        <v>8000000</v>
      </c>
      <c r="CB216" s="2">
        <v>0</v>
      </c>
      <c r="CC216" s="2">
        <v>4</v>
      </c>
      <c r="CD216" s="3">
        <f>_xlfn.IFNA(VLOOKUP(M216,Sheet1!$B$4:$D$10,2,FALSE),"")</f>
        <v>121</v>
      </c>
      <c r="CE216" s="3">
        <f>_xlfn.IFNA(VLOOKUP(M216,Sheet1!$B$4:$D$10,3,FALSE),"")</f>
        <v>121</v>
      </c>
      <c r="CF216" s="3" t="str">
        <f t="shared" si="6"/>
        <v>tidak</v>
      </c>
      <c r="CG216" s="3" t="str">
        <f t="shared" si="7"/>
        <v>tidak</v>
      </c>
    </row>
    <row r="217" spans="1:85" x14ac:dyDescent="0.25">
      <c r="A217" s="2">
        <v>216</v>
      </c>
      <c r="B217" s="2">
        <v>21211001</v>
      </c>
      <c r="C217" s="2" t="s">
        <v>3120</v>
      </c>
      <c r="D217" s="2" t="s">
        <v>75</v>
      </c>
      <c r="E217" s="2" t="s">
        <v>76</v>
      </c>
      <c r="F217" s="2" t="s">
        <v>1976</v>
      </c>
      <c r="G217" s="2">
        <v>2101</v>
      </c>
      <c r="H217" s="2" t="s">
        <v>3919</v>
      </c>
      <c r="I217" s="2" t="s">
        <v>3910</v>
      </c>
      <c r="J217" s="2" t="str">
        <f>IF(AND(K217=0,L217=0)=TRUE,"",IF(AND(K217&gt;0,L217&gt;0)=TRUE,VLOOKUP(LEFT(L217,4)*1,[1]PRODI_2019!$D$2:$E$70,2,FALSE),M217))</f>
        <v>KEPERAWATAN D3</v>
      </c>
      <c r="K217" s="2">
        <f>_xlfn.IFNA(VLOOKUP(B217,[2]Data!$J$2:$K$224,1,FALSE),0)</f>
        <v>21211001</v>
      </c>
      <c r="L217" s="2">
        <f>_xlfn.IFNA(VLOOKUP(B217,[2]Data!$J$2:$K$224,2,FALSE),0)</f>
        <v>8801210010</v>
      </c>
      <c r="M217" s="2" t="s">
        <v>1977</v>
      </c>
      <c r="N217" s="2" t="s">
        <v>79</v>
      </c>
      <c r="O217" s="2" t="s">
        <v>79</v>
      </c>
      <c r="P217" s="2" t="s">
        <v>2866</v>
      </c>
      <c r="Q217" s="2" t="s">
        <v>110</v>
      </c>
      <c r="R217" s="2" t="s">
        <v>82</v>
      </c>
      <c r="S217" s="2" t="s">
        <v>202</v>
      </c>
      <c r="T217" s="2" t="s">
        <v>3121</v>
      </c>
      <c r="U217" s="2" t="s">
        <v>160</v>
      </c>
      <c r="V217" s="2" t="s">
        <v>161</v>
      </c>
      <c r="W217" s="2">
        <v>2021</v>
      </c>
      <c r="X217" s="2"/>
      <c r="Y217" s="2"/>
      <c r="Z217" s="2"/>
      <c r="AA217" s="2"/>
      <c r="AB217" s="2"/>
      <c r="AC217" s="2"/>
      <c r="AD217" s="2" t="s">
        <v>3122</v>
      </c>
      <c r="AE217" s="2" t="s">
        <v>123</v>
      </c>
      <c r="AF217" s="2" t="s">
        <v>3123</v>
      </c>
      <c r="AG217" s="2" t="s">
        <v>1251</v>
      </c>
      <c r="AH217" s="2" t="s">
        <v>165</v>
      </c>
      <c r="AI217" s="2" t="s">
        <v>3124</v>
      </c>
      <c r="AJ217" s="2" t="s">
        <v>3125</v>
      </c>
      <c r="AK217" s="2" t="s">
        <v>3126</v>
      </c>
      <c r="AL217" s="2" t="s">
        <v>79</v>
      </c>
      <c r="AM217" s="2" t="s">
        <v>123</v>
      </c>
      <c r="AN217" s="2" t="s">
        <v>123</v>
      </c>
      <c r="AO217" s="2" t="s">
        <v>123</v>
      </c>
      <c r="AP217" s="2" t="s">
        <v>94</v>
      </c>
      <c r="AQ217" s="2" t="s">
        <v>1258</v>
      </c>
      <c r="AR217" s="2" t="s">
        <v>165</v>
      </c>
      <c r="AS217" s="2" t="s">
        <v>3305</v>
      </c>
      <c r="AT217" s="2" t="s">
        <v>79</v>
      </c>
      <c r="AU217" s="2" t="s">
        <v>79</v>
      </c>
      <c r="AV217" s="2" t="s">
        <v>79</v>
      </c>
      <c r="AW217" s="2" t="s">
        <v>79</v>
      </c>
      <c r="AX217" s="2" t="s">
        <v>79</v>
      </c>
      <c r="AY217" s="2" t="s">
        <v>79</v>
      </c>
      <c r="AZ217" s="2" t="s">
        <v>79</v>
      </c>
      <c r="BA217" s="2" t="s">
        <v>79</v>
      </c>
      <c r="BB217" s="2" t="s">
        <v>79</v>
      </c>
      <c r="BC217" s="2" t="s">
        <v>79</v>
      </c>
      <c r="BD217" s="2" t="s">
        <v>79</v>
      </c>
      <c r="BE217" s="2" t="s">
        <v>79</v>
      </c>
      <c r="BF217" s="2" t="s">
        <v>79</v>
      </c>
      <c r="BG217" s="2" t="s">
        <v>79</v>
      </c>
      <c r="BH217" s="2" t="s">
        <v>79</v>
      </c>
      <c r="BI217" s="2" t="s">
        <v>79</v>
      </c>
      <c r="BJ217" s="2" t="s">
        <v>3127</v>
      </c>
      <c r="BK217" s="2" t="s">
        <v>3128</v>
      </c>
      <c r="BL217" s="2" t="s">
        <v>172</v>
      </c>
      <c r="BM217" s="2" t="s">
        <v>272</v>
      </c>
      <c r="BN217" s="2" t="s">
        <v>3129</v>
      </c>
      <c r="BO217" s="2" t="s">
        <v>3130</v>
      </c>
      <c r="BP217" s="2" t="s">
        <v>190</v>
      </c>
      <c r="BQ217" s="2" t="s">
        <v>127</v>
      </c>
      <c r="BR217" s="2" t="s">
        <v>3131</v>
      </c>
      <c r="BS217" s="2" t="s">
        <v>79</v>
      </c>
      <c r="BT217" s="2" t="s">
        <v>165</v>
      </c>
      <c r="BU217" s="2" t="s">
        <v>3132</v>
      </c>
      <c r="BV217" s="2" t="s">
        <v>308</v>
      </c>
      <c r="BW217" s="2" t="s">
        <v>105</v>
      </c>
      <c r="BX217" s="2" t="s">
        <v>177</v>
      </c>
      <c r="BY217" s="2">
        <v>200</v>
      </c>
      <c r="BZ217" s="2">
        <v>200</v>
      </c>
      <c r="CA217" s="2">
        <v>4000000</v>
      </c>
      <c r="CB217" s="2">
        <v>4000000</v>
      </c>
      <c r="CC217" s="2">
        <v>2</v>
      </c>
      <c r="CD217" s="3">
        <f>_xlfn.IFNA(VLOOKUP(M217,Sheet1!$B$4:$D$10,2,FALSE),"")</f>
        <v>121</v>
      </c>
      <c r="CE217" s="3">
        <f>_xlfn.IFNA(VLOOKUP(M217,Sheet1!$B$4:$D$10,3,FALSE),"")</f>
        <v>121</v>
      </c>
      <c r="CF217" s="3" t="str">
        <f t="shared" si="6"/>
        <v>lulus</v>
      </c>
      <c r="CG217" s="3" t="str">
        <f t="shared" si="7"/>
        <v>diterima</v>
      </c>
    </row>
    <row r="218" spans="1:85" x14ac:dyDescent="0.25">
      <c r="A218" s="2">
        <v>217</v>
      </c>
      <c r="B218" s="2">
        <v>21211034</v>
      </c>
      <c r="C218" s="2" t="s">
        <v>3133</v>
      </c>
      <c r="D218" s="2" t="s">
        <v>75</v>
      </c>
      <c r="E218" s="2" t="s">
        <v>76</v>
      </c>
      <c r="F218" s="2" t="s">
        <v>1976</v>
      </c>
      <c r="G218" s="2">
        <v>2101</v>
      </c>
      <c r="H218" s="2" t="s">
        <v>3919</v>
      </c>
      <c r="I218" s="2" t="s">
        <v>3910</v>
      </c>
      <c r="J218" s="2" t="str">
        <f>IF(AND(K218=0,L218=0)=TRUE,"",IF(AND(K218&gt;0,L218&gt;0)=TRUE,VLOOKUP(LEFT(L218,4)*1,[1]PRODI_2019!$D$2:$E$70,2,FALSE),M218))</f>
        <v>KEPERAWATAN D3</v>
      </c>
      <c r="K218" s="2">
        <f>_xlfn.IFNA(VLOOKUP(B218,[2]Data!$J$2:$K$224,1,FALSE),0)</f>
        <v>21211034</v>
      </c>
      <c r="L218" s="2">
        <f>_xlfn.IFNA(VLOOKUP(B218,[2]Data!$J$2:$K$224,2,FALSE),0)</f>
        <v>8801210037</v>
      </c>
      <c r="M218" s="2" t="s">
        <v>1977</v>
      </c>
      <c r="N218" s="2" t="s">
        <v>79</v>
      </c>
      <c r="O218" s="2" t="s">
        <v>79</v>
      </c>
      <c r="P218" s="2" t="s">
        <v>2866</v>
      </c>
      <c r="Q218" s="2" t="s">
        <v>81</v>
      </c>
      <c r="R218" s="2" t="s">
        <v>82</v>
      </c>
      <c r="S218" s="2" t="s">
        <v>310</v>
      </c>
      <c r="T218" s="2" t="s">
        <v>3134</v>
      </c>
      <c r="U218" s="2" t="s">
        <v>113</v>
      </c>
      <c r="V218" s="2" t="s">
        <v>114</v>
      </c>
      <c r="W218" s="2">
        <v>2021</v>
      </c>
      <c r="X218" s="2"/>
      <c r="Y218" s="2"/>
      <c r="Z218" s="2"/>
      <c r="AA218" s="2"/>
      <c r="AB218" s="2"/>
      <c r="AC218" s="2"/>
      <c r="AD218" s="2" t="s">
        <v>3135</v>
      </c>
      <c r="AE218" s="2" t="s">
        <v>3136</v>
      </c>
      <c r="AF218" s="2" t="s">
        <v>3137</v>
      </c>
      <c r="AG218" s="2" t="s">
        <v>3138</v>
      </c>
      <c r="AH218" s="2" t="s">
        <v>118</v>
      </c>
      <c r="AI218" s="2" t="s">
        <v>3139</v>
      </c>
      <c r="AJ218" s="2" t="s">
        <v>3140</v>
      </c>
      <c r="AK218" s="2" t="s">
        <v>3141</v>
      </c>
      <c r="AL218" s="2" t="s">
        <v>79</v>
      </c>
      <c r="AM218" s="2" t="s">
        <v>79</v>
      </c>
      <c r="AN218" s="2" t="s">
        <v>79</v>
      </c>
      <c r="AO218" s="2" t="s">
        <v>79</v>
      </c>
      <c r="AP218" s="2" t="s">
        <v>94</v>
      </c>
      <c r="AQ218" s="2" t="s">
        <v>3142</v>
      </c>
      <c r="AR218" s="2" t="s">
        <v>118</v>
      </c>
      <c r="AS218" s="2" t="s">
        <v>3305</v>
      </c>
      <c r="AT218" s="2" t="s">
        <v>79</v>
      </c>
      <c r="AU218" s="2" t="s">
        <v>79</v>
      </c>
      <c r="AV218" s="2" t="s">
        <v>79</v>
      </c>
      <c r="AW218" s="2" t="s">
        <v>79</v>
      </c>
      <c r="AX218" s="2" t="s">
        <v>79</v>
      </c>
      <c r="AY218" s="2" t="s">
        <v>79</v>
      </c>
      <c r="AZ218" s="2" t="s">
        <v>79</v>
      </c>
      <c r="BA218" s="2" t="s">
        <v>79</v>
      </c>
      <c r="BB218" s="2" t="s">
        <v>79</v>
      </c>
      <c r="BC218" s="2" t="s">
        <v>79</v>
      </c>
      <c r="BD218" s="2" t="s">
        <v>79</v>
      </c>
      <c r="BE218" s="2" t="s">
        <v>79</v>
      </c>
      <c r="BF218" s="2" t="s">
        <v>79</v>
      </c>
      <c r="BG218" s="2" t="s">
        <v>79</v>
      </c>
      <c r="BH218" s="2" t="s">
        <v>79</v>
      </c>
      <c r="BI218" s="2" t="s">
        <v>79</v>
      </c>
      <c r="BJ218" s="2" t="s">
        <v>170</v>
      </c>
      <c r="BK218" s="2" t="s">
        <v>3143</v>
      </c>
      <c r="BL218" s="2" t="s">
        <v>130</v>
      </c>
      <c r="BM218" s="2" t="s">
        <v>99</v>
      </c>
      <c r="BN218" s="2" t="s">
        <v>3144</v>
      </c>
      <c r="BO218" s="2" t="s">
        <v>3145</v>
      </c>
      <c r="BP218" s="2" t="s">
        <v>190</v>
      </c>
      <c r="BQ218" s="2" t="s">
        <v>127</v>
      </c>
      <c r="BR218" s="2" t="s">
        <v>3146</v>
      </c>
      <c r="BS218" s="2" t="s">
        <v>79</v>
      </c>
      <c r="BT218" s="2" t="s">
        <v>118</v>
      </c>
      <c r="BU218" s="2" t="s">
        <v>3147</v>
      </c>
      <c r="BV218" s="2" t="s">
        <v>1051</v>
      </c>
      <c r="BW218" s="2" t="s">
        <v>105</v>
      </c>
      <c r="BX218" s="2" t="s">
        <v>106</v>
      </c>
      <c r="BY218" s="2">
        <v>132</v>
      </c>
      <c r="BZ218" s="2">
        <v>96</v>
      </c>
      <c r="CA218" s="2">
        <v>0</v>
      </c>
      <c r="CB218" s="2">
        <v>4959200</v>
      </c>
      <c r="CC218" s="2">
        <v>2</v>
      </c>
      <c r="CD218" s="3">
        <f>_xlfn.IFNA(VLOOKUP(M218,Sheet1!$B$4:$D$10,2,FALSE),"")</f>
        <v>121</v>
      </c>
      <c r="CE218" s="3">
        <f>_xlfn.IFNA(VLOOKUP(M218,Sheet1!$B$4:$D$10,3,FALSE),"")</f>
        <v>121</v>
      </c>
      <c r="CF218" s="3" t="str">
        <f t="shared" si="6"/>
        <v>lulus</v>
      </c>
      <c r="CG218" s="3" t="str">
        <f t="shared" si="7"/>
        <v>diterima</v>
      </c>
    </row>
    <row r="219" spans="1:85" x14ac:dyDescent="0.25">
      <c r="A219" s="2">
        <v>218</v>
      </c>
      <c r="B219" s="2">
        <v>21211039</v>
      </c>
      <c r="C219" s="2" t="s">
        <v>3148</v>
      </c>
      <c r="D219" s="2" t="s">
        <v>75</v>
      </c>
      <c r="E219" s="2" t="s">
        <v>76</v>
      </c>
      <c r="F219" s="2" t="s">
        <v>1976</v>
      </c>
      <c r="G219" s="2">
        <v>2101</v>
      </c>
      <c r="H219" s="2" t="s">
        <v>3919</v>
      </c>
      <c r="I219" s="2" t="s">
        <v>3910</v>
      </c>
      <c r="J219" s="2" t="str">
        <f>IF(AND(K219=0,L219=0)=TRUE,"",IF(AND(K219&gt;0,L219&gt;0)=TRUE,VLOOKUP(LEFT(L219,4)*1,[1]PRODI_2019!$D$2:$E$70,2,FALSE),M219))</f>
        <v/>
      </c>
      <c r="K219" s="2">
        <f>_xlfn.IFNA(VLOOKUP(B219,[2]Data!$J$2:$K$224,1,FALSE),0)</f>
        <v>0</v>
      </c>
      <c r="L219" s="2">
        <f>_xlfn.IFNA(VLOOKUP(B219,[2]Data!$J$2:$K$224,2,FALSE),0)</f>
        <v>0</v>
      </c>
      <c r="M219" s="2" t="s">
        <v>1977</v>
      </c>
      <c r="N219" s="2" t="s">
        <v>79</v>
      </c>
      <c r="O219" s="2" t="s">
        <v>79</v>
      </c>
      <c r="P219" s="2" t="s">
        <v>2866</v>
      </c>
      <c r="Q219" s="2" t="s">
        <v>81</v>
      </c>
      <c r="R219" s="2" t="s">
        <v>82</v>
      </c>
      <c r="S219" s="2" t="s">
        <v>202</v>
      </c>
      <c r="T219" s="2" t="s">
        <v>3149</v>
      </c>
      <c r="U219" s="2" t="s">
        <v>160</v>
      </c>
      <c r="V219" s="2" t="s">
        <v>161</v>
      </c>
      <c r="W219" s="2">
        <v>2018</v>
      </c>
      <c r="X219" s="2">
        <v>36</v>
      </c>
      <c r="Y219" s="2">
        <v>52</v>
      </c>
      <c r="Z219" s="2">
        <v>67</v>
      </c>
      <c r="AA219" s="2"/>
      <c r="AB219" s="2"/>
      <c r="AC219" s="2"/>
      <c r="AD219" s="2" t="s">
        <v>3150</v>
      </c>
      <c r="AE219" s="2" t="s">
        <v>3151</v>
      </c>
      <c r="AF219" s="2" t="s">
        <v>3152</v>
      </c>
      <c r="AG219" s="2" t="s">
        <v>3153</v>
      </c>
      <c r="AH219" s="2" t="s">
        <v>3154</v>
      </c>
      <c r="AI219" s="2" t="s">
        <v>3155</v>
      </c>
      <c r="AJ219" s="2" t="s">
        <v>3156</v>
      </c>
      <c r="AK219" s="2" t="s">
        <v>3157</v>
      </c>
      <c r="AL219" s="2" t="s">
        <v>79</v>
      </c>
      <c r="AM219" s="2" t="s">
        <v>79</v>
      </c>
      <c r="AN219" s="2" t="s">
        <v>79</v>
      </c>
      <c r="AO219" s="2" t="s">
        <v>79</v>
      </c>
      <c r="AP219" s="2" t="s">
        <v>145</v>
      </c>
      <c r="AQ219" s="2" t="s">
        <v>3158</v>
      </c>
      <c r="AR219" s="2" t="s">
        <v>165</v>
      </c>
      <c r="AS219" s="2" t="s">
        <v>3305</v>
      </c>
      <c r="AT219" s="2" t="s">
        <v>79</v>
      </c>
      <c r="AU219" s="2" t="s">
        <v>79</v>
      </c>
      <c r="AV219" s="2" t="s">
        <v>79</v>
      </c>
      <c r="AW219" s="2" t="s">
        <v>79</v>
      </c>
      <c r="AX219" s="2" t="s">
        <v>79</v>
      </c>
      <c r="AY219" s="2" t="s">
        <v>79</v>
      </c>
      <c r="AZ219" s="2" t="s">
        <v>79</v>
      </c>
      <c r="BA219" s="2" t="s">
        <v>79</v>
      </c>
      <c r="BB219" s="2" t="s">
        <v>79</v>
      </c>
      <c r="BC219" s="2" t="s">
        <v>79</v>
      </c>
      <c r="BD219" s="2" t="s">
        <v>79</v>
      </c>
      <c r="BE219" s="2" t="s">
        <v>79</v>
      </c>
      <c r="BF219" s="2" t="s">
        <v>79</v>
      </c>
      <c r="BG219" s="2" t="s">
        <v>79</v>
      </c>
      <c r="BH219" s="2" t="s">
        <v>79</v>
      </c>
      <c r="BI219" s="2" t="s">
        <v>79</v>
      </c>
      <c r="BJ219" s="2" t="s">
        <v>3159</v>
      </c>
      <c r="BK219" s="2" t="s">
        <v>3160</v>
      </c>
      <c r="BL219" s="2" t="s">
        <v>214</v>
      </c>
      <c r="BM219" s="2" t="s">
        <v>152</v>
      </c>
      <c r="BN219" s="2" t="s">
        <v>3161</v>
      </c>
      <c r="BO219" s="2" t="s">
        <v>3162</v>
      </c>
      <c r="BP219" s="2" t="s">
        <v>98</v>
      </c>
      <c r="BQ219" s="2" t="s">
        <v>152</v>
      </c>
      <c r="BR219" s="2" t="s">
        <v>3163</v>
      </c>
      <c r="BS219" s="2" t="s">
        <v>79</v>
      </c>
      <c r="BT219" s="2" t="s">
        <v>165</v>
      </c>
      <c r="BU219" s="2" t="s">
        <v>3164</v>
      </c>
      <c r="BV219" s="2" t="s">
        <v>308</v>
      </c>
      <c r="BW219" s="2" t="s">
        <v>768</v>
      </c>
      <c r="BX219" s="2" t="s">
        <v>177</v>
      </c>
      <c r="BY219" s="2">
        <v>40</v>
      </c>
      <c r="BZ219" s="2">
        <v>36</v>
      </c>
      <c r="CA219" s="2">
        <v>3000000</v>
      </c>
      <c r="CB219" s="2">
        <v>0</v>
      </c>
      <c r="CC219" s="2">
        <v>3</v>
      </c>
      <c r="CD219" s="3">
        <f>_xlfn.IFNA(VLOOKUP(M219,Sheet1!$B$4:$D$10,2,FALSE),"")</f>
        <v>121</v>
      </c>
      <c r="CE219" s="3">
        <f>_xlfn.IFNA(VLOOKUP(M219,Sheet1!$B$4:$D$10,3,FALSE),"")</f>
        <v>121</v>
      </c>
      <c r="CF219" s="3" t="str">
        <f t="shared" si="6"/>
        <v>tidak</v>
      </c>
      <c r="CG219" s="3" t="str">
        <f t="shared" si="7"/>
        <v>tidak</v>
      </c>
    </row>
    <row r="220" spans="1:85" x14ac:dyDescent="0.25">
      <c r="A220" s="2">
        <v>219</v>
      </c>
      <c r="B220" s="2">
        <v>21211046</v>
      </c>
      <c r="C220" s="2" t="s">
        <v>3165</v>
      </c>
      <c r="D220" s="2" t="s">
        <v>75</v>
      </c>
      <c r="E220" s="2" t="s">
        <v>76</v>
      </c>
      <c r="F220" s="2" t="s">
        <v>1976</v>
      </c>
      <c r="G220" s="2">
        <v>2101</v>
      </c>
      <c r="H220" s="2" t="s">
        <v>3919</v>
      </c>
      <c r="I220" s="2" t="s">
        <v>3910</v>
      </c>
      <c r="J220" s="2" t="str">
        <f>IF(AND(K220=0,L220=0)=TRUE,"",IF(AND(K220&gt;0,L220&gt;0)=TRUE,VLOOKUP(LEFT(L220,4)*1,[1]PRODI_2019!$D$2:$E$70,2,FALSE),M220))</f>
        <v>KEPERAWATAN D3</v>
      </c>
      <c r="K220" s="2">
        <f>_xlfn.IFNA(VLOOKUP(B220,[2]Data!$J$2:$K$224,1,FALSE),0)</f>
        <v>21211046</v>
      </c>
      <c r="L220" s="2">
        <f>_xlfn.IFNA(VLOOKUP(B220,[2]Data!$J$2:$K$224,2,FALSE),0)</f>
        <v>8801210062</v>
      </c>
      <c r="M220" s="2" t="s">
        <v>1977</v>
      </c>
      <c r="N220" s="2" t="s">
        <v>79</v>
      </c>
      <c r="O220" s="2" t="s">
        <v>79</v>
      </c>
      <c r="P220" s="2" t="s">
        <v>2866</v>
      </c>
      <c r="Q220" s="2" t="s">
        <v>81</v>
      </c>
      <c r="R220" s="2" t="s">
        <v>82</v>
      </c>
      <c r="S220" s="2" t="s">
        <v>310</v>
      </c>
      <c r="T220" s="2" t="s">
        <v>662</v>
      </c>
      <c r="U220" s="2" t="s">
        <v>160</v>
      </c>
      <c r="V220" s="2" t="s">
        <v>161</v>
      </c>
      <c r="W220" s="2">
        <v>2020</v>
      </c>
      <c r="X220" s="2"/>
      <c r="Y220" s="2"/>
      <c r="Z220" s="2"/>
      <c r="AA220" s="2"/>
      <c r="AB220" s="2"/>
      <c r="AC220" s="2"/>
      <c r="AD220" s="2" t="s">
        <v>3166</v>
      </c>
      <c r="AE220" s="2" t="s">
        <v>79</v>
      </c>
      <c r="AF220" s="2" t="s">
        <v>3167</v>
      </c>
      <c r="AG220" s="2" t="s">
        <v>955</v>
      </c>
      <c r="AH220" s="2" t="s">
        <v>212</v>
      </c>
      <c r="AI220" s="2" t="s">
        <v>3168</v>
      </c>
      <c r="AJ220" s="2" t="s">
        <v>3169</v>
      </c>
      <c r="AK220" s="2" t="s">
        <v>3170</v>
      </c>
      <c r="AL220" s="2" t="s">
        <v>79</v>
      </c>
      <c r="AM220" s="2" t="s">
        <v>79</v>
      </c>
      <c r="AN220" s="2" t="s">
        <v>79</v>
      </c>
      <c r="AO220" s="2" t="s">
        <v>79</v>
      </c>
      <c r="AP220" s="2" t="s">
        <v>145</v>
      </c>
      <c r="AQ220" s="2" t="s">
        <v>393</v>
      </c>
      <c r="AR220" s="2" t="s">
        <v>212</v>
      </c>
      <c r="AS220" s="2" t="s">
        <v>3305</v>
      </c>
      <c r="AT220" s="2" t="s">
        <v>79</v>
      </c>
      <c r="AU220" s="2" t="s">
        <v>79</v>
      </c>
      <c r="AV220" s="2" t="s">
        <v>79</v>
      </c>
      <c r="AW220" s="2" t="s">
        <v>79</v>
      </c>
      <c r="AX220" s="2" t="s">
        <v>79</v>
      </c>
      <c r="AY220" s="2" t="s">
        <v>79</v>
      </c>
      <c r="AZ220" s="2" t="s">
        <v>79</v>
      </c>
      <c r="BA220" s="2" t="s">
        <v>79</v>
      </c>
      <c r="BB220" s="2" t="s">
        <v>79</v>
      </c>
      <c r="BC220" s="2" t="s">
        <v>79</v>
      </c>
      <c r="BD220" s="2" t="s">
        <v>79</v>
      </c>
      <c r="BE220" s="2" t="s">
        <v>79</v>
      </c>
      <c r="BF220" s="2" t="s">
        <v>79</v>
      </c>
      <c r="BG220" s="2" t="s">
        <v>79</v>
      </c>
      <c r="BH220" s="2" t="s">
        <v>79</v>
      </c>
      <c r="BI220" s="2" t="s">
        <v>79</v>
      </c>
      <c r="BJ220" s="2" t="s">
        <v>3171</v>
      </c>
      <c r="BK220" s="2" t="s">
        <v>3172</v>
      </c>
      <c r="BL220" s="2" t="s">
        <v>962</v>
      </c>
      <c r="BM220" s="2" t="s">
        <v>99</v>
      </c>
      <c r="BN220" s="2" t="s">
        <v>3173</v>
      </c>
      <c r="BO220" s="2" t="s">
        <v>3174</v>
      </c>
      <c r="BP220" s="2" t="s">
        <v>122</v>
      </c>
      <c r="BQ220" s="2" t="s">
        <v>99</v>
      </c>
      <c r="BR220" s="2" t="s">
        <v>3175</v>
      </c>
      <c r="BS220" s="2" t="s">
        <v>79</v>
      </c>
      <c r="BT220" s="2" t="s">
        <v>212</v>
      </c>
      <c r="BU220" s="2" t="s">
        <v>3176</v>
      </c>
      <c r="BV220" s="2" t="s">
        <v>807</v>
      </c>
      <c r="BW220" s="2" t="s">
        <v>105</v>
      </c>
      <c r="BX220" s="2" t="s">
        <v>106</v>
      </c>
      <c r="BY220" s="2">
        <v>300</v>
      </c>
      <c r="BZ220" s="2">
        <v>200</v>
      </c>
      <c r="CA220" s="2">
        <v>2900000</v>
      </c>
      <c r="CB220" s="2">
        <v>0</v>
      </c>
      <c r="CC220" s="2">
        <v>1</v>
      </c>
      <c r="CD220" s="3">
        <f>_xlfn.IFNA(VLOOKUP(M220,Sheet1!$B$4:$D$10,2,FALSE),"")</f>
        <v>121</v>
      </c>
      <c r="CE220" s="3">
        <f>_xlfn.IFNA(VLOOKUP(M220,Sheet1!$B$4:$D$10,3,FALSE),"")</f>
        <v>121</v>
      </c>
      <c r="CF220" s="3" t="str">
        <f t="shared" si="6"/>
        <v>lulus</v>
      </c>
      <c r="CG220" s="3" t="str">
        <f t="shared" si="7"/>
        <v>diterima</v>
      </c>
    </row>
    <row r="221" spans="1:85" x14ac:dyDescent="0.25">
      <c r="A221" s="2">
        <v>220</v>
      </c>
      <c r="B221" s="2">
        <v>21211058</v>
      </c>
      <c r="C221" s="2" t="s">
        <v>3177</v>
      </c>
      <c r="D221" s="2" t="s">
        <v>75</v>
      </c>
      <c r="E221" s="2" t="s">
        <v>76</v>
      </c>
      <c r="F221" s="2" t="s">
        <v>1976</v>
      </c>
      <c r="G221" s="2">
        <v>2101</v>
      </c>
      <c r="H221" s="2" t="s">
        <v>3919</v>
      </c>
      <c r="I221" s="2" t="s">
        <v>3910</v>
      </c>
      <c r="J221" s="2" t="str">
        <f>IF(AND(K221=0,L221=0)=TRUE,"",IF(AND(K221&gt;0,L221&gt;0)=TRUE,VLOOKUP(LEFT(L221,4)*1,[1]PRODI_2019!$D$2:$E$70,2,FALSE),M221))</f>
        <v/>
      </c>
      <c r="K221" s="2">
        <f>_xlfn.IFNA(VLOOKUP(B221,[2]Data!$J$2:$K$224,1,FALSE),0)</f>
        <v>0</v>
      </c>
      <c r="L221" s="2">
        <f>_xlfn.IFNA(VLOOKUP(B221,[2]Data!$J$2:$K$224,2,FALSE),0)</f>
        <v>0</v>
      </c>
      <c r="M221" s="2" t="s">
        <v>1977</v>
      </c>
      <c r="N221" s="2" t="s">
        <v>79</v>
      </c>
      <c r="O221" s="2" t="s">
        <v>79</v>
      </c>
      <c r="P221" s="2" t="s">
        <v>2866</v>
      </c>
      <c r="Q221" s="2" t="s">
        <v>81</v>
      </c>
      <c r="R221" s="2" t="s">
        <v>82</v>
      </c>
      <c r="S221" s="2" t="s">
        <v>221</v>
      </c>
      <c r="T221" s="2" t="s">
        <v>3178</v>
      </c>
      <c r="U221" s="2" t="s">
        <v>693</v>
      </c>
      <c r="V221" s="2" t="s">
        <v>86</v>
      </c>
      <c r="W221" s="2">
        <v>2021</v>
      </c>
      <c r="X221" s="2">
        <v>79</v>
      </c>
      <c r="Y221" s="2">
        <v>82</v>
      </c>
      <c r="Z221" s="2">
        <v>82</v>
      </c>
      <c r="AA221" s="2"/>
      <c r="AB221" s="2"/>
      <c r="AC221" s="2"/>
      <c r="AD221" s="2" t="s">
        <v>3179</v>
      </c>
      <c r="AE221" s="2" t="s">
        <v>79</v>
      </c>
      <c r="AF221" s="2" t="s">
        <v>3180</v>
      </c>
      <c r="AG221" s="2" t="s">
        <v>955</v>
      </c>
      <c r="AH221" s="2" t="s">
        <v>212</v>
      </c>
      <c r="AI221" s="2" t="s">
        <v>3181</v>
      </c>
      <c r="AJ221" s="2" t="s">
        <v>3182</v>
      </c>
      <c r="AK221" s="2" t="s">
        <v>3183</v>
      </c>
      <c r="AL221" s="2" t="s">
        <v>122</v>
      </c>
      <c r="AM221" s="2" t="s">
        <v>79</v>
      </c>
      <c r="AN221" s="2" t="s">
        <v>79</v>
      </c>
      <c r="AO221" s="2" t="s">
        <v>79</v>
      </c>
      <c r="AP221" s="2" t="s">
        <v>145</v>
      </c>
      <c r="AQ221" s="2" t="s">
        <v>122</v>
      </c>
      <c r="AR221" s="2" t="s">
        <v>122</v>
      </c>
      <c r="AS221" s="2" t="s">
        <v>86</v>
      </c>
      <c r="AT221" s="2" t="s">
        <v>79</v>
      </c>
      <c r="AU221" s="2" t="s">
        <v>79</v>
      </c>
      <c r="AV221" s="2" t="s">
        <v>79</v>
      </c>
      <c r="AW221" s="2" t="s">
        <v>79</v>
      </c>
      <c r="AX221" s="2" t="s">
        <v>79</v>
      </c>
      <c r="AY221" s="2" t="s">
        <v>79</v>
      </c>
      <c r="AZ221" s="2" t="s">
        <v>79</v>
      </c>
      <c r="BA221" s="2" t="s">
        <v>79</v>
      </c>
      <c r="BB221" s="2" t="s">
        <v>79</v>
      </c>
      <c r="BC221" s="2" t="s">
        <v>79</v>
      </c>
      <c r="BD221" s="2" t="s">
        <v>79</v>
      </c>
      <c r="BE221" s="2" t="s">
        <v>79</v>
      </c>
      <c r="BF221" s="2" t="s">
        <v>79</v>
      </c>
      <c r="BG221" s="2" t="s">
        <v>79</v>
      </c>
      <c r="BH221" s="2" t="s">
        <v>79</v>
      </c>
      <c r="BI221" s="2" t="s">
        <v>79</v>
      </c>
      <c r="BJ221" s="2" t="s">
        <v>3184</v>
      </c>
      <c r="BK221" s="2" t="s">
        <v>3185</v>
      </c>
      <c r="BL221" s="2" t="s">
        <v>130</v>
      </c>
      <c r="BM221" s="2" t="s">
        <v>131</v>
      </c>
      <c r="BN221" s="2" t="s">
        <v>3186</v>
      </c>
      <c r="BO221" s="2" t="s">
        <v>3187</v>
      </c>
      <c r="BP221" s="2" t="s">
        <v>172</v>
      </c>
      <c r="BQ221" s="2" t="s">
        <v>131</v>
      </c>
      <c r="BR221" s="2" t="s">
        <v>3179</v>
      </c>
      <c r="BS221" s="2" t="s">
        <v>79</v>
      </c>
      <c r="BT221" s="2" t="s">
        <v>212</v>
      </c>
      <c r="BU221" s="2" t="s">
        <v>3188</v>
      </c>
      <c r="BV221" s="2" t="s">
        <v>807</v>
      </c>
      <c r="BW221" s="2" t="s">
        <v>105</v>
      </c>
      <c r="BX221" s="2" t="s">
        <v>106</v>
      </c>
      <c r="BY221" s="2">
        <v>96</v>
      </c>
      <c r="BZ221" s="2">
        <v>45</v>
      </c>
      <c r="CA221" s="2">
        <v>2000000</v>
      </c>
      <c r="CB221" s="2">
        <v>6000000</v>
      </c>
      <c r="CC221" s="2">
        <v>500</v>
      </c>
      <c r="CD221" s="3">
        <f>_xlfn.IFNA(VLOOKUP(M221,Sheet1!$B$4:$D$10,2,FALSE),"")</f>
        <v>121</v>
      </c>
      <c r="CE221" s="3">
        <f>_xlfn.IFNA(VLOOKUP(M221,Sheet1!$B$4:$D$10,3,FALSE),"")</f>
        <v>121</v>
      </c>
      <c r="CF221" s="3" t="str">
        <f t="shared" si="6"/>
        <v>tidak</v>
      </c>
      <c r="CG221" s="3" t="str">
        <f t="shared" si="7"/>
        <v>tidak</v>
      </c>
    </row>
    <row r="222" spans="1:85" x14ac:dyDescent="0.25">
      <c r="A222" s="2">
        <v>221</v>
      </c>
      <c r="B222" s="2">
        <v>21211079</v>
      </c>
      <c r="C222" s="2" t="s">
        <v>3189</v>
      </c>
      <c r="D222" s="2" t="s">
        <v>75</v>
      </c>
      <c r="E222" s="2" t="s">
        <v>76</v>
      </c>
      <c r="F222" s="2" t="s">
        <v>1976</v>
      </c>
      <c r="G222" s="2">
        <v>2101</v>
      </c>
      <c r="H222" s="2" t="s">
        <v>3919</v>
      </c>
      <c r="I222" s="2" t="s">
        <v>3910</v>
      </c>
      <c r="J222" s="2" t="str">
        <f>IF(AND(K222=0,L222=0)=TRUE,"",IF(AND(K222&gt;0,L222&gt;0)=TRUE,VLOOKUP(LEFT(L222,4)*1,[1]PRODI_2019!$D$2:$E$70,2,FALSE),M222))</f>
        <v>KEPERAWATAN D3</v>
      </c>
      <c r="K222" s="2">
        <f>_xlfn.IFNA(VLOOKUP(B222,[2]Data!$J$2:$K$224,1,FALSE),0)</f>
        <v>21211079</v>
      </c>
      <c r="L222" s="2">
        <f>_xlfn.IFNA(VLOOKUP(B222,[2]Data!$J$2:$K$224,2,FALSE),0)</f>
        <v>8801210013</v>
      </c>
      <c r="M222" s="2" t="s">
        <v>1977</v>
      </c>
      <c r="N222" s="2" t="s">
        <v>79</v>
      </c>
      <c r="O222" s="2" t="s">
        <v>79</v>
      </c>
      <c r="P222" s="2" t="s">
        <v>2866</v>
      </c>
      <c r="Q222" s="2" t="s">
        <v>110</v>
      </c>
      <c r="R222" s="2" t="s">
        <v>82</v>
      </c>
      <c r="S222" s="2" t="s">
        <v>221</v>
      </c>
      <c r="T222" s="2" t="s">
        <v>3190</v>
      </c>
      <c r="U222" s="2" t="s">
        <v>113</v>
      </c>
      <c r="V222" s="2" t="s">
        <v>161</v>
      </c>
      <c r="W222" s="2">
        <v>2021</v>
      </c>
      <c r="X222" s="2">
        <v>96</v>
      </c>
      <c r="Y222" s="2">
        <v>97</v>
      </c>
      <c r="Z222" s="2">
        <v>98</v>
      </c>
      <c r="AA222" s="2"/>
      <c r="AB222" s="2"/>
      <c r="AC222" s="2"/>
      <c r="AD222" s="2" t="s">
        <v>3191</v>
      </c>
      <c r="AE222" s="2" t="s">
        <v>79</v>
      </c>
      <c r="AF222" s="2" t="s">
        <v>3192</v>
      </c>
      <c r="AG222" s="2" t="s">
        <v>2636</v>
      </c>
      <c r="AH222" s="2" t="s">
        <v>165</v>
      </c>
      <c r="AI222" s="2" t="s">
        <v>3193</v>
      </c>
      <c r="AJ222" s="2" t="s">
        <v>3194</v>
      </c>
      <c r="AK222" s="2" t="s">
        <v>3195</v>
      </c>
      <c r="AL222" s="2" t="s">
        <v>79</v>
      </c>
      <c r="AM222" s="2" t="s">
        <v>79</v>
      </c>
      <c r="AN222" s="2" t="s">
        <v>79</v>
      </c>
      <c r="AO222" s="2" t="s">
        <v>79</v>
      </c>
      <c r="AP222" s="2" t="s">
        <v>286</v>
      </c>
      <c r="AQ222" s="2" t="s">
        <v>122</v>
      </c>
      <c r="AR222" s="2" t="s">
        <v>122</v>
      </c>
      <c r="AS222" s="2" t="s">
        <v>86</v>
      </c>
      <c r="AT222" s="2" t="s">
        <v>79</v>
      </c>
      <c r="AU222" s="2" t="s">
        <v>79</v>
      </c>
      <c r="AV222" s="2" t="s">
        <v>79</v>
      </c>
      <c r="AW222" s="2" t="s">
        <v>79</v>
      </c>
      <c r="AX222" s="2" t="s">
        <v>79</v>
      </c>
      <c r="AY222" s="2" t="s">
        <v>79</v>
      </c>
      <c r="AZ222" s="2" t="s">
        <v>79</v>
      </c>
      <c r="BA222" s="2" t="s">
        <v>79</v>
      </c>
      <c r="BB222" s="2" t="s">
        <v>79</v>
      </c>
      <c r="BC222" s="2" t="s">
        <v>79</v>
      </c>
      <c r="BD222" s="2" t="s">
        <v>79</v>
      </c>
      <c r="BE222" s="2" t="s">
        <v>79</v>
      </c>
      <c r="BF222" s="2" t="s">
        <v>79</v>
      </c>
      <c r="BG222" s="2" t="s">
        <v>79</v>
      </c>
      <c r="BH222" s="2" t="s">
        <v>79</v>
      </c>
      <c r="BI222" s="2" t="s">
        <v>79</v>
      </c>
      <c r="BJ222" s="2" t="s">
        <v>170</v>
      </c>
      <c r="BK222" s="2" t="s">
        <v>3196</v>
      </c>
      <c r="BL222" s="2" t="s">
        <v>130</v>
      </c>
      <c r="BM222" s="2" t="s">
        <v>99</v>
      </c>
      <c r="BN222" s="2" t="s">
        <v>79</v>
      </c>
      <c r="BO222" s="2" t="s">
        <v>3197</v>
      </c>
      <c r="BP222" s="2" t="s">
        <v>122</v>
      </c>
      <c r="BQ222" s="2" t="s">
        <v>152</v>
      </c>
      <c r="BR222" s="2" t="s">
        <v>3198</v>
      </c>
      <c r="BS222" s="2" t="s">
        <v>79</v>
      </c>
      <c r="BT222" s="2" t="s">
        <v>165</v>
      </c>
      <c r="BU222" s="2" t="s">
        <v>3199</v>
      </c>
      <c r="BV222" s="2" t="s">
        <v>1051</v>
      </c>
      <c r="BW222" s="2" t="s">
        <v>105</v>
      </c>
      <c r="BX222" s="2" t="s">
        <v>177</v>
      </c>
      <c r="BY222" s="2">
        <v>185</v>
      </c>
      <c r="BZ222" s="2">
        <v>0</v>
      </c>
      <c r="CA222" s="2">
        <v>5000000</v>
      </c>
      <c r="CB222" s="2">
        <v>0</v>
      </c>
      <c r="CC222" s="2">
        <v>4</v>
      </c>
      <c r="CD222" s="3">
        <f>_xlfn.IFNA(VLOOKUP(M222,Sheet1!$B$4:$D$10,2,FALSE),"")</f>
        <v>121</v>
      </c>
      <c r="CE222" s="3">
        <f>_xlfn.IFNA(VLOOKUP(M222,Sheet1!$B$4:$D$10,3,FALSE),"")</f>
        <v>121</v>
      </c>
      <c r="CF222" s="3" t="str">
        <f t="shared" si="6"/>
        <v>lulus</v>
      </c>
      <c r="CG222" s="3" t="str">
        <f t="shared" si="7"/>
        <v>diterima</v>
      </c>
    </row>
    <row r="223" spans="1:85" x14ac:dyDescent="0.25">
      <c r="A223" s="2">
        <v>222</v>
      </c>
      <c r="B223" s="2">
        <v>21211096</v>
      </c>
      <c r="C223" s="2" t="s">
        <v>3200</v>
      </c>
      <c r="D223" s="2" t="s">
        <v>75</v>
      </c>
      <c r="E223" s="2" t="s">
        <v>76</v>
      </c>
      <c r="F223" s="2" t="s">
        <v>1976</v>
      </c>
      <c r="G223" s="2">
        <v>2101</v>
      </c>
      <c r="H223" s="2" t="s">
        <v>3919</v>
      </c>
      <c r="I223" s="2" t="s">
        <v>3910</v>
      </c>
      <c r="J223" s="2" t="str">
        <f>IF(AND(K223=0,L223=0)=TRUE,"",IF(AND(K223&gt;0,L223&gt;0)=TRUE,VLOOKUP(LEFT(L223,4)*1,[1]PRODI_2019!$D$2:$E$70,2,FALSE),M223))</f>
        <v>KEPERAWATAN D3</v>
      </c>
      <c r="K223" s="2">
        <f>_xlfn.IFNA(VLOOKUP(B223,[2]Data!$J$2:$K$224,1,FALSE),0)</f>
        <v>21211096</v>
      </c>
      <c r="L223" s="2">
        <f>_xlfn.IFNA(VLOOKUP(B223,[2]Data!$J$2:$K$224,2,FALSE),0)</f>
        <v>8801210053</v>
      </c>
      <c r="M223" s="2" t="s">
        <v>1977</v>
      </c>
      <c r="N223" s="2" t="s">
        <v>79</v>
      </c>
      <c r="O223" s="2" t="s">
        <v>79</v>
      </c>
      <c r="P223" s="2" t="s">
        <v>2866</v>
      </c>
      <c r="Q223" s="2" t="s">
        <v>81</v>
      </c>
      <c r="R223" s="2" t="s">
        <v>82</v>
      </c>
      <c r="S223" s="2" t="s">
        <v>310</v>
      </c>
      <c r="T223" s="2" t="s">
        <v>3201</v>
      </c>
      <c r="U223" s="2" t="s">
        <v>160</v>
      </c>
      <c r="V223" s="2" t="s">
        <v>161</v>
      </c>
      <c r="W223" s="2">
        <v>2020</v>
      </c>
      <c r="X223" s="2">
        <v>42</v>
      </c>
      <c r="Y223" s="2">
        <v>40</v>
      </c>
      <c r="Z223" s="2">
        <v>74</v>
      </c>
      <c r="AA223" s="2"/>
      <c r="AB223" s="2"/>
      <c r="AC223" s="2"/>
      <c r="AD223" s="2" t="s">
        <v>3202</v>
      </c>
      <c r="AE223" s="2" t="s">
        <v>3203</v>
      </c>
      <c r="AF223" s="2" t="s">
        <v>3204</v>
      </c>
      <c r="AG223" s="2" t="s">
        <v>314</v>
      </c>
      <c r="AH223" s="2" t="s">
        <v>118</v>
      </c>
      <c r="AI223" s="2" t="s">
        <v>3205</v>
      </c>
      <c r="AJ223" s="2" t="s">
        <v>3206</v>
      </c>
      <c r="AK223" s="2" t="s">
        <v>3207</v>
      </c>
      <c r="AL223" s="2" t="s">
        <v>79</v>
      </c>
      <c r="AM223" s="2" t="s">
        <v>79</v>
      </c>
      <c r="AN223" s="2" t="s">
        <v>79</v>
      </c>
      <c r="AO223" s="2" t="s">
        <v>79</v>
      </c>
      <c r="AP223" s="2" t="s">
        <v>94</v>
      </c>
      <c r="AQ223" s="2" t="s">
        <v>318</v>
      </c>
      <c r="AR223" s="2" t="s">
        <v>118</v>
      </c>
      <c r="AS223" s="2" t="s">
        <v>3305</v>
      </c>
      <c r="AT223" s="2" t="s">
        <v>79</v>
      </c>
      <c r="AU223" s="2" t="s">
        <v>79</v>
      </c>
      <c r="AV223" s="2" t="s">
        <v>79</v>
      </c>
      <c r="AW223" s="2" t="s">
        <v>79</v>
      </c>
      <c r="AX223" s="2" t="s">
        <v>79</v>
      </c>
      <c r="AY223" s="2" t="s">
        <v>79</v>
      </c>
      <c r="AZ223" s="2" t="s">
        <v>79</v>
      </c>
      <c r="BA223" s="2" t="s">
        <v>79</v>
      </c>
      <c r="BB223" s="2" t="s">
        <v>79</v>
      </c>
      <c r="BC223" s="2" t="s">
        <v>79</v>
      </c>
      <c r="BD223" s="2" t="s">
        <v>79</v>
      </c>
      <c r="BE223" s="2" t="s">
        <v>79</v>
      </c>
      <c r="BF223" s="2" t="s">
        <v>79</v>
      </c>
      <c r="BG223" s="2" t="s">
        <v>79</v>
      </c>
      <c r="BH223" s="2" t="s">
        <v>79</v>
      </c>
      <c r="BI223" s="2" t="s">
        <v>79</v>
      </c>
      <c r="BJ223" s="2" t="s">
        <v>3208</v>
      </c>
      <c r="BK223" s="2" t="s">
        <v>3209</v>
      </c>
      <c r="BL223" s="2" t="s">
        <v>130</v>
      </c>
      <c r="BM223" s="2" t="s">
        <v>102</v>
      </c>
      <c r="BN223" s="2" t="s">
        <v>3210</v>
      </c>
      <c r="BO223" s="2" t="s">
        <v>3211</v>
      </c>
      <c r="BP223" s="2" t="s">
        <v>130</v>
      </c>
      <c r="BQ223" s="2" t="s">
        <v>99</v>
      </c>
      <c r="BR223" s="2" t="s">
        <v>3212</v>
      </c>
      <c r="BS223" s="2" t="s">
        <v>79</v>
      </c>
      <c r="BT223" s="2" t="s">
        <v>118</v>
      </c>
      <c r="BU223" s="2" t="s">
        <v>3213</v>
      </c>
      <c r="BV223" s="2" t="s">
        <v>369</v>
      </c>
      <c r="BW223" s="2" t="s">
        <v>105</v>
      </c>
      <c r="BX223" s="2" t="s">
        <v>177</v>
      </c>
      <c r="BY223" s="2">
        <v>120</v>
      </c>
      <c r="BZ223" s="2">
        <v>120</v>
      </c>
      <c r="CA223" s="2">
        <v>5000000</v>
      </c>
      <c r="CB223" s="2">
        <v>5000000</v>
      </c>
      <c r="CC223" s="2">
        <v>7</v>
      </c>
      <c r="CD223" s="3">
        <f>_xlfn.IFNA(VLOOKUP(M223,Sheet1!$B$4:$D$10,2,FALSE),"")</f>
        <v>121</v>
      </c>
      <c r="CE223" s="3">
        <f>_xlfn.IFNA(VLOOKUP(M223,Sheet1!$B$4:$D$10,3,FALSE),"")</f>
        <v>121</v>
      </c>
      <c r="CF223" s="3" t="str">
        <f t="shared" si="6"/>
        <v>lulus</v>
      </c>
      <c r="CG223" s="3" t="str">
        <f t="shared" si="7"/>
        <v>diterima</v>
      </c>
    </row>
    <row r="224" spans="1:85" x14ac:dyDescent="0.25">
      <c r="A224" s="2">
        <v>223</v>
      </c>
      <c r="B224" s="2">
        <v>21211098</v>
      </c>
      <c r="C224" s="2" t="s">
        <v>3214</v>
      </c>
      <c r="D224" s="2" t="s">
        <v>75</v>
      </c>
      <c r="E224" s="2" t="s">
        <v>76</v>
      </c>
      <c r="F224" s="2" t="s">
        <v>1976</v>
      </c>
      <c r="G224" s="2">
        <v>2101</v>
      </c>
      <c r="H224" s="2" t="s">
        <v>3919</v>
      </c>
      <c r="I224" s="2" t="s">
        <v>3910</v>
      </c>
      <c r="J224" s="2" t="str">
        <f>IF(AND(K224=0,L224=0)=TRUE,"",IF(AND(K224&gt;0,L224&gt;0)=TRUE,VLOOKUP(LEFT(L224,4)*1,[1]PRODI_2019!$D$2:$E$70,2,FALSE),M224))</f>
        <v>KEPERAWATAN D3</v>
      </c>
      <c r="K224" s="2">
        <f>_xlfn.IFNA(VLOOKUP(B224,[2]Data!$J$2:$K$224,1,FALSE),0)</f>
        <v>21211098</v>
      </c>
      <c r="L224" s="2">
        <f>_xlfn.IFNA(VLOOKUP(B224,[2]Data!$J$2:$K$224,2,FALSE),0)</f>
        <v>8801210048</v>
      </c>
      <c r="M224" s="2" t="s">
        <v>1977</v>
      </c>
      <c r="N224" s="2" t="s">
        <v>79</v>
      </c>
      <c r="O224" s="2" t="s">
        <v>79</v>
      </c>
      <c r="P224" s="2" t="s">
        <v>2866</v>
      </c>
      <c r="Q224" s="2" t="s">
        <v>81</v>
      </c>
      <c r="R224" s="2" t="s">
        <v>82</v>
      </c>
      <c r="S224" s="2" t="s">
        <v>90</v>
      </c>
      <c r="T224" s="2" t="s">
        <v>2039</v>
      </c>
      <c r="U224" s="2" t="s">
        <v>138</v>
      </c>
      <c r="V224" s="2" t="s">
        <v>161</v>
      </c>
      <c r="W224" s="2">
        <v>2021</v>
      </c>
      <c r="X224" s="2">
        <v>81</v>
      </c>
      <c r="Y224" s="2">
        <v>84</v>
      </c>
      <c r="Z224" s="2">
        <v>85</v>
      </c>
      <c r="AA224" s="2"/>
      <c r="AB224" s="2"/>
      <c r="AC224" s="2"/>
      <c r="AD224" s="2" t="s">
        <v>3215</v>
      </c>
      <c r="AE224" s="2" t="s">
        <v>79</v>
      </c>
      <c r="AF224" s="2" t="s">
        <v>3216</v>
      </c>
      <c r="AG224" s="2" t="s">
        <v>2135</v>
      </c>
      <c r="AH224" s="2" t="s">
        <v>186</v>
      </c>
      <c r="AI224" s="2" t="s">
        <v>3217</v>
      </c>
      <c r="AJ224" s="2" t="s">
        <v>3218</v>
      </c>
      <c r="AK224" s="2" t="s">
        <v>3219</v>
      </c>
      <c r="AL224" s="2" t="s">
        <v>79</v>
      </c>
      <c r="AM224" s="2" t="s">
        <v>79</v>
      </c>
      <c r="AN224" s="2" t="s">
        <v>79</v>
      </c>
      <c r="AO224" s="2" t="s">
        <v>79</v>
      </c>
      <c r="AP224" s="2" t="s">
        <v>233</v>
      </c>
      <c r="AQ224" s="2" t="s">
        <v>122</v>
      </c>
      <c r="AR224" s="2" t="s">
        <v>122</v>
      </c>
      <c r="AS224" s="2" t="s">
        <v>86</v>
      </c>
      <c r="AT224" s="2" t="s">
        <v>79</v>
      </c>
      <c r="AU224" s="2" t="s">
        <v>79</v>
      </c>
      <c r="AV224" s="2" t="s">
        <v>79</v>
      </c>
      <c r="AW224" s="2" t="s">
        <v>79</v>
      </c>
      <c r="AX224" s="2" t="s">
        <v>79</v>
      </c>
      <c r="AY224" s="2" t="s">
        <v>79</v>
      </c>
      <c r="AZ224" s="2" t="s">
        <v>79</v>
      </c>
      <c r="BA224" s="2" t="s">
        <v>79</v>
      </c>
      <c r="BB224" s="2" t="s">
        <v>79</v>
      </c>
      <c r="BC224" s="2" t="s">
        <v>79</v>
      </c>
      <c r="BD224" s="2" t="s">
        <v>79</v>
      </c>
      <c r="BE224" s="2" t="s">
        <v>79</v>
      </c>
      <c r="BF224" s="2" t="s">
        <v>79</v>
      </c>
      <c r="BG224" s="2" t="s">
        <v>79</v>
      </c>
      <c r="BH224" s="2" t="s">
        <v>79</v>
      </c>
      <c r="BI224" s="2" t="s">
        <v>79</v>
      </c>
      <c r="BJ224" s="2" t="s">
        <v>3220</v>
      </c>
      <c r="BK224" s="2" t="s">
        <v>3221</v>
      </c>
      <c r="BL224" s="2" t="s">
        <v>214</v>
      </c>
      <c r="BM224" s="2" t="s">
        <v>99</v>
      </c>
      <c r="BN224" s="2" t="s">
        <v>3222</v>
      </c>
      <c r="BO224" s="2" t="s">
        <v>3223</v>
      </c>
      <c r="BP224" s="2" t="s">
        <v>122</v>
      </c>
      <c r="BQ224" s="2" t="s">
        <v>99</v>
      </c>
      <c r="BR224" s="2" t="s">
        <v>3224</v>
      </c>
      <c r="BS224" s="2" t="s">
        <v>79</v>
      </c>
      <c r="BT224" s="2" t="s">
        <v>186</v>
      </c>
      <c r="BU224" s="2" t="s">
        <v>3225</v>
      </c>
      <c r="BV224" s="2" t="s">
        <v>756</v>
      </c>
      <c r="BW224" s="2" t="s">
        <v>105</v>
      </c>
      <c r="BX224" s="2" t="s">
        <v>134</v>
      </c>
      <c r="BY224" s="2">
        <v>60</v>
      </c>
      <c r="BZ224" s="2">
        <v>60</v>
      </c>
      <c r="CA224" s="2">
        <v>4000000</v>
      </c>
      <c r="CB224" s="2">
        <v>0</v>
      </c>
      <c r="CC224" s="2">
        <v>3</v>
      </c>
      <c r="CD224" s="3">
        <f>_xlfn.IFNA(VLOOKUP(M224,Sheet1!$B$4:$D$10,2,FALSE),"")</f>
        <v>121</v>
      </c>
      <c r="CE224" s="3">
        <f>_xlfn.IFNA(VLOOKUP(M224,Sheet1!$B$4:$D$10,3,FALSE),"")</f>
        <v>121</v>
      </c>
      <c r="CF224" s="3" t="str">
        <f t="shared" si="6"/>
        <v>lulus</v>
      </c>
      <c r="CG224" s="3" t="str">
        <f t="shared" si="7"/>
        <v>diterima</v>
      </c>
    </row>
    <row r="225" spans="1:85" x14ac:dyDescent="0.25">
      <c r="A225" s="2">
        <v>224</v>
      </c>
      <c r="B225" s="2">
        <v>21211104</v>
      </c>
      <c r="C225" s="2" t="s">
        <v>3226</v>
      </c>
      <c r="D225" s="2" t="s">
        <v>75</v>
      </c>
      <c r="E225" s="2" t="s">
        <v>76</v>
      </c>
      <c r="F225" s="2" t="s">
        <v>1976</v>
      </c>
      <c r="G225" s="2">
        <v>2101</v>
      </c>
      <c r="H225" s="2" t="s">
        <v>3919</v>
      </c>
      <c r="I225" s="2" t="s">
        <v>3910</v>
      </c>
      <c r="J225" s="2" t="str">
        <f>IF(AND(K225=0,L225=0)=TRUE,"",IF(AND(K225&gt;0,L225&gt;0)=TRUE,VLOOKUP(LEFT(L225,4)*1,[1]PRODI_2019!$D$2:$E$70,2,FALSE),M225))</f>
        <v>KEPERAWATAN D3</v>
      </c>
      <c r="K225" s="2">
        <f>_xlfn.IFNA(VLOOKUP(B225,[2]Data!$J$2:$K$224,1,FALSE),0)</f>
        <v>21211104</v>
      </c>
      <c r="L225" s="2">
        <f>_xlfn.IFNA(VLOOKUP(B225,[2]Data!$J$2:$K$224,2,FALSE),0)</f>
        <v>8801210069</v>
      </c>
      <c r="M225" s="2" t="s">
        <v>1977</v>
      </c>
      <c r="N225" s="2" t="s">
        <v>79</v>
      </c>
      <c r="O225" s="2" t="s">
        <v>79</v>
      </c>
      <c r="P225" s="2" t="s">
        <v>2866</v>
      </c>
      <c r="Q225" s="2" t="s">
        <v>81</v>
      </c>
      <c r="R225" s="2" t="s">
        <v>542</v>
      </c>
      <c r="S225" s="2" t="s">
        <v>242</v>
      </c>
      <c r="T225" s="2" t="s">
        <v>662</v>
      </c>
      <c r="U225" s="2" t="s">
        <v>693</v>
      </c>
      <c r="V225" s="2" t="s">
        <v>86</v>
      </c>
      <c r="W225" s="2">
        <v>2020</v>
      </c>
      <c r="X225" s="2">
        <v>77</v>
      </c>
      <c r="Y225" s="2">
        <v>77</v>
      </c>
      <c r="Z225" s="2">
        <v>80</v>
      </c>
      <c r="AA225" s="2"/>
      <c r="AB225" s="2"/>
      <c r="AC225" s="2"/>
      <c r="AD225" s="2" t="s">
        <v>3227</v>
      </c>
      <c r="AE225" s="2" t="s">
        <v>123</v>
      </c>
      <c r="AF225" s="2" t="s">
        <v>1310</v>
      </c>
      <c r="AG225" s="2" t="s">
        <v>3228</v>
      </c>
      <c r="AH225" s="2" t="s">
        <v>227</v>
      </c>
      <c r="AI225" s="2" t="s">
        <v>3229</v>
      </c>
      <c r="AJ225" s="2" t="s">
        <v>3230</v>
      </c>
      <c r="AK225" s="2" t="s">
        <v>3231</v>
      </c>
      <c r="AL225" s="2" t="s">
        <v>79</v>
      </c>
      <c r="AM225" s="2" t="s">
        <v>123</v>
      </c>
      <c r="AN225" s="2" t="s">
        <v>123</v>
      </c>
      <c r="AO225" s="2" t="s">
        <v>123</v>
      </c>
      <c r="AP225" s="2" t="s">
        <v>145</v>
      </c>
      <c r="AQ225" s="2" t="s">
        <v>122</v>
      </c>
      <c r="AR225" s="2" t="s">
        <v>122</v>
      </c>
      <c r="AS225" s="2" t="s">
        <v>86</v>
      </c>
      <c r="AT225" s="2" t="s">
        <v>79</v>
      </c>
      <c r="AU225" s="2" t="s">
        <v>79</v>
      </c>
      <c r="AV225" s="2" t="s">
        <v>79</v>
      </c>
      <c r="AW225" s="2" t="s">
        <v>79</v>
      </c>
      <c r="AX225" s="2" t="s">
        <v>79</v>
      </c>
      <c r="AY225" s="2" t="s">
        <v>79</v>
      </c>
      <c r="AZ225" s="2" t="s">
        <v>79</v>
      </c>
      <c r="BA225" s="2" t="s">
        <v>79</v>
      </c>
      <c r="BB225" s="2" t="s">
        <v>79</v>
      </c>
      <c r="BC225" s="2" t="s">
        <v>79</v>
      </c>
      <c r="BD225" s="2" t="s">
        <v>79</v>
      </c>
      <c r="BE225" s="2" t="s">
        <v>79</v>
      </c>
      <c r="BF225" s="2" t="s">
        <v>79</v>
      </c>
      <c r="BG225" s="2" t="s">
        <v>79</v>
      </c>
      <c r="BH225" s="2" t="s">
        <v>79</v>
      </c>
      <c r="BI225" s="2" t="s">
        <v>79</v>
      </c>
      <c r="BJ225" s="2" t="s">
        <v>123</v>
      </c>
      <c r="BK225" s="2" t="s">
        <v>3232</v>
      </c>
      <c r="BL225" s="2" t="s">
        <v>122</v>
      </c>
      <c r="BM225" s="2" t="s">
        <v>131</v>
      </c>
      <c r="BN225" s="2" t="s">
        <v>3233</v>
      </c>
      <c r="BO225" s="2" t="s">
        <v>3234</v>
      </c>
      <c r="BP225" s="2" t="s">
        <v>962</v>
      </c>
      <c r="BQ225" s="2" t="s">
        <v>127</v>
      </c>
      <c r="BR225" s="2" t="s">
        <v>3235</v>
      </c>
      <c r="BS225" s="2" t="s">
        <v>79</v>
      </c>
      <c r="BT225" s="2" t="s">
        <v>227</v>
      </c>
      <c r="BU225" s="2" t="s">
        <v>3236</v>
      </c>
      <c r="BV225" s="2" t="s">
        <v>807</v>
      </c>
      <c r="BW225" s="2" t="s">
        <v>105</v>
      </c>
      <c r="BX225" s="2" t="s">
        <v>177</v>
      </c>
      <c r="BY225" s="2">
        <v>76</v>
      </c>
      <c r="BZ225" s="2">
        <v>76</v>
      </c>
      <c r="CA225" s="2">
        <v>0</v>
      </c>
      <c r="CB225" s="2">
        <v>4000000</v>
      </c>
      <c r="CC225" s="2">
        <v>2</v>
      </c>
      <c r="CD225" s="3">
        <f>_xlfn.IFNA(VLOOKUP(M225,Sheet1!$B$4:$D$10,2,FALSE),"")</f>
        <v>121</v>
      </c>
      <c r="CE225" s="3">
        <f>_xlfn.IFNA(VLOOKUP(M225,Sheet1!$B$4:$D$10,3,FALSE),"")</f>
        <v>121</v>
      </c>
      <c r="CF225" s="3" t="str">
        <f t="shared" si="6"/>
        <v>lulus</v>
      </c>
      <c r="CG225" s="3" t="str">
        <f t="shared" si="7"/>
        <v>diterima</v>
      </c>
    </row>
    <row r="226" spans="1:85" x14ac:dyDescent="0.25">
      <c r="A226" s="2">
        <v>225</v>
      </c>
      <c r="B226" s="2">
        <v>21211108</v>
      </c>
      <c r="C226" s="2" t="s">
        <v>3237</v>
      </c>
      <c r="D226" s="2" t="s">
        <v>75</v>
      </c>
      <c r="E226" s="2" t="s">
        <v>76</v>
      </c>
      <c r="F226" s="2" t="s">
        <v>1976</v>
      </c>
      <c r="G226" s="2">
        <v>2101</v>
      </c>
      <c r="H226" s="2" t="s">
        <v>3919</v>
      </c>
      <c r="I226" s="2" t="s">
        <v>3910</v>
      </c>
      <c r="J226" s="2" t="str">
        <f>IF(AND(K226=0,L226=0)=TRUE,"",IF(AND(K226&gt;0,L226&gt;0)=TRUE,VLOOKUP(LEFT(L226,4)*1,[1]PRODI_2019!$D$2:$E$70,2,FALSE),M226))</f>
        <v/>
      </c>
      <c r="K226" s="2">
        <f>_xlfn.IFNA(VLOOKUP(B226,[2]Data!$J$2:$K$224,1,FALSE),0)</f>
        <v>0</v>
      </c>
      <c r="L226" s="2">
        <f>_xlfn.IFNA(VLOOKUP(B226,[2]Data!$J$2:$K$224,2,FALSE),0)</f>
        <v>0</v>
      </c>
      <c r="M226" s="2" t="s">
        <v>1977</v>
      </c>
      <c r="N226" s="2" t="s">
        <v>79</v>
      </c>
      <c r="O226" s="2" t="s">
        <v>79</v>
      </c>
      <c r="P226" s="2" t="s">
        <v>2866</v>
      </c>
      <c r="Q226" s="2" t="s">
        <v>110</v>
      </c>
      <c r="R226" s="2" t="s">
        <v>82</v>
      </c>
      <c r="S226" s="2" t="s">
        <v>3238</v>
      </c>
      <c r="T226" s="2" t="s">
        <v>3239</v>
      </c>
      <c r="U226" s="2" t="s">
        <v>3240</v>
      </c>
      <c r="V226" s="2" t="s">
        <v>114</v>
      </c>
      <c r="W226" s="2">
        <v>2019</v>
      </c>
      <c r="X226" s="2"/>
      <c r="Y226" s="2"/>
      <c r="Z226" s="2"/>
      <c r="AA226" s="2"/>
      <c r="AB226" s="2"/>
      <c r="AC226" s="2"/>
      <c r="AD226" s="2" t="s">
        <v>3241</v>
      </c>
      <c r="AE226" s="2" t="s">
        <v>79</v>
      </c>
      <c r="AF226" s="2" t="s">
        <v>3242</v>
      </c>
      <c r="AG226" s="2" t="s">
        <v>3243</v>
      </c>
      <c r="AH226" s="2" t="s">
        <v>90</v>
      </c>
      <c r="AI226" s="2" t="s">
        <v>3244</v>
      </c>
      <c r="AJ226" s="2" t="s">
        <v>3245</v>
      </c>
      <c r="AK226" s="2" t="s">
        <v>3246</v>
      </c>
      <c r="AL226" s="2" t="s">
        <v>79</v>
      </c>
      <c r="AM226" s="2" t="s">
        <v>79</v>
      </c>
      <c r="AN226" s="2" t="s">
        <v>79</v>
      </c>
      <c r="AO226" s="2" t="s">
        <v>79</v>
      </c>
      <c r="AP226" s="2" t="s">
        <v>94</v>
      </c>
      <c r="AQ226" s="2" t="s">
        <v>3247</v>
      </c>
      <c r="AR226" s="2" t="s">
        <v>90</v>
      </c>
      <c r="AS226" s="2" t="s">
        <v>3305</v>
      </c>
      <c r="AT226" s="2" t="s">
        <v>79</v>
      </c>
      <c r="AU226" s="2" t="s">
        <v>79</v>
      </c>
      <c r="AV226" s="2" t="s">
        <v>79</v>
      </c>
      <c r="AW226" s="2" t="s">
        <v>79</v>
      </c>
      <c r="AX226" s="2" t="s">
        <v>79</v>
      </c>
      <c r="AY226" s="2" t="s">
        <v>79</v>
      </c>
      <c r="AZ226" s="2" t="s">
        <v>79</v>
      </c>
      <c r="BA226" s="2" t="s">
        <v>79</v>
      </c>
      <c r="BB226" s="2" t="s">
        <v>79</v>
      </c>
      <c r="BC226" s="2" t="s">
        <v>79</v>
      </c>
      <c r="BD226" s="2" t="s">
        <v>79</v>
      </c>
      <c r="BE226" s="2" t="s">
        <v>79</v>
      </c>
      <c r="BF226" s="2" t="s">
        <v>79</v>
      </c>
      <c r="BG226" s="2" t="s">
        <v>79</v>
      </c>
      <c r="BH226" s="2" t="s">
        <v>79</v>
      </c>
      <c r="BI226" s="2" t="s">
        <v>79</v>
      </c>
      <c r="BJ226" s="2" t="s">
        <v>3248</v>
      </c>
      <c r="BK226" s="2" t="s">
        <v>3249</v>
      </c>
      <c r="BL226" s="2" t="s">
        <v>962</v>
      </c>
      <c r="BM226" s="2" t="s">
        <v>127</v>
      </c>
      <c r="BN226" s="2" t="s">
        <v>3250</v>
      </c>
      <c r="BO226" s="2" t="s">
        <v>3251</v>
      </c>
      <c r="BP226" s="2" t="s">
        <v>122</v>
      </c>
      <c r="BQ226" s="2" t="s">
        <v>99</v>
      </c>
      <c r="BR226" s="2" t="s">
        <v>3252</v>
      </c>
      <c r="BS226" s="2" t="s">
        <v>79</v>
      </c>
      <c r="BT226" s="2" t="s">
        <v>90</v>
      </c>
      <c r="BU226" s="2" t="s">
        <v>3253</v>
      </c>
      <c r="BV226" s="2" t="s">
        <v>998</v>
      </c>
      <c r="BW226" s="2" t="s">
        <v>105</v>
      </c>
      <c r="BX226" s="2" t="s">
        <v>106</v>
      </c>
      <c r="BY226" s="2">
        <v>120</v>
      </c>
      <c r="BZ226" s="2">
        <v>69</v>
      </c>
      <c r="CA226" s="2">
        <v>1400000</v>
      </c>
      <c r="CB226" s="2">
        <v>1000000</v>
      </c>
      <c r="CC226" s="2">
        <v>3</v>
      </c>
      <c r="CD226" s="3">
        <f>_xlfn.IFNA(VLOOKUP(M226,Sheet1!$B$4:$D$10,2,FALSE),"")</f>
        <v>121</v>
      </c>
      <c r="CE226" s="3">
        <f>_xlfn.IFNA(VLOOKUP(M226,Sheet1!$B$4:$D$10,3,FALSE),"")</f>
        <v>121</v>
      </c>
      <c r="CF226" s="3" t="str">
        <f t="shared" si="6"/>
        <v>tidak</v>
      </c>
      <c r="CG226" s="3" t="str">
        <f t="shared" si="7"/>
        <v>tidak</v>
      </c>
    </row>
    <row r="227" spans="1:85" x14ac:dyDescent="0.25">
      <c r="A227" s="2">
        <v>226</v>
      </c>
      <c r="B227" s="2">
        <v>21211118</v>
      </c>
      <c r="C227" s="2" t="s">
        <v>3254</v>
      </c>
      <c r="D227" s="2" t="s">
        <v>75</v>
      </c>
      <c r="E227" s="2" t="s">
        <v>76</v>
      </c>
      <c r="F227" s="2" t="s">
        <v>1976</v>
      </c>
      <c r="G227" s="2">
        <v>2101</v>
      </c>
      <c r="H227" s="2" t="s">
        <v>3919</v>
      </c>
      <c r="I227" s="2" t="s">
        <v>3910</v>
      </c>
      <c r="J227" s="2" t="str">
        <f>IF(AND(K227=0,L227=0)=TRUE,"",IF(AND(K227&gt;0,L227&gt;0)=TRUE,VLOOKUP(LEFT(L227,4)*1,[1]PRODI_2019!$D$2:$E$70,2,FALSE),M227))</f>
        <v>KEPERAWATAN D3</v>
      </c>
      <c r="K227" s="2">
        <f>_xlfn.IFNA(VLOOKUP(B227,[2]Data!$J$2:$K$224,1,FALSE),0)</f>
        <v>21211118</v>
      </c>
      <c r="L227" s="2">
        <f>_xlfn.IFNA(VLOOKUP(B227,[2]Data!$J$2:$K$224,2,FALSE),0)</f>
        <v>8801210057</v>
      </c>
      <c r="M227" s="2" t="s">
        <v>1977</v>
      </c>
      <c r="N227" s="2" t="s">
        <v>79</v>
      </c>
      <c r="O227" s="2" t="s">
        <v>79</v>
      </c>
      <c r="P227" s="2" t="s">
        <v>2866</v>
      </c>
      <c r="Q227" s="2" t="s">
        <v>81</v>
      </c>
      <c r="R227" s="2" t="s">
        <v>82</v>
      </c>
      <c r="S227" s="2" t="s">
        <v>221</v>
      </c>
      <c r="T227" s="2" t="s">
        <v>3255</v>
      </c>
      <c r="U227" s="2" t="s">
        <v>160</v>
      </c>
      <c r="V227" s="2" t="s">
        <v>161</v>
      </c>
      <c r="W227" s="2">
        <v>2021</v>
      </c>
      <c r="X227" s="2"/>
      <c r="Y227" s="2"/>
      <c r="Z227" s="2"/>
      <c r="AA227" s="2"/>
      <c r="AB227" s="2"/>
      <c r="AC227" s="2"/>
      <c r="AD227" s="2" t="s">
        <v>3256</v>
      </c>
      <c r="AE227" s="2" t="s">
        <v>79</v>
      </c>
      <c r="AF227" s="2" t="s">
        <v>3257</v>
      </c>
      <c r="AG227" s="2" t="s">
        <v>575</v>
      </c>
      <c r="AH227" s="2" t="s">
        <v>165</v>
      </c>
      <c r="AI227" s="2" t="s">
        <v>3258</v>
      </c>
      <c r="AJ227" s="2" t="s">
        <v>3259</v>
      </c>
      <c r="AK227" s="2" t="s">
        <v>3260</v>
      </c>
      <c r="AL227" s="2" t="s">
        <v>79</v>
      </c>
      <c r="AM227" s="2" t="s">
        <v>79</v>
      </c>
      <c r="AN227" s="2" t="s">
        <v>79</v>
      </c>
      <c r="AO227" s="2" t="s">
        <v>79</v>
      </c>
      <c r="AP227" s="2" t="s">
        <v>286</v>
      </c>
      <c r="AQ227" s="2" t="s">
        <v>1444</v>
      </c>
      <c r="AR227" s="2" t="s">
        <v>212</v>
      </c>
      <c r="AS227" s="2" t="s">
        <v>3305</v>
      </c>
      <c r="AT227" s="2" t="s">
        <v>79</v>
      </c>
      <c r="AU227" s="2" t="s">
        <v>79</v>
      </c>
      <c r="AV227" s="2" t="s">
        <v>79</v>
      </c>
      <c r="AW227" s="2" t="s">
        <v>79</v>
      </c>
      <c r="AX227" s="2" t="s">
        <v>79</v>
      </c>
      <c r="AY227" s="2" t="s">
        <v>79</v>
      </c>
      <c r="AZ227" s="2" t="s">
        <v>79</v>
      </c>
      <c r="BA227" s="2" t="s">
        <v>79</v>
      </c>
      <c r="BB227" s="2" t="s">
        <v>79</v>
      </c>
      <c r="BC227" s="2" t="s">
        <v>79</v>
      </c>
      <c r="BD227" s="2" t="s">
        <v>79</v>
      </c>
      <c r="BE227" s="2" t="s">
        <v>79</v>
      </c>
      <c r="BF227" s="2" t="s">
        <v>79</v>
      </c>
      <c r="BG227" s="2" t="s">
        <v>79</v>
      </c>
      <c r="BH227" s="2" t="s">
        <v>79</v>
      </c>
      <c r="BI227" s="2" t="s">
        <v>79</v>
      </c>
      <c r="BJ227" s="2" t="s">
        <v>3261</v>
      </c>
      <c r="BK227" s="2" t="s">
        <v>3262</v>
      </c>
      <c r="BL227" s="2" t="s">
        <v>98</v>
      </c>
      <c r="BM227" s="2" t="s">
        <v>152</v>
      </c>
      <c r="BN227" s="2" t="s">
        <v>3263</v>
      </c>
      <c r="BO227" s="2" t="s">
        <v>3264</v>
      </c>
      <c r="BP227" s="2" t="s">
        <v>122</v>
      </c>
      <c r="BQ227" s="2" t="s">
        <v>152</v>
      </c>
      <c r="BR227" s="2" t="s">
        <v>3265</v>
      </c>
      <c r="BS227" s="2" t="s">
        <v>79</v>
      </c>
      <c r="BT227" s="2" t="s">
        <v>165</v>
      </c>
      <c r="BU227" s="2" t="s">
        <v>3266</v>
      </c>
      <c r="BV227" s="2" t="s">
        <v>1051</v>
      </c>
      <c r="BW227" s="2" t="s">
        <v>105</v>
      </c>
      <c r="BX227" s="2" t="s">
        <v>106</v>
      </c>
      <c r="BY227" s="2">
        <v>1200</v>
      </c>
      <c r="BZ227" s="2">
        <v>0</v>
      </c>
      <c r="CA227" s="2">
        <v>2000000</v>
      </c>
      <c r="CB227" s="2">
        <v>0</v>
      </c>
      <c r="CC227" s="2">
        <v>2</v>
      </c>
      <c r="CD227" s="3">
        <f>_xlfn.IFNA(VLOOKUP(M227,Sheet1!$B$4:$D$10,2,FALSE),"")</f>
        <v>121</v>
      </c>
      <c r="CE227" s="3">
        <f>_xlfn.IFNA(VLOOKUP(M227,Sheet1!$B$4:$D$10,3,FALSE),"")</f>
        <v>121</v>
      </c>
      <c r="CF227" s="3" t="str">
        <f t="shared" si="6"/>
        <v>lulus</v>
      </c>
      <c r="CG227" s="3" t="str">
        <f t="shared" si="7"/>
        <v>diterima</v>
      </c>
    </row>
    <row r="228" spans="1:85" x14ac:dyDescent="0.25">
      <c r="A228" s="2">
        <v>227</v>
      </c>
      <c r="B228" s="2">
        <v>21211124</v>
      </c>
      <c r="C228" s="2" t="s">
        <v>3267</v>
      </c>
      <c r="D228" s="2" t="s">
        <v>75</v>
      </c>
      <c r="E228" s="2" t="s">
        <v>76</v>
      </c>
      <c r="F228" s="2" t="s">
        <v>1976</v>
      </c>
      <c r="G228" s="2">
        <v>2101</v>
      </c>
      <c r="H228" s="2" t="s">
        <v>3919</v>
      </c>
      <c r="I228" s="2" t="s">
        <v>3910</v>
      </c>
      <c r="J228" s="2" t="str">
        <f>IF(AND(K228=0,L228=0)=TRUE,"",IF(AND(K228&gt;0,L228&gt;0)=TRUE,VLOOKUP(LEFT(L228,4)*1,[1]PRODI_2019!$D$2:$E$70,2,FALSE),M228))</f>
        <v>KEPERAWATAN D3</v>
      </c>
      <c r="K228" s="2">
        <f>_xlfn.IFNA(VLOOKUP(B228,[2]Data!$J$2:$K$224,1,FALSE),0)</f>
        <v>21211124</v>
      </c>
      <c r="L228" s="2">
        <f>_xlfn.IFNA(VLOOKUP(B228,[2]Data!$J$2:$K$224,2,FALSE),0)</f>
        <v>8801210014</v>
      </c>
      <c r="M228" s="2" t="s">
        <v>1977</v>
      </c>
      <c r="N228" s="2" t="s">
        <v>79</v>
      </c>
      <c r="O228" s="2" t="s">
        <v>79</v>
      </c>
      <c r="P228" s="2" t="s">
        <v>2866</v>
      </c>
      <c r="Q228" s="2" t="s">
        <v>81</v>
      </c>
      <c r="R228" s="2" t="s">
        <v>82</v>
      </c>
      <c r="S228" s="2" t="s">
        <v>202</v>
      </c>
      <c r="T228" s="2" t="s">
        <v>3268</v>
      </c>
      <c r="U228" s="2" t="s">
        <v>498</v>
      </c>
      <c r="V228" s="2" t="s">
        <v>161</v>
      </c>
      <c r="W228" s="2">
        <v>2021</v>
      </c>
      <c r="X228" s="2"/>
      <c r="Y228" s="2"/>
      <c r="Z228" s="2"/>
      <c r="AA228" s="2"/>
      <c r="AB228" s="2"/>
      <c r="AC228" s="2"/>
      <c r="AD228" s="2" t="s">
        <v>3269</v>
      </c>
      <c r="AE228" s="2" t="s">
        <v>79</v>
      </c>
      <c r="AF228" s="2" t="s">
        <v>3270</v>
      </c>
      <c r="AG228" s="2" t="s">
        <v>955</v>
      </c>
      <c r="AH228" s="2" t="s">
        <v>212</v>
      </c>
      <c r="AI228" s="2" t="s">
        <v>3271</v>
      </c>
      <c r="AJ228" s="2" t="s">
        <v>3272</v>
      </c>
      <c r="AK228" s="2" t="s">
        <v>3273</v>
      </c>
      <c r="AL228" s="2" t="s">
        <v>79</v>
      </c>
      <c r="AM228" s="2" t="s">
        <v>79</v>
      </c>
      <c r="AN228" s="2" t="s">
        <v>79</v>
      </c>
      <c r="AO228" s="2" t="s">
        <v>79</v>
      </c>
      <c r="AP228" s="2" t="s">
        <v>286</v>
      </c>
      <c r="AQ228" s="2" t="s">
        <v>1758</v>
      </c>
      <c r="AR228" s="2" t="s">
        <v>212</v>
      </c>
      <c r="AS228" s="2" t="s">
        <v>3305</v>
      </c>
      <c r="AT228" s="2" t="s">
        <v>79</v>
      </c>
      <c r="AU228" s="2" t="s">
        <v>79</v>
      </c>
      <c r="AV228" s="2" t="s">
        <v>79</v>
      </c>
      <c r="AW228" s="2" t="s">
        <v>79</v>
      </c>
      <c r="AX228" s="2" t="s">
        <v>79</v>
      </c>
      <c r="AY228" s="2" t="s">
        <v>79</v>
      </c>
      <c r="AZ228" s="2" t="s">
        <v>79</v>
      </c>
      <c r="BA228" s="2" t="s">
        <v>79</v>
      </c>
      <c r="BB228" s="2" t="s">
        <v>79</v>
      </c>
      <c r="BC228" s="2" t="s">
        <v>79</v>
      </c>
      <c r="BD228" s="2" t="s">
        <v>79</v>
      </c>
      <c r="BE228" s="2" t="s">
        <v>79</v>
      </c>
      <c r="BF228" s="2" t="s">
        <v>79</v>
      </c>
      <c r="BG228" s="2" t="s">
        <v>79</v>
      </c>
      <c r="BH228" s="2" t="s">
        <v>79</v>
      </c>
      <c r="BI228" s="2" t="s">
        <v>79</v>
      </c>
      <c r="BJ228" s="2" t="s">
        <v>3274</v>
      </c>
      <c r="BK228" s="2" t="s">
        <v>3275</v>
      </c>
      <c r="BL228" s="2" t="s">
        <v>172</v>
      </c>
      <c r="BM228" s="2" t="s">
        <v>99</v>
      </c>
      <c r="BN228" s="2" t="s">
        <v>3276</v>
      </c>
      <c r="BO228" s="2" t="s">
        <v>3277</v>
      </c>
      <c r="BP228" s="2" t="s">
        <v>122</v>
      </c>
      <c r="BQ228" s="2" t="s">
        <v>152</v>
      </c>
      <c r="BR228" s="2" t="s">
        <v>3269</v>
      </c>
      <c r="BS228" s="2" t="s">
        <v>79</v>
      </c>
      <c r="BT228" s="2" t="s">
        <v>212</v>
      </c>
      <c r="BU228" s="2" t="s">
        <v>3278</v>
      </c>
      <c r="BV228" s="2" t="s">
        <v>308</v>
      </c>
      <c r="BW228" s="2" t="s">
        <v>105</v>
      </c>
      <c r="BX228" s="2" t="s">
        <v>106</v>
      </c>
      <c r="BY228" s="2">
        <v>643</v>
      </c>
      <c r="BZ228" s="2">
        <v>120</v>
      </c>
      <c r="CA228" s="2">
        <v>415300000</v>
      </c>
      <c r="CB228" s="2">
        <v>0</v>
      </c>
      <c r="CC228" s="2">
        <v>2</v>
      </c>
      <c r="CD228" s="3">
        <f>_xlfn.IFNA(VLOOKUP(M228,Sheet1!$B$4:$D$10,2,FALSE),"")</f>
        <v>121</v>
      </c>
      <c r="CE228" s="3">
        <f>_xlfn.IFNA(VLOOKUP(M228,Sheet1!$B$4:$D$10,3,FALSE),"")</f>
        <v>121</v>
      </c>
      <c r="CF228" s="3" t="str">
        <f t="shared" si="6"/>
        <v>lulus</v>
      </c>
      <c r="CG228" s="3" t="str">
        <f t="shared" si="7"/>
        <v>diterima</v>
      </c>
    </row>
    <row r="229" spans="1:85" x14ac:dyDescent="0.25">
      <c r="A229" s="2">
        <v>228</v>
      </c>
      <c r="B229" s="2">
        <v>21211135</v>
      </c>
      <c r="C229" s="2" t="s">
        <v>3279</v>
      </c>
      <c r="D229" s="2" t="s">
        <v>75</v>
      </c>
      <c r="E229" s="2" t="s">
        <v>76</v>
      </c>
      <c r="F229" s="2" t="s">
        <v>1976</v>
      </c>
      <c r="G229" s="2">
        <v>2101</v>
      </c>
      <c r="H229" s="2" t="s">
        <v>3919</v>
      </c>
      <c r="I229" s="2" t="s">
        <v>3910</v>
      </c>
      <c r="J229" s="2" t="str">
        <f>IF(AND(K229=0,L229=0)=TRUE,"",IF(AND(K229&gt;0,L229&gt;0)=TRUE,VLOOKUP(LEFT(L229,4)*1,[1]PRODI_2019!$D$2:$E$70,2,FALSE),M229))</f>
        <v>KEPERAWATAN D3</v>
      </c>
      <c r="K229" s="2">
        <f>_xlfn.IFNA(VLOOKUP(B229,[2]Data!$J$2:$K$224,1,FALSE),0)</f>
        <v>21211135</v>
      </c>
      <c r="L229" s="2">
        <f>_xlfn.IFNA(VLOOKUP(B229,[2]Data!$J$2:$K$224,2,FALSE),0)</f>
        <v>8801210068</v>
      </c>
      <c r="M229" s="2" t="s">
        <v>1977</v>
      </c>
      <c r="N229" s="2" t="s">
        <v>79</v>
      </c>
      <c r="O229" s="2" t="s">
        <v>79</v>
      </c>
      <c r="P229" s="2" t="s">
        <v>2866</v>
      </c>
      <c r="Q229" s="2" t="s">
        <v>81</v>
      </c>
      <c r="R229" s="2" t="s">
        <v>542</v>
      </c>
      <c r="S229" s="2" t="s">
        <v>242</v>
      </c>
      <c r="T229" s="2" t="s">
        <v>3280</v>
      </c>
      <c r="U229" s="2" t="s">
        <v>693</v>
      </c>
      <c r="V229" s="2" t="s">
        <v>86</v>
      </c>
      <c r="W229" s="2">
        <v>2021</v>
      </c>
      <c r="X229" s="2"/>
      <c r="Y229" s="2"/>
      <c r="Z229" s="2"/>
      <c r="AA229" s="2"/>
      <c r="AB229" s="2"/>
      <c r="AC229" s="2"/>
      <c r="AD229" s="2" t="s">
        <v>3281</v>
      </c>
      <c r="AE229" s="2" t="s">
        <v>3281</v>
      </c>
      <c r="AF229" s="2" t="s">
        <v>242</v>
      </c>
      <c r="AG229" s="2" t="s">
        <v>226</v>
      </c>
      <c r="AH229" s="2" t="s">
        <v>227</v>
      </c>
      <c r="AI229" s="2" t="s">
        <v>3282</v>
      </c>
      <c r="AJ229" s="2" t="s">
        <v>3283</v>
      </c>
      <c r="AK229" s="2" t="s">
        <v>3284</v>
      </c>
      <c r="AL229" s="2" t="s">
        <v>79</v>
      </c>
      <c r="AM229" s="2" t="s">
        <v>79</v>
      </c>
      <c r="AN229" s="2" t="s">
        <v>79</v>
      </c>
      <c r="AO229" s="2" t="s">
        <v>79</v>
      </c>
      <c r="AP229" s="2" t="s">
        <v>145</v>
      </c>
      <c r="AQ229" s="2" t="s">
        <v>2093</v>
      </c>
      <c r="AR229" s="2" t="s">
        <v>212</v>
      </c>
      <c r="AS229" s="2" t="s">
        <v>3305</v>
      </c>
      <c r="AT229" s="2" t="s">
        <v>79</v>
      </c>
      <c r="AU229" s="2" t="s">
        <v>79</v>
      </c>
      <c r="AV229" s="2" t="s">
        <v>79</v>
      </c>
      <c r="AW229" s="2" t="s">
        <v>79</v>
      </c>
      <c r="AX229" s="2" t="s">
        <v>79</v>
      </c>
      <c r="AY229" s="2" t="s">
        <v>79</v>
      </c>
      <c r="AZ229" s="2" t="s">
        <v>79</v>
      </c>
      <c r="BA229" s="2" t="s">
        <v>79</v>
      </c>
      <c r="BB229" s="2" t="s">
        <v>79</v>
      </c>
      <c r="BC229" s="2" t="s">
        <v>79</v>
      </c>
      <c r="BD229" s="2" t="s">
        <v>79</v>
      </c>
      <c r="BE229" s="2" t="s">
        <v>79</v>
      </c>
      <c r="BF229" s="2" t="s">
        <v>79</v>
      </c>
      <c r="BG229" s="2" t="s">
        <v>79</v>
      </c>
      <c r="BH229" s="2" t="s">
        <v>79</v>
      </c>
      <c r="BI229" s="2" t="s">
        <v>79</v>
      </c>
      <c r="BJ229" s="2" t="s">
        <v>170</v>
      </c>
      <c r="BK229" s="2" t="s">
        <v>3285</v>
      </c>
      <c r="BL229" s="2" t="s">
        <v>1490</v>
      </c>
      <c r="BM229" s="2" t="s">
        <v>380</v>
      </c>
      <c r="BN229" s="2" t="s">
        <v>3286</v>
      </c>
      <c r="BO229" s="2" t="s">
        <v>3287</v>
      </c>
      <c r="BP229" s="2" t="s">
        <v>172</v>
      </c>
      <c r="BQ229" s="2" t="s">
        <v>127</v>
      </c>
      <c r="BR229" s="2" t="s">
        <v>3281</v>
      </c>
      <c r="BS229" s="2" t="s">
        <v>79</v>
      </c>
      <c r="BT229" s="2" t="s">
        <v>227</v>
      </c>
      <c r="BU229" s="2" t="s">
        <v>3282</v>
      </c>
      <c r="BV229" s="2" t="s">
        <v>1707</v>
      </c>
      <c r="BW229" s="2" t="s">
        <v>105</v>
      </c>
      <c r="BX229" s="2" t="s">
        <v>177</v>
      </c>
      <c r="BY229" s="2">
        <v>250</v>
      </c>
      <c r="BZ229" s="2">
        <v>200</v>
      </c>
      <c r="CA229" s="2">
        <v>0</v>
      </c>
      <c r="CB229" s="2">
        <v>1500000</v>
      </c>
      <c r="CC229" s="2">
        <v>2</v>
      </c>
      <c r="CD229" s="3">
        <f>_xlfn.IFNA(VLOOKUP(M229,Sheet1!$B$4:$D$10,2,FALSE),"")</f>
        <v>121</v>
      </c>
      <c r="CE229" s="3">
        <f>_xlfn.IFNA(VLOOKUP(M229,Sheet1!$B$4:$D$10,3,FALSE),"")</f>
        <v>121</v>
      </c>
      <c r="CF229" s="3" t="str">
        <f t="shared" si="6"/>
        <v>lulus</v>
      </c>
      <c r="CG229" s="3" t="str">
        <f t="shared" si="7"/>
        <v>diterima</v>
      </c>
    </row>
    <row r="230" spans="1:85" x14ac:dyDescent="0.25">
      <c r="A230" s="2">
        <v>229</v>
      </c>
      <c r="B230" s="2">
        <v>21211156</v>
      </c>
      <c r="C230" s="2" t="s">
        <v>3288</v>
      </c>
      <c r="D230" s="2" t="s">
        <v>75</v>
      </c>
      <c r="E230" s="2" t="s">
        <v>76</v>
      </c>
      <c r="F230" s="2" t="s">
        <v>1976</v>
      </c>
      <c r="G230" s="2">
        <v>2101</v>
      </c>
      <c r="H230" s="2" t="s">
        <v>3919</v>
      </c>
      <c r="I230" s="2" t="s">
        <v>3910</v>
      </c>
      <c r="J230" s="2" t="str">
        <f>IF(AND(K230=0,L230=0)=TRUE,"",IF(AND(K230&gt;0,L230&gt;0)=TRUE,VLOOKUP(LEFT(L230,4)*1,[1]PRODI_2019!$D$2:$E$70,2,FALSE),M230))</f>
        <v/>
      </c>
      <c r="K230" s="2">
        <f>_xlfn.IFNA(VLOOKUP(B230,[2]Data!$J$2:$K$224,1,FALSE),0)</f>
        <v>0</v>
      </c>
      <c r="L230" s="2">
        <f>_xlfn.IFNA(VLOOKUP(B230,[2]Data!$J$2:$K$224,2,FALSE),0)</f>
        <v>0</v>
      </c>
      <c r="M230" s="2" t="s">
        <v>1977</v>
      </c>
      <c r="N230" s="2" t="s">
        <v>79</v>
      </c>
      <c r="O230" s="2" t="s">
        <v>79</v>
      </c>
      <c r="P230" s="2" t="s">
        <v>2866</v>
      </c>
      <c r="Q230" s="2" t="s">
        <v>81</v>
      </c>
      <c r="R230" s="2" t="s">
        <v>82</v>
      </c>
      <c r="S230" s="2" t="s">
        <v>339</v>
      </c>
      <c r="T230" s="2" t="s">
        <v>3289</v>
      </c>
      <c r="U230" s="2" t="s">
        <v>160</v>
      </c>
      <c r="V230" s="2" t="s">
        <v>114</v>
      </c>
      <c r="W230" s="2">
        <v>2021</v>
      </c>
      <c r="X230" s="2">
        <v>77</v>
      </c>
      <c r="Y230" s="2">
        <v>78</v>
      </c>
      <c r="Z230" s="2">
        <v>75</v>
      </c>
      <c r="AA230" s="2"/>
      <c r="AB230" s="2"/>
      <c r="AC230" s="2"/>
      <c r="AD230" s="2" t="s">
        <v>3290</v>
      </c>
      <c r="AE230" s="2" t="s">
        <v>123</v>
      </c>
      <c r="AF230" s="2" t="s">
        <v>633</v>
      </c>
      <c r="AG230" s="2" t="s">
        <v>373</v>
      </c>
      <c r="AH230" s="2" t="s">
        <v>212</v>
      </c>
      <c r="AI230" s="2" t="s">
        <v>3291</v>
      </c>
      <c r="AJ230" s="2" t="s">
        <v>3292</v>
      </c>
      <c r="AK230" s="2" t="s">
        <v>3293</v>
      </c>
      <c r="AL230" s="2" t="s">
        <v>122</v>
      </c>
      <c r="AM230" s="2" t="s">
        <v>3294</v>
      </c>
      <c r="AN230" s="2" t="s">
        <v>3295</v>
      </c>
      <c r="AO230" s="2" t="s">
        <v>3296</v>
      </c>
      <c r="AP230" s="2" t="s">
        <v>145</v>
      </c>
      <c r="AQ230" s="2" t="s">
        <v>489</v>
      </c>
      <c r="AR230" s="2" t="s">
        <v>212</v>
      </c>
      <c r="AS230" s="2" t="s">
        <v>3305</v>
      </c>
      <c r="AT230" s="2" t="s">
        <v>79</v>
      </c>
      <c r="AU230" s="2" t="s">
        <v>79</v>
      </c>
      <c r="AV230" s="2" t="s">
        <v>79</v>
      </c>
      <c r="AW230" s="2" t="s">
        <v>79</v>
      </c>
      <c r="AX230" s="2" t="s">
        <v>79</v>
      </c>
      <c r="AY230" s="2" t="s">
        <v>79</v>
      </c>
      <c r="AZ230" s="2" t="s">
        <v>79</v>
      </c>
      <c r="BA230" s="2" t="s">
        <v>79</v>
      </c>
      <c r="BB230" s="2" t="s">
        <v>79</v>
      </c>
      <c r="BC230" s="2" t="s">
        <v>79</v>
      </c>
      <c r="BD230" s="2" t="s">
        <v>79</v>
      </c>
      <c r="BE230" s="2" t="s">
        <v>79</v>
      </c>
      <c r="BF230" s="2" t="s">
        <v>79</v>
      </c>
      <c r="BG230" s="2" t="s">
        <v>79</v>
      </c>
      <c r="BH230" s="2" t="s">
        <v>79</v>
      </c>
      <c r="BI230" s="2" t="s">
        <v>79</v>
      </c>
      <c r="BJ230" s="2" t="s">
        <v>3297</v>
      </c>
      <c r="BK230" s="2" t="s">
        <v>3298</v>
      </c>
      <c r="BL230" s="2" t="s">
        <v>122</v>
      </c>
      <c r="BM230" s="2" t="s">
        <v>127</v>
      </c>
      <c r="BN230" s="2" t="s">
        <v>3299</v>
      </c>
      <c r="BO230" s="2" t="s">
        <v>3300</v>
      </c>
      <c r="BP230" s="2" t="s">
        <v>122</v>
      </c>
      <c r="BQ230" s="2" t="s">
        <v>99</v>
      </c>
      <c r="BR230" s="2" t="s">
        <v>3301</v>
      </c>
      <c r="BS230" s="2" t="s">
        <v>79</v>
      </c>
      <c r="BT230" s="2" t="s">
        <v>212</v>
      </c>
      <c r="BU230" s="2" t="s">
        <v>3302</v>
      </c>
      <c r="BV230" s="2" t="s">
        <v>308</v>
      </c>
      <c r="BW230" s="2" t="s">
        <v>276</v>
      </c>
      <c r="BX230" s="2" t="s">
        <v>134</v>
      </c>
      <c r="BY230" s="2">
        <v>60</v>
      </c>
      <c r="BZ230" s="2">
        <v>60</v>
      </c>
      <c r="CA230" s="2">
        <v>6500000</v>
      </c>
      <c r="CB230" s="2">
        <v>0</v>
      </c>
      <c r="CC230" s="2">
        <v>4</v>
      </c>
      <c r="CD230" s="3">
        <f>_xlfn.IFNA(VLOOKUP(M230,Sheet1!$B$4:$D$10,2,FALSE),"")</f>
        <v>121</v>
      </c>
      <c r="CE230" s="3">
        <f>_xlfn.IFNA(VLOOKUP(M230,Sheet1!$B$4:$D$10,3,FALSE),"")</f>
        <v>121</v>
      </c>
      <c r="CF230" s="3" t="str">
        <f t="shared" si="6"/>
        <v>tidak</v>
      </c>
      <c r="CG230" s="3" t="str">
        <f t="shared" si="7"/>
        <v>tidak</v>
      </c>
    </row>
    <row r="231" spans="1:85" x14ac:dyDescent="0.25">
      <c r="A231" s="2">
        <v>230</v>
      </c>
      <c r="B231" s="2">
        <v>21211163</v>
      </c>
      <c r="C231" s="2" t="s">
        <v>3303</v>
      </c>
      <c r="D231" s="2" t="s">
        <v>75</v>
      </c>
      <c r="E231" s="2" t="s">
        <v>76</v>
      </c>
      <c r="F231" s="2" t="s">
        <v>1976</v>
      </c>
      <c r="G231" s="2">
        <v>2101</v>
      </c>
      <c r="H231" s="2" t="s">
        <v>3919</v>
      </c>
      <c r="I231" s="2" t="s">
        <v>3910</v>
      </c>
      <c r="J231" s="2" t="str">
        <f>IF(AND(K231=0,L231=0)=TRUE,"",IF(AND(K231&gt;0,L231&gt;0)=TRUE,VLOOKUP(LEFT(L231,4)*1,[1]PRODI_2019!$D$2:$E$70,2,FALSE),M231))</f>
        <v/>
      </c>
      <c r="K231" s="2">
        <f>_xlfn.IFNA(VLOOKUP(B231,[2]Data!$J$2:$K$224,1,FALSE),0)</f>
        <v>0</v>
      </c>
      <c r="L231" s="2">
        <f>_xlfn.IFNA(VLOOKUP(B231,[2]Data!$J$2:$K$224,2,FALSE),0)</f>
        <v>0</v>
      </c>
      <c r="M231" s="2" t="s">
        <v>1977</v>
      </c>
      <c r="N231" s="2" t="s">
        <v>79</v>
      </c>
      <c r="O231" s="2" t="s">
        <v>79</v>
      </c>
      <c r="P231" s="2" t="s">
        <v>2866</v>
      </c>
      <c r="Q231" s="2" t="s">
        <v>81</v>
      </c>
      <c r="R231" s="2" t="s">
        <v>82</v>
      </c>
      <c r="S231" s="2" t="s">
        <v>221</v>
      </c>
      <c r="T231" s="2" t="s">
        <v>1478</v>
      </c>
      <c r="U231" s="2" t="s">
        <v>160</v>
      </c>
      <c r="V231" s="2" t="s">
        <v>161</v>
      </c>
      <c r="W231" s="2">
        <v>2021</v>
      </c>
      <c r="X231" s="2">
        <v>79</v>
      </c>
      <c r="Y231" s="2">
        <v>79</v>
      </c>
      <c r="Z231" s="2">
        <v>80</v>
      </c>
      <c r="AA231" s="2"/>
      <c r="AB231" s="2"/>
      <c r="AC231" s="2"/>
      <c r="AD231" s="2" t="s">
        <v>3304</v>
      </c>
      <c r="AE231" s="2" t="s">
        <v>79</v>
      </c>
      <c r="AF231" s="2" t="s">
        <v>3305</v>
      </c>
      <c r="AG231" s="2" t="s">
        <v>1345</v>
      </c>
      <c r="AH231" s="2" t="s">
        <v>212</v>
      </c>
      <c r="AI231" s="2" t="s">
        <v>3306</v>
      </c>
      <c r="AJ231" s="2" t="s">
        <v>3307</v>
      </c>
      <c r="AK231" s="2" t="s">
        <v>3308</v>
      </c>
      <c r="AL231" s="2" t="s">
        <v>79</v>
      </c>
      <c r="AM231" s="2" t="s">
        <v>79</v>
      </c>
      <c r="AN231" s="2" t="s">
        <v>79</v>
      </c>
      <c r="AO231" s="2" t="s">
        <v>79</v>
      </c>
      <c r="AP231" s="2" t="s">
        <v>94</v>
      </c>
      <c r="AQ231" s="2" t="s">
        <v>1444</v>
      </c>
      <c r="AR231" s="2" t="s">
        <v>212</v>
      </c>
      <c r="AS231" s="2" t="s">
        <v>3305</v>
      </c>
      <c r="AT231" s="2" t="s">
        <v>79</v>
      </c>
      <c r="AU231" s="2" t="s">
        <v>79</v>
      </c>
      <c r="AV231" s="2" t="s">
        <v>79</v>
      </c>
      <c r="AW231" s="2" t="s">
        <v>79</v>
      </c>
      <c r="AX231" s="2" t="s">
        <v>79</v>
      </c>
      <c r="AY231" s="2" t="s">
        <v>79</v>
      </c>
      <c r="AZ231" s="2" t="s">
        <v>79</v>
      </c>
      <c r="BA231" s="2" t="s">
        <v>79</v>
      </c>
      <c r="BB231" s="2" t="s">
        <v>79</v>
      </c>
      <c r="BC231" s="2" t="s">
        <v>79</v>
      </c>
      <c r="BD231" s="2" t="s">
        <v>79</v>
      </c>
      <c r="BE231" s="2" t="s">
        <v>79</v>
      </c>
      <c r="BF231" s="2" t="s">
        <v>79</v>
      </c>
      <c r="BG231" s="2" t="s">
        <v>79</v>
      </c>
      <c r="BH231" s="2" t="s">
        <v>79</v>
      </c>
      <c r="BI231" s="2" t="s">
        <v>79</v>
      </c>
      <c r="BJ231" s="2" t="s">
        <v>3309</v>
      </c>
      <c r="BK231" s="2" t="s">
        <v>3310</v>
      </c>
      <c r="BL231" s="2" t="s">
        <v>190</v>
      </c>
      <c r="BM231" s="2" t="s">
        <v>127</v>
      </c>
      <c r="BN231" s="2" t="s">
        <v>3311</v>
      </c>
      <c r="BO231" s="2" t="s">
        <v>3312</v>
      </c>
      <c r="BP231" s="2" t="s">
        <v>739</v>
      </c>
      <c r="BQ231" s="2" t="s">
        <v>127</v>
      </c>
      <c r="BR231" s="2" t="s">
        <v>3313</v>
      </c>
      <c r="BS231" s="2" t="s">
        <v>79</v>
      </c>
      <c r="BT231" s="2" t="s">
        <v>212</v>
      </c>
      <c r="BU231" s="2" t="s">
        <v>3314</v>
      </c>
      <c r="BV231" s="2" t="s">
        <v>756</v>
      </c>
      <c r="BW231" s="2" t="s">
        <v>105</v>
      </c>
      <c r="BX231" s="2" t="s">
        <v>177</v>
      </c>
      <c r="BY231" s="2">
        <v>150</v>
      </c>
      <c r="BZ231" s="2">
        <v>140</v>
      </c>
      <c r="CA231" s="2">
        <v>8000000</v>
      </c>
      <c r="CB231" s="2">
        <v>3000000</v>
      </c>
      <c r="CC231" s="2">
        <v>4</v>
      </c>
      <c r="CD231" s="3">
        <f>_xlfn.IFNA(VLOOKUP(M231,Sheet1!$B$4:$D$10,2,FALSE),"")</f>
        <v>121</v>
      </c>
      <c r="CE231" s="3">
        <f>_xlfn.IFNA(VLOOKUP(M231,Sheet1!$B$4:$D$10,3,FALSE),"")</f>
        <v>121</v>
      </c>
      <c r="CF231" s="3" t="str">
        <f t="shared" si="6"/>
        <v>tidak</v>
      </c>
      <c r="CG231" s="3" t="str">
        <f t="shared" si="7"/>
        <v>tidak</v>
      </c>
    </row>
    <row r="232" spans="1:85" x14ac:dyDescent="0.25">
      <c r="A232" s="2">
        <v>231</v>
      </c>
      <c r="B232" s="2">
        <v>21211172</v>
      </c>
      <c r="C232" s="2" t="s">
        <v>3315</v>
      </c>
      <c r="D232" s="2" t="s">
        <v>75</v>
      </c>
      <c r="E232" s="2" t="s">
        <v>76</v>
      </c>
      <c r="F232" s="2" t="s">
        <v>1976</v>
      </c>
      <c r="G232" s="2">
        <v>2101</v>
      </c>
      <c r="H232" s="2" t="s">
        <v>3919</v>
      </c>
      <c r="I232" s="2" t="s">
        <v>3910</v>
      </c>
      <c r="J232" s="2" t="str">
        <f>IF(AND(K232=0,L232=0)=TRUE,"",IF(AND(K232&gt;0,L232&gt;0)=TRUE,VLOOKUP(LEFT(L232,4)*1,[1]PRODI_2019!$D$2:$E$70,2,FALSE),M232))</f>
        <v/>
      </c>
      <c r="K232" s="2">
        <f>_xlfn.IFNA(VLOOKUP(B232,[2]Data!$J$2:$K$224,1,FALSE),0)</f>
        <v>0</v>
      </c>
      <c r="L232" s="2">
        <f>_xlfn.IFNA(VLOOKUP(B232,[2]Data!$J$2:$K$224,2,FALSE),0)</f>
        <v>0</v>
      </c>
      <c r="M232" s="2" t="s">
        <v>1977</v>
      </c>
      <c r="N232" s="2" t="s">
        <v>79</v>
      </c>
      <c r="O232" s="2" t="s">
        <v>79</v>
      </c>
      <c r="P232" s="2" t="s">
        <v>2866</v>
      </c>
      <c r="Q232" s="2" t="s">
        <v>110</v>
      </c>
      <c r="R232" s="2" t="s">
        <v>82</v>
      </c>
      <c r="S232" s="2" t="s">
        <v>212</v>
      </c>
      <c r="T232" s="2" t="s">
        <v>3316</v>
      </c>
      <c r="U232" s="2" t="s">
        <v>160</v>
      </c>
      <c r="V232" s="2" t="s">
        <v>161</v>
      </c>
      <c r="W232" s="2">
        <v>2021</v>
      </c>
      <c r="X232" s="2">
        <v>90</v>
      </c>
      <c r="Y232" s="2">
        <v>82</v>
      </c>
      <c r="Z232" s="2">
        <v>85</v>
      </c>
      <c r="AA232" s="2"/>
      <c r="AB232" s="2"/>
      <c r="AC232" s="2"/>
      <c r="AD232" s="2" t="s">
        <v>3317</v>
      </c>
      <c r="AE232" s="2" t="s">
        <v>123</v>
      </c>
      <c r="AF232" s="2" t="s">
        <v>3318</v>
      </c>
      <c r="AG232" s="2" t="s">
        <v>3319</v>
      </c>
      <c r="AH232" s="2" t="s">
        <v>212</v>
      </c>
      <c r="AI232" s="2" t="s">
        <v>3320</v>
      </c>
      <c r="AJ232" s="2" t="s">
        <v>3321</v>
      </c>
      <c r="AK232" s="2" t="s">
        <v>3322</v>
      </c>
      <c r="AL232" s="2" t="s">
        <v>79</v>
      </c>
      <c r="AM232" s="2" t="s">
        <v>123</v>
      </c>
      <c r="AN232" s="2" t="s">
        <v>123</v>
      </c>
      <c r="AO232" s="2" t="s">
        <v>123</v>
      </c>
      <c r="AP232" s="2" t="s">
        <v>145</v>
      </c>
      <c r="AQ232" s="2" t="s">
        <v>3323</v>
      </c>
      <c r="AR232" s="2" t="s">
        <v>212</v>
      </c>
      <c r="AS232" s="2" t="s">
        <v>3305</v>
      </c>
      <c r="AT232" s="2" t="s">
        <v>79</v>
      </c>
      <c r="AU232" s="2" t="s">
        <v>79</v>
      </c>
      <c r="AV232" s="2" t="s">
        <v>79</v>
      </c>
      <c r="AW232" s="2" t="s">
        <v>79</v>
      </c>
      <c r="AX232" s="2" t="s">
        <v>79</v>
      </c>
      <c r="AY232" s="2" t="s">
        <v>79</v>
      </c>
      <c r="AZ232" s="2" t="s">
        <v>79</v>
      </c>
      <c r="BA232" s="2" t="s">
        <v>79</v>
      </c>
      <c r="BB232" s="2" t="s">
        <v>79</v>
      </c>
      <c r="BC232" s="2" t="s">
        <v>79</v>
      </c>
      <c r="BD232" s="2" t="s">
        <v>79</v>
      </c>
      <c r="BE232" s="2" t="s">
        <v>79</v>
      </c>
      <c r="BF232" s="2" t="s">
        <v>79</v>
      </c>
      <c r="BG232" s="2" t="s">
        <v>79</v>
      </c>
      <c r="BH232" s="2" t="s">
        <v>79</v>
      </c>
      <c r="BI232" s="2" t="s">
        <v>79</v>
      </c>
      <c r="BJ232" s="2" t="s">
        <v>3324</v>
      </c>
      <c r="BK232" s="2" t="s">
        <v>3325</v>
      </c>
      <c r="BL232" s="2" t="s">
        <v>172</v>
      </c>
      <c r="BM232" s="2" t="s">
        <v>99</v>
      </c>
      <c r="BN232" s="2" t="s">
        <v>3326</v>
      </c>
      <c r="BO232" s="2" t="s">
        <v>3327</v>
      </c>
      <c r="BP232" s="2" t="s">
        <v>122</v>
      </c>
      <c r="BQ232" s="2" t="s">
        <v>99</v>
      </c>
      <c r="BR232" s="2" t="s">
        <v>3317</v>
      </c>
      <c r="BS232" s="2" t="s">
        <v>79</v>
      </c>
      <c r="BT232" s="2" t="s">
        <v>212</v>
      </c>
      <c r="BU232" s="2" t="s">
        <v>3328</v>
      </c>
      <c r="BV232" s="2" t="s">
        <v>308</v>
      </c>
      <c r="BW232" s="2" t="s">
        <v>105</v>
      </c>
      <c r="BX232" s="2" t="s">
        <v>106</v>
      </c>
      <c r="BY232" s="2">
        <v>150</v>
      </c>
      <c r="BZ232" s="2">
        <v>100</v>
      </c>
      <c r="CA232" s="2">
        <v>2527880</v>
      </c>
      <c r="CB232" s="2">
        <v>0</v>
      </c>
      <c r="CC232" s="2">
        <v>3</v>
      </c>
      <c r="CD232" s="3">
        <f>_xlfn.IFNA(VLOOKUP(M232,Sheet1!$B$4:$D$10,2,FALSE),"")</f>
        <v>121</v>
      </c>
      <c r="CE232" s="3">
        <f>_xlfn.IFNA(VLOOKUP(M232,Sheet1!$B$4:$D$10,3,FALSE),"")</f>
        <v>121</v>
      </c>
      <c r="CF232" s="3" t="str">
        <f t="shared" si="6"/>
        <v>tidak</v>
      </c>
      <c r="CG232" s="3" t="str">
        <f t="shared" si="7"/>
        <v>tidak</v>
      </c>
    </row>
    <row r="233" spans="1:85" x14ac:dyDescent="0.25">
      <c r="A233" s="2">
        <v>232</v>
      </c>
      <c r="B233" s="2">
        <v>21211182</v>
      </c>
      <c r="C233" s="2" t="s">
        <v>3329</v>
      </c>
      <c r="D233" s="2" t="s">
        <v>75</v>
      </c>
      <c r="E233" s="2" t="s">
        <v>76</v>
      </c>
      <c r="F233" s="2" t="s">
        <v>1976</v>
      </c>
      <c r="G233" s="2">
        <v>2101</v>
      </c>
      <c r="H233" s="2" t="s">
        <v>3919</v>
      </c>
      <c r="I233" s="2" t="s">
        <v>3910</v>
      </c>
      <c r="J233" s="2" t="str">
        <f>IF(AND(K233=0,L233=0)=TRUE,"",IF(AND(K233&gt;0,L233&gt;0)=TRUE,VLOOKUP(LEFT(L233,4)*1,[1]PRODI_2019!$D$2:$E$70,2,FALSE),M233))</f>
        <v/>
      </c>
      <c r="K233" s="2">
        <f>_xlfn.IFNA(VLOOKUP(B233,[2]Data!$J$2:$K$224,1,FALSE),0)</f>
        <v>0</v>
      </c>
      <c r="L233" s="2">
        <f>_xlfn.IFNA(VLOOKUP(B233,[2]Data!$J$2:$K$224,2,FALSE),0)</f>
        <v>0</v>
      </c>
      <c r="M233" s="2" t="s">
        <v>1977</v>
      </c>
      <c r="N233" s="2" t="s">
        <v>79</v>
      </c>
      <c r="O233" s="2" t="s">
        <v>79</v>
      </c>
      <c r="P233" s="2" t="s">
        <v>2866</v>
      </c>
      <c r="Q233" s="2" t="s">
        <v>81</v>
      </c>
      <c r="R233" s="2" t="s">
        <v>82</v>
      </c>
      <c r="S233" s="2" t="s">
        <v>3330</v>
      </c>
      <c r="T233" s="2" t="s">
        <v>3331</v>
      </c>
      <c r="U233" s="2" t="s">
        <v>160</v>
      </c>
      <c r="V233" s="2" t="s">
        <v>114</v>
      </c>
      <c r="W233" s="2">
        <v>2021</v>
      </c>
      <c r="X233" s="2">
        <v>87</v>
      </c>
      <c r="Y233" s="2">
        <v>87</v>
      </c>
      <c r="Z233" s="2">
        <v>88</v>
      </c>
      <c r="AA233" s="2"/>
      <c r="AB233" s="2"/>
      <c r="AC233" s="2"/>
      <c r="AD233" s="2" t="s">
        <v>3332</v>
      </c>
      <c r="AE233" s="2" t="s">
        <v>79</v>
      </c>
      <c r="AF233" s="2" t="s">
        <v>3333</v>
      </c>
      <c r="AG233" s="2" t="s">
        <v>2720</v>
      </c>
      <c r="AH233" s="2" t="s">
        <v>165</v>
      </c>
      <c r="AI233" s="2" t="s">
        <v>3334</v>
      </c>
      <c r="AJ233" s="2" t="s">
        <v>3335</v>
      </c>
      <c r="AK233" s="2" t="s">
        <v>3336</v>
      </c>
      <c r="AL233" s="2" t="s">
        <v>79</v>
      </c>
      <c r="AM233" s="2" t="s">
        <v>79</v>
      </c>
      <c r="AN233" s="2" t="s">
        <v>79</v>
      </c>
      <c r="AO233" s="2" t="s">
        <v>79</v>
      </c>
      <c r="AP233" s="2" t="s">
        <v>145</v>
      </c>
      <c r="AQ233" s="2" t="s">
        <v>251</v>
      </c>
      <c r="AR233" s="2" t="s">
        <v>165</v>
      </c>
      <c r="AS233" s="2" t="s">
        <v>3305</v>
      </c>
      <c r="AT233" s="2" t="s">
        <v>79</v>
      </c>
      <c r="AU233" s="2" t="s">
        <v>79</v>
      </c>
      <c r="AV233" s="2" t="s">
        <v>79</v>
      </c>
      <c r="AW233" s="2" t="s">
        <v>79</v>
      </c>
      <c r="AX233" s="2" t="s">
        <v>79</v>
      </c>
      <c r="AY233" s="2" t="s">
        <v>79</v>
      </c>
      <c r="AZ233" s="2" t="s">
        <v>79</v>
      </c>
      <c r="BA233" s="2" t="s">
        <v>79</v>
      </c>
      <c r="BB233" s="2" t="s">
        <v>79</v>
      </c>
      <c r="BC233" s="2" t="s">
        <v>79</v>
      </c>
      <c r="BD233" s="2" t="s">
        <v>79</v>
      </c>
      <c r="BE233" s="2" t="s">
        <v>79</v>
      </c>
      <c r="BF233" s="2" t="s">
        <v>79</v>
      </c>
      <c r="BG233" s="2" t="s">
        <v>79</v>
      </c>
      <c r="BH233" s="2" t="s">
        <v>79</v>
      </c>
      <c r="BI233" s="2" t="s">
        <v>79</v>
      </c>
      <c r="BJ233" s="2" t="s">
        <v>170</v>
      </c>
      <c r="BK233" s="2" t="s">
        <v>3337</v>
      </c>
      <c r="BL233" s="2" t="s">
        <v>172</v>
      </c>
      <c r="BM233" s="2" t="s">
        <v>99</v>
      </c>
      <c r="BN233" s="2" t="s">
        <v>79</v>
      </c>
      <c r="BO233" s="2" t="s">
        <v>3338</v>
      </c>
      <c r="BP233" s="2" t="s">
        <v>122</v>
      </c>
      <c r="BQ233" s="2" t="s">
        <v>99</v>
      </c>
      <c r="BR233" s="2" t="s">
        <v>3339</v>
      </c>
      <c r="BS233" s="2" t="s">
        <v>79</v>
      </c>
      <c r="BT233" s="2" t="s">
        <v>165</v>
      </c>
      <c r="BU233" s="2" t="s">
        <v>3334</v>
      </c>
      <c r="BV233" s="2" t="s">
        <v>308</v>
      </c>
      <c r="BW233" s="2" t="s">
        <v>768</v>
      </c>
      <c r="BX233" s="2" t="s">
        <v>177</v>
      </c>
      <c r="BY233" s="2">
        <v>6</v>
      </c>
      <c r="BZ233" s="2">
        <v>8</v>
      </c>
      <c r="CA233" s="2">
        <v>2000000</v>
      </c>
      <c r="CB233" s="2">
        <v>0</v>
      </c>
      <c r="CC233" s="2">
        <v>5</v>
      </c>
      <c r="CD233" s="3">
        <f>_xlfn.IFNA(VLOOKUP(M233,Sheet1!$B$4:$D$10,2,FALSE),"")</f>
        <v>121</v>
      </c>
      <c r="CE233" s="3">
        <f>_xlfn.IFNA(VLOOKUP(M233,Sheet1!$B$4:$D$10,3,FALSE),"")</f>
        <v>121</v>
      </c>
      <c r="CF233" s="3" t="str">
        <f t="shared" si="6"/>
        <v>tidak</v>
      </c>
      <c r="CG233" s="3" t="str">
        <f t="shared" si="7"/>
        <v>tidak</v>
      </c>
    </row>
    <row r="234" spans="1:85" x14ac:dyDescent="0.25">
      <c r="A234" s="2">
        <v>233</v>
      </c>
      <c r="B234" s="2">
        <v>21211186</v>
      </c>
      <c r="C234" s="2" t="s">
        <v>3340</v>
      </c>
      <c r="D234" s="2" t="s">
        <v>75</v>
      </c>
      <c r="E234" s="2" t="s">
        <v>76</v>
      </c>
      <c r="F234" s="2" t="s">
        <v>1976</v>
      </c>
      <c r="G234" s="2">
        <v>2101</v>
      </c>
      <c r="H234" s="2" t="s">
        <v>3919</v>
      </c>
      <c r="I234" s="2" t="s">
        <v>3910</v>
      </c>
      <c r="J234" s="2" t="str">
        <f>IF(AND(K234=0,L234=0)=TRUE,"",IF(AND(K234&gt;0,L234&gt;0)=TRUE,VLOOKUP(LEFT(L234,4)*1,[1]PRODI_2019!$D$2:$E$70,2,FALSE),M234))</f>
        <v>KEPERAWATAN D3</v>
      </c>
      <c r="K234" s="2">
        <f>_xlfn.IFNA(VLOOKUP(B234,[2]Data!$J$2:$K$224,1,FALSE),0)</f>
        <v>21211186</v>
      </c>
      <c r="L234" s="2">
        <f>_xlfn.IFNA(VLOOKUP(B234,[2]Data!$J$2:$K$224,2,FALSE),0)</f>
        <v>8801210050</v>
      </c>
      <c r="M234" s="2" t="s">
        <v>1977</v>
      </c>
      <c r="N234" s="2" t="s">
        <v>79</v>
      </c>
      <c r="O234" s="2" t="s">
        <v>79</v>
      </c>
      <c r="P234" s="2" t="s">
        <v>2866</v>
      </c>
      <c r="Q234" s="2" t="s">
        <v>81</v>
      </c>
      <c r="R234" s="2" t="s">
        <v>82</v>
      </c>
      <c r="S234" s="2" t="s">
        <v>278</v>
      </c>
      <c r="T234" s="2" t="s">
        <v>3341</v>
      </c>
      <c r="U234" s="2" t="s">
        <v>693</v>
      </c>
      <c r="V234" s="2" t="s">
        <v>86</v>
      </c>
      <c r="W234" s="2">
        <v>2020</v>
      </c>
      <c r="X234" s="2">
        <v>93</v>
      </c>
      <c r="Y234" s="2">
        <v>93</v>
      </c>
      <c r="Z234" s="2">
        <v>92</v>
      </c>
      <c r="AA234" s="2"/>
      <c r="AB234" s="2"/>
      <c r="AC234" s="2"/>
      <c r="AD234" s="2" t="s">
        <v>3342</v>
      </c>
      <c r="AE234" s="2" t="s">
        <v>79</v>
      </c>
      <c r="AF234" s="2" t="s">
        <v>3343</v>
      </c>
      <c r="AG234" s="2" t="s">
        <v>3344</v>
      </c>
      <c r="AH234" s="2" t="s">
        <v>546</v>
      </c>
      <c r="AI234" s="2" t="s">
        <v>3345</v>
      </c>
      <c r="AJ234" s="2" t="s">
        <v>3346</v>
      </c>
      <c r="AK234" s="2" t="s">
        <v>3347</v>
      </c>
      <c r="AL234" s="2" t="s">
        <v>79</v>
      </c>
      <c r="AM234" s="2" t="s">
        <v>79</v>
      </c>
      <c r="AN234" s="2" t="s">
        <v>79</v>
      </c>
      <c r="AO234" s="2" t="s">
        <v>79</v>
      </c>
      <c r="AP234" s="2" t="s">
        <v>145</v>
      </c>
      <c r="AQ234" s="2" t="s">
        <v>122</v>
      </c>
      <c r="AR234" s="2" t="s">
        <v>122</v>
      </c>
      <c r="AS234" s="2" t="s">
        <v>86</v>
      </c>
      <c r="AT234" s="2" t="s">
        <v>79</v>
      </c>
      <c r="AU234" s="2" t="s">
        <v>79</v>
      </c>
      <c r="AV234" s="2" t="s">
        <v>79</v>
      </c>
      <c r="AW234" s="2" t="s">
        <v>79</v>
      </c>
      <c r="AX234" s="2" t="s">
        <v>79</v>
      </c>
      <c r="AY234" s="2" t="s">
        <v>79</v>
      </c>
      <c r="AZ234" s="2" t="s">
        <v>79</v>
      </c>
      <c r="BA234" s="2" t="s">
        <v>79</v>
      </c>
      <c r="BB234" s="2" t="s">
        <v>79</v>
      </c>
      <c r="BC234" s="2" t="s">
        <v>79</v>
      </c>
      <c r="BD234" s="2" t="s">
        <v>79</v>
      </c>
      <c r="BE234" s="2" t="s">
        <v>79</v>
      </c>
      <c r="BF234" s="2" t="s">
        <v>79</v>
      </c>
      <c r="BG234" s="2" t="s">
        <v>79</v>
      </c>
      <c r="BH234" s="2" t="s">
        <v>79</v>
      </c>
      <c r="BI234" s="2" t="s">
        <v>79</v>
      </c>
      <c r="BJ234" s="2" t="s">
        <v>3348</v>
      </c>
      <c r="BK234" s="2" t="s">
        <v>3349</v>
      </c>
      <c r="BL234" s="2" t="s">
        <v>214</v>
      </c>
      <c r="BM234" s="2" t="s">
        <v>99</v>
      </c>
      <c r="BN234" s="2" t="s">
        <v>3350</v>
      </c>
      <c r="BO234" s="2" t="s">
        <v>3351</v>
      </c>
      <c r="BP234" s="2" t="s">
        <v>122</v>
      </c>
      <c r="BQ234" s="2" t="s">
        <v>99</v>
      </c>
      <c r="BR234" s="2" t="s">
        <v>3342</v>
      </c>
      <c r="BS234" s="2" t="s">
        <v>79</v>
      </c>
      <c r="BT234" s="2" t="s">
        <v>546</v>
      </c>
      <c r="BU234" s="2" t="s">
        <v>3352</v>
      </c>
      <c r="BV234" s="2" t="s">
        <v>807</v>
      </c>
      <c r="BW234" s="2" t="s">
        <v>105</v>
      </c>
      <c r="BX234" s="2" t="s">
        <v>134</v>
      </c>
      <c r="BY234" s="2">
        <v>140</v>
      </c>
      <c r="BZ234" s="2">
        <v>64</v>
      </c>
      <c r="CA234" s="2">
        <v>7000000</v>
      </c>
      <c r="CB234" s="2">
        <v>0</v>
      </c>
      <c r="CC234" s="2">
        <v>3</v>
      </c>
      <c r="CD234" s="3">
        <f>_xlfn.IFNA(VLOOKUP(M234,Sheet1!$B$4:$D$10,2,FALSE),"")</f>
        <v>121</v>
      </c>
      <c r="CE234" s="3">
        <f>_xlfn.IFNA(VLOOKUP(M234,Sheet1!$B$4:$D$10,3,FALSE),"")</f>
        <v>121</v>
      </c>
      <c r="CF234" s="3" t="str">
        <f t="shared" si="6"/>
        <v>lulus</v>
      </c>
      <c r="CG234" s="3" t="str">
        <f t="shared" si="7"/>
        <v>diterima</v>
      </c>
    </row>
    <row r="235" spans="1:85" x14ac:dyDescent="0.25">
      <c r="A235" s="2">
        <v>234</v>
      </c>
      <c r="B235" s="2">
        <v>21211216</v>
      </c>
      <c r="C235" s="2" t="s">
        <v>3353</v>
      </c>
      <c r="D235" s="2" t="s">
        <v>75</v>
      </c>
      <c r="E235" s="2" t="s">
        <v>76</v>
      </c>
      <c r="F235" s="2" t="s">
        <v>1976</v>
      </c>
      <c r="G235" s="2">
        <v>2101</v>
      </c>
      <c r="H235" s="2" t="s">
        <v>3919</v>
      </c>
      <c r="I235" s="2" t="s">
        <v>3910</v>
      </c>
      <c r="J235" s="2" t="str">
        <f>IF(AND(K235=0,L235=0)=TRUE,"",IF(AND(K235&gt;0,L235&gt;0)=TRUE,VLOOKUP(LEFT(L235,4)*1,[1]PRODI_2019!$D$2:$E$70,2,FALSE),M235))</f>
        <v>KEPERAWATAN D3</v>
      </c>
      <c r="K235" s="2">
        <f>_xlfn.IFNA(VLOOKUP(B235,[2]Data!$J$2:$K$224,1,FALSE),0)</f>
        <v>21211216</v>
      </c>
      <c r="L235" s="2">
        <f>_xlfn.IFNA(VLOOKUP(B235,[2]Data!$J$2:$K$224,2,FALSE),0)</f>
        <v>8801210066</v>
      </c>
      <c r="M235" s="2" t="s">
        <v>1977</v>
      </c>
      <c r="N235" s="2" t="s">
        <v>79</v>
      </c>
      <c r="O235" s="2" t="s">
        <v>79</v>
      </c>
      <c r="P235" s="2" t="s">
        <v>2866</v>
      </c>
      <c r="Q235" s="2" t="s">
        <v>81</v>
      </c>
      <c r="R235" s="2" t="s">
        <v>82</v>
      </c>
      <c r="S235" s="2" t="s">
        <v>310</v>
      </c>
      <c r="T235" s="2" t="s">
        <v>1948</v>
      </c>
      <c r="U235" s="2" t="s">
        <v>498</v>
      </c>
      <c r="V235" s="2" t="s">
        <v>161</v>
      </c>
      <c r="W235" s="2">
        <v>2021</v>
      </c>
      <c r="X235" s="2">
        <v>82</v>
      </c>
      <c r="Y235" s="2">
        <v>82</v>
      </c>
      <c r="Z235" s="2">
        <v>81</v>
      </c>
      <c r="AA235" s="2"/>
      <c r="AB235" s="2"/>
      <c r="AC235" s="2"/>
      <c r="AD235" s="2" t="s">
        <v>3354</v>
      </c>
      <c r="AE235" s="2" t="s">
        <v>3355</v>
      </c>
      <c r="AF235" s="2" t="s">
        <v>25</v>
      </c>
      <c r="AG235" s="2" t="s">
        <v>117</v>
      </c>
      <c r="AH235" s="2" t="s">
        <v>118</v>
      </c>
      <c r="AI235" s="2" t="s">
        <v>3356</v>
      </c>
      <c r="AJ235" s="2" t="s">
        <v>3357</v>
      </c>
      <c r="AK235" s="2" t="s">
        <v>3358</v>
      </c>
      <c r="AL235" s="2" t="s">
        <v>79</v>
      </c>
      <c r="AM235" s="2" t="s">
        <v>79</v>
      </c>
      <c r="AN235" s="2" t="s">
        <v>79</v>
      </c>
      <c r="AO235" s="2" t="s">
        <v>79</v>
      </c>
      <c r="AP235" s="2" t="s">
        <v>145</v>
      </c>
      <c r="AQ235" s="2" t="s">
        <v>3359</v>
      </c>
      <c r="AR235" s="2" t="s">
        <v>118</v>
      </c>
      <c r="AS235" s="2" t="s">
        <v>3305</v>
      </c>
      <c r="AT235" s="2" t="s">
        <v>79</v>
      </c>
      <c r="AU235" s="2" t="s">
        <v>79</v>
      </c>
      <c r="AV235" s="2" t="s">
        <v>79</v>
      </c>
      <c r="AW235" s="2" t="s">
        <v>79</v>
      </c>
      <c r="AX235" s="2" t="s">
        <v>79</v>
      </c>
      <c r="AY235" s="2" t="s">
        <v>79</v>
      </c>
      <c r="AZ235" s="2" t="s">
        <v>79</v>
      </c>
      <c r="BA235" s="2" t="s">
        <v>79</v>
      </c>
      <c r="BB235" s="2" t="s">
        <v>79</v>
      </c>
      <c r="BC235" s="2" t="s">
        <v>79</v>
      </c>
      <c r="BD235" s="2" t="s">
        <v>79</v>
      </c>
      <c r="BE235" s="2" t="s">
        <v>79</v>
      </c>
      <c r="BF235" s="2" t="s">
        <v>79</v>
      </c>
      <c r="BG235" s="2" t="s">
        <v>79</v>
      </c>
      <c r="BH235" s="2" t="s">
        <v>79</v>
      </c>
      <c r="BI235" s="2" t="s">
        <v>79</v>
      </c>
      <c r="BJ235" s="2" t="s">
        <v>3360</v>
      </c>
      <c r="BK235" s="2" t="s">
        <v>3361</v>
      </c>
      <c r="BL235" s="2" t="s">
        <v>172</v>
      </c>
      <c r="BM235" s="2" t="s">
        <v>99</v>
      </c>
      <c r="BN235" s="2" t="s">
        <v>3362</v>
      </c>
      <c r="BO235" s="2" t="s">
        <v>3363</v>
      </c>
      <c r="BP235" s="2" t="s">
        <v>122</v>
      </c>
      <c r="BQ235" s="2" t="s">
        <v>99</v>
      </c>
      <c r="BR235" s="2" t="s">
        <v>3364</v>
      </c>
      <c r="BS235" s="2" t="s">
        <v>79</v>
      </c>
      <c r="BT235" s="2" t="s">
        <v>118</v>
      </c>
      <c r="BU235" s="2" t="s">
        <v>3365</v>
      </c>
      <c r="BV235" s="2" t="s">
        <v>308</v>
      </c>
      <c r="BW235" s="2" t="s">
        <v>105</v>
      </c>
      <c r="BX235" s="2" t="s">
        <v>177</v>
      </c>
      <c r="BY235" s="2">
        <v>60</v>
      </c>
      <c r="BZ235" s="2">
        <v>60</v>
      </c>
      <c r="CA235" s="2">
        <v>4000000</v>
      </c>
      <c r="CB235" s="2">
        <v>0</v>
      </c>
      <c r="CC235" s="2">
        <v>2</v>
      </c>
      <c r="CD235" s="3">
        <f>_xlfn.IFNA(VLOOKUP(M235,Sheet1!$B$4:$D$10,2,FALSE),"")</f>
        <v>121</v>
      </c>
      <c r="CE235" s="3">
        <f>_xlfn.IFNA(VLOOKUP(M235,Sheet1!$B$4:$D$10,3,FALSE),"")</f>
        <v>121</v>
      </c>
      <c r="CF235" s="3" t="str">
        <f t="shared" si="6"/>
        <v>lulus</v>
      </c>
      <c r="CG235" s="3" t="str">
        <f t="shared" si="7"/>
        <v>diterima</v>
      </c>
    </row>
    <row r="236" spans="1:85" x14ac:dyDescent="0.25">
      <c r="A236" s="2">
        <v>235</v>
      </c>
      <c r="B236" s="2">
        <v>21211220</v>
      </c>
      <c r="C236" s="2" t="s">
        <v>3366</v>
      </c>
      <c r="D236" s="2" t="s">
        <v>75</v>
      </c>
      <c r="E236" s="2" t="s">
        <v>76</v>
      </c>
      <c r="F236" s="2" t="s">
        <v>1976</v>
      </c>
      <c r="G236" s="2">
        <v>2101</v>
      </c>
      <c r="H236" s="2" t="s">
        <v>3919</v>
      </c>
      <c r="I236" s="2" t="s">
        <v>3910</v>
      </c>
      <c r="J236" s="2" t="str">
        <f>IF(AND(K236=0,L236=0)=TRUE,"",IF(AND(K236&gt;0,L236&gt;0)=TRUE,VLOOKUP(LEFT(L236,4)*1,[1]PRODI_2019!$D$2:$E$70,2,FALSE),M236))</f>
        <v>KEPERAWATAN D3</v>
      </c>
      <c r="K236" s="2">
        <f>_xlfn.IFNA(VLOOKUP(B236,[2]Data!$J$2:$K$224,1,FALSE),0)</f>
        <v>21211220</v>
      </c>
      <c r="L236" s="2">
        <f>_xlfn.IFNA(VLOOKUP(B236,[2]Data!$J$2:$K$224,2,FALSE),0)</f>
        <v>8801210049</v>
      </c>
      <c r="M236" s="2" t="s">
        <v>1977</v>
      </c>
      <c r="N236" s="2" t="s">
        <v>79</v>
      </c>
      <c r="O236" s="2" t="s">
        <v>79</v>
      </c>
      <c r="P236" s="2" t="s">
        <v>2866</v>
      </c>
      <c r="Q236" s="2" t="s">
        <v>81</v>
      </c>
      <c r="R236" s="2" t="s">
        <v>82</v>
      </c>
      <c r="S236" s="2" t="s">
        <v>614</v>
      </c>
      <c r="T236" s="2" t="s">
        <v>1451</v>
      </c>
      <c r="U236" s="2" t="s">
        <v>160</v>
      </c>
      <c r="V236" s="2" t="s">
        <v>114</v>
      </c>
      <c r="W236" s="2">
        <v>2021</v>
      </c>
      <c r="X236" s="2">
        <v>88</v>
      </c>
      <c r="Y236" s="2">
        <v>85</v>
      </c>
      <c r="Z236" s="2">
        <v>86</v>
      </c>
      <c r="AA236" s="2"/>
      <c r="AB236" s="2"/>
      <c r="AC236" s="2"/>
      <c r="AD236" s="2" t="s">
        <v>3367</v>
      </c>
      <c r="AE236" s="2" t="s">
        <v>123</v>
      </c>
      <c r="AF236" s="2" t="s">
        <v>3368</v>
      </c>
      <c r="AG236" s="2" t="s">
        <v>3369</v>
      </c>
      <c r="AH236" s="2" t="s">
        <v>90</v>
      </c>
      <c r="AI236" s="2" t="s">
        <v>3370</v>
      </c>
      <c r="AJ236" s="2" t="s">
        <v>3371</v>
      </c>
      <c r="AK236" s="2" t="s">
        <v>3372</v>
      </c>
      <c r="AL236" s="2" t="s">
        <v>349</v>
      </c>
      <c r="AM236" s="2" t="s">
        <v>123</v>
      </c>
      <c r="AN236" s="2" t="s">
        <v>123</v>
      </c>
      <c r="AO236" s="2" t="s">
        <v>123</v>
      </c>
      <c r="AP236" s="2" t="s">
        <v>210</v>
      </c>
      <c r="AQ236" s="2" t="s">
        <v>363</v>
      </c>
      <c r="AR236" s="2" t="s">
        <v>90</v>
      </c>
      <c r="AS236" s="2" t="s">
        <v>3305</v>
      </c>
      <c r="AT236" s="2" t="s">
        <v>79</v>
      </c>
      <c r="AU236" s="2" t="s">
        <v>79</v>
      </c>
      <c r="AV236" s="2" t="s">
        <v>79</v>
      </c>
      <c r="AW236" s="2" t="s">
        <v>79</v>
      </c>
      <c r="AX236" s="2" t="s">
        <v>79</v>
      </c>
      <c r="AY236" s="2" t="s">
        <v>79</v>
      </c>
      <c r="AZ236" s="2" t="s">
        <v>79</v>
      </c>
      <c r="BA236" s="2" t="s">
        <v>79</v>
      </c>
      <c r="BB236" s="2" t="s">
        <v>79</v>
      </c>
      <c r="BC236" s="2" t="s">
        <v>79</v>
      </c>
      <c r="BD236" s="2" t="s">
        <v>79</v>
      </c>
      <c r="BE236" s="2" t="s">
        <v>79</v>
      </c>
      <c r="BF236" s="2" t="s">
        <v>79</v>
      </c>
      <c r="BG236" s="2" t="s">
        <v>79</v>
      </c>
      <c r="BH236" s="2" t="s">
        <v>79</v>
      </c>
      <c r="BI236" s="2" t="s">
        <v>79</v>
      </c>
      <c r="BJ236" s="2" t="s">
        <v>3373</v>
      </c>
      <c r="BK236" s="2" t="s">
        <v>3374</v>
      </c>
      <c r="BL236" s="2" t="s">
        <v>962</v>
      </c>
      <c r="BM236" s="2" t="s">
        <v>127</v>
      </c>
      <c r="BN236" s="2" t="s">
        <v>3375</v>
      </c>
      <c r="BO236" s="2" t="s">
        <v>3376</v>
      </c>
      <c r="BP236" s="2" t="s">
        <v>122</v>
      </c>
      <c r="BQ236" s="2" t="s">
        <v>99</v>
      </c>
      <c r="BR236" s="2" t="s">
        <v>3377</v>
      </c>
      <c r="BS236" s="2" t="s">
        <v>79</v>
      </c>
      <c r="BT236" s="2" t="s">
        <v>90</v>
      </c>
      <c r="BU236" s="2" t="s">
        <v>3378</v>
      </c>
      <c r="BV236" s="2" t="s">
        <v>369</v>
      </c>
      <c r="BW236" s="2" t="s">
        <v>105</v>
      </c>
      <c r="BX236" s="2" t="s">
        <v>177</v>
      </c>
      <c r="BY236" s="2">
        <v>690</v>
      </c>
      <c r="BZ236" s="2">
        <v>85</v>
      </c>
      <c r="CA236" s="2">
        <v>4000000</v>
      </c>
      <c r="CB236" s="2">
        <v>0</v>
      </c>
      <c r="CC236" s="2">
        <v>1</v>
      </c>
      <c r="CD236" s="3">
        <f>_xlfn.IFNA(VLOOKUP(M236,Sheet1!$B$4:$D$10,2,FALSE),"")</f>
        <v>121</v>
      </c>
      <c r="CE236" s="3">
        <f>_xlfn.IFNA(VLOOKUP(M236,Sheet1!$B$4:$D$10,3,FALSE),"")</f>
        <v>121</v>
      </c>
      <c r="CF236" s="3" t="str">
        <f t="shared" si="6"/>
        <v>lulus</v>
      </c>
      <c r="CG236" s="3" t="str">
        <f t="shared" si="7"/>
        <v>diterima</v>
      </c>
    </row>
    <row r="237" spans="1:85" x14ac:dyDescent="0.25">
      <c r="A237" s="2">
        <v>236</v>
      </c>
      <c r="B237" s="2">
        <v>21211237</v>
      </c>
      <c r="C237" s="2" t="s">
        <v>3379</v>
      </c>
      <c r="D237" s="2" t="s">
        <v>75</v>
      </c>
      <c r="E237" s="2" t="s">
        <v>76</v>
      </c>
      <c r="F237" s="2" t="s">
        <v>1976</v>
      </c>
      <c r="G237" s="2">
        <v>2101</v>
      </c>
      <c r="H237" s="2" t="s">
        <v>3919</v>
      </c>
      <c r="I237" s="2" t="s">
        <v>3910</v>
      </c>
      <c r="J237" s="2" t="str">
        <f>IF(AND(K237=0,L237=0)=TRUE,"",IF(AND(K237&gt;0,L237&gt;0)=TRUE,VLOOKUP(LEFT(L237,4)*1,[1]PRODI_2019!$D$2:$E$70,2,FALSE),M237))</f>
        <v>KEPERAWATAN D3</v>
      </c>
      <c r="K237" s="2">
        <f>_xlfn.IFNA(VLOOKUP(B237,[2]Data!$J$2:$K$224,1,FALSE),0)</f>
        <v>21211237</v>
      </c>
      <c r="L237" s="2">
        <f>_xlfn.IFNA(VLOOKUP(B237,[2]Data!$J$2:$K$224,2,FALSE),0)</f>
        <v>8801210030</v>
      </c>
      <c r="M237" s="2" t="s">
        <v>1977</v>
      </c>
      <c r="N237" s="2" t="s">
        <v>79</v>
      </c>
      <c r="O237" s="2" t="s">
        <v>79</v>
      </c>
      <c r="P237" s="2" t="s">
        <v>2866</v>
      </c>
      <c r="Q237" s="2" t="s">
        <v>81</v>
      </c>
      <c r="R237" s="2" t="s">
        <v>82</v>
      </c>
      <c r="S237" s="2" t="s">
        <v>3380</v>
      </c>
      <c r="T237" s="2" t="s">
        <v>3381</v>
      </c>
      <c r="U237" s="2" t="s">
        <v>113</v>
      </c>
      <c r="V237" s="2" t="s">
        <v>161</v>
      </c>
      <c r="W237" s="2">
        <v>2021</v>
      </c>
      <c r="X237" s="2">
        <v>75</v>
      </c>
      <c r="Y237" s="2">
        <v>85</v>
      </c>
      <c r="Z237" s="2">
        <v>85</v>
      </c>
      <c r="AA237" s="2"/>
      <c r="AB237" s="2"/>
      <c r="AC237" s="2"/>
      <c r="AD237" s="2" t="s">
        <v>3382</v>
      </c>
      <c r="AE237" s="2" t="s">
        <v>710</v>
      </c>
      <c r="AF237" s="2" t="s">
        <v>3383</v>
      </c>
      <c r="AG237" s="2" t="s">
        <v>1165</v>
      </c>
      <c r="AH237" s="2" t="s">
        <v>165</v>
      </c>
      <c r="AI237" s="2" t="s">
        <v>3384</v>
      </c>
      <c r="AJ237" s="2" t="s">
        <v>3385</v>
      </c>
      <c r="AK237" s="2" t="s">
        <v>3386</v>
      </c>
      <c r="AL237" s="2" t="s">
        <v>98</v>
      </c>
      <c r="AM237" s="2" t="s">
        <v>3387</v>
      </c>
      <c r="AN237" s="2" t="s">
        <v>3388</v>
      </c>
      <c r="AO237" s="2" t="s">
        <v>710</v>
      </c>
      <c r="AP237" s="2" t="s">
        <v>145</v>
      </c>
      <c r="AQ237" s="2" t="s">
        <v>3389</v>
      </c>
      <c r="AR237" s="2" t="s">
        <v>165</v>
      </c>
      <c r="AS237" s="2" t="s">
        <v>3305</v>
      </c>
      <c r="AT237" s="2" t="s">
        <v>79</v>
      </c>
      <c r="AU237" s="2" t="s">
        <v>79</v>
      </c>
      <c r="AV237" s="2" t="s">
        <v>79</v>
      </c>
      <c r="AW237" s="2" t="s">
        <v>79</v>
      </c>
      <c r="AX237" s="2" t="s">
        <v>79</v>
      </c>
      <c r="AY237" s="2" t="s">
        <v>79</v>
      </c>
      <c r="AZ237" s="2" t="s">
        <v>79</v>
      </c>
      <c r="BA237" s="2" t="s">
        <v>79</v>
      </c>
      <c r="BB237" s="2" t="s">
        <v>79</v>
      </c>
      <c r="BC237" s="2" t="s">
        <v>79</v>
      </c>
      <c r="BD237" s="2" t="s">
        <v>79</v>
      </c>
      <c r="BE237" s="2" t="s">
        <v>79</v>
      </c>
      <c r="BF237" s="2" t="s">
        <v>79</v>
      </c>
      <c r="BG237" s="2" t="s">
        <v>79</v>
      </c>
      <c r="BH237" s="2" t="s">
        <v>79</v>
      </c>
      <c r="BI237" s="2" t="s">
        <v>79</v>
      </c>
      <c r="BJ237" s="2" t="s">
        <v>3390</v>
      </c>
      <c r="BK237" s="2" t="s">
        <v>3391</v>
      </c>
      <c r="BL237" s="2" t="s">
        <v>408</v>
      </c>
      <c r="BM237" s="2" t="s">
        <v>102</v>
      </c>
      <c r="BN237" s="2" t="s">
        <v>3392</v>
      </c>
      <c r="BO237" s="2" t="s">
        <v>3393</v>
      </c>
      <c r="BP237" s="2" t="s">
        <v>122</v>
      </c>
      <c r="BQ237" s="2" t="s">
        <v>102</v>
      </c>
      <c r="BR237" s="2" t="s">
        <v>3394</v>
      </c>
      <c r="BS237" s="2" t="s">
        <v>79</v>
      </c>
      <c r="BT237" s="2" t="s">
        <v>165</v>
      </c>
      <c r="BU237" s="2" t="s">
        <v>3384</v>
      </c>
      <c r="BV237" s="2" t="s">
        <v>1707</v>
      </c>
      <c r="BW237" s="2" t="s">
        <v>105</v>
      </c>
      <c r="BX237" s="2" t="s">
        <v>106</v>
      </c>
      <c r="BY237" s="2">
        <v>100</v>
      </c>
      <c r="BZ237" s="2">
        <v>209</v>
      </c>
      <c r="CA237" s="2">
        <v>100000</v>
      </c>
      <c r="CB237" s="2">
        <v>100000</v>
      </c>
      <c r="CC237" s="2">
        <v>5</v>
      </c>
      <c r="CD237" s="3">
        <f>_xlfn.IFNA(VLOOKUP(M237,Sheet1!$B$4:$D$10,2,FALSE),"")</f>
        <v>121</v>
      </c>
      <c r="CE237" s="3">
        <f>_xlfn.IFNA(VLOOKUP(M237,Sheet1!$B$4:$D$10,3,FALSE),"")</f>
        <v>121</v>
      </c>
      <c r="CF237" s="3" t="str">
        <f t="shared" si="6"/>
        <v>lulus</v>
      </c>
      <c r="CG237" s="3" t="str">
        <f t="shared" si="7"/>
        <v>diterima</v>
      </c>
    </row>
    <row r="238" spans="1:85" x14ac:dyDescent="0.25">
      <c r="A238" s="2">
        <v>237</v>
      </c>
      <c r="B238" s="2">
        <v>21211247</v>
      </c>
      <c r="C238" s="2" t="s">
        <v>3395</v>
      </c>
      <c r="D238" s="2" t="s">
        <v>75</v>
      </c>
      <c r="E238" s="2" t="s">
        <v>76</v>
      </c>
      <c r="F238" s="2" t="s">
        <v>1976</v>
      </c>
      <c r="G238" s="2">
        <v>2101</v>
      </c>
      <c r="H238" s="2" t="s">
        <v>3919</v>
      </c>
      <c r="I238" s="2" t="s">
        <v>3910</v>
      </c>
      <c r="J238" s="2" t="str">
        <f>IF(AND(K238=0,L238=0)=TRUE,"",IF(AND(K238&gt;0,L238&gt;0)=TRUE,VLOOKUP(LEFT(L238,4)*1,[1]PRODI_2019!$D$2:$E$70,2,FALSE),M238))</f>
        <v>KEPERAWATAN D3</v>
      </c>
      <c r="K238" s="2">
        <f>_xlfn.IFNA(VLOOKUP(B238,[2]Data!$J$2:$K$224,1,FALSE),0)</f>
        <v>21211247</v>
      </c>
      <c r="L238" s="2">
        <f>_xlfn.IFNA(VLOOKUP(B238,[2]Data!$J$2:$K$224,2,FALSE),0)</f>
        <v>8801210046</v>
      </c>
      <c r="M238" s="2" t="s">
        <v>1977</v>
      </c>
      <c r="N238" s="2" t="s">
        <v>79</v>
      </c>
      <c r="O238" s="2" t="s">
        <v>79</v>
      </c>
      <c r="P238" s="2" t="s">
        <v>2866</v>
      </c>
      <c r="Q238" s="2" t="s">
        <v>81</v>
      </c>
      <c r="R238" s="2" t="s">
        <v>82</v>
      </c>
      <c r="S238" s="2" t="s">
        <v>221</v>
      </c>
      <c r="T238" s="2" t="s">
        <v>3396</v>
      </c>
      <c r="U238" s="2" t="s">
        <v>138</v>
      </c>
      <c r="V238" s="2" t="s">
        <v>114</v>
      </c>
      <c r="W238" s="2">
        <v>2021</v>
      </c>
      <c r="X238" s="2">
        <v>90</v>
      </c>
      <c r="Y238" s="2">
        <v>90</v>
      </c>
      <c r="Z238" s="2">
        <v>83</v>
      </c>
      <c r="AA238" s="2"/>
      <c r="AB238" s="2"/>
      <c r="AC238" s="2"/>
      <c r="AD238" s="2" t="s">
        <v>3397</v>
      </c>
      <c r="AE238" s="2" t="s">
        <v>79</v>
      </c>
      <c r="AF238" s="2" t="s">
        <v>3398</v>
      </c>
      <c r="AG238" s="2" t="s">
        <v>1857</v>
      </c>
      <c r="AH238" s="2" t="s">
        <v>165</v>
      </c>
      <c r="AI238" s="2" t="s">
        <v>3399</v>
      </c>
      <c r="AJ238" s="2" t="s">
        <v>3400</v>
      </c>
      <c r="AK238" s="2" t="s">
        <v>3401</v>
      </c>
      <c r="AL238" s="2" t="s">
        <v>79</v>
      </c>
      <c r="AM238" s="2" t="s">
        <v>79</v>
      </c>
      <c r="AN238" s="2" t="s">
        <v>79</v>
      </c>
      <c r="AO238" s="2" t="s">
        <v>79</v>
      </c>
      <c r="AP238" s="2" t="s">
        <v>233</v>
      </c>
      <c r="AQ238" s="2" t="s">
        <v>655</v>
      </c>
      <c r="AR238" s="2" t="s">
        <v>212</v>
      </c>
      <c r="AS238" s="2" t="s">
        <v>3305</v>
      </c>
      <c r="AT238" s="2" t="s">
        <v>79</v>
      </c>
      <c r="AU238" s="2" t="s">
        <v>79</v>
      </c>
      <c r="AV238" s="2" t="s">
        <v>79</v>
      </c>
      <c r="AW238" s="2" t="s">
        <v>79</v>
      </c>
      <c r="AX238" s="2" t="s">
        <v>79</v>
      </c>
      <c r="AY238" s="2" t="s">
        <v>79</v>
      </c>
      <c r="AZ238" s="2" t="s">
        <v>79</v>
      </c>
      <c r="BA238" s="2" t="s">
        <v>79</v>
      </c>
      <c r="BB238" s="2" t="s">
        <v>79</v>
      </c>
      <c r="BC238" s="2" t="s">
        <v>79</v>
      </c>
      <c r="BD238" s="2" t="s">
        <v>79</v>
      </c>
      <c r="BE238" s="2" t="s">
        <v>79</v>
      </c>
      <c r="BF238" s="2" t="s">
        <v>79</v>
      </c>
      <c r="BG238" s="2" t="s">
        <v>79</v>
      </c>
      <c r="BH238" s="2" t="s">
        <v>79</v>
      </c>
      <c r="BI238" s="2" t="s">
        <v>79</v>
      </c>
      <c r="BJ238" s="2" t="s">
        <v>3402</v>
      </c>
      <c r="BK238" s="2" t="s">
        <v>3403</v>
      </c>
      <c r="BL238" s="2" t="s">
        <v>214</v>
      </c>
      <c r="BM238" s="2" t="s">
        <v>102</v>
      </c>
      <c r="BN238" s="2" t="s">
        <v>3404</v>
      </c>
      <c r="BO238" s="2" t="s">
        <v>3405</v>
      </c>
      <c r="BP238" s="2" t="s">
        <v>122</v>
      </c>
      <c r="BQ238" s="2" t="s">
        <v>152</v>
      </c>
      <c r="BR238" s="2" t="s">
        <v>3406</v>
      </c>
      <c r="BS238" s="2" t="s">
        <v>79</v>
      </c>
      <c r="BT238" s="2" t="s">
        <v>165</v>
      </c>
      <c r="BU238" s="2" t="s">
        <v>3407</v>
      </c>
      <c r="BV238" s="2" t="s">
        <v>1063</v>
      </c>
      <c r="BW238" s="2" t="s">
        <v>105</v>
      </c>
      <c r="BX238" s="2" t="s">
        <v>177</v>
      </c>
      <c r="BY238" s="2">
        <v>400</v>
      </c>
      <c r="BZ238" s="2">
        <v>200</v>
      </c>
      <c r="CA238" s="2">
        <v>2500000</v>
      </c>
      <c r="CB238" s="2">
        <v>0</v>
      </c>
      <c r="CC238" s="2">
        <v>1</v>
      </c>
      <c r="CD238" s="3">
        <f>_xlfn.IFNA(VLOOKUP(M238,Sheet1!$B$4:$D$10,2,FALSE),"")</f>
        <v>121</v>
      </c>
      <c r="CE238" s="3">
        <f>_xlfn.IFNA(VLOOKUP(M238,Sheet1!$B$4:$D$10,3,FALSE),"")</f>
        <v>121</v>
      </c>
      <c r="CF238" s="3" t="str">
        <f t="shared" si="6"/>
        <v>lulus</v>
      </c>
      <c r="CG238" s="3" t="str">
        <f t="shared" si="7"/>
        <v>diterima</v>
      </c>
    </row>
    <row r="239" spans="1:85" x14ac:dyDescent="0.25">
      <c r="A239" s="2">
        <v>238</v>
      </c>
      <c r="B239" s="2">
        <v>21211264</v>
      </c>
      <c r="C239" s="2" t="s">
        <v>3408</v>
      </c>
      <c r="D239" s="2" t="s">
        <v>75</v>
      </c>
      <c r="E239" s="2" t="s">
        <v>76</v>
      </c>
      <c r="F239" s="2" t="s">
        <v>1976</v>
      </c>
      <c r="G239" s="2">
        <v>2101</v>
      </c>
      <c r="H239" s="2" t="s">
        <v>3919</v>
      </c>
      <c r="I239" s="2" t="s">
        <v>3910</v>
      </c>
      <c r="J239" s="2" t="str">
        <f>IF(AND(K239=0,L239=0)=TRUE,"",IF(AND(K239&gt;0,L239&gt;0)=TRUE,VLOOKUP(LEFT(L239,4)*1,[1]PRODI_2019!$D$2:$E$70,2,FALSE),M239))</f>
        <v>KEPERAWATAN D3</v>
      </c>
      <c r="K239" s="2">
        <f>_xlfn.IFNA(VLOOKUP(B239,[2]Data!$J$2:$K$224,1,FALSE),0)</f>
        <v>21211264</v>
      </c>
      <c r="L239" s="2">
        <f>_xlfn.IFNA(VLOOKUP(B239,[2]Data!$J$2:$K$224,2,FALSE),0)</f>
        <v>0</v>
      </c>
      <c r="M239" s="2" t="s">
        <v>1977</v>
      </c>
      <c r="N239" s="2" t="s">
        <v>79</v>
      </c>
      <c r="O239" s="2" t="s">
        <v>79</v>
      </c>
      <c r="P239" s="2" t="s">
        <v>2866</v>
      </c>
      <c r="Q239" s="2" t="s">
        <v>81</v>
      </c>
      <c r="R239" s="2" t="s">
        <v>82</v>
      </c>
      <c r="S239" s="2" t="s">
        <v>3409</v>
      </c>
      <c r="T239" s="2" t="s">
        <v>453</v>
      </c>
      <c r="U239" s="2" t="s">
        <v>693</v>
      </c>
      <c r="V239" s="2" t="s">
        <v>86</v>
      </c>
      <c r="W239" s="2">
        <v>2021</v>
      </c>
      <c r="X239" s="2"/>
      <c r="Y239" s="2"/>
      <c r="Z239" s="2"/>
      <c r="AA239" s="2"/>
      <c r="AB239" s="2"/>
      <c r="AC239" s="2"/>
      <c r="AD239" s="2" t="s">
        <v>3410</v>
      </c>
      <c r="AE239" s="2" t="s">
        <v>3411</v>
      </c>
      <c r="AF239" s="2" t="s">
        <v>1083</v>
      </c>
      <c r="AG239" s="2" t="s">
        <v>373</v>
      </c>
      <c r="AH239" s="2" t="s">
        <v>212</v>
      </c>
      <c r="AI239" s="2" t="s">
        <v>3412</v>
      </c>
      <c r="AJ239" s="2" t="s">
        <v>3413</v>
      </c>
      <c r="AK239" s="2" t="s">
        <v>3414</v>
      </c>
      <c r="AL239" s="2" t="s">
        <v>214</v>
      </c>
      <c r="AM239" s="2" t="s">
        <v>221</v>
      </c>
      <c r="AN239" s="2" t="s">
        <v>3415</v>
      </c>
      <c r="AO239" s="2" t="s">
        <v>79</v>
      </c>
      <c r="AP239" s="2" t="s">
        <v>94</v>
      </c>
      <c r="AQ239" s="2" t="s">
        <v>3416</v>
      </c>
      <c r="AR239" s="2" t="s">
        <v>3417</v>
      </c>
      <c r="AS239" s="2" t="s">
        <v>3923</v>
      </c>
      <c r="AT239" s="2" t="s">
        <v>79</v>
      </c>
      <c r="AU239" s="2" t="s">
        <v>79</v>
      </c>
      <c r="AV239" s="2" t="s">
        <v>79</v>
      </c>
      <c r="AW239" s="2" t="s">
        <v>79</v>
      </c>
      <c r="AX239" s="2" t="s">
        <v>79</v>
      </c>
      <c r="AY239" s="2" t="s">
        <v>79</v>
      </c>
      <c r="AZ239" s="2" t="s">
        <v>79</v>
      </c>
      <c r="BA239" s="2" t="s">
        <v>79</v>
      </c>
      <c r="BB239" s="2" t="s">
        <v>79</v>
      </c>
      <c r="BC239" s="2" t="s">
        <v>79</v>
      </c>
      <c r="BD239" s="2" t="s">
        <v>79</v>
      </c>
      <c r="BE239" s="2" t="s">
        <v>79</v>
      </c>
      <c r="BF239" s="2" t="s">
        <v>79</v>
      </c>
      <c r="BG239" s="2" t="s">
        <v>79</v>
      </c>
      <c r="BH239" s="2" t="s">
        <v>79</v>
      </c>
      <c r="BI239" s="2" t="s">
        <v>79</v>
      </c>
      <c r="BJ239" s="2" t="s">
        <v>3418</v>
      </c>
      <c r="BK239" s="2" t="s">
        <v>3419</v>
      </c>
      <c r="BL239" s="2" t="s">
        <v>214</v>
      </c>
      <c r="BM239" s="2" t="s">
        <v>152</v>
      </c>
      <c r="BN239" s="2" t="s">
        <v>3420</v>
      </c>
      <c r="BO239" s="2" t="s">
        <v>3421</v>
      </c>
      <c r="BP239" s="2" t="s">
        <v>214</v>
      </c>
      <c r="BQ239" s="2" t="s">
        <v>152</v>
      </c>
      <c r="BR239" s="2" t="s">
        <v>221</v>
      </c>
      <c r="BS239" s="2" t="s">
        <v>79</v>
      </c>
      <c r="BT239" s="2" t="s">
        <v>165</v>
      </c>
      <c r="BU239" s="2" t="s">
        <v>3412</v>
      </c>
      <c r="BV239" s="2" t="s">
        <v>369</v>
      </c>
      <c r="BW239" s="2" t="s">
        <v>105</v>
      </c>
      <c r="BX239" s="2" t="s">
        <v>106</v>
      </c>
      <c r="BY239" s="2">
        <v>153</v>
      </c>
      <c r="BZ239" s="2">
        <v>153</v>
      </c>
      <c r="CA239" s="2">
        <v>1000000</v>
      </c>
      <c r="CB239" s="2">
        <v>1000000</v>
      </c>
      <c r="CC239" s="2">
        <v>5</v>
      </c>
      <c r="CD239" s="3">
        <f>_xlfn.IFNA(VLOOKUP(M239,Sheet1!$B$4:$D$10,2,FALSE),"")</f>
        <v>121</v>
      </c>
      <c r="CE239" s="3">
        <f>_xlfn.IFNA(VLOOKUP(M239,Sheet1!$B$4:$D$10,3,FALSE),"")</f>
        <v>121</v>
      </c>
      <c r="CF239" s="3" t="str">
        <f t="shared" si="6"/>
        <v>lulus</v>
      </c>
      <c r="CG239" s="3" t="str">
        <f t="shared" si="7"/>
        <v>tidak</v>
      </c>
    </row>
    <row r="240" spans="1:85" x14ac:dyDescent="0.25">
      <c r="A240" s="2">
        <v>239</v>
      </c>
      <c r="B240" s="2">
        <v>21211269</v>
      </c>
      <c r="C240" s="2" t="s">
        <v>3422</v>
      </c>
      <c r="D240" s="2" t="s">
        <v>75</v>
      </c>
      <c r="E240" s="2" t="s">
        <v>76</v>
      </c>
      <c r="F240" s="2" t="s">
        <v>1976</v>
      </c>
      <c r="G240" s="2">
        <v>2101</v>
      </c>
      <c r="H240" s="2" t="s">
        <v>3919</v>
      </c>
      <c r="I240" s="2" t="s">
        <v>3910</v>
      </c>
      <c r="J240" s="2" t="str">
        <f>IF(AND(K240=0,L240=0)=TRUE,"",IF(AND(K240&gt;0,L240&gt;0)=TRUE,VLOOKUP(LEFT(L240,4)*1,[1]PRODI_2019!$D$2:$E$70,2,FALSE),M240))</f>
        <v>KEPERAWATAN D3</v>
      </c>
      <c r="K240" s="2">
        <f>_xlfn.IFNA(VLOOKUP(B240,[2]Data!$J$2:$K$224,1,FALSE),0)</f>
        <v>21211269</v>
      </c>
      <c r="L240" s="2">
        <f>_xlfn.IFNA(VLOOKUP(B240,[2]Data!$J$2:$K$224,2,FALSE),0)</f>
        <v>8801210074</v>
      </c>
      <c r="M240" s="2" t="s">
        <v>1977</v>
      </c>
      <c r="N240" s="2" t="s">
        <v>79</v>
      </c>
      <c r="O240" s="2" t="s">
        <v>79</v>
      </c>
      <c r="P240" s="2" t="s">
        <v>2866</v>
      </c>
      <c r="Q240" s="2" t="s">
        <v>81</v>
      </c>
      <c r="R240" s="2" t="s">
        <v>82</v>
      </c>
      <c r="S240" s="2" t="s">
        <v>3423</v>
      </c>
      <c r="T240" s="2" t="s">
        <v>3424</v>
      </c>
      <c r="U240" s="2" t="s">
        <v>138</v>
      </c>
      <c r="V240" s="2" t="s">
        <v>114</v>
      </c>
      <c r="W240" s="2">
        <v>2019</v>
      </c>
      <c r="X240" s="2">
        <v>34.17</v>
      </c>
      <c r="Y240" s="2">
        <v>43.56</v>
      </c>
      <c r="Z240" s="2">
        <v>58.53</v>
      </c>
      <c r="AA240" s="2"/>
      <c r="AB240" s="2"/>
      <c r="AC240" s="2"/>
      <c r="AD240" s="2" t="s">
        <v>3425</v>
      </c>
      <c r="AE240" s="2" t="s">
        <v>79</v>
      </c>
      <c r="AF240" s="2" t="s">
        <v>3426</v>
      </c>
      <c r="AG240" s="2" t="s">
        <v>562</v>
      </c>
      <c r="AH240" s="2" t="s">
        <v>212</v>
      </c>
      <c r="AI240" s="2" t="s">
        <v>3427</v>
      </c>
      <c r="AJ240" s="2" t="s">
        <v>3428</v>
      </c>
      <c r="AK240" s="2" t="s">
        <v>3429</v>
      </c>
      <c r="AL240" s="2" t="s">
        <v>269</v>
      </c>
      <c r="AM240" s="2" t="s">
        <v>3430</v>
      </c>
      <c r="AN240" s="2" t="s">
        <v>3431</v>
      </c>
      <c r="AO240" s="2" t="s">
        <v>3432</v>
      </c>
      <c r="AP240" s="2" t="s">
        <v>145</v>
      </c>
      <c r="AQ240" s="2" t="s">
        <v>3433</v>
      </c>
      <c r="AR240" s="2" t="s">
        <v>3434</v>
      </c>
      <c r="AS240" s="2" t="s">
        <v>3928</v>
      </c>
      <c r="AT240" s="2" t="s">
        <v>79</v>
      </c>
      <c r="AU240" s="2" t="s">
        <v>79</v>
      </c>
      <c r="AV240" s="2" t="s">
        <v>79</v>
      </c>
      <c r="AW240" s="2" t="s">
        <v>79</v>
      </c>
      <c r="AX240" s="2" t="s">
        <v>79</v>
      </c>
      <c r="AY240" s="2" t="s">
        <v>79</v>
      </c>
      <c r="AZ240" s="2" t="s">
        <v>79</v>
      </c>
      <c r="BA240" s="2" t="s">
        <v>79</v>
      </c>
      <c r="BB240" s="2" t="s">
        <v>79</v>
      </c>
      <c r="BC240" s="2" t="s">
        <v>79</v>
      </c>
      <c r="BD240" s="2" t="s">
        <v>79</v>
      </c>
      <c r="BE240" s="2" t="s">
        <v>79</v>
      </c>
      <c r="BF240" s="2" t="s">
        <v>79</v>
      </c>
      <c r="BG240" s="2" t="s">
        <v>79</v>
      </c>
      <c r="BH240" s="2" t="s">
        <v>79</v>
      </c>
      <c r="BI240" s="2" t="s">
        <v>79</v>
      </c>
      <c r="BJ240" s="2" t="s">
        <v>3435</v>
      </c>
      <c r="BK240" s="2" t="s">
        <v>3436</v>
      </c>
      <c r="BL240" s="2" t="s">
        <v>172</v>
      </c>
      <c r="BM240" s="2" t="s">
        <v>102</v>
      </c>
      <c r="BN240" s="2" t="s">
        <v>3437</v>
      </c>
      <c r="BO240" s="2" t="s">
        <v>3438</v>
      </c>
      <c r="BP240" s="2" t="s">
        <v>122</v>
      </c>
      <c r="BQ240" s="2" t="s">
        <v>1274</v>
      </c>
      <c r="BR240" s="2" t="s">
        <v>3439</v>
      </c>
      <c r="BS240" s="2" t="s">
        <v>79</v>
      </c>
      <c r="BT240" s="2" t="s">
        <v>3440</v>
      </c>
      <c r="BU240" s="2" t="s">
        <v>3441</v>
      </c>
      <c r="BV240" s="2" t="s">
        <v>308</v>
      </c>
      <c r="BW240" s="2" t="s">
        <v>768</v>
      </c>
      <c r="BX240" s="2" t="s">
        <v>540</v>
      </c>
      <c r="BY240" s="2">
        <v>450</v>
      </c>
      <c r="BZ240" s="2">
        <v>713</v>
      </c>
      <c r="CA240" s="2">
        <v>1000000</v>
      </c>
      <c r="CB240" s="2">
        <v>0</v>
      </c>
      <c r="CC240" s="2">
        <v>4</v>
      </c>
      <c r="CD240" s="3">
        <f>_xlfn.IFNA(VLOOKUP(M240,Sheet1!$B$4:$D$10,2,FALSE),"")</f>
        <v>121</v>
      </c>
      <c r="CE240" s="3">
        <f>_xlfn.IFNA(VLOOKUP(M240,Sheet1!$B$4:$D$10,3,FALSE),"")</f>
        <v>121</v>
      </c>
      <c r="CF240" s="3" t="str">
        <f t="shared" si="6"/>
        <v>lulus</v>
      </c>
      <c r="CG240" s="3" t="str">
        <f t="shared" si="7"/>
        <v>diterima</v>
      </c>
    </row>
    <row r="241" spans="1:85" x14ac:dyDescent="0.25">
      <c r="A241" s="2">
        <v>240</v>
      </c>
      <c r="B241" s="2">
        <v>21211290</v>
      </c>
      <c r="C241" s="2" t="s">
        <v>3442</v>
      </c>
      <c r="D241" s="2" t="s">
        <v>75</v>
      </c>
      <c r="E241" s="2" t="s">
        <v>76</v>
      </c>
      <c r="F241" s="2" t="s">
        <v>1976</v>
      </c>
      <c r="G241" s="2">
        <v>2101</v>
      </c>
      <c r="H241" s="2" t="s">
        <v>3919</v>
      </c>
      <c r="I241" s="2" t="s">
        <v>3910</v>
      </c>
      <c r="J241" s="2" t="str">
        <f>IF(AND(K241=0,L241=0)=TRUE,"",IF(AND(K241&gt;0,L241&gt;0)=TRUE,VLOOKUP(LEFT(L241,4)*1,[1]PRODI_2019!$D$2:$E$70,2,FALSE),M241))</f>
        <v>KEPERAWATAN D3</v>
      </c>
      <c r="K241" s="2">
        <f>_xlfn.IFNA(VLOOKUP(B241,[2]Data!$J$2:$K$224,1,FALSE),0)</f>
        <v>21211290</v>
      </c>
      <c r="L241" s="2">
        <f>_xlfn.IFNA(VLOOKUP(B241,[2]Data!$J$2:$K$224,2,FALSE),0)</f>
        <v>8801210041</v>
      </c>
      <c r="M241" s="2" t="s">
        <v>1977</v>
      </c>
      <c r="N241" s="2" t="s">
        <v>79</v>
      </c>
      <c r="O241" s="2" t="s">
        <v>79</v>
      </c>
      <c r="P241" s="2" t="s">
        <v>2866</v>
      </c>
      <c r="Q241" s="2" t="s">
        <v>110</v>
      </c>
      <c r="R241" s="2" t="s">
        <v>82</v>
      </c>
      <c r="S241" s="2" t="s">
        <v>111</v>
      </c>
      <c r="T241" s="2" t="s">
        <v>3443</v>
      </c>
      <c r="U241" s="2" t="s">
        <v>160</v>
      </c>
      <c r="V241" s="2" t="s">
        <v>161</v>
      </c>
      <c r="W241" s="2">
        <v>2020</v>
      </c>
      <c r="X241" s="2">
        <v>73</v>
      </c>
      <c r="Y241" s="2">
        <v>76</v>
      </c>
      <c r="Z241" s="2">
        <v>74</v>
      </c>
      <c r="AA241" s="2"/>
      <c r="AB241" s="2"/>
      <c r="AC241" s="2"/>
      <c r="AD241" s="2" t="s">
        <v>3444</v>
      </c>
      <c r="AE241" s="2" t="s">
        <v>123</v>
      </c>
      <c r="AF241" s="2" t="s">
        <v>3445</v>
      </c>
      <c r="AG241" s="2" t="s">
        <v>2452</v>
      </c>
      <c r="AH241" s="2" t="s">
        <v>118</v>
      </c>
      <c r="AI241" s="2" t="s">
        <v>3446</v>
      </c>
      <c r="AJ241" s="2" t="s">
        <v>3447</v>
      </c>
      <c r="AK241" s="2" t="s">
        <v>3448</v>
      </c>
      <c r="AL241" s="2" t="s">
        <v>122</v>
      </c>
      <c r="AM241" s="2" t="s">
        <v>123</v>
      </c>
      <c r="AN241" s="2" t="s">
        <v>123</v>
      </c>
      <c r="AO241" s="2" t="s">
        <v>123</v>
      </c>
      <c r="AP241" s="2" t="s">
        <v>145</v>
      </c>
      <c r="AQ241" s="2" t="s">
        <v>445</v>
      </c>
      <c r="AR241" s="2" t="s">
        <v>118</v>
      </c>
      <c r="AS241" s="2" t="s">
        <v>3305</v>
      </c>
      <c r="AT241" s="2" t="s">
        <v>79</v>
      </c>
      <c r="AU241" s="2" t="s">
        <v>79</v>
      </c>
      <c r="AV241" s="2" t="s">
        <v>79</v>
      </c>
      <c r="AW241" s="2" t="s">
        <v>79</v>
      </c>
      <c r="AX241" s="2" t="s">
        <v>79</v>
      </c>
      <c r="AY241" s="2" t="s">
        <v>79</v>
      </c>
      <c r="AZ241" s="2" t="s">
        <v>79</v>
      </c>
      <c r="BA241" s="2" t="s">
        <v>79</v>
      </c>
      <c r="BB241" s="2" t="s">
        <v>79</v>
      </c>
      <c r="BC241" s="2" t="s">
        <v>79</v>
      </c>
      <c r="BD241" s="2" t="s">
        <v>79</v>
      </c>
      <c r="BE241" s="2" t="s">
        <v>79</v>
      </c>
      <c r="BF241" s="2" t="s">
        <v>79</v>
      </c>
      <c r="BG241" s="2" t="s">
        <v>79</v>
      </c>
      <c r="BH241" s="2" t="s">
        <v>79</v>
      </c>
      <c r="BI241" s="2" t="s">
        <v>79</v>
      </c>
      <c r="BJ241" s="2" t="s">
        <v>3449</v>
      </c>
      <c r="BK241" s="2" t="s">
        <v>3450</v>
      </c>
      <c r="BL241" s="2" t="s">
        <v>190</v>
      </c>
      <c r="BM241" s="2" t="s">
        <v>272</v>
      </c>
      <c r="BN241" s="2" t="s">
        <v>3451</v>
      </c>
      <c r="BO241" s="2" t="s">
        <v>3452</v>
      </c>
      <c r="BP241" s="2" t="s">
        <v>190</v>
      </c>
      <c r="BQ241" s="2" t="s">
        <v>127</v>
      </c>
      <c r="BR241" s="2" t="s">
        <v>3453</v>
      </c>
      <c r="BS241" s="2" t="s">
        <v>79</v>
      </c>
      <c r="BT241" s="2" t="s">
        <v>118</v>
      </c>
      <c r="BU241" s="2" t="s">
        <v>3454</v>
      </c>
      <c r="BV241" s="2" t="s">
        <v>308</v>
      </c>
      <c r="BW241" s="2" t="s">
        <v>105</v>
      </c>
      <c r="BX241" s="2" t="s">
        <v>106</v>
      </c>
      <c r="BY241" s="2">
        <v>633</v>
      </c>
      <c r="BZ241" s="2">
        <v>60</v>
      </c>
      <c r="CA241" s="2">
        <v>5000000</v>
      </c>
      <c r="CB241" s="2">
        <v>5000000</v>
      </c>
      <c r="CC241" s="2">
        <v>2</v>
      </c>
      <c r="CD241" s="3">
        <f>_xlfn.IFNA(VLOOKUP(M241,Sheet1!$B$4:$D$10,2,FALSE),"")</f>
        <v>121</v>
      </c>
      <c r="CE241" s="3">
        <f>_xlfn.IFNA(VLOOKUP(M241,Sheet1!$B$4:$D$10,3,FALSE),"")</f>
        <v>121</v>
      </c>
      <c r="CF241" s="3" t="str">
        <f t="shared" si="6"/>
        <v>lulus</v>
      </c>
      <c r="CG241" s="3" t="str">
        <f t="shared" si="7"/>
        <v>diterima</v>
      </c>
    </row>
    <row r="242" spans="1:85" x14ac:dyDescent="0.25">
      <c r="A242" s="2">
        <v>241</v>
      </c>
      <c r="B242" s="2">
        <v>21211292</v>
      </c>
      <c r="C242" s="2" t="s">
        <v>3455</v>
      </c>
      <c r="D242" s="2" t="s">
        <v>75</v>
      </c>
      <c r="E242" s="2" t="s">
        <v>76</v>
      </c>
      <c r="F242" s="2" t="s">
        <v>1976</v>
      </c>
      <c r="G242" s="2">
        <v>2101</v>
      </c>
      <c r="H242" s="2" t="s">
        <v>3919</v>
      </c>
      <c r="I242" s="2" t="s">
        <v>3910</v>
      </c>
      <c r="J242" s="2" t="str">
        <f>IF(AND(K242=0,L242=0)=TRUE,"",IF(AND(K242&gt;0,L242&gt;0)=TRUE,VLOOKUP(LEFT(L242,4)*1,[1]PRODI_2019!$D$2:$E$70,2,FALSE),M242))</f>
        <v>KEPERAWATAN D3</v>
      </c>
      <c r="K242" s="2">
        <f>_xlfn.IFNA(VLOOKUP(B242,[2]Data!$J$2:$K$224,1,FALSE),0)</f>
        <v>21211292</v>
      </c>
      <c r="L242" s="2">
        <f>_xlfn.IFNA(VLOOKUP(B242,[2]Data!$J$2:$K$224,2,FALSE),0)</f>
        <v>0</v>
      </c>
      <c r="M242" s="2" t="s">
        <v>1977</v>
      </c>
      <c r="N242" s="2" t="s">
        <v>79</v>
      </c>
      <c r="O242" s="2" t="s">
        <v>79</v>
      </c>
      <c r="P242" s="2" t="s">
        <v>2866</v>
      </c>
      <c r="Q242" s="2" t="s">
        <v>110</v>
      </c>
      <c r="R242" s="2" t="s">
        <v>82</v>
      </c>
      <c r="S242" s="2" t="s">
        <v>221</v>
      </c>
      <c r="T242" s="2" t="s">
        <v>3456</v>
      </c>
      <c r="U242" s="2" t="s">
        <v>160</v>
      </c>
      <c r="V242" s="2" t="s">
        <v>161</v>
      </c>
      <c r="W242" s="2">
        <v>2020</v>
      </c>
      <c r="X242" s="2"/>
      <c r="Y242" s="2"/>
      <c r="Z242" s="2"/>
      <c r="AA242" s="2"/>
      <c r="AB242" s="2"/>
      <c r="AC242" s="2"/>
      <c r="AD242" s="2" t="s">
        <v>3457</v>
      </c>
      <c r="AE242" s="2" t="s">
        <v>79</v>
      </c>
      <c r="AF242" s="2" t="s">
        <v>2165</v>
      </c>
      <c r="AG242" s="2" t="s">
        <v>2166</v>
      </c>
      <c r="AH242" s="2" t="s">
        <v>165</v>
      </c>
      <c r="AI242" s="2" t="s">
        <v>3458</v>
      </c>
      <c r="AJ242" s="2" t="s">
        <v>3459</v>
      </c>
      <c r="AK242" s="2" t="s">
        <v>3460</v>
      </c>
      <c r="AL242" s="2" t="s">
        <v>79</v>
      </c>
      <c r="AM242" s="2" t="s">
        <v>79</v>
      </c>
      <c r="AN242" s="2" t="s">
        <v>79</v>
      </c>
      <c r="AO242" s="2" t="s">
        <v>79</v>
      </c>
      <c r="AP242" s="2" t="s">
        <v>145</v>
      </c>
      <c r="AQ242" s="2" t="s">
        <v>2170</v>
      </c>
      <c r="AR242" s="2" t="s">
        <v>165</v>
      </c>
      <c r="AS242" s="2" t="s">
        <v>3305</v>
      </c>
      <c r="AT242" s="2" t="s">
        <v>79</v>
      </c>
      <c r="AU242" s="2" t="s">
        <v>79</v>
      </c>
      <c r="AV242" s="2" t="s">
        <v>79</v>
      </c>
      <c r="AW242" s="2" t="s">
        <v>79</v>
      </c>
      <c r="AX242" s="2" t="s">
        <v>79</v>
      </c>
      <c r="AY242" s="2" t="s">
        <v>79</v>
      </c>
      <c r="AZ242" s="2" t="s">
        <v>79</v>
      </c>
      <c r="BA242" s="2" t="s">
        <v>79</v>
      </c>
      <c r="BB242" s="2" t="s">
        <v>79</v>
      </c>
      <c r="BC242" s="2" t="s">
        <v>79</v>
      </c>
      <c r="BD242" s="2" t="s">
        <v>79</v>
      </c>
      <c r="BE242" s="2" t="s">
        <v>79</v>
      </c>
      <c r="BF242" s="2" t="s">
        <v>79</v>
      </c>
      <c r="BG242" s="2" t="s">
        <v>79</v>
      </c>
      <c r="BH242" s="2" t="s">
        <v>79</v>
      </c>
      <c r="BI242" s="2" t="s">
        <v>79</v>
      </c>
      <c r="BJ242" s="2" t="s">
        <v>3461</v>
      </c>
      <c r="BK242" s="2" t="s">
        <v>3462</v>
      </c>
      <c r="BL242" s="2" t="s">
        <v>739</v>
      </c>
      <c r="BM242" s="2" t="s">
        <v>127</v>
      </c>
      <c r="BN242" s="2" t="s">
        <v>3463</v>
      </c>
      <c r="BO242" s="2" t="s">
        <v>3464</v>
      </c>
      <c r="BP242" s="2" t="s">
        <v>122</v>
      </c>
      <c r="BQ242" s="2" t="s">
        <v>99</v>
      </c>
      <c r="BR242" s="2" t="s">
        <v>3465</v>
      </c>
      <c r="BS242" s="2" t="s">
        <v>79</v>
      </c>
      <c r="BT242" s="2" t="s">
        <v>165</v>
      </c>
      <c r="BU242" s="2" t="s">
        <v>3466</v>
      </c>
      <c r="BV242" s="2" t="s">
        <v>1306</v>
      </c>
      <c r="BW242" s="2" t="s">
        <v>105</v>
      </c>
      <c r="BX242" s="2" t="s">
        <v>106</v>
      </c>
      <c r="BY242" s="2">
        <v>300</v>
      </c>
      <c r="BZ242" s="2">
        <v>96</v>
      </c>
      <c r="CA242" s="2">
        <v>5000000</v>
      </c>
      <c r="CB242" s="2">
        <v>0</v>
      </c>
      <c r="CC242" s="2">
        <v>5</v>
      </c>
      <c r="CD242" s="3">
        <f>_xlfn.IFNA(VLOOKUP(M242,Sheet1!$B$4:$D$10,2,FALSE),"")</f>
        <v>121</v>
      </c>
      <c r="CE242" s="3">
        <f>_xlfn.IFNA(VLOOKUP(M242,Sheet1!$B$4:$D$10,3,FALSE),"")</f>
        <v>121</v>
      </c>
      <c r="CF242" s="3" t="str">
        <f t="shared" si="6"/>
        <v>lulus</v>
      </c>
      <c r="CG242" s="3" t="str">
        <f t="shared" si="7"/>
        <v>tidak</v>
      </c>
    </row>
    <row r="243" spans="1:85" x14ac:dyDescent="0.25">
      <c r="A243" s="2">
        <v>242</v>
      </c>
      <c r="B243" s="2">
        <v>21219759</v>
      </c>
      <c r="C243" s="2" t="s">
        <v>3467</v>
      </c>
      <c r="D243" s="2" t="s">
        <v>75</v>
      </c>
      <c r="E243" s="2" t="s">
        <v>76</v>
      </c>
      <c r="F243" s="2" t="s">
        <v>1976</v>
      </c>
      <c r="G243" s="2">
        <v>2101</v>
      </c>
      <c r="H243" s="2" t="s">
        <v>3919</v>
      </c>
      <c r="I243" s="2" t="s">
        <v>3910</v>
      </c>
      <c r="J243" s="2" t="str">
        <f>IF(AND(K243=0,L243=0)=TRUE,"",IF(AND(K243&gt;0,L243&gt;0)=TRUE,VLOOKUP(LEFT(L243,4)*1,[1]PRODI_2019!$D$2:$E$70,2,FALSE),M243))</f>
        <v>KEPERAWATAN D3</v>
      </c>
      <c r="K243" s="2">
        <f>_xlfn.IFNA(VLOOKUP(B243,[2]Data!$J$2:$K$224,1,FALSE),0)</f>
        <v>21219759</v>
      </c>
      <c r="L243" s="2">
        <f>_xlfn.IFNA(VLOOKUP(B243,[2]Data!$J$2:$K$224,2,FALSE),0)</f>
        <v>8801210043</v>
      </c>
      <c r="M243" s="2" t="s">
        <v>1977</v>
      </c>
      <c r="N243" s="2" t="s">
        <v>79</v>
      </c>
      <c r="O243" s="2" t="s">
        <v>79</v>
      </c>
      <c r="P243" s="2" t="s">
        <v>2866</v>
      </c>
      <c r="Q243" s="2" t="s">
        <v>81</v>
      </c>
      <c r="R243" s="2" t="s">
        <v>82</v>
      </c>
      <c r="S243" s="2" t="s">
        <v>1265</v>
      </c>
      <c r="T243" s="2" t="s">
        <v>3468</v>
      </c>
      <c r="U243" s="2" t="s">
        <v>113</v>
      </c>
      <c r="V243" s="2" t="s">
        <v>161</v>
      </c>
      <c r="W243" s="2">
        <v>2021</v>
      </c>
      <c r="X243" s="2"/>
      <c r="Y243" s="2"/>
      <c r="Z243" s="2"/>
      <c r="AA243" s="2"/>
      <c r="AB243" s="2"/>
      <c r="AC243" s="2"/>
      <c r="AD243" s="2" t="s">
        <v>3469</v>
      </c>
      <c r="AE243" s="2" t="s">
        <v>79</v>
      </c>
      <c r="AF243" s="2" t="s">
        <v>3470</v>
      </c>
      <c r="AG243" s="2" t="s">
        <v>2667</v>
      </c>
      <c r="AH243" s="2" t="s">
        <v>165</v>
      </c>
      <c r="AI243" s="2" t="s">
        <v>3471</v>
      </c>
      <c r="AJ243" s="2" t="s">
        <v>3472</v>
      </c>
      <c r="AK243" s="2" t="s">
        <v>3473</v>
      </c>
      <c r="AL243" s="2" t="s">
        <v>79</v>
      </c>
      <c r="AM243" s="2" t="s">
        <v>79</v>
      </c>
      <c r="AN243" s="2" t="s">
        <v>79</v>
      </c>
      <c r="AO243" s="2" t="s">
        <v>79</v>
      </c>
      <c r="AP243" s="2" t="s">
        <v>145</v>
      </c>
      <c r="AQ243" s="2" t="s">
        <v>3474</v>
      </c>
      <c r="AR243" s="2" t="s">
        <v>118</v>
      </c>
      <c r="AS243" s="2" t="s">
        <v>3305</v>
      </c>
      <c r="AT243" s="2" t="s">
        <v>79</v>
      </c>
      <c r="AU243" s="2" t="s">
        <v>79</v>
      </c>
      <c r="AV243" s="2" t="s">
        <v>79</v>
      </c>
      <c r="AW243" s="2" t="s">
        <v>79</v>
      </c>
      <c r="AX243" s="2" t="s">
        <v>79</v>
      </c>
      <c r="AY243" s="2" t="s">
        <v>79</v>
      </c>
      <c r="AZ243" s="2" t="s">
        <v>79</v>
      </c>
      <c r="BA243" s="2" t="s">
        <v>79</v>
      </c>
      <c r="BB243" s="2" t="s">
        <v>79</v>
      </c>
      <c r="BC243" s="2" t="s">
        <v>79</v>
      </c>
      <c r="BD243" s="2" t="s">
        <v>79</v>
      </c>
      <c r="BE243" s="2" t="s">
        <v>79</v>
      </c>
      <c r="BF243" s="2" t="s">
        <v>79</v>
      </c>
      <c r="BG243" s="2" t="s">
        <v>79</v>
      </c>
      <c r="BH243" s="2" t="s">
        <v>79</v>
      </c>
      <c r="BI243" s="2" t="s">
        <v>79</v>
      </c>
      <c r="BJ243" s="2" t="s">
        <v>170</v>
      </c>
      <c r="BK243" s="2" t="s">
        <v>3475</v>
      </c>
      <c r="BL243" s="2" t="s">
        <v>844</v>
      </c>
      <c r="BM243" s="2" t="s">
        <v>99</v>
      </c>
      <c r="BN243" s="2" t="s">
        <v>79</v>
      </c>
      <c r="BO243" s="2" t="s">
        <v>3476</v>
      </c>
      <c r="BP243" s="2" t="s">
        <v>122</v>
      </c>
      <c r="BQ243" s="2" t="s">
        <v>99</v>
      </c>
      <c r="BR243" s="2" t="s">
        <v>3477</v>
      </c>
      <c r="BS243" s="2" t="s">
        <v>79</v>
      </c>
      <c r="BT243" s="2" t="s">
        <v>165</v>
      </c>
      <c r="BU243" s="2" t="s">
        <v>3478</v>
      </c>
      <c r="BV243" s="2" t="s">
        <v>1838</v>
      </c>
      <c r="BW243" s="2" t="s">
        <v>105</v>
      </c>
      <c r="BX243" s="2" t="s">
        <v>106</v>
      </c>
      <c r="BY243" s="2">
        <v>1200</v>
      </c>
      <c r="BZ243" s="2">
        <v>132</v>
      </c>
      <c r="CA243" s="2">
        <v>7500000</v>
      </c>
      <c r="CB243" s="2">
        <v>0</v>
      </c>
      <c r="CC243" s="2">
        <v>5</v>
      </c>
      <c r="CD243" s="3">
        <f>_xlfn.IFNA(VLOOKUP(M243,Sheet1!$B$4:$D$10,2,FALSE),"")</f>
        <v>121</v>
      </c>
      <c r="CE243" s="3">
        <f>_xlfn.IFNA(VLOOKUP(M243,Sheet1!$B$4:$D$10,3,FALSE),"")</f>
        <v>121</v>
      </c>
      <c r="CF243" s="3" t="str">
        <f t="shared" si="6"/>
        <v>lulus</v>
      </c>
      <c r="CG243" s="3" t="str">
        <f t="shared" si="7"/>
        <v>diterima</v>
      </c>
    </row>
    <row r="244" spans="1:85" x14ac:dyDescent="0.25">
      <c r="A244" s="2">
        <v>243</v>
      </c>
      <c r="B244" s="2">
        <v>21219784</v>
      </c>
      <c r="C244" s="2" t="s">
        <v>3479</v>
      </c>
      <c r="D244" s="2" t="s">
        <v>75</v>
      </c>
      <c r="E244" s="2" t="s">
        <v>76</v>
      </c>
      <c r="F244" s="2" t="s">
        <v>1976</v>
      </c>
      <c r="G244" s="2">
        <v>2101</v>
      </c>
      <c r="H244" s="2" t="s">
        <v>3919</v>
      </c>
      <c r="I244" s="2" t="s">
        <v>3910</v>
      </c>
      <c r="J244" s="2" t="str">
        <f>IF(AND(K244=0,L244=0)=TRUE,"",IF(AND(K244&gt;0,L244&gt;0)=TRUE,VLOOKUP(LEFT(L244,4)*1,[1]PRODI_2019!$D$2:$E$70,2,FALSE),M244))</f>
        <v>KEPERAWATAN D3</v>
      </c>
      <c r="K244" s="2">
        <f>_xlfn.IFNA(VLOOKUP(B244,[2]Data!$J$2:$K$224,1,FALSE),0)</f>
        <v>21219784</v>
      </c>
      <c r="L244" s="2">
        <f>_xlfn.IFNA(VLOOKUP(B244,[2]Data!$J$2:$K$224,2,FALSE),0)</f>
        <v>0</v>
      </c>
      <c r="M244" s="2" t="s">
        <v>1977</v>
      </c>
      <c r="N244" s="2" t="s">
        <v>79</v>
      </c>
      <c r="O244" s="2" t="s">
        <v>79</v>
      </c>
      <c r="P244" s="2" t="s">
        <v>2866</v>
      </c>
      <c r="Q244" s="2" t="s">
        <v>81</v>
      </c>
      <c r="R244" s="2" t="s">
        <v>82</v>
      </c>
      <c r="S244" s="2" t="s">
        <v>221</v>
      </c>
      <c r="T244" s="2" t="s">
        <v>3480</v>
      </c>
      <c r="U244" s="2" t="s">
        <v>160</v>
      </c>
      <c r="V244" s="2" t="s">
        <v>161</v>
      </c>
      <c r="W244" s="2">
        <v>2021</v>
      </c>
      <c r="X244" s="2">
        <v>88</v>
      </c>
      <c r="Y244" s="2">
        <v>92</v>
      </c>
      <c r="Z244" s="2">
        <v>88</v>
      </c>
      <c r="AA244" s="2"/>
      <c r="AB244" s="2"/>
      <c r="AC244" s="2"/>
      <c r="AD244" s="2" t="s">
        <v>3481</v>
      </c>
      <c r="AE244" s="2" t="s">
        <v>79</v>
      </c>
      <c r="AF244" s="2" t="s">
        <v>3482</v>
      </c>
      <c r="AG244" s="2" t="s">
        <v>389</v>
      </c>
      <c r="AH244" s="2" t="s">
        <v>212</v>
      </c>
      <c r="AI244" s="2" t="s">
        <v>3483</v>
      </c>
      <c r="AJ244" s="2" t="s">
        <v>3484</v>
      </c>
      <c r="AK244" s="2" t="s">
        <v>3485</v>
      </c>
      <c r="AL244" s="2" t="s">
        <v>79</v>
      </c>
      <c r="AM244" s="2" t="s">
        <v>79</v>
      </c>
      <c r="AN244" s="2" t="s">
        <v>79</v>
      </c>
      <c r="AO244" s="2" t="s">
        <v>79</v>
      </c>
      <c r="AP244" s="2" t="s">
        <v>145</v>
      </c>
      <c r="AQ244" s="2" t="s">
        <v>566</v>
      </c>
      <c r="AR244" s="2" t="s">
        <v>212</v>
      </c>
      <c r="AS244" s="2" t="s">
        <v>3305</v>
      </c>
      <c r="AT244" s="2" t="s">
        <v>79</v>
      </c>
      <c r="AU244" s="2" t="s">
        <v>79</v>
      </c>
      <c r="AV244" s="2" t="s">
        <v>79</v>
      </c>
      <c r="AW244" s="2" t="s">
        <v>79</v>
      </c>
      <c r="AX244" s="2" t="s">
        <v>79</v>
      </c>
      <c r="AY244" s="2" t="s">
        <v>79</v>
      </c>
      <c r="AZ244" s="2" t="s">
        <v>79</v>
      </c>
      <c r="BA244" s="2" t="s">
        <v>79</v>
      </c>
      <c r="BB244" s="2" t="s">
        <v>79</v>
      </c>
      <c r="BC244" s="2" t="s">
        <v>79</v>
      </c>
      <c r="BD244" s="2" t="s">
        <v>79</v>
      </c>
      <c r="BE244" s="2" t="s">
        <v>79</v>
      </c>
      <c r="BF244" s="2" t="s">
        <v>79</v>
      </c>
      <c r="BG244" s="2" t="s">
        <v>79</v>
      </c>
      <c r="BH244" s="2" t="s">
        <v>79</v>
      </c>
      <c r="BI244" s="2" t="s">
        <v>79</v>
      </c>
      <c r="BJ244" s="2" t="s">
        <v>3486</v>
      </c>
      <c r="BK244" s="2" t="s">
        <v>3487</v>
      </c>
      <c r="BL244" s="2" t="s">
        <v>190</v>
      </c>
      <c r="BM244" s="2" t="s">
        <v>380</v>
      </c>
      <c r="BN244" s="2" t="s">
        <v>3488</v>
      </c>
      <c r="BO244" s="2" t="s">
        <v>3489</v>
      </c>
      <c r="BP244" s="2" t="s">
        <v>122</v>
      </c>
      <c r="BQ244" s="2" t="s">
        <v>99</v>
      </c>
      <c r="BR244" s="2" t="s">
        <v>3490</v>
      </c>
      <c r="BS244" s="2" t="s">
        <v>79</v>
      </c>
      <c r="BT244" s="2" t="s">
        <v>212</v>
      </c>
      <c r="BU244" s="2" t="s">
        <v>3491</v>
      </c>
      <c r="BV244" s="2" t="s">
        <v>1838</v>
      </c>
      <c r="BW244" s="2" t="s">
        <v>105</v>
      </c>
      <c r="BX244" s="2" t="s">
        <v>134</v>
      </c>
      <c r="BY244" s="2">
        <v>200</v>
      </c>
      <c r="BZ244" s="2">
        <v>150</v>
      </c>
      <c r="CA244" s="2">
        <v>4000000</v>
      </c>
      <c r="CB244" s="2">
        <v>500</v>
      </c>
      <c r="CC244" s="2">
        <v>4</v>
      </c>
      <c r="CD244" s="3">
        <f>_xlfn.IFNA(VLOOKUP(M244,Sheet1!$B$4:$D$10,2,FALSE),"")</f>
        <v>121</v>
      </c>
      <c r="CE244" s="3">
        <f>_xlfn.IFNA(VLOOKUP(M244,Sheet1!$B$4:$D$10,3,FALSE),"")</f>
        <v>121</v>
      </c>
      <c r="CF244" s="3" t="str">
        <f t="shared" si="6"/>
        <v>lulus</v>
      </c>
      <c r="CG244" s="3" t="str">
        <f t="shared" si="7"/>
        <v>tidak</v>
      </c>
    </row>
    <row r="245" spans="1:85" x14ac:dyDescent="0.25">
      <c r="A245" s="2">
        <v>244</v>
      </c>
      <c r="B245" s="2">
        <v>21219808</v>
      </c>
      <c r="C245" s="2" t="s">
        <v>3492</v>
      </c>
      <c r="D245" s="2" t="s">
        <v>75</v>
      </c>
      <c r="E245" s="2" t="s">
        <v>76</v>
      </c>
      <c r="F245" s="2" t="s">
        <v>1976</v>
      </c>
      <c r="G245" s="2">
        <v>2101</v>
      </c>
      <c r="H245" s="2" t="s">
        <v>3919</v>
      </c>
      <c r="I245" s="2" t="s">
        <v>3910</v>
      </c>
      <c r="J245" s="2" t="str">
        <f>IF(AND(K245=0,L245=0)=TRUE,"",IF(AND(K245&gt;0,L245&gt;0)=TRUE,VLOOKUP(LEFT(L245,4)*1,[1]PRODI_2019!$D$2:$E$70,2,FALSE),M245))</f>
        <v>KEPERAWATAN D3</v>
      </c>
      <c r="K245" s="2">
        <f>_xlfn.IFNA(VLOOKUP(B245,[2]Data!$J$2:$K$224,1,FALSE),0)</f>
        <v>21219808</v>
      </c>
      <c r="L245" s="2">
        <f>_xlfn.IFNA(VLOOKUP(B245,[2]Data!$J$2:$K$224,2,FALSE),0)</f>
        <v>8801210067</v>
      </c>
      <c r="M245" s="2" t="s">
        <v>1977</v>
      </c>
      <c r="N245" s="2" t="s">
        <v>79</v>
      </c>
      <c r="O245" s="2" t="s">
        <v>79</v>
      </c>
      <c r="P245" s="2" t="s">
        <v>2866</v>
      </c>
      <c r="Q245" s="2" t="s">
        <v>81</v>
      </c>
      <c r="R245" s="2" t="s">
        <v>82</v>
      </c>
      <c r="S245" s="2" t="s">
        <v>310</v>
      </c>
      <c r="T245" s="2" t="s">
        <v>3493</v>
      </c>
      <c r="U245" s="2" t="s">
        <v>160</v>
      </c>
      <c r="V245" s="2" t="s">
        <v>161</v>
      </c>
      <c r="W245" s="2">
        <v>2021</v>
      </c>
      <c r="X245" s="2">
        <v>85</v>
      </c>
      <c r="Y245" s="2">
        <v>77</v>
      </c>
      <c r="Z245" s="2">
        <v>81</v>
      </c>
      <c r="AA245" s="2"/>
      <c r="AB245" s="2"/>
      <c r="AC245" s="2"/>
      <c r="AD245" s="2" t="s">
        <v>3494</v>
      </c>
      <c r="AE245" s="2" t="s">
        <v>123</v>
      </c>
      <c r="AF245" s="2" t="s">
        <v>3495</v>
      </c>
      <c r="AG245" s="2" t="s">
        <v>117</v>
      </c>
      <c r="AH245" s="2" t="s">
        <v>118</v>
      </c>
      <c r="AI245" s="2" t="s">
        <v>3496</v>
      </c>
      <c r="AJ245" s="2" t="s">
        <v>3497</v>
      </c>
      <c r="AK245" s="2" t="s">
        <v>3498</v>
      </c>
      <c r="AL245" s="2" t="s">
        <v>214</v>
      </c>
      <c r="AM245" s="2" t="s">
        <v>3499</v>
      </c>
      <c r="AN245" s="2" t="s">
        <v>3500</v>
      </c>
      <c r="AO245" s="2" t="s">
        <v>3071</v>
      </c>
      <c r="AP245" s="2" t="s">
        <v>145</v>
      </c>
      <c r="AQ245" s="2" t="s">
        <v>318</v>
      </c>
      <c r="AR245" s="2" t="s">
        <v>118</v>
      </c>
      <c r="AS245" s="2" t="s">
        <v>3305</v>
      </c>
      <c r="AT245" s="2" t="s">
        <v>79</v>
      </c>
      <c r="AU245" s="2" t="s">
        <v>79</v>
      </c>
      <c r="AV245" s="2" t="s">
        <v>79</v>
      </c>
      <c r="AW245" s="2" t="s">
        <v>79</v>
      </c>
      <c r="AX245" s="2" t="s">
        <v>79</v>
      </c>
      <c r="AY245" s="2" t="s">
        <v>79</v>
      </c>
      <c r="AZ245" s="2" t="s">
        <v>79</v>
      </c>
      <c r="BA245" s="2" t="s">
        <v>79</v>
      </c>
      <c r="BB245" s="2" t="s">
        <v>79</v>
      </c>
      <c r="BC245" s="2" t="s">
        <v>79</v>
      </c>
      <c r="BD245" s="2" t="s">
        <v>79</v>
      </c>
      <c r="BE245" s="2" t="s">
        <v>79</v>
      </c>
      <c r="BF245" s="2" t="s">
        <v>79</v>
      </c>
      <c r="BG245" s="2" t="s">
        <v>79</v>
      </c>
      <c r="BH245" s="2" t="s">
        <v>79</v>
      </c>
      <c r="BI245" s="2" t="s">
        <v>79</v>
      </c>
      <c r="BJ245" s="2" t="s">
        <v>3501</v>
      </c>
      <c r="BK245" s="2" t="s">
        <v>3502</v>
      </c>
      <c r="BL245" s="2" t="s">
        <v>214</v>
      </c>
      <c r="BM245" s="2" t="s">
        <v>99</v>
      </c>
      <c r="BN245" s="2" t="s">
        <v>3503</v>
      </c>
      <c r="BO245" s="2" t="s">
        <v>3504</v>
      </c>
      <c r="BP245" s="2" t="s">
        <v>214</v>
      </c>
      <c r="BQ245" s="2" t="s">
        <v>99</v>
      </c>
      <c r="BR245" s="2" t="s">
        <v>3505</v>
      </c>
      <c r="BS245" s="2" t="s">
        <v>79</v>
      </c>
      <c r="BT245" s="2" t="s">
        <v>118</v>
      </c>
      <c r="BU245" s="2" t="s">
        <v>3506</v>
      </c>
      <c r="BV245" s="2" t="s">
        <v>1707</v>
      </c>
      <c r="BW245" s="2" t="s">
        <v>105</v>
      </c>
      <c r="BX245" s="2" t="s">
        <v>177</v>
      </c>
      <c r="BY245" s="2">
        <v>6</v>
      </c>
      <c r="BZ245" s="2">
        <v>6</v>
      </c>
      <c r="CA245" s="2">
        <v>1000000</v>
      </c>
      <c r="CB245" s="2">
        <v>500000</v>
      </c>
      <c r="CC245" s="2">
        <v>3</v>
      </c>
      <c r="CD245" s="3">
        <f>_xlfn.IFNA(VLOOKUP(M245,Sheet1!$B$4:$D$10,2,FALSE),"")</f>
        <v>121</v>
      </c>
      <c r="CE245" s="3">
        <f>_xlfn.IFNA(VLOOKUP(M245,Sheet1!$B$4:$D$10,3,FALSE),"")</f>
        <v>121</v>
      </c>
      <c r="CF245" s="3" t="str">
        <f t="shared" si="6"/>
        <v>lulus</v>
      </c>
      <c r="CG245" s="3" t="str">
        <f t="shared" si="7"/>
        <v>diterima</v>
      </c>
    </row>
    <row r="246" spans="1:85" x14ac:dyDescent="0.25">
      <c r="A246" s="2">
        <v>245</v>
      </c>
      <c r="B246" s="2">
        <v>21219825</v>
      </c>
      <c r="C246" s="2" t="s">
        <v>3507</v>
      </c>
      <c r="D246" s="2" t="s">
        <v>75</v>
      </c>
      <c r="E246" s="2" t="s">
        <v>76</v>
      </c>
      <c r="F246" s="2" t="s">
        <v>1976</v>
      </c>
      <c r="G246" s="2">
        <v>2101</v>
      </c>
      <c r="H246" s="2" t="s">
        <v>3919</v>
      </c>
      <c r="I246" s="2" t="s">
        <v>3910</v>
      </c>
      <c r="J246" s="2" t="str">
        <f>IF(AND(K246=0,L246=0)=TRUE,"",IF(AND(K246&gt;0,L246&gt;0)=TRUE,VLOOKUP(LEFT(L246,4)*1,[1]PRODI_2019!$D$2:$E$70,2,FALSE),M246))</f>
        <v/>
      </c>
      <c r="K246" s="2">
        <f>_xlfn.IFNA(VLOOKUP(B246,[2]Data!$J$2:$K$224,1,FALSE),0)</f>
        <v>0</v>
      </c>
      <c r="L246" s="2">
        <f>_xlfn.IFNA(VLOOKUP(B246,[2]Data!$J$2:$K$224,2,FALSE),0)</f>
        <v>0</v>
      </c>
      <c r="M246" s="2" t="s">
        <v>1977</v>
      </c>
      <c r="N246" s="2" t="s">
        <v>79</v>
      </c>
      <c r="O246" s="2" t="s">
        <v>79</v>
      </c>
      <c r="P246" s="2" t="s">
        <v>2866</v>
      </c>
      <c r="Q246" s="2" t="s">
        <v>110</v>
      </c>
      <c r="R246" s="2" t="s">
        <v>82</v>
      </c>
      <c r="S246" s="2" t="s">
        <v>111</v>
      </c>
      <c r="T246" s="2" t="s">
        <v>3508</v>
      </c>
      <c r="U246" s="2" t="s">
        <v>113</v>
      </c>
      <c r="V246" s="2" t="s">
        <v>161</v>
      </c>
      <c r="W246" s="2">
        <v>2021</v>
      </c>
      <c r="X246" s="2"/>
      <c r="Y246" s="2"/>
      <c r="Z246" s="2"/>
      <c r="AA246" s="2"/>
      <c r="AB246" s="2"/>
      <c r="AC246" s="2"/>
      <c r="AD246" s="2" t="s">
        <v>3509</v>
      </c>
      <c r="AE246" s="2" t="s">
        <v>79</v>
      </c>
      <c r="AF246" s="2" t="s">
        <v>3510</v>
      </c>
      <c r="AG246" s="2" t="s">
        <v>3511</v>
      </c>
      <c r="AH246" s="2" t="s">
        <v>118</v>
      </c>
      <c r="AI246" s="2" t="s">
        <v>3512</v>
      </c>
      <c r="AJ246" s="2" t="s">
        <v>3513</v>
      </c>
      <c r="AK246" s="2" t="s">
        <v>3514</v>
      </c>
      <c r="AL246" s="2" t="s">
        <v>79</v>
      </c>
      <c r="AM246" s="2" t="s">
        <v>79</v>
      </c>
      <c r="AN246" s="2" t="s">
        <v>79</v>
      </c>
      <c r="AO246" s="2" t="s">
        <v>79</v>
      </c>
      <c r="AP246" s="2" t="s">
        <v>286</v>
      </c>
      <c r="AQ246" s="2" t="s">
        <v>3515</v>
      </c>
      <c r="AR246" s="2" t="s">
        <v>118</v>
      </c>
      <c r="AS246" s="2" t="s">
        <v>3305</v>
      </c>
      <c r="AT246" s="2" t="s">
        <v>79</v>
      </c>
      <c r="AU246" s="2" t="s">
        <v>79</v>
      </c>
      <c r="AV246" s="2" t="s">
        <v>79</v>
      </c>
      <c r="AW246" s="2" t="s">
        <v>79</v>
      </c>
      <c r="AX246" s="2" t="s">
        <v>79</v>
      </c>
      <c r="AY246" s="2" t="s">
        <v>79</v>
      </c>
      <c r="AZ246" s="2" t="s">
        <v>79</v>
      </c>
      <c r="BA246" s="2" t="s">
        <v>79</v>
      </c>
      <c r="BB246" s="2" t="s">
        <v>79</v>
      </c>
      <c r="BC246" s="2" t="s">
        <v>79</v>
      </c>
      <c r="BD246" s="2" t="s">
        <v>79</v>
      </c>
      <c r="BE246" s="2" t="s">
        <v>79</v>
      </c>
      <c r="BF246" s="2" t="s">
        <v>79</v>
      </c>
      <c r="BG246" s="2" t="s">
        <v>79</v>
      </c>
      <c r="BH246" s="2" t="s">
        <v>79</v>
      </c>
      <c r="BI246" s="2" t="s">
        <v>79</v>
      </c>
      <c r="BJ246" s="2" t="s">
        <v>3516</v>
      </c>
      <c r="BK246" s="2" t="s">
        <v>3517</v>
      </c>
      <c r="BL246" s="2" t="s">
        <v>349</v>
      </c>
      <c r="BM246" s="2" t="s">
        <v>127</v>
      </c>
      <c r="BN246" s="2" t="s">
        <v>3518</v>
      </c>
      <c r="BO246" s="2" t="s">
        <v>3519</v>
      </c>
      <c r="BP246" s="2" t="s">
        <v>130</v>
      </c>
      <c r="BQ246" s="2" t="s">
        <v>99</v>
      </c>
      <c r="BR246" s="2" t="s">
        <v>3520</v>
      </c>
      <c r="BS246" s="2" t="s">
        <v>79</v>
      </c>
      <c r="BT246" s="2" t="s">
        <v>118</v>
      </c>
      <c r="BU246" s="2" t="s">
        <v>3521</v>
      </c>
      <c r="BV246" s="2" t="s">
        <v>1707</v>
      </c>
      <c r="BW246" s="2" t="s">
        <v>105</v>
      </c>
      <c r="BX246" s="2" t="s">
        <v>177</v>
      </c>
      <c r="BY246" s="2">
        <v>1085</v>
      </c>
      <c r="BZ246" s="2">
        <v>180</v>
      </c>
      <c r="CA246" s="2">
        <v>4000000</v>
      </c>
      <c r="CB246" s="2">
        <v>6000000</v>
      </c>
      <c r="CC246" s="2">
        <v>1</v>
      </c>
      <c r="CD246" s="3">
        <f>_xlfn.IFNA(VLOOKUP(M246,Sheet1!$B$4:$D$10,2,FALSE),"")</f>
        <v>121</v>
      </c>
      <c r="CE246" s="3">
        <f>_xlfn.IFNA(VLOOKUP(M246,Sheet1!$B$4:$D$10,3,FALSE),"")</f>
        <v>121</v>
      </c>
      <c r="CF246" s="3" t="str">
        <f t="shared" si="6"/>
        <v>tidak</v>
      </c>
      <c r="CG246" s="3" t="str">
        <f t="shared" si="7"/>
        <v>tidak</v>
      </c>
    </row>
    <row r="247" spans="1:85" x14ac:dyDescent="0.25">
      <c r="A247" s="2">
        <v>246</v>
      </c>
      <c r="B247" s="2">
        <v>21219871</v>
      </c>
      <c r="C247" s="2" t="s">
        <v>3522</v>
      </c>
      <c r="D247" s="2" t="s">
        <v>75</v>
      </c>
      <c r="E247" s="2" t="s">
        <v>76</v>
      </c>
      <c r="F247" s="2" t="s">
        <v>1976</v>
      </c>
      <c r="G247" s="2">
        <v>2101</v>
      </c>
      <c r="H247" s="2" t="s">
        <v>3919</v>
      </c>
      <c r="I247" s="2" t="s">
        <v>3910</v>
      </c>
      <c r="J247" s="2" t="str">
        <f>IF(AND(K247=0,L247=0)=TRUE,"",IF(AND(K247&gt;0,L247&gt;0)=TRUE,VLOOKUP(LEFT(L247,4)*1,[1]PRODI_2019!$D$2:$E$70,2,FALSE),M247))</f>
        <v/>
      </c>
      <c r="K247" s="2">
        <f>_xlfn.IFNA(VLOOKUP(B247,[2]Data!$J$2:$K$224,1,FALSE),0)</f>
        <v>0</v>
      </c>
      <c r="L247" s="2">
        <f>_xlfn.IFNA(VLOOKUP(B247,[2]Data!$J$2:$K$224,2,FALSE),0)</f>
        <v>0</v>
      </c>
      <c r="M247" s="2" t="s">
        <v>1977</v>
      </c>
      <c r="N247" s="2" t="s">
        <v>79</v>
      </c>
      <c r="O247" s="2" t="s">
        <v>79</v>
      </c>
      <c r="P247" s="2" t="s">
        <v>2866</v>
      </c>
      <c r="Q247" s="2" t="s">
        <v>110</v>
      </c>
      <c r="R247" s="2" t="s">
        <v>82</v>
      </c>
      <c r="S247" s="2" t="s">
        <v>221</v>
      </c>
      <c r="T247" s="2" t="s">
        <v>2285</v>
      </c>
      <c r="U247" s="2" t="s">
        <v>498</v>
      </c>
      <c r="V247" s="2" t="s">
        <v>114</v>
      </c>
      <c r="W247" s="2">
        <v>2021</v>
      </c>
      <c r="X247" s="2"/>
      <c r="Y247" s="2"/>
      <c r="Z247" s="2"/>
      <c r="AA247" s="2"/>
      <c r="AB247" s="2"/>
      <c r="AC247" s="2"/>
      <c r="AD247" s="2" t="s">
        <v>3523</v>
      </c>
      <c r="AE247" s="2" t="s">
        <v>79</v>
      </c>
      <c r="AF247" s="2" t="s">
        <v>3524</v>
      </c>
      <c r="AG247" s="2" t="s">
        <v>2195</v>
      </c>
      <c r="AH247" s="2" t="s">
        <v>165</v>
      </c>
      <c r="AI247" s="2" t="s">
        <v>3525</v>
      </c>
      <c r="AJ247" s="2" t="s">
        <v>3526</v>
      </c>
      <c r="AK247" s="2" t="s">
        <v>3527</v>
      </c>
      <c r="AL247" s="2" t="s">
        <v>79</v>
      </c>
      <c r="AM247" s="2" t="s">
        <v>79</v>
      </c>
      <c r="AN247" s="2" t="s">
        <v>79</v>
      </c>
      <c r="AO247" s="2" t="s">
        <v>79</v>
      </c>
      <c r="AP247" s="2" t="s">
        <v>233</v>
      </c>
      <c r="AQ247" s="2" t="s">
        <v>3528</v>
      </c>
      <c r="AR247" s="2" t="s">
        <v>165</v>
      </c>
      <c r="AS247" s="2" t="s">
        <v>3305</v>
      </c>
      <c r="AT247" s="2" t="s">
        <v>79</v>
      </c>
      <c r="AU247" s="2" t="s">
        <v>79</v>
      </c>
      <c r="AV247" s="2" t="s">
        <v>79</v>
      </c>
      <c r="AW247" s="2" t="s">
        <v>79</v>
      </c>
      <c r="AX247" s="2" t="s">
        <v>79</v>
      </c>
      <c r="AY247" s="2" t="s">
        <v>79</v>
      </c>
      <c r="AZ247" s="2" t="s">
        <v>79</v>
      </c>
      <c r="BA247" s="2" t="s">
        <v>79</v>
      </c>
      <c r="BB247" s="2" t="s">
        <v>79</v>
      </c>
      <c r="BC247" s="2" t="s">
        <v>79</v>
      </c>
      <c r="BD247" s="2" t="s">
        <v>79</v>
      </c>
      <c r="BE247" s="2" t="s">
        <v>79</v>
      </c>
      <c r="BF247" s="2" t="s">
        <v>79</v>
      </c>
      <c r="BG247" s="2" t="s">
        <v>79</v>
      </c>
      <c r="BH247" s="2" t="s">
        <v>79</v>
      </c>
      <c r="BI247" s="2" t="s">
        <v>79</v>
      </c>
      <c r="BJ247" s="2" t="s">
        <v>170</v>
      </c>
      <c r="BK247" s="2" t="s">
        <v>3529</v>
      </c>
      <c r="BL247" s="2" t="s">
        <v>1490</v>
      </c>
      <c r="BM247" s="2" t="s">
        <v>127</v>
      </c>
      <c r="BN247" s="2" t="s">
        <v>79</v>
      </c>
      <c r="BO247" s="2" t="s">
        <v>3530</v>
      </c>
      <c r="BP247" s="2" t="s">
        <v>122</v>
      </c>
      <c r="BQ247" s="2" t="s">
        <v>127</v>
      </c>
      <c r="BR247" s="2" t="s">
        <v>3523</v>
      </c>
      <c r="BS247" s="2" t="s">
        <v>79</v>
      </c>
      <c r="BT247" s="2" t="s">
        <v>165</v>
      </c>
      <c r="BU247" s="2" t="s">
        <v>3525</v>
      </c>
      <c r="BV247" s="2" t="s">
        <v>1707</v>
      </c>
      <c r="BW247" s="2" t="s">
        <v>105</v>
      </c>
      <c r="BX247" s="2" t="s">
        <v>106</v>
      </c>
      <c r="BY247" s="2">
        <v>132</v>
      </c>
      <c r="BZ247" s="2">
        <v>84</v>
      </c>
      <c r="CA247" s="2">
        <v>3500000</v>
      </c>
      <c r="CB247" s="2">
        <v>1000000</v>
      </c>
      <c r="CC247" s="2">
        <v>4</v>
      </c>
      <c r="CD247" s="3">
        <f>_xlfn.IFNA(VLOOKUP(M247,Sheet1!$B$4:$D$10,2,FALSE),"")</f>
        <v>121</v>
      </c>
      <c r="CE247" s="3">
        <f>_xlfn.IFNA(VLOOKUP(M247,Sheet1!$B$4:$D$10,3,FALSE),"")</f>
        <v>121</v>
      </c>
      <c r="CF247" s="3" t="str">
        <f t="shared" si="6"/>
        <v>tidak</v>
      </c>
      <c r="CG247" s="3" t="str">
        <f t="shared" si="7"/>
        <v>tidak</v>
      </c>
    </row>
    <row r="248" spans="1:85" x14ac:dyDescent="0.25">
      <c r="A248" s="2">
        <v>247</v>
      </c>
      <c r="B248" s="2">
        <v>21219893</v>
      </c>
      <c r="C248" s="2" t="s">
        <v>3531</v>
      </c>
      <c r="D248" s="2" t="s">
        <v>75</v>
      </c>
      <c r="E248" s="2" t="s">
        <v>76</v>
      </c>
      <c r="F248" s="2" t="s">
        <v>1976</v>
      </c>
      <c r="G248" s="2">
        <v>2101</v>
      </c>
      <c r="H248" s="2" t="s">
        <v>3919</v>
      </c>
      <c r="I248" s="2" t="s">
        <v>3910</v>
      </c>
      <c r="J248" s="2" t="str">
        <f>IF(AND(K248=0,L248=0)=TRUE,"",IF(AND(K248&gt;0,L248&gt;0)=TRUE,VLOOKUP(LEFT(L248,4)*1,[1]PRODI_2019!$D$2:$E$70,2,FALSE),M248))</f>
        <v/>
      </c>
      <c r="K248" s="2">
        <f>_xlfn.IFNA(VLOOKUP(B248,[2]Data!$J$2:$K$224,1,FALSE),0)</f>
        <v>0</v>
      </c>
      <c r="L248" s="2">
        <f>_xlfn.IFNA(VLOOKUP(B248,[2]Data!$J$2:$K$224,2,FALSE),0)</f>
        <v>0</v>
      </c>
      <c r="M248" s="2" t="s">
        <v>1977</v>
      </c>
      <c r="N248" s="2" t="s">
        <v>79</v>
      </c>
      <c r="O248" s="2" t="s">
        <v>79</v>
      </c>
      <c r="P248" s="2" t="s">
        <v>2866</v>
      </c>
      <c r="Q248" s="2" t="s">
        <v>81</v>
      </c>
      <c r="R248" s="2" t="s">
        <v>82</v>
      </c>
      <c r="S248" s="2" t="s">
        <v>202</v>
      </c>
      <c r="T248" s="2" t="s">
        <v>3532</v>
      </c>
      <c r="U248" s="2" t="s">
        <v>160</v>
      </c>
      <c r="V248" s="2" t="s">
        <v>161</v>
      </c>
      <c r="W248" s="2">
        <v>2021</v>
      </c>
      <c r="X248" s="2">
        <v>83</v>
      </c>
      <c r="Y248" s="2">
        <v>92</v>
      </c>
      <c r="Z248" s="2">
        <v>86</v>
      </c>
      <c r="AA248" s="2"/>
      <c r="AB248" s="2"/>
      <c r="AC248" s="2"/>
      <c r="AD248" s="2" t="s">
        <v>3533</v>
      </c>
      <c r="AE248" s="2" t="s">
        <v>123</v>
      </c>
      <c r="AF248" s="2" t="s">
        <v>772</v>
      </c>
      <c r="AG248" s="2" t="s">
        <v>373</v>
      </c>
      <c r="AH248" s="2" t="s">
        <v>212</v>
      </c>
      <c r="AI248" s="2" t="s">
        <v>3534</v>
      </c>
      <c r="AJ248" s="2" t="s">
        <v>3535</v>
      </c>
      <c r="AK248" s="2" t="s">
        <v>3536</v>
      </c>
      <c r="AL248" s="2" t="s">
        <v>130</v>
      </c>
      <c r="AM248" s="2" t="s">
        <v>123</v>
      </c>
      <c r="AN248" s="2" t="s">
        <v>123</v>
      </c>
      <c r="AO248" s="2" t="s">
        <v>123</v>
      </c>
      <c r="AP248" s="2" t="s">
        <v>145</v>
      </c>
      <c r="AQ248" s="2" t="s">
        <v>566</v>
      </c>
      <c r="AR248" s="2" t="s">
        <v>212</v>
      </c>
      <c r="AS248" s="2" t="s">
        <v>3305</v>
      </c>
      <c r="AT248" s="2" t="s">
        <v>79</v>
      </c>
      <c r="AU248" s="2" t="s">
        <v>79</v>
      </c>
      <c r="AV248" s="2" t="s">
        <v>79</v>
      </c>
      <c r="AW248" s="2" t="s">
        <v>79</v>
      </c>
      <c r="AX248" s="2" t="s">
        <v>79</v>
      </c>
      <c r="AY248" s="2" t="s">
        <v>79</v>
      </c>
      <c r="AZ248" s="2" t="s">
        <v>79</v>
      </c>
      <c r="BA248" s="2" t="s">
        <v>79</v>
      </c>
      <c r="BB248" s="2" t="s">
        <v>79</v>
      </c>
      <c r="BC248" s="2" t="s">
        <v>79</v>
      </c>
      <c r="BD248" s="2" t="s">
        <v>79</v>
      </c>
      <c r="BE248" s="2" t="s">
        <v>79</v>
      </c>
      <c r="BF248" s="2" t="s">
        <v>79</v>
      </c>
      <c r="BG248" s="2" t="s">
        <v>79</v>
      </c>
      <c r="BH248" s="2" t="s">
        <v>79</v>
      </c>
      <c r="BI248" s="2" t="s">
        <v>79</v>
      </c>
      <c r="BJ248" s="2" t="s">
        <v>3537</v>
      </c>
      <c r="BK248" s="2" t="s">
        <v>2003</v>
      </c>
      <c r="BL248" s="2" t="s">
        <v>130</v>
      </c>
      <c r="BM248" s="2" t="s">
        <v>99</v>
      </c>
      <c r="BN248" s="2" t="s">
        <v>3538</v>
      </c>
      <c r="BO248" s="2" t="s">
        <v>3539</v>
      </c>
      <c r="BP248" s="2" t="s">
        <v>122</v>
      </c>
      <c r="BQ248" s="2" t="s">
        <v>99</v>
      </c>
      <c r="BR248" s="2" t="s">
        <v>3540</v>
      </c>
      <c r="BS248" s="2" t="s">
        <v>79</v>
      </c>
      <c r="BT248" s="2" t="s">
        <v>212</v>
      </c>
      <c r="BU248" s="2" t="s">
        <v>3541</v>
      </c>
      <c r="BV248" s="2" t="s">
        <v>756</v>
      </c>
      <c r="BW248" s="2" t="s">
        <v>105</v>
      </c>
      <c r="BX248" s="2" t="s">
        <v>177</v>
      </c>
      <c r="BY248" s="2">
        <v>100</v>
      </c>
      <c r="BZ248" s="2">
        <v>70</v>
      </c>
      <c r="CA248" s="2">
        <v>1000000</v>
      </c>
      <c r="CB248" s="2">
        <v>0</v>
      </c>
      <c r="CC248" s="2">
        <v>3</v>
      </c>
      <c r="CD248" s="3">
        <f>_xlfn.IFNA(VLOOKUP(M248,Sheet1!$B$4:$D$10,2,FALSE),"")</f>
        <v>121</v>
      </c>
      <c r="CE248" s="3">
        <f>_xlfn.IFNA(VLOOKUP(M248,Sheet1!$B$4:$D$10,3,FALSE),"")</f>
        <v>121</v>
      </c>
      <c r="CF248" s="3" t="str">
        <f t="shared" si="6"/>
        <v>tidak</v>
      </c>
      <c r="CG248" s="3" t="str">
        <f t="shared" si="7"/>
        <v>tidak</v>
      </c>
    </row>
    <row r="249" spans="1:85" x14ac:dyDescent="0.25">
      <c r="A249" s="2">
        <v>248</v>
      </c>
      <c r="B249" s="2">
        <v>21219895</v>
      </c>
      <c r="C249" s="2" t="s">
        <v>3542</v>
      </c>
      <c r="D249" s="2" t="s">
        <v>75</v>
      </c>
      <c r="E249" s="2" t="s">
        <v>76</v>
      </c>
      <c r="F249" s="2" t="s">
        <v>1976</v>
      </c>
      <c r="G249" s="2">
        <v>2101</v>
      </c>
      <c r="H249" s="2" t="s">
        <v>3919</v>
      </c>
      <c r="I249" s="2" t="s">
        <v>3910</v>
      </c>
      <c r="J249" s="2" t="str">
        <f>IF(AND(K249=0,L249=0)=TRUE,"",IF(AND(K249&gt;0,L249&gt;0)=TRUE,VLOOKUP(LEFT(L249,4)*1,[1]PRODI_2019!$D$2:$E$70,2,FALSE),M249))</f>
        <v/>
      </c>
      <c r="K249" s="2">
        <f>_xlfn.IFNA(VLOOKUP(B249,[2]Data!$J$2:$K$224,1,FALSE),0)</f>
        <v>0</v>
      </c>
      <c r="L249" s="2">
        <f>_xlfn.IFNA(VLOOKUP(B249,[2]Data!$J$2:$K$224,2,FALSE),0)</f>
        <v>0</v>
      </c>
      <c r="M249" s="2" t="s">
        <v>1977</v>
      </c>
      <c r="N249" s="2" t="s">
        <v>79</v>
      </c>
      <c r="O249" s="2" t="s">
        <v>79</v>
      </c>
      <c r="P249" s="2" t="s">
        <v>2866</v>
      </c>
      <c r="Q249" s="2" t="s">
        <v>81</v>
      </c>
      <c r="R249" s="2" t="s">
        <v>82</v>
      </c>
      <c r="S249" s="2" t="s">
        <v>310</v>
      </c>
      <c r="T249" s="2" t="s">
        <v>453</v>
      </c>
      <c r="U249" s="2" t="s">
        <v>160</v>
      </c>
      <c r="V249" s="2" t="s">
        <v>161</v>
      </c>
      <c r="W249" s="2">
        <v>2021</v>
      </c>
      <c r="X249" s="2">
        <v>86</v>
      </c>
      <c r="Y249" s="2">
        <v>81</v>
      </c>
      <c r="Z249" s="2">
        <v>82</v>
      </c>
      <c r="AA249" s="2"/>
      <c r="AB249" s="2"/>
      <c r="AC249" s="2"/>
      <c r="AD249" s="2" t="s">
        <v>3543</v>
      </c>
      <c r="AE249" s="2" t="s">
        <v>3544</v>
      </c>
      <c r="AF249" s="2" t="s">
        <v>3545</v>
      </c>
      <c r="AG249" s="2" t="s">
        <v>3546</v>
      </c>
      <c r="AH249" s="2" t="s">
        <v>118</v>
      </c>
      <c r="AI249" s="2" t="s">
        <v>3547</v>
      </c>
      <c r="AJ249" s="2" t="s">
        <v>3548</v>
      </c>
      <c r="AK249" s="2" t="s">
        <v>3549</v>
      </c>
      <c r="AL249" s="2" t="s">
        <v>79</v>
      </c>
      <c r="AM249" s="2" t="s">
        <v>79</v>
      </c>
      <c r="AN249" s="2" t="s">
        <v>79</v>
      </c>
      <c r="AO249" s="2" t="s">
        <v>79</v>
      </c>
      <c r="AP249" s="2" t="s">
        <v>145</v>
      </c>
      <c r="AQ249" s="2" t="s">
        <v>3416</v>
      </c>
      <c r="AR249" s="2" t="s">
        <v>3417</v>
      </c>
      <c r="AS249" s="2" t="s">
        <v>3923</v>
      </c>
      <c r="AT249" s="2" t="s">
        <v>79</v>
      </c>
      <c r="AU249" s="2" t="s">
        <v>79</v>
      </c>
      <c r="AV249" s="2" t="s">
        <v>79</v>
      </c>
      <c r="AW249" s="2" t="s">
        <v>79</v>
      </c>
      <c r="AX249" s="2" t="s">
        <v>79</v>
      </c>
      <c r="AY249" s="2" t="s">
        <v>79</v>
      </c>
      <c r="AZ249" s="2" t="s">
        <v>79</v>
      </c>
      <c r="BA249" s="2" t="s">
        <v>79</v>
      </c>
      <c r="BB249" s="2" t="s">
        <v>79</v>
      </c>
      <c r="BC249" s="2" t="s">
        <v>79</v>
      </c>
      <c r="BD249" s="2" t="s">
        <v>79</v>
      </c>
      <c r="BE249" s="2" t="s">
        <v>79</v>
      </c>
      <c r="BF249" s="2" t="s">
        <v>79</v>
      </c>
      <c r="BG249" s="2" t="s">
        <v>79</v>
      </c>
      <c r="BH249" s="2" t="s">
        <v>79</v>
      </c>
      <c r="BI249" s="2" t="s">
        <v>79</v>
      </c>
      <c r="BJ249" s="2" t="s">
        <v>3550</v>
      </c>
      <c r="BK249" s="2" t="s">
        <v>3551</v>
      </c>
      <c r="BL249" s="2" t="s">
        <v>130</v>
      </c>
      <c r="BM249" s="2" t="s">
        <v>99</v>
      </c>
      <c r="BN249" s="2" t="s">
        <v>3552</v>
      </c>
      <c r="BO249" s="2" t="s">
        <v>3553</v>
      </c>
      <c r="BP249" s="2" t="s">
        <v>130</v>
      </c>
      <c r="BQ249" s="2" t="s">
        <v>102</v>
      </c>
      <c r="BR249" s="2" t="s">
        <v>3554</v>
      </c>
      <c r="BS249" s="2" t="s">
        <v>79</v>
      </c>
      <c r="BT249" s="2" t="s">
        <v>118</v>
      </c>
      <c r="BU249" s="2" t="s">
        <v>3555</v>
      </c>
      <c r="BV249" s="2" t="s">
        <v>1707</v>
      </c>
      <c r="BW249" s="2" t="s">
        <v>276</v>
      </c>
      <c r="BX249" s="2" t="s">
        <v>106</v>
      </c>
      <c r="BY249" s="2">
        <v>99</v>
      </c>
      <c r="BZ249" s="2">
        <v>79</v>
      </c>
      <c r="CA249" s="2">
        <v>3000000</v>
      </c>
      <c r="CB249" s="2">
        <v>100000</v>
      </c>
      <c r="CC249" s="2">
        <v>3</v>
      </c>
      <c r="CD249" s="3">
        <f>_xlfn.IFNA(VLOOKUP(M249,Sheet1!$B$4:$D$10,2,FALSE),"")</f>
        <v>121</v>
      </c>
      <c r="CE249" s="3">
        <f>_xlfn.IFNA(VLOOKUP(M249,Sheet1!$B$4:$D$10,3,FALSE),"")</f>
        <v>121</v>
      </c>
      <c r="CF249" s="3" t="str">
        <f t="shared" si="6"/>
        <v>tidak</v>
      </c>
      <c r="CG249" s="3" t="str">
        <f t="shared" si="7"/>
        <v>tidak</v>
      </c>
    </row>
    <row r="250" spans="1:85" x14ac:dyDescent="0.25">
      <c r="A250" s="2">
        <v>249</v>
      </c>
      <c r="B250" s="2">
        <v>21219908</v>
      </c>
      <c r="C250" s="2" t="s">
        <v>3556</v>
      </c>
      <c r="D250" s="2" t="s">
        <v>75</v>
      </c>
      <c r="E250" s="2" t="s">
        <v>76</v>
      </c>
      <c r="F250" s="2" t="s">
        <v>1976</v>
      </c>
      <c r="G250" s="2">
        <v>2101</v>
      </c>
      <c r="H250" s="2" t="s">
        <v>3919</v>
      </c>
      <c r="I250" s="2" t="s">
        <v>3910</v>
      </c>
      <c r="J250" s="2" t="str">
        <f>IF(AND(K250=0,L250=0)=TRUE,"",IF(AND(K250&gt;0,L250&gt;0)=TRUE,VLOOKUP(LEFT(L250,4)*1,[1]PRODI_2019!$D$2:$E$70,2,FALSE),M250))</f>
        <v>KEPERAWATAN D3</v>
      </c>
      <c r="K250" s="2">
        <f>_xlfn.IFNA(VLOOKUP(B250,[2]Data!$J$2:$K$224,1,FALSE),0)</f>
        <v>21219908</v>
      </c>
      <c r="L250" s="2">
        <f>_xlfn.IFNA(VLOOKUP(B250,[2]Data!$J$2:$K$224,2,FALSE),0)</f>
        <v>8801210073</v>
      </c>
      <c r="M250" s="2" t="s">
        <v>1977</v>
      </c>
      <c r="N250" s="2" t="s">
        <v>79</v>
      </c>
      <c r="O250" s="2" t="s">
        <v>79</v>
      </c>
      <c r="P250" s="2" t="s">
        <v>2866</v>
      </c>
      <c r="Q250" s="2" t="s">
        <v>81</v>
      </c>
      <c r="R250" s="2" t="s">
        <v>82</v>
      </c>
      <c r="S250" s="2" t="s">
        <v>310</v>
      </c>
      <c r="T250" s="2" t="s">
        <v>3557</v>
      </c>
      <c r="U250" s="2" t="s">
        <v>160</v>
      </c>
      <c r="V250" s="2" t="s">
        <v>161</v>
      </c>
      <c r="W250" s="2">
        <v>2019</v>
      </c>
      <c r="X250" s="2"/>
      <c r="Y250" s="2"/>
      <c r="Z250" s="2"/>
      <c r="AA250" s="2"/>
      <c r="AB250" s="2"/>
      <c r="AC250" s="2"/>
      <c r="AD250" s="2" t="s">
        <v>3558</v>
      </c>
      <c r="AE250" s="2" t="s">
        <v>79</v>
      </c>
      <c r="AF250" s="2" t="s">
        <v>455</v>
      </c>
      <c r="AG250" s="2" t="s">
        <v>456</v>
      </c>
      <c r="AH250" s="2" t="s">
        <v>118</v>
      </c>
      <c r="AI250" s="2" t="s">
        <v>3559</v>
      </c>
      <c r="AJ250" s="2" t="s">
        <v>3560</v>
      </c>
      <c r="AK250" s="2" t="s">
        <v>3561</v>
      </c>
      <c r="AL250" s="2" t="s">
        <v>79</v>
      </c>
      <c r="AM250" s="2" t="s">
        <v>79</v>
      </c>
      <c r="AN250" s="2" t="s">
        <v>79</v>
      </c>
      <c r="AO250" s="2" t="s">
        <v>79</v>
      </c>
      <c r="AP250" s="2" t="s">
        <v>145</v>
      </c>
      <c r="AQ250" s="2" t="s">
        <v>445</v>
      </c>
      <c r="AR250" s="2" t="s">
        <v>118</v>
      </c>
      <c r="AS250" s="2" t="s">
        <v>3305</v>
      </c>
      <c r="AT250" s="2" t="s">
        <v>79</v>
      </c>
      <c r="AU250" s="2" t="s">
        <v>79</v>
      </c>
      <c r="AV250" s="2" t="s">
        <v>79</v>
      </c>
      <c r="AW250" s="2" t="s">
        <v>79</v>
      </c>
      <c r="AX250" s="2" t="s">
        <v>79</v>
      </c>
      <c r="AY250" s="2" t="s">
        <v>79</v>
      </c>
      <c r="AZ250" s="2" t="s">
        <v>79</v>
      </c>
      <c r="BA250" s="2" t="s">
        <v>79</v>
      </c>
      <c r="BB250" s="2" t="s">
        <v>79</v>
      </c>
      <c r="BC250" s="2" t="s">
        <v>79</v>
      </c>
      <c r="BD250" s="2" t="s">
        <v>79</v>
      </c>
      <c r="BE250" s="2" t="s">
        <v>79</v>
      </c>
      <c r="BF250" s="2" t="s">
        <v>79</v>
      </c>
      <c r="BG250" s="2" t="s">
        <v>79</v>
      </c>
      <c r="BH250" s="2" t="s">
        <v>79</v>
      </c>
      <c r="BI250" s="2" t="s">
        <v>79</v>
      </c>
      <c r="BJ250" s="2" t="s">
        <v>170</v>
      </c>
      <c r="BK250" s="2" t="s">
        <v>3562</v>
      </c>
      <c r="BL250" s="2" t="s">
        <v>349</v>
      </c>
      <c r="BM250" s="2" t="s">
        <v>127</v>
      </c>
      <c r="BN250" s="2" t="s">
        <v>79</v>
      </c>
      <c r="BO250" s="2" t="s">
        <v>3563</v>
      </c>
      <c r="BP250" s="2" t="s">
        <v>349</v>
      </c>
      <c r="BQ250" s="2" t="s">
        <v>99</v>
      </c>
      <c r="BR250" s="2" t="s">
        <v>3564</v>
      </c>
      <c r="BS250" s="2" t="s">
        <v>79</v>
      </c>
      <c r="BT250" s="2" t="s">
        <v>118</v>
      </c>
      <c r="BU250" s="2" t="s">
        <v>3565</v>
      </c>
      <c r="BV250" s="2" t="s">
        <v>756</v>
      </c>
      <c r="BW250" s="2" t="s">
        <v>105</v>
      </c>
      <c r="BX250" s="2" t="s">
        <v>177</v>
      </c>
      <c r="BY250" s="2">
        <v>100</v>
      </c>
      <c r="BZ250" s="2">
        <v>25</v>
      </c>
      <c r="CA250" s="2">
        <v>1400000</v>
      </c>
      <c r="CB250" s="2">
        <v>3400000</v>
      </c>
      <c r="CC250" s="2">
        <v>2</v>
      </c>
      <c r="CD250" s="3">
        <f>_xlfn.IFNA(VLOOKUP(M250,Sheet1!$B$4:$D$10,2,FALSE),"")</f>
        <v>121</v>
      </c>
      <c r="CE250" s="3">
        <f>_xlfn.IFNA(VLOOKUP(M250,Sheet1!$B$4:$D$10,3,FALSE),"")</f>
        <v>121</v>
      </c>
      <c r="CF250" s="3" t="str">
        <f t="shared" si="6"/>
        <v>lulus</v>
      </c>
      <c r="CG250" s="3" t="str">
        <f t="shared" si="7"/>
        <v>diterima</v>
      </c>
    </row>
    <row r="251" spans="1:85" x14ac:dyDescent="0.25">
      <c r="A251" s="2">
        <v>250</v>
      </c>
      <c r="B251" s="2">
        <v>21219921</v>
      </c>
      <c r="C251" s="2" t="s">
        <v>3566</v>
      </c>
      <c r="D251" s="2" t="s">
        <v>75</v>
      </c>
      <c r="E251" s="2" t="s">
        <v>76</v>
      </c>
      <c r="F251" s="2" t="s">
        <v>1976</v>
      </c>
      <c r="G251" s="2">
        <v>2101</v>
      </c>
      <c r="H251" s="2" t="s">
        <v>3919</v>
      </c>
      <c r="I251" s="2" t="s">
        <v>3910</v>
      </c>
      <c r="J251" s="2" t="str">
        <f>IF(AND(K251=0,L251=0)=TRUE,"",IF(AND(K251&gt;0,L251&gt;0)=TRUE,VLOOKUP(LEFT(L251,4)*1,[1]PRODI_2019!$D$2:$E$70,2,FALSE),M251))</f>
        <v/>
      </c>
      <c r="K251" s="2">
        <f>_xlfn.IFNA(VLOOKUP(B251,[2]Data!$J$2:$K$224,1,FALSE),0)</f>
        <v>0</v>
      </c>
      <c r="L251" s="2">
        <f>_xlfn.IFNA(VLOOKUP(B251,[2]Data!$J$2:$K$224,2,FALSE),0)</f>
        <v>0</v>
      </c>
      <c r="M251" s="2" t="s">
        <v>1977</v>
      </c>
      <c r="N251" s="2" t="s">
        <v>79</v>
      </c>
      <c r="O251" s="2" t="s">
        <v>79</v>
      </c>
      <c r="P251" s="2" t="s">
        <v>2866</v>
      </c>
      <c r="Q251" s="2" t="s">
        <v>110</v>
      </c>
      <c r="R251" s="2" t="s">
        <v>82</v>
      </c>
      <c r="S251" s="2" t="s">
        <v>221</v>
      </c>
      <c r="T251" s="2" t="s">
        <v>3567</v>
      </c>
      <c r="U251" s="2" t="s">
        <v>160</v>
      </c>
      <c r="V251" s="2" t="s">
        <v>161</v>
      </c>
      <c r="W251" s="2">
        <v>2019</v>
      </c>
      <c r="X251" s="2">
        <v>32</v>
      </c>
      <c r="Y251" s="2">
        <v>40</v>
      </c>
      <c r="Z251" s="2">
        <v>30</v>
      </c>
      <c r="AA251" s="2"/>
      <c r="AB251" s="2"/>
      <c r="AC251" s="2"/>
      <c r="AD251" s="2" t="s">
        <v>3568</v>
      </c>
      <c r="AE251" s="2" t="s">
        <v>79</v>
      </c>
      <c r="AF251" s="2" t="s">
        <v>3569</v>
      </c>
      <c r="AG251" s="2" t="s">
        <v>1857</v>
      </c>
      <c r="AH251" s="2" t="s">
        <v>165</v>
      </c>
      <c r="AI251" s="2" t="s">
        <v>3570</v>
      </c>
      <c r="AJ251" s="2" t="s">
        <v>3571</v>
      </c>
      <c r="AK251" s="2" t="s">
        <v>3572</v>
      </c>
      <c r="AL251" s="2" t="s">
        <v>79</v>
      </c>
      <c r="AM251" s="2" t="s">
        <v>79</v>
      </c>
      <c r="AN251" s="2" t="s">
        <v>79</v>
      </c>
      <c r="AO251" s="2" t="s">
        <v>79</v>
      </c>
      <c r="AP251" s="2" t="s">
        <v>145</v>
      </c>
      <c r="AQ251" s="2" t="s">
        <v>2886</v>
      </c>
      <c r="AR251" s="2" t="s">
        <v>165</v>
      </c>
      <c r="AS251" s="2" t="s">
        <v>3305</v>
      </c>
      <c r="AT251" s="2" t="s">
        <v>79</v>
      </c>
      <c r="AU251" s="2" t="s">
        <v>79</v>
      </c>
      <c r="AV251" s="2" t="s">
        <v>79</v>
      </c>
      <c r="AW251" s="2" t="s">
        <v>79</v>
      </c>
      <c r="AX251" s="2" t="s">
        <v>79</v>
      </c>
      <c r="AY251" s="2" t="s">
        <v>79</v>
      </c>
      <c r="AZ251" s="2" t="s">
        <v>79</v>
      </c>
      <c r="BA251" s="2" t="s">
        <v>79</v>
      </c>
      <c r="BB251" s="2" t="s">
        <v>79</v>
      </c>
      <c r="BC251" s="2" t="s">
        <v>79</v>
      </c>
      <c r="BD251" s="2" t="s">
        <v>79</v>
      </c>
      <c r="BE251" s="2" t="s">
        <v>79</v>
      </c>
      <c r="BF251" s="2" t="s">
        <v>79</v>
      </c>
      <c r="BG251" s="2" t="s">
        <v>79</v>
      </c>
      <c r="BH251" s="2" t="s">
        <v>79</v>
      </c>
      <c r="BI251" s="2" t="s">
        <v>79</v>
      </c>
      <c r="BJ251" s="2" t="s">
        <v>3573</v>
      </c>
      <c r="BK251" s="2" t="s">
        <v>3574</v>
      </c>
      <c r="BL251" s="2" t="s">
        <v>172</v>
      </c>
      <c r="BM251" s="2" t="s">
        <v>272</v>
      </c>
      <c r="BN251" s="2" t="s">
        <v>3575</v>
      </c>
      <c r="BO251" s="2" t="s">
        <v>3576</v>
      </c>
      <c r="BP251" s="2" t="s">
        <v>122</v>
      </c>
      <c r="BQ251" s="2" t="s">
        <v>152</v>
      </c>
      <c r="BR251" s="2" t="s">
        <v>3577</v>
      </c>
      <c r="BS251" s="2" t="s">
        <v>79</v>
      </c>
      <c r="BT251" s="2" t="s">
        <v>165</v>
      </c>
      <c r="BU251" s="2" t="s">
        <v>3570</v>
      </c>
      <c r="BV251" s="2" t="s">
        <v>1707</v>
      </c>
      <c r="BW251" s="2" t="s">
        <v>105</v>
      </c>
      <c r="BX251" s="2" t="s">
        <v>106</v>
      </c>
      <c r="BY251" s="2">
        <v>20</v>
      </c>
      <c r="BZ251" s="2">
        <v>20</v>
      </c>
      <c r="CA251" s="2">
        <v>5000000</v>
      </c>
      <c r="CB251" s="2">
        <v>0</v>
      </c>
      <c r="CC251" s="2">
        <v>1</v>
      </c>
      <c r="CD251" s="3">
        <f>_xlfn.IFNA(VLOOKUP(M251,Sheet1!$B$4:$D$10,2,FALSE),"")</f>
        <v>121</v>
      </c>
      <c r="CE251" s="3">
        <f>_xlfn.IFNA(VLOOKUP(M251,Sheet1!$B$4:$D$10,3,FALSE),"")</f>
        <v>121</v>
      </c>
      <c r="CF251" s="3" t="str">
        <f t="shared" si="6"/>
        <v>tidak</v>
      </c>
      <c r="CG251" s="3" t="str">
        <f t="shared" si="7"/>
        <v>tidak</v>
      </c>
    </row>
    <row r="252" spans="1:85" x14ac:dyDescent="0.25">
      <c r="A252" s="2">
        <v>251</v>
      </c>
      <c r="B252" s="2">
        <v>21219935</v>
      </c>
      <c r="C252" s="2" t="s">
        <v>3578</v>
      </c>
      <c r="D252" s="2" t="s">
        <v>75</v>
      </c>
      <c r="E252" s="2" t="s">
        <v>76</v>
      </c>
      <c r="F252" s="2" t="s">
        <v>1976</v>
      </c>
      <c r="G252" s="2">
        <v>2101</v>
      </c>
      <c r="H252" s="2" t="s">
        <v>3919</v>
      </c>
      <c r="I252" s="2" t="s">
        <v>3910</v>
      </c>
      <c r="J252" s="2" t="str">
        <f>IF(AND(K252=0,L252=0)=TRUE,"",IF(AND(K252&gt;0,L252&gt;0)=TRUE,VLOOKUP(LEFT(L252,4)*1,[1]PRODI_2019!$D$2:$E$70,2,FALSE),M252))</f>
        <v>KEPERAWATAN D3</v>
      </c>
      <c r="K252" s="2">
        <f>_xlfn.IFNA(VLOOKUP(B252,[2]Data!$J$2:$K$224,1,FALSE),0)</f>
        <v>21219935</v>
      </c>
      <c r="L252" s="2">
        <f>_xlfn.IFNA(VLOOKUP(B252,[2]Data!$J$2:$K$224,2,FALSE),0)</f>
        <v>8801210016</v>
      </c>
      <c r="M252" s="2" t="s">
        <v>1977</v>
      </c>
      <c r="N252" s="2" t="s">
        <v>79</v>
      </c>
      <c r="O252" s="2" t="s">
        <v>79</v>
      </c>
      <c r="P252" s="2" t="s">
        <v>2866</v>
      </c>
      <c r="Q252" s="2" t="s">
        <v>110</v>
      </c>
      <c r="R252" s="2" t="s">
        <v>82</v>
      </c>
      <c r="S252" s="2" t="s">
        <v>221</v>
      </c>
      <c r="T252" s="2" t="s">
        <v>3579</v>
      </c>
      <c r="U252" s="2" t="s">
        <v>138</v>
      </c>
      <c r="V252" s="2" t="s">
        <v>161</v>
      </c>
      <c r="W252" s="2">
        <v>2018</v>
      </c>
      <c r="X252" s="2">
        <v>30</v>
      </c>
      <c r="Y252" s="2">
        <v>40</v>
      </c>
      <c r="Z252" s="2">
        <v>68</v>
      </c>
      <c r="AA252" s="2"/>
      <c r="AB252" s="2"/>
      <c r="AC252" s="2"/>
      <c r="AD252" s="2" t="s">
        <v>3580</v>
      </c>
      <c r="AE252" s="2" t="s">
        <v>79</v>
      </c>
      <c r="AF252" s="2" t="s">
        <v>3581</v>
      </c>
      <c r="AG252" s="2" t="s">
        <v>2011</v>
      </c>
      <c r="AH252" s="2" t="s">
        <v>165</v>
      </c>
      <c r="AI252" s="2" t="s">
        <v>3582</v>
      </c>
      <c r="AJ252" s="2" t="s">
        <v>3583</v>
      </c>
      <c r="AK252" s="2" t="s">
        <v>3584</v>
      </c>
      <c r="AL252" s="2" t="s">
        <v>79</v>
      </c>
      <c r="AM252" s="2" t="s">
        <v>79</v>
      </c>
      <c r="AN252" s="2" t="s">
        <v>79</v>
      </c>
      <c r="AO252" s="2" t="s">
        <v>79</v>
      </c>
      <c r="AP252" s="2" t="s">
        <v>145</v>
      </c>
      <c r="AQ252" s="2" t="s">
        <v>2873</v>
      </c>
      <c r="AR252" s="2" t="s">
        <v>165</v>
      </c>
      <c r="AS252" s="2" t="s">
        <v>3305</v>
      </c>
      <c r="AT252" s="2" t="s">
        <v>79</v>
      </c>
      <c r="AU252" s="2" t="s">
        <v>79</v>
      </c>
      <c r="AV252" s="2" t="s">
        <v>79</v>
      </c>
      <c r="AW252" s="2" t="s">
        <v>79</v>
      </c>
      <c r="AX252" s="2" t="s">
        <v>79</v>
      </c>
      <c r="AY252" s="2" t="s">
        <v>79</v>
      </c>
      <c r="AZ252" s="2" t="s">
        <v>79</v>
      </c>
      <c r="BA252" s="2" t="s">
        <v>79</v>
      </c>
      <c r="BB252" s="2" t="s">
        <v>79</v>
      </c>
      <c r="BC252" s="2" t="s">
        <v>79</v>
      </c>
      <c r="BD252" s="2" t="s">
        <v>79</v>
      </c>
      <c r="BE252" s="2" t="s">
        <v>79</v>
      </c>
      <c r="BF252" s="2" t="s">
        <v>79</v>
      </c>
      <c r="BG252" s="2" t="s">
        <v>79</v>
      </c>
      <c r="BH252" s="2" t="s">
        <v>79</v>
      </c>
      <c r="BI252" s="2" t="s">
        <v>79</v>
      </c>
      <c r="BJ252" s="2" t="s">
        <v>3585</v>
      </c>
      <c r="BK252" s="2" t="s">
        <v>3586</v>
      </c>
      <c r="BL252" s="2" t="s">
        <v>349</v>
      </c>
      <c r="BM252" s="2" t="s">
        <v>102</v>
      </c>
      <c r="BN252" s="2" t="s">
        <v>79</v>
      </c>
      <c r="BO252" s="2" t="s">
        <v>3587</v>
      </c>
      <c r="BP252" s="2" t="s">
        <v>122</v>
      </c>
      <c r="BQ252" s="2" t="s">
        <v>99</v>
      </c>
      <c r="BR252" s="2" t="s">
        <v>3588</v>
      </c>
      <c r="BS252" s="2" t="s">
        <v>79</v>
      </c>
      <c r="BT252" s="2" t="s">
        <v>165</v>
      </c>
      <c r="BU252" s="2" t="s">
        <v>3589</v>
      </c>
      <c r="BV252" s="2" t="s">
        <v>1707</v>
      </c>
      <c r="BW252" s="2" t="s">
        <v>105</v>
      </c>
      <c r="BX252" s="2" t="s">
        <v>134</v>
      </c>
      <c r="BY252" s="2">
        <v>154</v>
      </c>
      <c r="BZ252" s="2">
        <v>100</v>
      </c>
      <c r="CA252" s="2">
        <v>2668800</v>
      </c>
      <c r="CB252" s="2">
        <v>0</v>
      </c>
      <c r="CC252" s="2">
        <v>1</v>
      </c>
      <c r="CD252" s="3">
        <f>_xlfn.IFNA(VLOOKUP(M252,Sheet1!$B$4:$D$10,2,FALSE),"")</f>
        <v>121</v>
      </c>
      <c r="CE252" s="3">
        <f>_xlfn.IFNA(VLOOKUP(M252,Sheet1!$B$4:$D$10,3,FALSE),"")</f>
        <v>121</v>
      </c>
      <c r="CF252" s="3" t="str">
        <f t="shared" si="6"/>
        <v>lulus</v>
      </c>
      <c r="CG252" s="3" t="str">
        <f t="shared" si="7"/>
        <v>diterima</v>
      </c>
    </row>
    <row r="253" spans="1:85" x14ac:dyDescent="0.25">
      <c r="A253" s="2">
        <v>252</v>
      </c>
      <c r="B253" s="2">
        <v>21219945</v>
      </c>
      <c r="C253" s="2" t="s">
        <v>3590</v>
      </c>
      <c r="D253" s="2" t="s">
        <v>75</v>
      </c>
      <c r="E253" s="2" t="s">
        <v>76</v>
      </c>
      <c r="F253" s="2" t="s">
        <v>1976</v>
      </c>
      <c r="G253" s="2">
        <v>2101</v>
      </c>
      <c r="H253" s="2" t="s">
        <v>3919</v>
      </c>
      <c r="I253" s="2" t="s">
        <v>3910</v>
      </c>
      <c r="J253" s="2" t="str">
        <f>IF(AND(K253=0,L253=0)=TRUE,"",IF(AND(K253&gt;0,L253&gt;0)=TRUE,VLOOKUP(LEFT(L253,4)*1,[1]PRODI_2019!$D$2:$E$70,2,FALSE),M253))</f>
        <v>KEPERAWATAN D3</v>
      </c>
      <c r="K253" s="2">
        <f>_xlfn.IFNA(VLOOKUP(B253,[2]Data!$J$2:$K$224,1,FALSE),0)</f>
        <v>21219945</v>
      </c>
      <c r="L253" s="2">
        <f>_xlfn.IFNA(VLOOKUP(B253,[2]Data!$J$2:$K$224,2,FALSE),0)</f>
        <v>8801210002</v>
      </c>
      <c r="M253" s="2" t="s">
        <v>1977</v>
      </c>
      <c r="N253" s="2" t="s">
        <v>79</v>
      </c>
      <c r="O253" s="2" t="s">
        <v>79</v>
      </c>
      <c r="P253" s="2" t="s">
        <v>2866</v>
      </c>
      <c r="Q253" s="2" t="s">
        <v>81</v>
      </c>
      <c r="R253" s="2" t="s">
        <v>82</v>
      </c>
      <c r="S253" s="2" t="s">
        <v>242</v>
      </c>
      <c r="T253" s="2" t="s">
        <v>3591</v>
      </c>
      <c r="U253" s="2" t="s">
        <v>160</v>
      </c>
      <c r="V253" s="2" t="s">
        <v>114</v>
      </c>
      <c r="W253" s="2">
        <v>2021</v>
      </c>
      <c r="X253" s="2">
        <v>87</v>
      </c>
      <c r="Y253" s="2">
        <v>89</v>
      </c>
      <c r="Z253" s="2">
        <v>93</v>
      </c>
      <c r="AA253" s="2"/>
      <c r="AB253" s="2"/>
      <c r="AC253" s="2"/>
      <c r="AD253" s="2" t="s">
        <v>3592</v>
      </c>
      <c r="AE253" s="2" t="s">
        <v>79</v>
      </c>
      <c r="AF253" s="2" t="s">
        <v>416</v>
      </c>
      <c r="AG253" s="2" t="s">
        <v>246</v>
      </c>
      <c r="AH253" s="2" t="s">
        <v>227</v>
      </c>
      <c r="AI253" s="2" t="s">
        <v>3593</v>
      </c>
      <c r="AJ253" s="2" t="s">
        <v>3594</v>
      </c>
      <c r="AK253" s="2" t="s">
        <v>3595</v>
      </c>
      <c r="AL253" s="2" t="s">
        <v>79</v>
      </c>
      <c r="AM253" s="2" t="s">
        <v>79</v>
      </c>
      <c r="AN253" s="2" t="s">
        <v>79</v>
      </c>
      <c r="AO253" s="2" t="s">
        <v>79</v>
      </c>
      <c r="AP253" s="2" t="s">
        <v>145</v>
      </c>
      <c r="AQ253" s="2" t="s">
        <v>534</v>
      </c>
      <c r="AR253" s="2" t="s">
        <v>227</v>
      </c>
      <c r="AS253" s="2" t="s">
        <v>3305</v>
      </c>
      <c r="AT253" s="2" t="s">
        <v>79</v>
      </c>
      <c r="AU253" s="2" t="s">
        <v>79</v>
      </c>
      <c r="AV253" s="2" t="s">
        <v>79</v>
      </c>
      <c r="AW253" s="2" t="s">
        <v>79</v>
      </c>
      <c r="AX253" s="2" t="s">
        <v>79</v>
      </c>
      <c r="AY253" s="2" t="s">
        <v>79</v>
      </c>
      <c r="AZ253" s="2" t="s">
        <v>79</v>
      </c>
      <c r="BA253" s="2" t="s">
        <v>79</v>
      </c>
      <c r="BB253" s="2" t="s">
        <v>79</v>
      </c>
      <c r="BC253" s="2" t="s">
        <v>79</v>
      </c>
      <c r="BD253" s="2" t="s">
        <v>79</v>
      </c>
      <c r="BE253" s="2" t="s">
        <v>79</v>
      </c>
      <c r="BF253" s="2" t="s">
        <v>79</v>
      </c>
      <c r="BG253" s="2" t="s">
        <v>79</v>
      </c>
      <c r="BH253" s="2" t="s">
        <v>79</v>
      </c>
      <c r="BI253" s="2" t="s">
        <v>79</v>
      </c>
      <c r="BJ253" s="2" t="s">
        <v>3596</v>
      </c>
      <c r="BK253" s="2" t="s">
        <v>3597</v>
      </c>
      <c r="BL253" s="2" t="s">
        <v>962</v>
      </c>
      <c r="BM253" s="2" t="s">
        <v>127</v>
      </c>
      <c r="BN253" s="2" t="s">
        <v>3598</v>
      </c>
      <c r="BO253" s="2" t="s">
        <v>3599</v>
      </c>
      <c r="BP253" s="2" t="s">
        <v>122</v>
      </c>
      <c r="BQ253" s="2" t="s">
        <v>99</v>
      </c>
      <c r="BR253" s="2" t="s">
        <v>3592</v>
      </c>
      <c r="BS253" s="2" t="s">
        <v>79</v>
      </c>
      <c r="BT253" s="2" t="s">
        <v>227</v>
      </c>
      <c r="BU253" s="2" t="s">
        <v>3600</v>
      </c>
      <c r="BV253" s="2" t="s">
        <v>1707</v>
      </c>
      <c r="BW253" s="2" t="s">
        <v>105</v>
      </c>
      <c r="BX253" s="2" t="s">
        <v>177</v>
      </c>
      <c r="BY253" s="2">
        <v>150</v>
      </c>
      <c r="BZ253" s="2">
        <v>70</v>
      </c>
      <c r="CA253" s="2">
        <v>3000000</v>
      </c>
      <c r="CB253" s="2">
        <v>0</v>
      </c>
      <c r="CC253" s="2">
        <v>2</v>
      </c>
      <c r="CD253" s="3">
        <f>_xlfn.IFNA(VLOOKUP(M253,Sheet1!$B$4:$D$10,2,FALSE),"")</f>
        <v>121</v>
      </c>
      <c r="CE253" s="3">
        <f>_xlfn.IFNA(VLOOKUP(M253,Sheet1!$B$4:$D$10,3,FALSE),"")</f>
        <v>121</v>
      </c>
      <c r="CF253" s="3" t="str">
        <f t="shared" si="6"/>
        <v>lulus</v>
      </c>
      <c r="CG253" s="3" t="str">
        <f t="shared" si="7"/>
        <v>diterima</v>
      </c>
    </row>
    <row r="254" spans="1:85" s="3" customFormat="1" x14ac:dyDescent="0.25">
      <c r="A254" s="2">
        <v>1</v>
      </c>
      <c r="B254" s="2">
        <v>21310163</v>
      </c>
      <c r="C254" s="2" t="s">
        <v>3601</v>
      </c>
      <c r="D254" s="2" t="s">
        <v>3933</v>
      </c>
      <c r="E254" s="2" t="s">
        <v>76</v>
      </c>
      <c r="F254" s="2" t="s">
        <v>3602</v>
      </c>
      <c r="G254" s="2">
        <v>2101</v>
      </c>
      <c r="H254" s="2" t="s">
        <v>3920</v>
      </c>
      <c r="I254" s="2" t="s">
        <v>3909</v>
      </c>
      <c r="J254" s="2" t="str">
        <f>IF(AND(K254=0,L254=0)=TRUE,"",IF(AND(K254&gt;0,L254&gt;0)=TRUE,VLOOKUP(LEFT(L254,4)*1,[1]PRODI_2019!$D$2:$E$70,2,FALSE),M254))</f>
        <v>AKUNTANSI</v>
      </c>
      <c r="K254" s="2">
        <f>_xlfn.IFNA(VLOOKUP(B254,[2]Data!$J$2:$K$224,1,FALSE),0)</f>
        <v>21310163</v>
      </c>
      <c r="L254" s="2">
        <f>_xlfn.IFNA(VLOOKUP(B254,[2]Data!$J$2:$K$224,2,FALSE),0)</f>
        <v>5552210163</v>
      </c>
      <c r="M254" s="2" t="s">
        <v>3603</v>
      </c>
      <c r="N254" s="2" t="s">
        <v>79</v>
      </c>
      <c r="O254" s="2" t="s">
        <v>79</v>
      </c>
      <c r="P254" s="2" t="s">
        <v>3604</v>
      </c>
      <c r="Q254" s="2" t="s">
        <v>81</v>
      </c>
      <c r="R254" s="2" t="s">
        <v>82</v>
      </c>
      <c r="S254" s="2" t="s">
        <v>221</v>
      </c>
      <c r="T254" s="2" t="s">
        <v>3605</v>
      </c>
      <c r="U254" s="2" t="s">
        <v>85</v>
      </c>
      <c r="V254" s="2" t="s">
        <v>694</v>
      </c>
      <c r="W254" s="2">
        <v>2016</v>
      </c>
      <c r="X254" s="2">
        <v>32</v>
      </c>
      <c r="Y254" s="2">
        <v>62</v>
      </c>
      <c r="Z254" s="2">
        <v>74</v>
      </c>
      <c r="AA254" s="2"/>
      <c r="AB254" s="2"/>
      <c r="AC254" s="2"/>
      <c r="AD254" s="2" t="s">
        <v>3606</v>
      </c>
      <c r="AE254" s="2" t="s">
        <v>3607</v>
      </c>
      <c r="AF254" s="2" t="s">
        <v>3608</v>
      </c>
      <c r="AG254" s="2" t="s">
        <v>2636</v>
      </c>
      <c r="AH254" s="2" t="s">
        <v>165</v>
      </c>
      <c r="AI254" s="2" t="s">
        <v>3609</v>
      </c>
      <c r="AJ254" s="2" t="s">
        <v>3610</v>
      </c>
      <c r="AK254" s="2" t="s">
        <v>3611</v>
      </c>
      <c r="AL254" s="2" t="s">
        <v>79</v>
      </c>
      <c r="AM254" s="2" t="s">
        <v>79</v>
      </c>
      <c r="AN254" s="2" t="s">
        <v>79</v>
      </c>
      <c r="AO254" s="2" t="s">
        <v>79</v>
      </c>
      <c r="AP254" s="2" t="s">
        <v>233</v>
      </c>
      <c r="AQ254" s="2" t="s">
        <v>1888</v>
      </c>
      <c r="AR254" s="2" t="s">
        <v>212</v>
      </c>
      <c r="AS254" s="2" t="s">
        <v>3305</v>
      </c>
      <c r="AT254" s="2" t="s">
        <v>79</v>
      </c>
      <c r="AU254" s="2" t="s">
        <v>79</v>
      </c>
      <c r="AV254" s="2" t="s">
        <v>79</v>
      </c>
      <c r="AW254" s="2" t="s">
        <v>79</v>
      </c>
      <c r="AX254" s="2" t="s">
        <v>79</v>
      </c>
      <c r="AY254" s="2" t="s">
        <v>79</v>
      </c>
      <c r="AZ254" s="2" t="s">
        <v>79</v>
      </c>
      <c r="BA254" s="2" t="s">
        <v>79</v>
      </c>
      <c r="BB254" s="2" t="s">
        <v>79</v>
      </c>
      <c r="BC254" s="2" t="s">
        <v>79</v>
      </c>
      <c r="BD254" s="2" t="s">
        <v>79</v>
      </c>
      <c r="BE254" s="2" t="s">
        <v>79</v>
      </c>
      <c r="BF254" s="2" t="s">
        <v>79</v>
      </c>
      <c r="BG254" s="2" t="s">
        <v>79</v>
      </c>
      <c r="BH254" s="2" t="s">
        <v>79</v>
      </c>
      <c r="BI254" s="2" t="s">
        <v>79</v>
      </c>
      <c r="BJ254" s="2" t="s">
        <v>3612</v>
      </c>
      <c r="BK254" s="2" t="s">
        <v>3613</v>
      </c>
      <c r="BL254" s="2" t="s">
        <v>172</v>
      </c>
      <c r="BM254" s="2" t="s">
        <v>152</v>
      </c>
      <c r="BN254" s="2" t="s">
        <v>3614</v>
      </c>
      <c r="BO254" s="2" t="s">
        <v>3615</v>
      </c>
      <c r="BP254" s="2" t="s">
        <v>122</v>
      </c>
      <c r="BQ254" s="2" t="s">
        <v>152</v>
      </c>
      <c r="BR254" s="2" t="s">
        <v>3616</v>
      </c>
      <c r="BS254" s="2" t="s">
        <v>79</v>
      </c>
      <c r="BT254" s="2" t="s">
        <v>165</v>
      </c>
      <c r="BU254" s="2" t="s">
        <v>3609</v>
      </c>
      <c r="BV254" s="2" t="s">
        <v>756</v>
      </c>
      <c r="BW254" s="2" t="s">
        <v>105</v>
      </c>
      <c r="BX254" s="2" t="s">
        <v>106</v>
      </c>
      <c r="BY254" s="2">
        <v>168</v>
      </c>
      <c r="BZ254" s="2">
        <v>92</v>
      </c>
      <c r="CA254" s="2">
        <v>3000000</v>
      </c>
      <c r="CB254" s="2">
        <v>0</v>
      </c>
      <c r="CC254" s="2">
        <v>3</v>
      </c>
      <c r="CD254" s="3">
        <f>_xlfn.IFNA(VLOOKUP(M254,Sheet1!$B$4:$D$10,2,FALSE),"")</f>
        <v>8</v>
      </c>
      <c r="CE254" s="3">
        <f>_xlfn.IFNA(VLOOKUP(M254,Sheet1!$B$4:$D$10,3,FALSE),"")</f>
        <v>8</v>
      </c>
      <c r="CF254" s="3" t="str">
        <f t="shared" si="6"/>
        <v>lulus</v>
      </c>
      <c r="CG254" s="3" t="str">
        <f t="shared" si="7"/>
        <v>diterima</v>
      </c>
    </row>
    <row r="255" spans="1:85" s="3" customFormat="1" x14ac:dyDescent="0.25">
      <c r="A255" s="2">
        <v>2</v>
      </c>
      <c r="B255" s="2">
        <v>21310215</v>
      </c>
      <c r="C255" s="2" t="s">
        <v>3617</v>
      </c>
      <c r="D255" s="2" t="s">
        <v>3933</v>
      </c>
      <c r="E255" s="2" t="s">
        <v>76</v>
      </c>
      <c r="F255" s="2" t="s">
        <v>3602</v>
      </c>
      <c r="G255" s="2">
        <v>2101</v>
      </c>
      <c r="H255" s="2" t="s">
        <v>3920</v>
      </c>
      <c r="I255" s="2" t="s">
        <v>3909</v>
      </c>
      <c r="J255" s="2" t="str">
        <f>IF(AND(K255=0,L255=0)=TRUE,"",IF(AND(K255&gt;0,L255&gt;0)=TRUE,VLOOKUP(LEFT(L255,4)*1,[1]PRODI_2019!$D$2:$E$70,2,FALSE),M255))</f>
        <v/>
      </c>
      <c r="K255" s="2">
        <f>_xlfn.IFNA(VLOOKUP(B255,[2]Data!$J$2:$K$224,1,FALSE),0)</f>
        <v>0</v>
      </c>
      <c r="L255" s="2">
        <f>_xlfn.IFNA(VLOOKUP(B255,[2]Data!$J$2:$K$224,2,FALSE),0)</f>
        <v>0</v>
      </c>
      <c r="M255" s="2" t="s">
        <v>3618</v>
      </c>
      <c r="N255" s="2" t="s">
        <v>79</v>
      </c>
      <c r="O255" s="2" t="s">
        <v>79</v>
      </c>
      <c r="P255" s="2" t="s">
        <v>3604</v>
      </c>
      <c r="Q255" s="2" t="s">
        <v>110</v>
      </c>
      <c r="R255" s="2" t="s">
        <v>82</v>
      </c>
      <c r="S255" s="2" t="s">
        <v>339</v>
      </c>
      <c r="T255" s="2" t="s">
        <v>3619</v>
      </c>
      <c r="U255" s="2" t="s">
        <v>160</v>
      </c>
      <c r="V255" s="2" t="s">
        <v>114</v>
      </c>
      <c r="W255" s="2">
        <v>2021</v>
      </c>
      <c r="X255" s="2">
        <v>70</v>
      </c>
      <c r="Y255" s="2">
        <v>71</v>
      </c>
      <c r="Z255" s="2">
        <v>76</v>
      </c>
      <c r="AA255" s="2"/>
      <c r="AB255" s="2"/>
      <c r="AC255" s="2"/>
      <c r="AD255" s="2" t="s">
        <v>3620</v>
      </c>
      <c r="AE255" s="2" t="s">
        <v>79</v>
      </c>
      <c r="AF255" s="2" t="s">
        <v>3621</v>
      </c>
      <c r="AG255" s="2" t="s">
        <v>2135</v>
      </c>
      <c r="AH255" s="2" t="s">
        <v>186</v>
      </c>
      <c r="AI255" s="2" t="s">
        <v>3622</v>
      </c>
      <c r="AJ255" s="2" t="s">
        <v>3623</v>
      </c>
      <c r="AK255" s="2" t="s">
        <v>3624</v>
      </c>
      <c r="AL255" s="2" t="s">
        <v>214</v>
      </c>
      <c r="AM255" s="2" t="s">
        <v>123</v>
      </c>
      <c r="AN255" s="2" t="s">
        <v>123</v>
      </c>
      <c r="AO255" s="2" t="s">
        <v>3625</v>
      </c>
      <c r="AP255" s="2" t="s">
        <v>286</v>
      </c>
      <c r="AQ255" s="2" t="s">
        <v>734</v>
      </c>
      <c r="AR255" s="2" t="s">
        <v>186</v>
      </c>
      <c r="AS255" s="2" t="s">
        <v>3305</v>
      </c>
      <c r="AT255" s="2" t="s">
        <v>79</v>
      </c>
      <c r="AU255" s="2" t="s">
        <v>79</v>
      </c>
      <c r="AV255" s="2" t="s">
        <v>79</v>
      </c>
      <c r="AW255" s="2" t="s">
        <v>79</v>
      </c>
      <c r="AX255" s="2" t="s">
        <v>79</v>
      </c>
      <c r="AY255" s="2" t="s">
        <v>79</v>
      </c>
      <c r="AZ255" s="2" t="s">
        <v>79</v>
      </c>
      <c r="BA255" s="2" t="s">
        <v>79</v>
      </c>
      <c r="BB255" s="2" t="s">
        <v>79</v>
      </c>
      <c r="BC255" s="2" t="s">
        <v>79</v>
      </c>
      <c r="BD255" s="2" t="s">
        <v>79</v>
      </c>
      <c r="BE255" s="2" t="s">
        <v>79</v>
      </c>
      <c r="BF255" s="2" t="s">
        <v>79</v>
      </c>
      <c r="BG255" s="2" t="s">
        <v>79</v>
      </c>
      <c r="BH255" s="2" t="s">
        <v>79</v>
      </c>
      <c r="BI255" s="2" t="s">
        <v>79</v>
      </c>
      <c r="BJ255" s="2" t="s">
        <v>3626</v>
      </c>
      <c r="BK255" s="2" t="s">
        <v>3627</v>
      </c>
      <c r="BL255" s="2" t="s">
        <v>130</v>
      </c>
      <c r="BM255" s="2" t="s">
        <v>127</v>
      </c>
      <c r="BN255" s="2" t="s">
        <v>3628</v>
      </c>
      <c r="BO255" s="2" t="s">
        <v>3629</v>
      </c>
      <c r="BP255" s="2" t="s">
        <v>130</v>
      </c>
      <c r="BQ255" s="2" t="s">
        <v>127</v>
      </c>
      <c r="BR255" s="2" t="s">
        <v>3630</v>
      </c>
      <c r="BS255" s="2" t="s">
        <v>79</v>
      </c>
      <c r="BT255" s="2" t="s">
        <v>186</v>
      </c>
      <c r="BU255" s="2" t="s">
        <v>3631</v>
      </c>
      <c r="BV255" s="2" t="s">
        <v>2162</v>
      </c>
      <c r="BW255" s="2" t="s">
        <v>105</v>
      </c>
      <c r="BX255" s="2" t="s">
        <v>134</v>
      </c>
      <c r="BY255" s="2">
        <v>96</v>
      </c>
      <c r="BZ255" s="2">
        <v>45</v>
      </c>
      <c r="CA255" s="2">
        <v>10000000</v>
      </c>
      <c r="CB255" s="2">
        <v>1000000</v>
      </c>
      <c r="CC255" s="2">
        <v>2</v>
      </c>
      <c r="CD255" s="3">
        <f>_xlfn.IFNA(VLOOKUP(M255,Sheet1!$B$4:$D$10,2,FALSE),"")</f>
        <v>13</v>
      </c>
      <c r="CE255" s="3">
        <f>_xlfn.IFNA(VLOOKUP(M255,Sheet1!$B$4:$D$10,3,FALSE),"")</f>
        <v>13</v>
      </c>
      <c r="CF255" s="3" t="str">
        <f t="shared" si="6"/>
        <v>tidak</v>
      </c>
      <c r="CG255" s="3" t="str">
        <f t="shared" si="7"/>
        <v>tidak</v>
      </c>
    </row>
    <row r="256" spans="1:85" s="3" customFormat="1" x14ac:dyDescent="0.25">
      <c r="A256" s="2">
        <v>3</v>
      </c>
      <c r="B256" s="2">
        <v>21310267</v>
      </c>
      <c r="C256" s="2" t="s">
        <v>3632</v>
      </c>
      <c r="D256" s="2" t="s">
        <v>3933</v>
      </c>
      <c r="E256" s="2" t="s">
        <v>76</v>
      </c>
      <c r="F256" s="2" t="s">
        <v>3602</v>
      </c>
      <c r="G256" s="2">
        <v>2101</v>
      </c>
      <c r="H256" s="2" t="s">
        <v>3920</v>
      </c>
      <c r="I256" s="2" t="s">
        <v>3909</v>
      </c>
      <c r="J256" s="2" t="str">
        <f>IF(AND(K256=0,L256=0)=TRUE,"",IF(AND(K256&gt;0,L256&gt;0)=TRUE,VLOOKUP(LEFT(L256,4)*1,[1]PRODI_2019!$D$2:$E$70,2,FALSE),M256))</f>
        <v/>
      </c>
      <c r="K256" s="2">
        <f>_xlfn.IFNA(VLOOKUP(B256,[2]Data!$J$2:$K$224,1,FALSE),0)</f>
        <v>0</v>
      </c>
      <c r="L256" s="2">
        <f>_xlfn.IFNA(VLOOKUP(B256,[2]Data!$J$2:$K$224,2,FALSE),0)</f>
        <v>0</v>
      </c>
      <c r="M256" s="2" t="s">
        <v>3603</v>
      </c>
      <c r="N256" s="2" t="s">
        <v>79</v>
      </c>
      <c r="O256" s="2" t="s">
        <v>79</v>
      </c>
      <c r="P256" s="2" t="s">
        <v>3604</v>
      </c>
      <c r="Q256" s="2" t="s">
        <v>81</v>
      </c>
      <c r="R256" s="2" t="s">
        <v>82</v>
      </c>
      <c r="S256" s="2" t="s">
        <v>310</v>
      </c>
      <c r="T256" s="2" t="s">
        <v>3633</v>
      </c>
      <c r="U256" s="2" t="s">
        <v>85</v>
      </c>
      <c r="V256" s="2" t="s">
        <v>694</v>
      </c>
      <c r="W256" s="2">
        <v>2021</v>
      </c>
      <c r="X256" s="2"/>
      <c r="Y256" s="2"/>
      <c r="Z256" s="2"/>
      <c r="AA256" s="2"/>
      <c r="AB256" s="2"/>
      <c r="AC256" s="2"/>
      <c r="AD256" s="2" t="s">
        <v>3634</v>
      </c>
      <c r="AE256" s="2" t="s">
        <v>123</v>
      </c>
      <c r="AF256" s="2" t="s">
        <v>3635</v>
      </c>
      <c r="AG256" s="2" t="s">
        <v>3636</v>
      </c>
      <c r="AH256" s="2" t="s">
        <v>118</v>
      </c>
      <c r="AI256" s="2" t="s">
        <v>3637</v>
      </c>
      <c r="AJ256" s="2" t="s">
        <v>3638</v>
      </c>
      <c r="AK256" s="2" t="s">
        <v>3639</v>
      </c>
      <c r="AL256" s="2" t="s">
        <v>122</v>
      </c>
      <c r="AM256" s="2" t="s">
        <v>79</v>
      </c>
      <c r="AN256" s="2" t="s">
        <v>79</v>
      </c>
      <c r="AO256" s="2" t="s">
        <v>79</v>
      </c>
      <c r="AP256" s="2" t="s">
        <v>145</v>
      </c>
      <c r="AQ256" s="2" t="s">
        <v>3640</v>
      </c>
      <c r="AR256" s="2" t="s">
        <v>3641</v>
      </c>
      <c r="AS256" s="2" t="s">
        <v>3929</v>
      </c>
      <c r="AT256" s="2" t="s">
        <v>79</v>
      </c>
      <c r="AU256" s="2" t="s">
        <v>79</v>
      </c>
      <c r="AV256" s="2" t="s">
        <v>79</v>
      </c>
      <c r="AW256" s="2" t="s">
        <v>79</v>
      </c>
      <c r="AX256" s="2" t="s">
        <v>79</v>
      </c>
      <c r="AY256" s="2" t="s">
        <v>79</v>
      </c>
      <c r="AZ256" s="2" t="s">
        <v>79</v>
      </c>
      <c r="BA256" s="2" t="s">
        <v>79</v>
      </c>
      <c r="BB256" s="2" t="s">
        <v>79</v>
      </c>
      <c r="BC256" s="2" t="s">
        <v>79</v>
      </c>
      <c r="BD256" s="2" t="s">
        <v>79</v>
      </c>
      <c r="BE256" s="2" t="s">
        <v>79</v>
      </c>
      <c r="BF256" s="2" t="s">
        <v>79</v>
      </c>
      <c r="BG256" s="2" t="s">
        <v>79</v>
      </c>
      <c r="BH256" s="2" t="s">
        <v>79</v>
      </c>
      <c r="BI256" s="2" t="s">
        <v>79</v>
      </c>
      <c r="BJ256" s="2" t="s">
        <v>3642</v>
      </c>
      <c r="BK256" s="2" t="s">
        <v>3643</v>
      </c>
      <c r="BL256" s="2" t="s">
        <v>122</v>
      </c>
      <c r="BM256" s="2" t="s">
        <v>152</v>
      </c>
      <c r="BN256" s="2" t="s">
        <v>3644</v>
      </c>
      <c r="BO256" s="2" t="s">
        <v>3645</v>
      </c>
      <c r="BP256" s="2" t="s">
        <v>122</v>
      </c>
      <c r="BQ256" s="2" t="s">
        <v>102</v>
      </c>
      <c r="BR256" s="2" t="s">
        <v>3646</v>
      </c>
      <c r="BS256" s="2" t="s">
        <v>79</v>
      </c>
      <c r="BT256" s="2" t="s">
        <v>118</v>
      </c>
      <c r="BU256" s="2" t="s">
        <v>3647</v>
      </c>
      <c r="BV256" s="2" t="s">
        <v>369</v>
      </c>
      <c r="BW256" s="2" t="s">
        <v>105</v>
      </c>
      <c r="BX256" s="2" t="s">
        <v>106</v>
      </c>
      <c r="BY256" s="2">
        <v>305</v>
      </c>
      <c r="BZ256" s="2">
        <v>170</v>
      </c>
      <c r="CA256" s="2">
        <v>2000000</v>
      </c>
      <c r="CB256" s="2">
        <v>0</v>
      </c>
      <c r="CC256" s="2">
        <v>2</v>
      </c>
      <c r="CD256" s="3">
        <f>_xlfn.IFNA(VLOOKUP(M256,Sheet1!$B$4:$D$10,2,FALSE),"")</f>
        <v>8</v>
      </c>
      <c r="CE256" s="3">
        <f>_xlfn.IFNA(VLOOKUP(M256,Sheet1!$B$4:$D$10,3,FALSE),"")</f>
        <v>8</v>
      </c>
      <c r="CF256" s="3" t="str">
        <f t="shared" si="6"/>
        <v>tidak</v>
      </c>
      <c r="CG256" s="3" t="str">
        <f t="shared" si="7"/>
        <v>tidak</v>
      </c>
    </row>
    <row r="257" spans="1:85" s="3" customFormat="1" x14ac:dyDescent="0.25">
      <c r="A257" s="2">
        <v>4</v>
      </c>
      <c r="B257" s="2">
        <v>21310332</v>
      </c>
      <c r="C257" s="2" t="s">
        <v>3648</v>
      </c>
      <c r="D257" s="2" t="s">
        <v>3933</v>
      </c>
      <c r="E257" s="2" t="s">
        <v>76</v>
      </c>
      <c r="F257" s="2" t="s">
        <v>3602</v>
      </c>
      <c r="G257" s="2">
        <v>2101</v>
      </c>
      <c r="H257" s="2" t="s">
        <v>3920</v>
      </c>
      <c r="I257" s="2" t="s">
        <v>3909</v>
      </c>
      <c r="J257" s="2" t="str">
        <f>IF(AND(K257=0,L257=0)=TRUE,"",IF(AND(K257&gt;0,L257&gt;0)=TRUE,VLOOKUP(LEFT(L257,4)*1,[1]PRODI_2019!$D$2:$E$70,2,FALSE),M257))</f>
        <v>MANAJEMEN</v>
      </c>
      <c r="K257" s="2">
        <f>_xlfn.IFNA(VLOOKUP(B257,[2]Data!$J$2:$K$224,1,FALSE),0)</f>
        <v>21310332</v>
      </c>
      <c r="L257" s="2">
        <f>_xlfn.IFNA(VLOOKUP(B257,[2]Data!$J$2:$K$224,2,FALSE),0)</f>
        <v>5551210191</v>
      </c>
      <c r="M257" s="2" t="s">
        <v>3618</v>
      </c>
      <c r="N257" s="2" t="s">
        <v>79</v>
      </c>
      <c r="O257" s="2" t="s">
        <v>79</v>
      </c>
      <c r="P257" s="2" t="s">
        <v>3604</v>
      </c>
      <c r="Q257" s="2" t="s">
        <v>81</v>
      </c>
      <c r="R257" s="2" t="s">
        <v>82</v>
      </c>
      <c r="S257" s="2" t="s">
        <v>3649</v>
      </c>
      <c r="T257" s="2" t="s">
        <v>3650</v>
      </c>
      <c r="U257" s="2" t="s">
        <v>160</v>
      </c>
      <c r="V257" s="2" t="s">
        <v>161</v>
      </c>
      <c r="W257" s="2">
        <v>2017</v>
      </c>
      <c r="X257" s="2">
        <v>45</v>
      </c>
      <c r="Y257" s="2">
        <v>78</v>
      </c>
      <c r="Z257" s="2">
        <v>82</v>
      </c>
      <c r="AA257" s="2"/>
      <c r="AB257" s="2"/>
      <c r="AC257" s="2"/>
      <c r="AD257" s="2" t="s">
        <v>3651</v>
      </c>
      <c r="AE257" s="2" t="s">
        <v>79</v>
      </c>
      <c r="AF257" s="2" t="s">
        <v>3652</v>
      </c>
      <c r="AG257" s="2" t="s">
        <v>3653</v>
      </c>
      <c r="AH257" s="2" t="s">
        <v>3154</v>
      </c>
      <c r="AI257" s="2" t="s">
        <v>3654</v>
      </c>
      <c r="AJ257" s="2" t="s">
        <v>3655</v>
      </c>
      <c r="AK257" s="2" t="s">
        <v>3656</v>
      </c>
      <c r="AL257" s="2" t="s">
        <v>79</v>
      </c>
      <c r="AM257" s="2" t="s">
        <v>79</v>
      </c>
      <c r="AN257" s="2" t="s">
        <v>79</v>
      </c>
      <c r="AO257" s="2" t="s">
        <v>79</v>
      </c>
      <c r="AP257" s="2" t="s">
        <v>210</v>
      </c>
      <c r="AQ257" s="2" t="s">
        <v>3657</v>
      </c>
      <c r="AR257" s="2" t="s">
        <v>3154</v>
      </c>
      <c r="AS257" s="2" t="s">
        <v>3305</v>
      </c>
      <c r="AT257" s="2" t="s">
        <v>79</v>
      </c>
      <c r="AU257" s="2" t="s">
        <v>79</v>
      </c>
      <c r="AV257" s="2" t="s">
        <v>79</v>
      </c>
      <c r="AW257" s="2" t="s">
        <v>79</v>
      </c>
      <c r="AX257" s="2" t="s">
        <v>79</v>
      </c>
      <c r="AY257" s="2" t="s">
        <v>79</v>
      </c>
      <c r="AZ257" s="2" t="s">
        <v>79</v>
      </c>
      <c r="BA257" s="2" t="s">
        <v>79</v>
      </c>
      <c r="BB257" s="2" t="s">
        <v>79</v>
      </c>
      <c r="BC257" s="2" t="s">
        <v>79</v>
      </c>
      <c r="BD257" s="2" t="s">
        <v>79</v>
      </c>
      <c r="BE257" s="2" t="s">
        <v>79</v>
      </c>
      <c r="BF257" s="2" t="s">
        <v>79</v>
      </c>
      <c r="BG257" s="2" t="s">
        <v>79</v>
      </c>
      <c r="BH257" s="2" t="s">
        <v>79</v>
      </c>
      <c r="BI257" s="2" t="s">
        <v>79</v>
      </c>
      <c r="BJ257" s="2" t="s">
        <v>3658</v>
      </c>
      <c r="BK257" s="2" t="s">
        <v>3659</v>
      </c>
      <c r="BL257" s="2" t="s">
        <v>190</v>
      </c>
      <c r="BM257" s="2" t="s">
        <v>99</v>
      </c>
      <c r="BN257" s="2" t="s">
        <v>3660</v>
      </c>
      <c r="BO257" s="2" t="s">
        <v>3661</v>
      </c>
      <c r="BP257" s="2" t="s">
        <v>172</v>
      </c>
      <c r="BQ257" s="2" t="s">
        <v>127</v>
      </c>
      <c r="BR257" s="2" t="s">
        <v>3662</v>
      </c>
      <c r="BS257" s="2" t="s">
        <v>79</v>
      </c>
      <c r="BT257" s="2" t="s">
        <v>3154</v>
      </c>
      <c r="BU257" s="2" t="s">
        <v>3663</v>
      </c>
      <c r="BV257" s="2" t="s">
        <v>465</v>
      </c>
      <c r="BW257" s="2" t="s">
        <v>105</v>
      </c>
      <c r="BX257" s="2" t="s">
        <v>134</v>
      </c>
      <c r="BY257" s="2">
        <v>81</v>
      </c>
      <c r="BZ257" s="2">
        <v>60</v>
      </c>
      <c r="CA257" s="2">
        <v>4950000</v>
      </c>
      <c r="CB257" s="2">
        <v>4651000</v>
      </c>
      <c r="CC257" s="2">
        <v>1</v>
      </c>
      <c r="CD257" s="3">
        <f>_xlfn.IFNA(VLOOKUP(M257,Sheet1!$B$4:$D$10,2,FALSE),"")</f>
        <v>13</v>
      </c>
      <c r="CE257" s="3">
        <f>_xlfn.IFNA(VLOOKUP(M257,Sheet1!$B$4:$D$10,3,FALSE),"")</f>
        <v>13</v>
      </c>
      <c r="CF257" s="3" t="str">
        <f t="shared" si="6"/>
        <v>lulus</v>
      </c>
      <c r="CG257" s="3" t="str">
        <f t="shared" si="7"/>
        <v>diterima</v>
      </c>
    </row>
    <row r="258" spans="1:85" s="3" customFormat="1" x14ac:dyDescent="0.25">
      <c r="A258" s="2">
        <v>5</v>
      </c>
      <c r="B258" s="2">
        <v>21310363</v>
      </c>
      <c r="C258" s="2" t="s">
        <v>3664</v>
      </c>
      <c r="D258" s="2" t="s">
        <v>3933</v>
      </c>
      <c r="E258" s="2" t="s">
        <v>76</v>
      </c>
      <c r="F258" s="2" t="s">
        <v>3602</v>
      </c>
      <c r="G258" s="2">
        <v>2101</v>
      </c>
      <c r="H258" s="2" t="s">
        <v>3920</v>
      </c>
      <c r="I258" s="2" t="s">
        <v>3909</v>
      </c>
      <c r="J258" s="2" t="str">
        <f>IF(AND(K258=0,L258=0)=TRUE,"",IF(AND(K258&gt;0,L258&gt;0)=TRUE,VLOOKUP(LEFT(L258,4)*1,[1]PRODI_2019!$D$2:$E$70,2,FALSE),M258))</f>
        <v>AKUNTANSI</v>
      </c>
      <c r="K258" s="2">
        <f>_xlfn.IFNA(VLOOKUP(B258,[2]Data!$J$2:$K$224,1,FALSE),0)</f>
        <v>21310363</v>
      </c>
      <c r="L258" s="2">
        <f>_xlfn.IFNA(VLOOKUP(B258,[2]Data!$J$2:$K$224,2,FALSE),0)</f>
        <v>5552210166</v>
      </c>
      <c r="M258" s="2" t="s">
        <v>3603</v>
      </c>
      <c r="N258" s="2" t="s">
        <v>79</v>
      </c>
      <c r="O258" s="2" t="s">
        <v>79</v>
      </c>
      <c r="P258" s="2" t="s">
        <v>3604</v>
      </c>
      <c r="Q258" s="2" t="s">
        <v>110</v>
      </c>
      <c r="R258" s="2" t="s">
        <v>542</v>
      </c>
      <c r="S258" s="2" t="s">
        <v>3665</v>
      </c>
      <c r="T258" s="2" t="s">
        <v>3666</v>
      </c>
      <c r="U258" s="2" t="s">
        <v>498</v>
      </c>
      <c r="V258" s="2" t="s">
        <v>114</v>
      </c>
      <c r="W258" s="2">
        <v>2014</v>
      </c>
      <c r="X258" s="2">
        <v>8</v>
      </c>
      <c r="Y258" s="2">
        <v>7.4</v>
      </c>
      <c r="Z258" s="2">
        <v>7.8</v>
      </c>
      <c r="AA258" s="2"/>
      <c r="AB258" s="2"/>
      <c r="AC258" s="2"/>
      <c r="AD258" s="2" t="s">
        <v>3667</v>
      </c>
      <c r="AE258" s="2" t="s">
        <v>79</v>
      </c>
      <c r="AF258" s="2" t="s">
        <v>3668</v>
      </c>
      <c r="AG258" s="2" t="s">
        <v>3669</v>
      </c>
      <c r="AH258" s="2" t="s">
        <v>3670</v>
      </c>
      <c r="AI258" s="2" t="s">
        <v>3671</v>
      </c>
      <c r="AJ258" s="2" t="s">
        <v>3672</v>
      </c>
      <c r="AK258" s="2" t="s">
        <v>3673</v>
      </c>
      <c r="AL258" s="2" t="s">
        <v>79</v>
      </c>
      <c r="AM258" s="2" t="s">
        <v>79</v>
      </c>
      <c r="AN258" s="2" t="s">
        <v>79</v>
      </c>
      <c r="AO258" s="2" t="s">
        <v>79</v>
      </c>
      <c r="AP258" s="2" t="s">
        <v>94</v>
      </c>
      <c r="AQ258" s="2" t="s">
        <v>3674</v>
      </c>
      <c r="AR258" s="2" t="s">
        <v>3675</v>
      </c>
      <c r="AS258" s="2" t="s">
        <v>3922</v>
      </c>
      <c r="AT258" s="2" t="s">
        <v>79</v>
      </c>
      <c r="AU258" s="2" t="s">
        <v>79</v>
      </c>
      <c r="AV258" s="2" t="s">
        <v>79</v>
      </c>
      <c r="AW258" s="2" t="s">
        <v>79</v>
      </c>
      <c r="AX258" s="2" t="s">
        <v>79</v>
      </c>
      <c r="AY258" s="2" t="s">
        <v>79</v>
      </c>
      <c r="AZ258" s="2" t="s">
        <v>79</v>
      </c>
      <c r="BA258" s="2" t="s">
        <v>79</v>
      </c>
      <c r="BB258" s="2" t="s">
        <v>79</v>
      </c>
      <c r="BC258" s="2" t="s">
        <v>79</v>
      </c>
      <c r="BD258" s="2" t="s">
        <v>79</v>
      </c>
      <c r="BE258" s="2" t="s">
        <v>79</v>
      </c>
      <c r="BF258" s="2" t="s">
        <v>79</v>
      </c>
      <c r="BG258" s="2" t="s">
        <v>79</v>
      </c>
      <c r="BH258" s="2" t="s">
        <v>79</v>
      </c>
      <c r="BI258" s="2" t="s">
        <v>79</v>
      </c>
      <c r="BJ258" s="2" t="s">
        <v>3676</v>
      </c>
      <c r="BK258" s="2" t="s">
        <v>3677</v>
      </c>
      <c r="BL258" s="2" t="s">
        <v>98</v>
      </c>
      <c r="BM258" s="2" t="s">
        <v>1274</v>
      </c>
      <c r="BN258" s="2" t="s">
        <v>3678</v>
      </c>
      <c r="BO258" s="2" t="s">
        <v>3679</v>
      </c>
      <c r="BP258" s="2" t="s">
        <v>98</v>
      </c>
      <c r="BQ258" s="2" t="s">
        <v>152</v>
      </c>
      <c r="BR258" s="2" t="s">
        <v>3680</v>
      </c>
      <c r="BS258" s="2" t="s">
        <v>79</v>
      </c>
      <c r="BT258" s="2" t="s">
        <v>3670</v>
      </c>
      <c r="BU258" s="2" t="s">
        <v>3671</v>
      </c>
      <c r="BV258" s="2" t="s">
        <v>3681</v>
      </c>
      <c r="BW258" s="2" t="s">
        <v>105</v>
      </c>
      <c r="BX258" s="2" t="s">
        <v>134</v>
      </c>
      <c r="BY258" s="2">
        <v>24</v>
      </c>
      <c r="BZ258" s="2">
        <v>24</v>
      </c>
      <c r="CA258" s="2">
        <v>4000000</v>
      </c>
      <c r="CB258" s="2">
        <v>3000000</v>
      </c>
      <c r="CC258" s="2">
        <v>4</v>
      </c>
      <c r="CD258" s="3">
        <f>_xlfn.IFNA(VLOOKUP(M258,Sheet1!$B$4:$D$10,2,FALSE),"")</f>
        <v>8</v>
      </c>
      <c r="CE258" s="3">
        <f>_xlfn.IFNA(VLOOKUP(M258,Sheet1!$B$4:$D$10,3,FALSE),"")</f>
        <v>8</v>
      </c>
      <c r="CF258" s="3" t="str">
        <f t="shared" si="6"/>
        <v>lulus</v>
      </c>
      <c r="CG258" s="3" t="str">
        <f t="shared" si="7"/>
        <v>diterima</v>
      </c>
    </row>
    <row r="259" spans="1:85" s="3" customFormat="1" x14ac:dyDescent="0.25">
      <c r="A259" s="2">
        <v>6</v>
      </c>
      <c r="B259" s="2">
        <v>21310458</v>
      </c>
      <c r="C259" s="2" t="s">
        <v>3682</v>
      </c>
      <c r="D259" s="2" t="s">
        <v>3933</v>
      </c>
      <c r="E259" s="2" t="s">
        <v>76</v>
      </c>
      <c r="F259" s="2" t="s">
        <v>3602</v>
      </c>
      <c r="G259" s="2">
        <v>2101</v>
      </c>
      <c r="H259" s="2" t="s">
        <v>3920</v>
      </c>
      <c r="I259" s="2" t="s">
        <v>3909</v>
      </c>
      <c r="J259" s="2" t="str">
        <f>IF(AND(K259=0,L259=0)=TRUE,"",IF(AND(K259&gt;0,L259&gt;0)=TRUE,VLOOKUP(LEFT(L259,4)*1,[1]PRODI_2019!$D$2:$E$70,2,FALSE),M259))</f>
        <v>MANAJEMEN</v>
      </c>
      <c r="K259" s="2">
        <f>_xlfn.IFNA(VLOOKUP(B259,[2]Data!$J$2:$K$224,1,FALSE),0)</f>
        <v>21310458</v>
      </c>
      <c r="L259" s="2">
        <f>_xlfn.IFNA(VLOOKUP(B259,[2]Data!$J$2:$K$224,2,FALSE),0)</f>
        <v>5551210189</v>
      </c>
      <c r="M259" s="2" t="s">
        <v>3618</v>
      </c>
      <c r="N259" s="2" t="s">
        <v>79</v>
      </c>
      <c r="O259" s="2" t="s">
        <v>79</v>
      </c>
      <c r="P259" s="2" t="s">
        <v>3604</v>
      </c>
      <c r="Q259" s="2" t="s">
        <v>110</v>
      </c>
      <c r="R259" s="2" t="s">
        <v>82</v>
      </c>
      <c r="S259" s="2" t="s">
        <v>614</v>
      </c>
      <c r="T259" s="2" t="s">
        <v>3683</v>
      </c>
      <c r="U259" s="2" t="s">
        <v>498</v>
      </c>
      <c r="V259" s="2" t="s">
        <v>161</v>
      </c>
      <c r="W259" s="2">
        <v>2018</v>
      </c>
      <c r="X259" s="2"/>
      <c r="Y259" s="2"/>
      <c r="Z259" s="2"/>
      <c r="AA259" s="2"/>
      <c r="AB259" s="2"/>
      <c r="AC259" s="2"/>
      <c r="AD259" s="2" t="s">
        <v>3684</v>
      </c>
      <c r="AE259" s="2" t="s">
        <v>79</v>
      </c>
      <c r="AF259" s="2" t="s">
        <v>3685</v>
      </c>
      <c r="AG259" s="2" t="s">
        <v>3686</v>
      </c>
      <c r="AH259" s="2" t="s">
        <v>90</v>
      </c>
      <c r="AI259" s="2" t="s">
        <v>3687</v>
      </c>
      <c r="AJ259" s="2" t="s">
        <v>3688</v>
      </c>
      <c r="AK259" s="2" t="s">
        <v>3689</v>
      </c>
      <c r="AL259" s="2" t="s">
        <v>79</v>
      </c>
      <c r="AM259" s="2" t="s">
        <v>79</v>
      </c>
      <c r="AN259" s="2" t="s">
        <v>79</v>
      </c>
      <c r="AO259" s="2" t="s">
        <v>79</v>
      </c>
      <c r="AP259" s="2" t="s">
        <v>94</v>
      </c>
      <c r="AQ259" s="2" t="s">
        <v>3690</v>
      </c>
      <c r="AR259" s="2" t="s">
        <v>90</v>
      </c>
      <c r="AS259" s="2" t="s">
        <v>3305</v>
      </c>
      <c r="AT259" s="2" t="s">
        <v>79</v>
      </c>
      <c r="AU259" s="2" t="s">
        <v>79</v>
      </c>
      <c r="AV259" s="2" t="s">
        <v>79</v>
      </c>
      <c r="AW259" s="2" t="s">
        <v>79</v>
      </c>
      <c r="AX259" s="2" t="s">
        <v>79</v>
      </c>
      <c r="AY259" s="2" t="s">
        <v>79</v>
      </c>
      <c r="AZ259" s="2" t="s">
        <v>79</v>
      </c>
      <c r="BA259" s="2" t="s">
        <v>79</v>
      </c>
      <c r="BB259" s="2" t="s">
        <v>79</v>
      </c>
      <c r="BC259" s="2" t="s">
        <v>79</v>
      </c>
      <c r="BD259" s="2" t="s">
        <v>79</v>
      </c>
      <c r="BE259" s="2" t="s">
        <v>79</v>
      </c>
      <c r="BF259" s="2" t="s">
        <v>79</v>
      </c>
      <c r="BG259" s="2" t="s">
        <v>79</v>
      </c>
      <c r="BH259" s="2" t="s">
        <v>79</v>
      </c>
      <c r="BI259" s="2" t="s">
        <v>79</v>
      </c>
      <c r="BJ259" s="2" t="s">
        <v>3691</v>
      </c>
      <c r="BK259" s="2" t="s">
        <v>3692</v>
      </c>
      <c r="BL259" s="2" t="s">
        <v>130</v>
      </c>
      <c r="BM259" s="2" t="s">
        <v>99</v>
      </c>
      <c r="BN259" s="2" t="s">
        <v>3693</v>
      </c>
      <c r="BO259" s="2" t="s">
        <v>3694</v>
      </c>
      <c r="BP259" s="2" t="s">
        <v>98</v>
      </c>
      <c r="BQ259" s="2" t="s">
        <v>152</v>
      </c>
      <c r="BR259" s="2" t="s">
        <v>3684</v>
      </c>
      <c r="BS259" s="2" t="s">
        <v>79</v>
      </c>
      <c r="BT259" s="2" t="s">
        <v>90</v>
      </c>
      <c r="BU259" s="2" t="s">
        <v>3695</v>
      </c>
      <c r="BV259" s="2" t="s">
        <v>807</v>
      </c>
      <c r="BW259" s="2" t="s">
        <v>105</v>
      </c>
      <c r="BX259" s="2" t="s">
        <v>106</v>
      </c>
      <c r="BY259" s="2">
        <v>72</v>
      </c>
      <c r="BZ259" s="2">
        <v>60</v>
      </c>
      <c r="CA259" s="2">
        <v>500000</v>
      </c>
      <c r="CB259" s="2">
        <v>200000</v>
      </c>
      <c r="CC259" s="2">
        <v>3</v>
      </c>
      <c r="CD259" s="3">
        <f>_xlfn.IFNA(VLOOKUP(M259,Sheet1!$B$4:$D$10,2,FALSE),"")</f>
        <v>13</v>
      </c>
      <c r="CE259" s="3">
        <f>_xlfn.IFNA(VLOOKUP(M259,Sheet1!$B$4:$D$10,3,FALSE),"")</f>
        <v>13</v>
      </c>
      <c r="CF259" s="3" t="str">
        <f t="shared" ref="CF259:CF274" si="8">IF(K259=0,"tidak","lulus")</f>
        <v>lulus</v>
      </c>
      <c r="CG259" s="3" t="str">
        <f t="shared" ref="CG259:CG274" si="9">IF(L259=0,"tidak","diterima")</f>
        <v>diterima</v>
      </c>
    </row>
    <row r="260" spans="1:85" s="3" customFormat="1" x14ac:dyDescent="0.25">
      <c r="A260" s="2">
        <v>7</v>
      </c>
      <c r="B260" s="2">
        <v>21310496</v>
      </c>
      <c r="C260" s="2" t="s">
        <v>3696</v>
      </c>
      <c r="D260" s="2" t="s">
        <v>3933</v>
      </c>
      <c r="E260" s="2" t="s">
        <v>76</v>
      </c>
      <c r="F260" s="2" t="s">
        <v>3602</v>
      </c>
      <c r="G260" s="2">
        <v>2101</v>
      </c>
      <c r="H260" s="2" t="s">
        <v>3920</v>
      </c>
      <c r="I260" s="2" t="s">
        <v>3909</v>
      </c>
      <c r="J260" s="2" t="str">
        <f>IF(AND(K260=0,L260=0)=TRUE,"",IF(AND(K260&gt;0,L260&gt;0)=TRUE,VLOOKUP(LEFT(L260,4)*1,[1]PRODI_2019!$D$2:$E$70,2,FALSE),M260))</f>
        <v>MANAJEMEN</v>
      </c>
      <c r="K260" s="2">
        <f>_xlfn.IFNA(VLOOKUP(B260,[2]Data!$J$2:$K$224,1,FALSE),0)</f>
        <v>21310496</v>
      </c>
      <c r="L260" s="2">
        <f>_xlfn.IFNA(VLOOKUP(B260,[2]Data!$J$2:$K$224,2,FALSE),0)</f>
        <v>5551210187</v>
      </c>
      <c r="M260" s="2" t="s">
        <v>3618</v>
      </c>
      <c r="N260" s="2" t="s">
        <v>79</v>
      </c>
      <c r="O260" s="2" t="s">
        <v>79</v>
      </c>
      <c r="P260" s="2" t="s">
        <v>3604</v>
      </c>
      <c r="Q260" s="2" t="s">
        <v>110</v>
      </c>
      <c r="R260" s="2" t="s">
        <v>82</v>
      </c>
      <c r="S260" s="2" t="s">
        <v>278</v>
      </c>
      <c r="T260" s="2" t="s">
        <v>3697</v>
      </c>
      <c r="U260" s="2" t="s">
        <v>160</v>
      </c>
      <c r="V260" s="2" t="s">
        <v>114</v>
      </c>
      <c r="W260" s="2">
        <v>2016</v>
      </c>
      <c r="X260" s="2">
        <v>87.5</v>
      </c>
      <c r="Y260" s="2">
        <v>70</v>
      </c>
      <c r="Z260" s="2">
        <v>60</v>
      </c>
      <c r="AA260" s="2"/>
      <c r="AB260" s="2"/>
      <c r="AC260" s="2"/>
      <c r="AD260" s="2" t="s">
        <v>3698</v>
      </c>
      <c r="AE260" s="2" t="s">
        <v>79</v>
      </c>
      <c r="AF260" s="2" t="s">
        <v>3699</v>
      </c>
      <c r="AG260" s="2" t="s">
        <v>3700</v>
      </c>
      <c r="AH260" s="2" t="s">
        <v>3701</v>
      </c>
      <c r="AI260" s="2" t="s">
        <v>3702</v>
      </c>
      <c r="AJ260" s="2" t="s">
        <v>3703</v>
      </c>
      <c r="AK260" s="2" t="s">
        <v>3704</v>
      </c>
      <c r="AL260" s="2" t="s">
        <v>172</v>
      </c>
      <c r="AM260" s="2" t="s">
        <v>3705</v>
      </c>
      <c r="AN260" s="2" t="s">
        <v>3706</v>
      </c>
      <c r="AO260" s="2" t="s">
        <v>3707</v>
      </c>
      <c r="AP260" s="2" t="s">
        <v>233</v>
      </c>
      <c r="AQ260" s="2" t="s">
        <v>3708</v>
      </c>
      <c r="AR260" s="2" t="s">
        <v>3701</v>
      </c>
      <c r="AS260" s="2" t="s">
        <v>3923</v>
      </c>
      <c r="AT260" s="2" t="s">
        <v>79</v>
      </c>
      <c r="AU260" s="2" t="s">
        <v>79</v>
      </c>
      <c r="AV260" s="2" t="s">
        <v>79</v>
      </c>
      <c r="AW260" s="2" t="s">
        <v>79</v>
      </c>
      <c r="AX260" s="2" t="s">
        <v>79</v>
      </c>
      <c r="AY260" s="2" t="s">
        <v>79</v>
      </c>
      <c r="AZ260" s="2" t="s">
        <v>79</v>
      </c>
      <c r="BA260" s="2" t="s">
        <v>79</v>
      </c>
      <c r="BB260" s="2" t="s">
        <v>79</v>
      </c>
      <c r="BC260" s="2" t="s">
        <v>79</v>
      </c>
      <c r="BD260" s="2" t="s">
        <v>79</v>
      </c>
      <c r="BE260" s="2" t="s">
        <v>79</v>
      </c>
      <c r="BF260" s="2" t="s">
        <v>79</v>
      </c>
      <c r="BG260" s="2" t="s">
        <v>79</v>
      </c>
      <c r="BH260" s="2" t="s">
        <v>79</v>
      </c>
      <c r="BI260" s="2" t="s">
        <v>79</v>
      </c>
      <c r="BJ260" s="2" t="s">
        <v>3709</v>
      </c>
      <c r="BK260" s="2" t="s">
        <v>3710</v>
      </c>
      <c r="BL260" s="2" t="s">
        <v>172</v>
      </c>
      <c r="BM260" s="2" t="s">
        <v>99</v>
      </c>
      <c r="BN260" s="2" t="s">
        <v>3711</v>
      </c>
      <c r="BO260" s="2" t="s">
        <v>3712</v>
      </c>
      <c r="BP260" s="2" t="s">
        <v>122</v>
      </c>
      <c r="BQ260" s="2" t="s">
        <v>99</v>
      </c>
      <c r="BR260" s="2" t="s">
        <v>3713</v>
      </c>
      <c r="BS260" s="2" t="s">
        <v>79</v>
      </c>
      <c r="BT260" s="2" t="s">
        <v>3701</v>
      </c>
      <c r="BU260" s="2" t="s">
        <v>3714</v>
      </c>
      <c r="BV260" s="2" t="s">
        <v>1407</v>
      </c>
      <c r="BW260" s="2" t="s">
        <v>105</v>
      </c>
      <c r="BX260" s="2" t="s">
        <v>106</v>
      </c>
      <c r="BY260" s="2">
        <v>86</v>
      </c>
      <c r="BZ260" s="2">
        <v>75</v>
      </c>
      <c r="CA260" s="2">
        <v>3000000</v>
      </c>
      <c r="CB260" s="2">
        <v>0</v>
      </c>
      <c r="CC260" s="2">
        <v>5</v>
      </c>
      <c r="CD260" s="3">
        <f>_xlfn.IFNA(VLOOKUP(M260,Sheet1!$B$4:$D$10,2,FALSE),"")</f>
        <v>13</v>
      </c>
      <c r="CE260" s="3">
        <f>_xlfn.IFNA(VLOOKUP(M260,Sheet1!$B$4:$D$10,3,FALSE),"")</f>
        <v>13</v>
      </c>
      <c r="CF260" s="3" t="str">
        <f t="shared" si="8"/>
        <v>lulus</v>
      </c>
      <c r="CG260" s="3" t="str">
        <f t="shared" si="9"/>
        <v>diterima</v>
      </c>
    </row>
    <row r="261" spans="1:85" s="3" customFormat="1" x14ac:dyDescent="0.25">
      <c r="A261" s="2">
        <v>8</v>
      </c>
      <c r="B261" s="2">
        <v>21310511</v>
      </c>
      <c r="C261" s="2" t="s">
        <v>3715</v>
      </c>
      <c r="D261" s="2" t="s">
        <v>3933</v>
      </c>
      <c r="E261" s="2" t="s">
        <v>76</v>
      </c>
      <c r="F261" s="2" t="s">
        <v>3602</v>
      </c>
      <c r="G261" s="2">
        <v>2101</v>
      </c>
      <c r="H261" s="2" t="s">
        <v>3920</v>
      </c>
      <c r="I261" s="2" t="s">
        <v>3909</v>
      </c>
      <c r="J261" s="2" t="str">
        <f>IF(AND(K261=0,L261=0)=TRUE,"",IF(AND(K261&gt;0,L261&gt;0)=TRUE,VLOOKUP(LEFT(L261,4)*1,[1]PRODI_2019!$D$2:$E$70,2,FALSE),M261))</f>
        <v>MANAJEMEN</v>
      </c>
      <c r="K261" s="2">
        <f>_xlfn.IFNA(VLOOKUP(B261,[2]Data!$J$2:$K$224,1,FALSE),0)</f>
        <v>21310511</v>
      </c>
      <c r="L261" s="2">
        <f>_xlfn.IFNA(VLOOKUP(B261,[2]Data!$J$2:$K$224,2,FALSE),0)</f>
        <v>5551210192</v>
      </c>
      <c r="M261" s="2" t="s">
        <v>3618</v>
      </c>
      <c r="N261" s="2" t="s">
        <v>79</v>
      </c>
      <c r="O261" s="2" t="s">
        <v>79</v>
      </c>
      <c r="P261" s="2" t="s">
        <v>3604</v>
      </c>
      <c r="Q261" s="2" t="s">
        <v>81</v>
      </c>
      <c r="R261" s="2" t="s">
        <v>82</v>
      </c>
      <c r="S261" s="2" t="s">
        <v>278</v>
      </c>
      <c r="T261" s="2" t="s">
        <v>3716</v>
      </c>
      <c r="U261" s="2" t="s">
        <v>138</v>
      </c>
      <c r="V261" s="2" t="s">
        <v>114</v>
      </c>
      <c r="W261" s="2">
        <v>2020</v>
      </c>
      <c r="X261" s="2">
        <v>45</v>
      </c>
      <c r="Y261" s="2">
        <v>70</v>
      </c>
      <c r="Z261" s="2">
        <v>86</v>
      </c>
      <c r="AA261" s="2"/>
      <c r="AB261" s="2"/>
      <c r="AC261" s="2"/>
      <c r="AD261" s="2" t="s">
        <v>3717</v>
      </c>
      <c r="AE261" s="2" t="s">
        <v>3718</v>
      </c>
      <c r="AF261" s="2" t="s">
        <v>941</v>
      </c>
      <c r="AG261" s="2" t="s">
        <v>3719</v>
      </c>
      <c r="AH261" s="2" t="s">
        <v>3720</v>
      </c>
      <c r="AI261" s="2" t="s">
        <v>3721</v>
      </c>
      <c r="AJ261" s="2" t="s">
        <v>3722</v>
      </c>
      <c r="AK261" s="2" t="s">
        <v>3723</v>
      </c>
      <c r="AL261" s="2" t="s">
        <v>79</v>
      </c>
      <c r="AM261" s="2" t="s">
        <v>79</v>
      </c>
      <c r="AN261" s="2" t="s">
        <v>79</v>
      </c>
      <c r="AO261" s="2" t="s">
        <v>79</v>
      </c>
      <c r="AP261" s="2" t="s">
        <v>233</v>
      </c>
      <c r="AQ261" s="2" t="s">
        <v>3724</v>
      </c>
      <c r="AR261" s="2" t="s">
        <v>3720</v>
      </c>
      <c r="AS261" s="2" t="s">
        <v>3923</v>
      </c>
      <c r="AT261" s="2" t="s">
        <v>79</v>
      </c>
      <c r="AU261" s="2" t="s">
        <v>79</v>
      </c>
      <c r="AV261" s="2" t="s">
        <v>79</v>
      </c>
      <c r="AW261" s="2" t="s">
        <v>79</v>
      </c>
      <c r="AX261" s="2" t="s">
        <v>79</v>
      </c>
      <c r="AY261" s="2" t="s">
        <v>79</v>
      </c>
      <c r="AZ261" s="2" t="s">
        <v>79</v>
      </c>
      <c r="BA261" s="2" t="s">
        <v>79</v>
      </c>
      <c r="BB261" s="2" t="s">
        <v>79</v>
      </c>
      <c r="BC261" s="2" t="s">
        <v>79</v>
      </c>
      <c r="BD261" s="2" t="s">
        <v>79</v>
      </c>
      <c r="BE261" s="2" t="s">
        <v>79</v>
      </c>
      <c r="BF261" s="2" t="s">
        <v>79</v>
      </c>
      <c r="BG261" s="2" t="s">
        <v>79</v>
      </c>
      <c r="BH261" s="2" t="s">
        <v>79</v>
      </c>
      <c r="BI261" s="2" t="s">
        <v>79</v>
      </c>
      <c r="BJ261" s="2" t="s">
        <v>123</v>
      </c>
      <c r="BK261" s="2" t="s">
        <v>3725</v>
      </c>
      <c r="BL261" s="2" t="s">
        <v>122</v>
      </c>
      <c r="BM261" s="2" t="s">
        <v>127</v>
      </c>
      <c r="BN261" s="2" t="s">
        <v>3726</v>
      </c>
      <c r="BO261" s="2" t="s">
        <v>3727</v>
      </c>
      <c r="BP261" s="2" t="s">
        <v>172</v>
      </c>
      <c r="BQ261" s="2" t="s">
        <v>99</v>
      </c>
      <c r="BR261" s="2" t="s">
        <v>3728</v>
      </c>
      <c r="BS261" s="2" t="s">
        <v>79</v>
      </c>
      <c r="BT261" s="2" t="s">
        <v>212</v>
      </c>
      <c r="BU261" s="2" t="s">
        <v>3729</v>
      </c>
      <c r="BV261" s="2" t="s">
        <v>1119</v>
      </c>
      <c r="BW261" s="2" t="s">
        <v>210</v>
      </c>
      <c r="BX261" s="2" t="s">
        <v>177</v>
      </c>
      <c r="BY261" s="2">
        <v>60</v>
      </c>
      <c r="BZ261" s="2">
        <v>28</v>
      </c>
      <c r="CA261" s="2">
        <v>0</v>
      </c>
      <c r="CB261" s="2">
        <v>5000000</v>
      </c>
      <c r="CC261" s="2">
        <v>3</v>
      </c>
      <c r="CD261" s="3">
        <f>_xlfn.IFNA(VLOOKUP(M261,Sheet1!$B$4:$D$10,2,FALSE),"")</f>
        <v>13</v>
      </c>
      <c r="CE261" s="3">
        <f>_xlfn.IFNA(VLOOKUP(M261,Sheet1!$B$4:$D$10,3,FALSE),"")</f>
        <v>13</v>
      </c>
      <c r="CF261" s="3" t="str">
        <f t="shared" si="8"/>
        <v>lulus</v>
      </c>
      <c r="CG261" s="3" t="str">
        <f t="shared" si="9"/>
        <v>diterima</v>
      </c>
    </row>
    <row r="262" spans="1:85" s="3" customFormat="1" x14ac:dyDescent="0.25">
      <c r="A262" s="2">
        <v>9</v>
      </c>
      <c r="B262" s="2">
        <v>21310562</v>
      </c>
      <c r="C262" s="2" t="s">
        <v>3730</v>
      </c>
      <c r="D262" s="2" t="s">
        <v>3933</v>
      </c>
      <c r="E262" s="2" t="s">
        <v>76</v>
      </c>
      <c r="F262" s="2" t="s">
        <v>3602</v>
      </c>
      <c r="G262" s="2">
        <v>2101</v>
      </c>
      <c r="H262" s="2" t="s">
        <v>3920</v>
      </c>
      <c r="I262" s="2" t="s">
        <v>3909</v>
      </c>
      <c r="J262" s="2" t="str">
        <f>IF(AND(K262=0,L262=0)=TRUE,"",IF(AND(K262&gt;0,L262&gt;0)=TRUE,VLOOKUP(LEFT(L262,4)*1,[1]PRODI_2019!$D$2:$E$70,2,FALSE),M262))</f>
        <v>MANAJEMEN</v>
      </c>
      <c r="K262" s="2">
        <f>_xlfn.IFNA(VLOOKUP(B262,[2]Data!$J$2:$K$224,1,FALSE),0)</f>
        <v>21310562</v>
      </c>
      <c r="L262" s="2">
        <f>_xlfn.IFNA(VLOOKUP(B262,[2]Data!$J$2:$K$224,2,FALSE),0)</f>
        <v>5551210194</v>
      </c>
      <c r="M262" s="2" t="s">
        <v>3618</v>
      </c>
      <c r="N262" s="2" t="s">
        <v>79</v>
      </c>
      <c r="O262" s="2" t="s">
        <v>79</v>
      </c>
      <c r="P262" s="2" t="s">
        <v>3604</v>
      </c>
      <c r="Q262" s="2" t="s">
        <v>81</v>
      </c>
      <c r="R262" s="2" t="s">
        <v>82</v>
      </c>
      <c r="S262" s="2" t="s">
        <v>339</v>
      </c>
      <c r="T262" s="2" t="s">
        <v>3731</v>
      </c>
      <c r="U262" s="2" t="s">
        <v>160</v>
      </c>
      <c r="V262" s="2" t="s">
        <v>161</v>
      </c>
      <c r="W262" s="2">
        <v>2018</v>
      </c>
      <c r="X262" s="2">
        <v>55</v>
      </c>
      <c r="Y262" s="2">
        <v>64</v>
      </c>
      <c r="Z262" s="2">
        <v>64</v>
      </c>
      <c r="AA262" s="2"/>
      <c r="AB262" s="2"/>
      <c r="AC262" s="2"/>
      <c r="AD262" s="2" t="s">
        <v>3732</v>
      </c>
      <c r="AE262" s="2" t="s">
        <v>79</v>
      </c>
      <c r="AF262" s="2" t="s">
        <v>3733</v>
      </c>
      <c r="AG262" s="2" t="s">
        <v>3734</v>
      </c>
      <c r="AH262" s="2" t="s">
        <v>546</v>
      </c>
      <c r="AI262" s="2" t="s">
        <v>3735</v>
      </c>
      <c r="AJ262" s="2" t="s">
        <v>3736</v>
      </c>
      <c r="AK262" s="2" t="s">
        <v>3737</v>
      </c>
      <c r="AL262" s="2" t="s">
        <v>79</v>
      </c>
      <c r="AM262" s="2" t="s">
        <v>79</v>
      </c>
      <c r="AN262" s="2" t="s">
        <v>79</v>
      </c>
      <c r="AO262" s="2" t="s">
        <v>79</v>
      </c>
      <c r="AP262" s="2" t="s">
        <v>286</v>
      </c>
      <c r="AQ262" s="2" t="s">
        <v>122</v>
      </c>
      <c r="AR262" s="2" t="s">
        <v>122</v>
      </c>
      <c r="AS262" s="2" t="s">
        <v>86</v>
      </c>
      <c r="AT262" s="2" t="s">
        <v>79</v>
      </c>
      <c r="AU262" s="2" t="s">
        <v>79</v>
      </c>
      <c r="AV262" s="2" t="s">
        <v>79</v>
      </c>
      <c r="AW262" s="2" t="s">
        <v>79</v>
      </c>
      <c r="AX262" s="2" t="s">
        <v>79</v>
      </c>
      <c r="AY262" s="2" t="s">
        <v>79</v>
      </c>
      <c r="AZ262" s="2" t="s">
        <v>79</v>
      </c>
      <c r="BA262" s="2" t="s">
        <v>79</v>
      </c>
      <c r="BB262" s="2" t="s">
        <v>79</v>
      </c>
      <c r="BC262" s="2" t="s">
        <v>79</v>
      </c>
      <c r="BD262" s="2" t="s">
        <v>79</v>
      </c>
      <c r="BE262" s="2" t="s">
        <v>79</v>
      </c>
      <c r="BF262" s="2" t="s">
        <v>79</v>
      </c>
      <c r="BG262" s="2" t="s">
        <v>79</v>
      </c>
      <c r="BH262" s="2" t="s">
        <v>79</v>
      </c>
      <c r="BI262" s="2" t="s">
        <v>79</v>
      </c>
      <c r="BJ262" s="2" t="s">
        <v>3738</v>
      </c>
      <c r="BK262" s="2" t="s">
        <v>3739</v>
      </c>
      <c r="BL262" s="2" t="s">
        <v>190</v>
      </c>
      <c r="BM262" s="2" t="s">
        <v>127</v>
      </c>
      <c r="BN262" s="2" t="s">
        <v>3740</v>
      </c>
      <c r="BO262" s="2" t="s">
        <v>3741</v>
      </c>
      <c r="BP262" s="2" t="s">
        <v>130</v>
      </c>
      <c r="BQ262" s="2" t="s">
        <v>272</v>
      </c>
      <c r="BR262" s="2" t="s">
        <v>3742</v>
      </c>
      <c r="BS262" s="2" t="s">
        <v>79</v>
      </c>
      <c r="BT262" s="2" t="s">
        <v>546</v>
      </c>
      <c r="BU262" s="2" t="s">
        <v>3743</v>
      </c>
      <c r="BV262" s="2" t="s">
        <v>1574</v>
      </c>
      <c r="BW262" s="2" t="s">
        <v>105</v>
      </c>
      <c r="BX262" s="2" t="s">
        <v>540</v>
      </c>
      <c r="BY262" s="2">
        <v>200</v>
      </c>
      <c r="BZ262" s="2">
        <v>250</v>
      </c>
      <c r="CA262" s="2">
        <v>5000000</v>
      </c>
      <c r="CB262" s="2">
        <v>5000000</v>
      </c>
      <c r="CC262" s="2">
        <v>3</v>
      </c>
      <c r="CD262" s="3">
        <f>_xlfn.IFNA(VLOOKUP(M262,Sheet1!$B$4:$D$10,2,FALSE),"")</f>
        <v>13</v>
      </c>
      <c r="CE262" s="3">
        <f>_xlfn.IFNA(VLOOKUP(M262,Sheet1!$B$4:$D$10,3,FALSE),"")</f>
        <v>13</v>
      </c>
      <c r="CF262" s="3" t="str">
        <f t="shared" si="8"/>
        <v>lulus</v>
      </c>
      <c r="CG262" s="3" t="str">
        <f t="shared" si="9"/>
        <v>diterima</v>
      </c>
    </row>
    <row r="263" spans="1:85" s="3" customFormat="1" x14ac:dyDescent="0.25">
      <c r="A263" s="2">
        <v>10</v>
      </c>
      <c r="B263" s="2">
        <v>21310593</v>
      </c>
      <c r="C263" s="2" t="s">
        <v>3744</v>
      </c>
      <c r="D263" s="2" t="s">
        <v>3933</v>
      </c>
      <c r="E263" s="2" t="s">
        <v>76</v>
      </c>
      <c r="F263" s="2" t="s">
        <v>3602</v>
      </c>
      <c r="G263" s="2">
        <v>2101</v>
      </c>
      <c r="H263" s="2" t="s">
        <v>3920</v>
      </c>
      <c r="I263" s="2" t="s">
        <v>3909</v>
      </c>
      <c r="J263" s="2" t="str">
        <f>IF(AND(K263=0,L263=0)=TRUE,"",IF(AND(K263&gt;0,L263&gt;0)=TRUE,VLOOKUP(LEFT(L263,4)*1,[1]PRODI_2019!$D$2:$E$70,2,FALSE),M263))</f>
        <v>AKUNTANSI</v>
      </c>
      <c r="K263" s="2">
        <f>_xlfn.IFNA(VLOOKUP(B263,[2]Data!$J$2:$K$224,1,FALSE),0)</f>
        <v>21310593</v>
      </c>
      <c r="L263" s="2">
        <f>_xlfn.IFNA(VLOOKUP(B263,[2]Data!$J$2:$K$224,2,FALSE),0)</f>
        <v>5552210161</v>
      </c>
      <c r="M263" s="2" t="s">
        <v>3603</v>
      </c>
      <c r="N263" s="2" t="s">
        <v>79</v>
      </c>
      <c r="O263" s="2" t="s">
        <v>79</v>
      </c>
      <c r="P263" s="2" t="s">
        <v>3604</v>
      </c>
      <c r="Q263" s="2" t="s">
        <v>81</v>
      </c>
      <c r="R263" s="2" t="s">
        <v>82</v>
      </c>
      <c r="S263" s="2" t="s">
        <v>278</v>
      </c>
      <c r="T263" s="2" t="s">
        <v>3745</v>
      </c>
      <c r="U263" s="2" t="s">
        <v>160</v>
      </c>
      <c r="V263" s="2" t="s">
        <v>114</v>
      </c>
      <c r="W263" s="2">
        <v>2018</v>
      </c>
      <c r="X263" s="2"/>
      <c r="Y263" s="2"/>
      <c r="Z263" s="2"/>
      <c r="AA263" s="2"/>
      <c r="AB263" s="2"/>
      <c r="AC263" s="2"/>
      <c r="AD263" s="2" t="s">
        <v>3746</v>
      </c>
      <c r="AE263" s="2" t="s">
        <v>79</v>
      </c>
      <c r="AF263" s="2" t="s">
        <v>3747</v>
      </c>
      <c r="AG263" s="2" t="s">
        <v>3748</v>
      </c>
      <c r="AH263" s="2" t="s">
        <v>972</v>
      </c>
      <c r="AI263" s="2" t="s">
        <v>3749</v>
      </c>
      <c r="AJ263" s="2" t="s">
        <v>3750</v>
      </c>
      <c r="AK263" s="2" t="s">
        <v>3751</v>
      </c>
      <c r="AL263" s="2" t="s">
        <v>79</v>
      </c>
      <c r="AM263" s="2" t="s">
        <v>79</v>
      </c>
      <c r="AN263" s="2" t="s">
        <v>79</v>
      </c>
      <c r="AO263" s="2" t="s">
        <v>79</v>
      </c>
      <c r="AP263" s="2" t="s">
        <v>145</v>
      </c>
      <c r="AQ263" s="2" t="s">
        <v>3752</v>
      </c>
      <c r="AR263" s="2" t="s">
        <v>972</v>
      </c>
      <c r="AS263" s="2" t="s">
        <v>3924</v>
      </c>
      <c r="AT263" s="2" t="s">
        <v>79</v>
      </c>
      <c r="AU263" s="2" t="s">
        <v>79</v>
      </c>
      <c r="AV263" s="2" t="s">
        <v>79</v>
      </c>
      <c r="AW263" s="2" t="s">
        <v>79</v>
      </c>
      <c r="AX263" s="2" t="s">
        <v>79</v>
      </c>
      <c r="AY263" s="2" t="s">
        <v>79</v>
      </c>
      <c r="AZ263" s="2" t="s">
        <v>79</v>
      </c>
      <c r="BA263" s="2" t="s">
        <v>79</v>
      </c>
      <c r="BB263" s="2" t="s">
        <v>79</v>
      </c>
      <c r="BC263" s="2" t="s">
        <v>79</v>
      </c>
      <c r="BD263" s="2" t="s">
        <v>79</v>
      </c>
      <c r="BE263" s="2" t="s">
        <v>79</v>
      </c>
      <c r="BF263" s="2" t="s">
        <v>79</v>
      </c>
      <c r="BG263" s="2" t="s">
        <v>79</v>
      </c>
      <c r="BH263" s="2" t="s">
        <v>79</v>
      </c>
      <c r="BI263" s="2" t="s">
        <v>79</v>
      </c>
      <c r="BJ263" s="2" t="s">
        <v>3753</v>
      </c>
      <c r="BK263" s="2" t="s">
        <v>3754</v>
      </c>
      <c r="BL263" s="2" t="s">
        <v>172</v>
      </c>
      <c r="BM263" s="2" t="s">
        <v>127</v>
      </c>
      <c r="BN263" s="2" t="s">
        <v>3755</v>
      </c>
      <c r="BO263" s="2" t="s">
        <v>3756</v>
      </c>
      <c r="BP263" s="2" t="s">
        <v>214</v>
      </c>
      <c r="BQ263" s="2" t="s">
        <v>272</v>
      </c>
      <c r="BR263" s="2" t="s">
        <v>3746</v>
      </c>
      <c r="BS263" s="2" t="s">
        <v>79</v>
      </c>
      <c r="BT263" s="2" t="s">
        <v>972</v>
      </c>
      <c r="BU263" s="2" t="s">
        <v>3757</v>
      </c>
      <c r="BV263" s="2" t="s">
        <v>1063</v>
      </c>
      <c r="BW263" s="2" t="s">
        <v>105</v>
      </c>
      <c r="BX263" s="2" t="s">
        <v>134</v>
      </c>
      <c r="BY263" s="2">
        <v>126</v>
      </c>
      <c r="BZ263" s="2">
        <v>45</v>
      </c>
      <c r="CA263" s="2">
        <v>11500000</v>
      </c>
      <c r="CB263" s="2">
        <v>3000000</v>
      </c>
      <c r="CC263" s="2">
        <v>2</v>
      </c>
      <c r="CD263" s="3">
        <f>_xlfn.IFNA(VLOOKUP(M263,Sheet1!$B$4:$D$10,2,FALSE),"")</f>
        <v>8</v>
      </c>
      <c r="CE263" s="3">
        <f>_xlfn.IFNA(VLOOKUP(M263,Sheet1!$B$4:$D$10,3,FALSE),"")</f>
        <v>8</v>
      </c>
      <c r="CF263" s="3" t="str">
        <f t="shared" si="8"/>
        <v>lulus</v>
      </c>
      <c r="CG263" s="3" t="str">
        <f t="shared" si="9"/>
        <v>diterima</v>
      </c>
    </row>
    <row r="264" spans="1:85" s="3" customFormat="1" x14ac:dyDescent="0.25">
      <c r="A264" s="2">
        <v>11</v>
      </c>
      <c r="B264" s="2">
        <v>21317632</v>
      </c>
      <c r="C264" s="2" t="s">
        <v>3758</v>
      </c>
      <c r="D264" s="2" t="s">
        <v>3933</v>
      </c>
      <c r="E264" s="2" t="s">
        <v>76</v>
      </c>
      <c r="F264" s="2" t="s">
        <v>3602</v>
      </c>
      <c r="G264" s="2">
        <v>2101</v>
      </c>
      <c r="H264" s="2" t="s">
        <v>3920</v>
      </c>
      <c r="I264" s="2" t="s">
        <v>3909</v>
      </c>
      <c r="J264" s="2" t="str">
        <f>IF(AND(K264=0,L264=0)=TRUE,"",IF(AND(K264&gt;0,L264&gt;0)=TRUE,VLOOKUP(LEFT(L264,4)*1,[1]PRODI_2019!$D$2:$E$70,2,FALSE),M264))</f>
        <v>AKUNTANSI</v>
      </c>
      <c r="K264" s="2">
        <f>_xlfn.IFNA(VLOOKUP(B264,[2]Data!$J$2:$K$224,1,FALSE),0)</f>
        <v>21317632</v>
      </c>
      <c r="L264" s="2">
        <f>_xlfn.IFNA(VLOOKUP(B264,[2]Data!$J$2:$K$224,2,FALSE),0)</f>
        <v>5552210164</v>
      </c>
      <c r="M264" s="2" t="s">
        <v>3603</v>
      </c>
      <c r="N264" s="2" t="s">
        <v>79</v>
      </c>
      <c r="O264" s="2" t="s">
        <v>79</v>
      </c>
      <c r="P264" s="2" t="s">
        <v>3604</v>
      </c>
      <c r="Q264" s="2" t="s">
        <v>81</v>
      </c>
      <c r="R264" s="2" t="s">
        <v>82</v>
      </c>
      <c r="S264" s="2" t="s">
        <v>242</v>
      </c>
      <c r="T264" s="2" t="s">
        <v>3759</v>
      </c>
      <c r="U264" s="2" t="s">
        <v>160</v>
      </c>
      <c r="V264" s="2" t="s">
        <v>161</v>
      </c>
      <c r="W264" s="2">
        <v>2018</v>
      </c>
      <c r="X264" s="2">
        <v>75</v>
      </c>
      <c r="Y264" s="2">
        <v>78</v>
      </c>
      <c r="Z264" s="2">
        <v>84</v>
      </c>
      <c r="AA264" s="2"/>
      <c r="AB264" s="2"/>
      <c r="AC264" s="2"/>
      <c r="AD264" s="2" t="s">
        <v>3760</v>
      </c>
      <c r="AE264" s="2" t="s">
        <v>3760</v>
      </c>
      <c r="AF264" s="2" t="s">
        <v>3761</v>
      </c>
      <c r="AG264" s="2" t="s">
        <v>373</v>
      </c>
      <c r="AH264" s="2" t="s">
        <v>212</v>
      </c>
      <c r="AI264" s="2" t="s">
        <v>3762</v>
      </c>
      <c r="AJ264" s="2" t="s">
        <v>3763</v>
      </c>
      <c r="AK264" s="2" t="s">
        <v>3764</v>
      </c>
      <c r="AL264" s="2" t="s">
        <v>79</v>
      </c>
      <c r="AM264" s="2" t="s">
        <v>79</v>
      </c>
      <c r="AN264" s="2" t="s">
        <v>79</v>
      </c>
      <c r="AO264" s="2" t="s">
        <v>79</v>
      </c>
      <c r="AP264" s="2" t="s">
        <v>145</v>
      </c>
      <c r="AQ264" s="2" t="s">
        <v>211</v>
      </c>
      <c r="AR264" s="2" t="s">
        <v>212</v>
      </c>
      <c r="AS264" s="2" t="s">
        <v>3305</v>
      </c>
      <c r="AT264" s="2" t="s">
        <v>79</v>
      </c>
      <c r="AU264" s="2" t="s">
        <v>79</v>
      </c>
      <c r="AV264" s="2" t="s">
        <v>79</v>
      </c>
      <c r="AW264" s="2" t="s">
        <v>79</v>
      </c>
      <c r="AX264" s="2" t="s">
        <v>79</v>
      </c>
      <c r="AY264" s="2" t="s">
        <v>79</v>
      </c>
      <c r="AZ264" s="2" t="s">
        <v>79</v>
      </c>
      <c r="BA264" s="2" t="s">
        <v>79</v>
      </c>
      <c r="BB264" s="2" t="s">
        <v>79</v>
      </c>
      <c r="BC264" s="2" t="s">
        <v>79</v>
      </c>
      <c r="BD264" s="2" t="s">
        <v>79</v>
      </c>
      <c r="BE264" s="2" t="s">
        <v>79</v>
      </c>
      <c r="BF264" s="2" t="s">
        <v>79</v>
      </c>
      <c r="BG264" s="2" t="s">
        <v>79</v>
      </c>
      <c r="BH264" s="2" t="s">
        <v>79</v>
      </c>
      <c r="BI264" s="2" t="s">
        <v>79</v>
      </c>
      <c r="BJ264" s="2" t="s">
        <v>3765</v>
      </c>
      <c r="BK264" s="2" t="s">
        <v>3766</v>
      </c>
      <c r="BL264" s="2" t="s">
        <v>172</v>
      </c>
      <c r="BM264" s="2" t="s">
        <v>127</v>
      </c>
      <c r="BN264" s="2" t="s">
        <v>3767</v>
      </c>
      <c r="BO264" s="2" t="s">
        <v>3768</v>
      </c>
      <c r="BP264" s="2" t="s">
        <v>122</v>
      </c>
      <c r="BQ264" s="2" t="s">
        <v>127</v>
      </c>
      <c r="BR264" s="2" t="s">
        <v>3760</v>
      </c>
      <c r="BS264" s="2" t="s">
        <v>79</v>
      </c>
      <c r="BT264" s="2" t="s">
        <v>212</v>
      </c>
      <c r="BU264" s="2" t="s">
        <v>3769</v>
      </c>
      <c r="BV264" s="2" t="s">
        <v>1306</v>
      </c>
      <c r="BW264" s="2" t="s">
        <v>105</v>
      </c>
      <c r="BX264" s="2" t="s">
        <v>540</v>
      </c>
      <c r="BY264" s="2">
        <v>120</v>
      </c>
      <c r="BZ264" s="2">
        <v>70</v>
      </c>
      <c r="CA264" s="2">
        <v>15000000</v>
      </c>
      <c r="CB264" s="2">
        <v>0</v>
      </c>
      <c r="CC264" s="2">
        <v>3</v>
      </c>
      <c r="CD264" s="3">
        <f>_xlfn.IFNA(VLOOKUP(M264,Sheet1!$B$4:$D$10,2,FALSE),"")</f>
        <v>8</v>
      </c>
      <c r="CE264" s="3">
        <f>_xlfn.IFNA(VLOOKUP(M264,Sheet1!$B$4:$D$10,3,FALSE),"")</f>
        <v>8</v>
      </c>
      <c r="CF264" s="3" t="str">
        <f t="shared" si="8"/>
        <v>lulus</v>
      </c>
      <c r="CG264" s="3" t="str">
        <f t="shared" si="9"/>
        <v>diterima</v>
      </c>
    </row>
    <row r="265" spans="1:85" s="3" customFormat="1" x14ac:dyDescent="0.25">
      <c r="A265" s="2">
        <v>12</v>
      </c>
      <c r="B265" s="2">
        <v>21317730</v>
      </c>
      <c r="C265" s="2" t="s">
        <v>3770</v>
      </c>
      <c r="D265" s="2" t="s">
        <v>3933</v>
      </c>
      <c r="E265" s="2" t="s">
        <v>76</v>
      </c>
      <c r="F265" s="2" t="s">
        <v>3602</v>
      </c>
      <c r="G265" s="2">
        <v>2101</v>
      </c>
      <c r="H265" s="2" t="s">
        <v>3920</v>
      </c>
      <c r="I265" s="2" t="s">
        <v>3909</v>
      </c>
      <c r="J265" s="2" t="str">
        <f>IF(AND(K265=0,L265=0)=TRUE,"",IF(AND(K265&gt;0,L265&gt;0)=TRUE,VLOOKUP(LEFT(L265,4)*1,[1]PRODI_2019!$D$2:$E$70,2,FALSE),M265))</f>
        <v>MANAJEMEN</v>
      </c>
      <c r="K265" s="2">
        <f>_xlfn.IFNA(VLOOKUP(B265,[2]Data!$J$2:$K$224,1,FALSE),0)</f>
        <v>21317730</v>
      </c>
      <c r="L265" s="2">
        <f>_xlfn.IFNA(VLOOKUP(B265,[2]Data!$J$2:$K$224,2,FALSE),0)</f>
        <v>5551210188</v>
      </c>
      <c r="M265" s="2" t="s">
        <v>3618</v>
      </c>
      <c r="N265" s="2" t="s">
        <v>79</v>
      </c>
      <c r="O265" s="2" t="s">
        <v>79</v>
      </c>
      <c r="P265" s="2" t="s">
        <v>3604</v>
      </c>
      <c r="Q265" s="2" t="s">
        <v>81</v>
      </c>
      <c r="R265" s="2" t="s">
        <v>82</v>
      </c>
      <c r="S265" s="2" t="s">
        <v>221</v>
      </c>
      <c r="T265" s="2" t="s">
        <v>3771</v>
      </c>
      <c r="U265" s="2" t="s">
        <v>160</v>
      </c>
      <c r="V265" s="2" t="s">
        <v>161</v>
      </c>
      <c r="W265" s="2">
        <v>2018</v>
      </c>
      <c r="X265" s="2">
        <v>32.5</v>
      </c>
      <c r="Y265" s="2">
        <v>68</v>
      </c>
      <c r="Z265" s="2">
        <v>74</v>
      </c>
      <c r="AA265" s="2"/>
      <c r="AB265" s="2"/>
      <c r="AC265" s="2"/>
      <c r="AD265" s="2" t="s">
        <v>3772</v>
      </c>
      <c r="AE265" s="2" t="s">
        <v>79</v>
      </c>
      <c r="AF265" s="2" t="s">
        <v>3773</v>
      </c>
      <c r="AG265" s="2" t="s">
        <v>206</v>
      </c>
      <c r="AH265" s="2" t="s">
        <v>165</v>
      </c>
      <c r="AI265" s="2" t="s">
        <v>3774</v>
      </c>
      <c r="AJ265" s="2" t="s">
        <v>3775</v>
      </c>
      <c r="AK265" s="2" t="s">
        <v>3776</v>
      </c>
      <c r="AL265" s="2" t="s">
        <v>79</v>
      </c>
      <c r="AM265" s="2" t="s">
        <v>79</v>
      </c>
      <c r="AN265" s="2" t="s">
        <v>79</v>
      </c>
      <c r="AO265" s="2" t="s">
        <v>79</v>
      </c>
      <c r="AP265" s="2" t="s">
        <v>286</v>
      </c>
      <c r="AQ265" s="2" t="s">
        <v>169</v>
      </c>
      <c r="AR265" s="2" t="s">
        <v>165</v>
      </c>
      <c r="AS265" s="2" t="s">
        <v>3305</v>
      </c>
      <c r="AT265" s="2" t="s">
        <v>79</v>
      </c>
      <c r="AU265" s="2" t="s">
        <v>79</v>
      </c>
      <c r="AV265" s="2" t="s">
        <v>79</v>
      </c>
      <c r="AW265" s="2" t="s">
        <v>79</v>
      </c>
      <c r="AX265" s="2" t="s">
        <v>79</v>
      </c>
      <c r="AY265" s="2" t="s">
        <v>79</v>
      </c>
      <c r="AZ265" s="2" t="s">
        <v>79</v>
      </c>
      <c r="BA265" s="2" t="s">
        <v>79</v>
      </c>
      <c r="BB265" s="2" t="s">
        <v>79</v>
      </c>
      <c r="BC265" s="2" t="s">
        <v>79</v>
      </c>
      <c r="BD265" s="2" t="s">
        <v>79</v>
      </c>
      <c r="BE265" s="2" t="s">
        <v>79</v>
      </c>
      <c r="BF265" s="2" t="s">
        <v>79</v>
      </c>
      <c r="BG265" s="2" t="s">
        <v>79</v>
      </c>
      <c r="BH265" s="2" t="s">
        <v>79</v>
      </c>
      <c r="BI265" s="2" t="s">
        <v>79</v>
      </c>
      <c r="BJ265" s="2" t="s">
        <v>3777</v>
      </c>
      <c r="BK265" s="2" t="s">
        <v>3778</v>
      </c>
      <c r="BL265" s="2" t="s">
        <v>962</v>
      </c>
      <c r="BM265" s="2" t="s">
        <v>99</v>
      </c>
      <c r="BN265" s="2" t="s">
        <v>3779</v>
      </c>
      <c r="BO265" s="2" t="s">
        <v>3780</v>
      </c>
      <c r="BP265" s="2" t="s">
        <v>739</v>
      </c>
      <c r="BQ265" s="2" t="s">
        <v>127</v>
      </c>
      <c r="BR265" s="2" t="s">
        <v>3781</v>
      </c>
      <c r="BS265" s="2" t="s">
        <v>79</v>
      </c>
      <c r="BT265" s="2" t="s">
        <v>165</v>
      </c>
      <c r="BU265" s="2" t="s">
        <v>3782</v>
      </c>
      <c r="BV265" s="2" t="s">
        <v>1341</v>
      </c>
      <c r="BW265" s="2" t="s">
        <v>105</v>
      </c>
      <c r="BX265" s="2" t="s">
        <v>134</v>
      </c>
      <c r="BY265" s="2">
        <v>60</v>
      </c>
      <c r="BZ265" s="2">
        <v>21</v>
      </c>
      <c r="CA265" s="2">
        <v>3405300</v>
      </c>
      <c r="CB265" s="2">
        <v>4669300</v>
      </c>
      <c r="CC265" s="2">
        <v>2</v>
      </c>
      <c r="CD265" s="3">
        <f>_xlfn.IFNA(VLOOKUP(M265,Sheet1!$B$4:$D$10,2,FALSE),"")</f>
        <v>13</v>
      </c>
      <c r="CE265" s="3">
        <f>_xlfn.IFNA(VLOOKUP(M265,Sheet1!$B$4:$D$10,3,FALSE),"")</f>
        <v>13</v>
      </c>
      <c r="CF265" s="3" t="str">
        <f t="shared" si="8"/>
        <v>lulus</v>
      </c>
      <c r="CG265" s="3" t="str">
        <f t="shared" si="9"/>
        <v>diterima</v>
      </c>
    </row>
    <row r="266" spans="1:85" s="3" customFormat="1" x14ac:dyDescent="0.25">
      <c r="A266" s="2">
        <v>13</v>
      </c>
      <c r="B266" s="2">
        <v>21317789</v>
      </c>
      <c r="C266" s="2" t="s">
        <v>3783</v>
      </c>
      <c r="D266" s="2" t="s">
        <v>3933</v>
      </c>
      <c r="E266" s="2" t="s">
        <v>76</v>
      </c>
      <c r="F266" s="2" t="s">
        <v>3602</v>
      </c>
      <c r="G266" s="2">
        <v>2101</v>
      </c>
      <c r="H266" s="2" t="s">
        <v>3920</v>
      </c>
      <c r="I266" s="2" t="s">
        <v>3909</v>
      </c>
      <c r="J266" s="2" t="str">
        <f>IF(AND(K266=0,L266=0)=TRUE,"",IF(AND(K266&gt;0,L266&gt;0)=TRUE,VLOOKUP(LEFT(L266,4)*1,[1]PRODI_2019!$D$2:$E$70,2,FALSE),M266))</f>
        <v>MANAJEMEN</v>
      </c>
      <c r="K266" s="2">
        <f>_xlfn.IFNA(VLOOKUP(B266,[2]Data!$J$2:$K$224,1,FALSE),0)</f>
        <v>21317789</v>
      </c>
      <c r="L266" s="2">
        <f>_xlfn.IFNA(VLOOKUP(B266,[2]Data!$J$2:$K$224,2,FALSE),0)</f>
        <v>5551210186</v>
      </c>
      <c r="M266" s="2" t="s">
        <v>3618</v>
      </c>
      <c r="N266" s="2" t="s">
        <v>79</v>
      </c>
      <c r="O266" s="2" t="s">
        <v>79</v>
      </c>
      <c r="P266" s="2" t="s">
        <v>3604</v>
      </c>
      <c r="Q266" s="2" t="s">
        <v>81</v>
      </c>
      <c r="R266" s="2" t="s">
        <v>82</v>
      </c>
      <c r="S266" s="2" t="s">
        <v>3784</v>
      </c>
      <c r="T266" s="2" t="s">
        <v>3785</v>
      </c>
      <c r="U266" s="2" t="s">
        <v>160</v>
      </c>
      <c r="V266" s="2" t="s">
        <v>161</v>
      </c>
      <c r="W266" s="2">
        <v>2018</v>
      </c>
      <c r="X266" s="2">
        <v>17</v>
      </c>
      <c r="Y266" s="2">
        <v>44</v>
      </c>
      <c r="Z266" s="2">
        <v>68</v>
      </c>
      <c r="AA266" s="2"/>
      <c r="AB266" s="2"/>
      <c r="AC266" s="2"/>
      <c r="AD266" s="2" t="s">
        <v>3786</v>
      </c>
      <c r="AE266" s="2" t="s">
        <v>3787</v>
      </c>
      <c r="AF266" s="2" t="s">
        <v>3788</v>
      </c>
      <c r="AG266" s="2" t="s">
        <v>3789</v>
      </c>
      <c r="AH266" s="2" t="s">
        <v>3790</v>
      </c>
      <c r="AI266" s="2" t="s">
        <v>3791</v>
      </c>
      <c r="AJ266" s="2" t="s">
        <v>3792</v>
      </c>
      <c r="AK266" s="2" t="s">
        <v>3793</v>
      </c>
      <c r="AL266" s="2" t="s">
        <v>79</v>
      </c>
      <c r="AM266" s="2" t="s">
        <v>79</v>
      </c>
      <c r="AN266" s="2" t="s">
        <v>79</v>
      </c>
      <c r="AO266" s="2" t="s">
        <v>79</v>
      </c>
      <c r="AP266" s="2" t="s">
        <v>145</v>
      </c>
      <c r="AQ266" s="2" t="s">
        <v>3794</v>
      </c>
      <c r="AR266" s="2" t="s">
        <v>3790</v>
      </c>
      <c r="AS266" s="2" t="s">
        <v>3924</v>
      </c>
      <c r="AT266" s="2" t="s">
        <v>79</v>
      </c>
      <c r="AU266" s="2" t="s">
        <v>79</v>
      </c>
      <c r="AV266" s="2" t="s">
        <v>79</v>
      </c>
      <c r="AW266" s="2" t="s">
        <v>79</v>
      </c>
      <c r="AX266" s="2" t="s">
        <v>79</v>
      </c>
      <c r="AY266" s="2" t="s">
        <v>79</v>
      </c>
      <c r="AZ266" s="2" t="s">
        <v>79</v>
      </c>
      <c r="BA266" s="2" t="s">
        <v>79</v>
      </c>
      <c r="BB266" s="2" t="s">
        <v>79</v>
      </c>
      <c r="BC266" s="2" t="s">
        <v>79</v>
      </c>
      <c r="BD266" s="2" t="s">
        <v>79</v>
      </c>
      <c r="BE266" s="2" t="s">
        <v>79</v>
      </c>
      <c r="BF266" s="2" t="s">
        <v>79</v>
      </c>
      <c r="BG266" s="2" t="s">
        <v>79</v>
      </c>
      <c r="BH266" s="2" t="s">
        <v>79</v>
      </c>
      <c r="BI266" s="2" t="s">
        <v>79</v>
      </c>
      <c r="BJ266" s="2" t="s">
        <v>3795</v>
      </c>
      <c r="BK266" s="2" t="s">
        <v>3796</v>
      </c>
      <c r="BL266" s="2" t="s">
        <v>98</v>
      </c>
      <c r="BM266" s="2" t="s">
        <v>152</v>
      </c>
      <c r="BN266" s="2" t="s">
        <v>3797</v>
      </c>
      <c r="BO266" s="2" t="s">
        <v>3798</v>
      </c>
      <c r="BP266" s="2" t="s">
        <v>122</v>
      </c>
      <c r="BQ266" s="2" t="s">
        <v>102</v>
      </c>
      <c r="BR266" s="2" t="s">
        <v>3799</v>
      </c>
      <c r="BS266" s="2" t="s">
        <v>79</v>
      </c>
      <c r="BT266" s="2" t="s">
        <v>3790</v>
      </c>
      <c r="BU266" s="2" t="s">
        <v>3800</v>
      </c>
      <c r="BV266" s="2" t="s">
        <v>1341</v>
      </c>
      <c r="BW266" s="2" t="s">
        <v>105</v>
      </c>
      <c r="BX266" s="2" t="s">
        <v>106</v>
      </c>
      <c r="BY266" s="2">
        <v>100</v>
      </c>
      <c r="BZ266" s="2">
        <v>64</v>
      </c>
      <c r="CA266" s="2">
        <v>1000000</v>
      </c>
      <c r="CB266" s="2">
        <v>0</v>
      </c>
      <c r="CC266" s="2">
        <v>4</v>
      </c>
      <c r="CD266" s="3">
        <f>_xlfn.IFNA(VLOOKUP(M266,Sheet1!$B$4:$D$10,2,FALSE),"")</f>
        <v>13</v>
      </c>
      <c r="CE266" s="3">
        <f>_xlfn.IFNA(VLOOKUP(M266,Sheet1!$B$4:$D$10,3,FALSE),"")</f>
        <v>13</v>
      </c>
      <c r="CF266" s="3" t="str">
        <f t="shared" si="8"/>
        <v>lulus</v>
      </c>
      <c r="CG266" s="3" t="str">
        <f t="shared" si="9"/>
        <v>diterima</v>
      </c>
    </row>
    <row r="267" spans="1:85" s="3" customFormat="1" x14ac:dyDescent="0.25">
      <c r="A267" s="2">
        <v>14</v>
      </c>
      <c r="B267" s="2">
        <v>21317857</v>
      </c>
      <c r="C267" s="2" t="s">
        <v>3801</v>
      </c>
      <c r="D267" s="2" t="s">
        <v>3933</v>
      </c>
      <c r="E267" s="2" t="s">
        <v>76</v>
      </c>
      <c r="F267" s="2" t="s">
        <v>3602</v>
      </c>
      <c r="G267" s="2">
        <v>2101</v>
      </c>
      <c r="H267" s="2" t="s">
        <v>3920</v>
      </c>
      <c r="I267" s="2" t="s">
        <v>3909</v>
      </c>
      <c r="J267" s="2" t="str">
        <f>IF(AND(K267=0,L267=0)=TRUE,"",IF(AND(K267&gt;0,L267&gt;0)=TRUE,VLOOKUP(LEFT(L267,4)*1,[1]PRODI_2019!$D$2:$E$70,2,FALSE),M267))</f>
        <v>AKUNTANSI</v>
      </c>
      <c r="K267" s="2">
        <f>_xlfn.IFNA(VLOOKUP(B267,[2]Data!$J$2:$K$224,1,FALSE),0)</f>
        <v>21317857</v>
      </c>
      <c r="L267" s="2">
        <f>_xlfn.IFNA(VLOOKUP(B267,[2]Data!$J$2:$K$224,2,FALSE),0)</f>
        <v>5552210165</v>
      </c>
      <c r="M267" s="2" t="s">
        <v>3603</v>
      </c>
      <c r="N267" s="2" t="s">
        <v>79</v>
      </c>
      <c r="O267" s="2" t="s">
        <v>79</v>
      </c>
      <c r="P267" s="2" t="s">
        <v>3604</v>
      </c>
      <c r="Q267" s="2" t="s">
        <v>81</v>
      </c>
      <c r="R267" s="2" t="s">
        <v>82</v>
      </c>
      <c r="S267" s="2" t="s">
        <v>3802</v>
      </c>
      <c r="T267" s="2" t="s">
        <v>3803</v>
      </c>
      <c r="U267" s="2" t="s">
        <v>160</v>
      </c>
      <c r="V267" s="2" t="s">
        <v>161</v>
      </c>
      <c r="W267" s="2">
        <v>2018</v>
      </c>
      <c r="X267" s="2">
        <v>34</v>
      </c>
      <c r="Y267" s="2">
        <v>74</v>
      </c>
      <c r="Z267" s="2">
        <v>66</v>
      </c>
      <c r="AA267" s="2"/>
      <c r="AB267" s="2"/>
      <c r="AC267" s="2"/>
      <c r="AD267" s="2" t="s">
        <v>3804</v>
      </c>
      <c r="AE267" s="2" t="s">
        <v>79</v>
      </c>
      <c r="AF267" s="2" t="s">
        <v>1083</v>
      </c>
      <c r="AG267" s="2" t="s">
        <v>373</v>
      </c>
      <c r="AH267" s="2" t="s">
        <v>212</v>
      </c>
      <c r="AI267" s="2" t="s">
        <v>3805</v>
      </c>
      <c r="AJ267" s="2" t="s">
        <v>3806</v>
      </c>
      <c r="AK267" s="2" t="s">
        <v>3807</v>
      </c>
      <c r="AL267" s="2" t="s">
        <v>79</v>
      </c>
      <c r="AM267" s="2" t="s">
        <v>79</v>
      </c>
      <c r="AN267" s="2" t="s">
        <v>79</v>
      </c>
      <c r="AO267" s="2" t="s">
        <v>79</v>
      </c>
      <c r="AP267" s="2" t="s">
        <v>250</v>
      </c>
      <c r="AQ267" s="2" t="s">
        <v>211</v>
      </c>
      <c r="AR267" s="2" t="s">
        <v>212</v>
      </c>
      <c r="AS267" s="2" t="s">
        <v>3305</v>
      </c>
      <c r="AT267" s="2" t="s">
        <v>79</v>
      </c>
      <c r="AU267" s="2" t="s">
        <v>79</v>
      </c>
      <c r="AV267" s="2" t="s">
        <v>79</v>
      </c>
      <c r="AW267" s="2" t="s">
        <v>79</v>
      </c>
      <c r="AX267" s="2" t="s">
        <v>79</v>
      </c>
      <c r="AY267" s="2" t="s">
        <v>79</v>
      </c>
      <c r="AZ267" s="2" t="s">
        <v>79</v>
      </c>
      <c r="BA267" s="2" t="s">
        <v>79</v>
      </c>
      <c r="BB267" s="2" t="s">
        <v>79</v>
      </c>
      <c r="BC267" s="2" t="s">
        <v>79</v>
      </c>
      <c r="BD267" s="2" t="s">
        <v>79</v>
      </c>
      <c r="BE267" s="2" t="s">
        <v>79</v>
      </c>
      <c r="BF267" s="2" t="s">
        <v>79</v>
      </c>
      <c r="BG267" s="2" t="s">
        <v>79</v>
      </c>
      <c r="BH267" s="2" t="s">
        <v>79</v>
      </c>
      <c r="BI267" s="2" t="s">
        <v>79</v>
      </c>
      <c r="BJ267" s="2" t="s">
        <v>3808</v>
      </c>
      <c r="BK267" s="2" t="s">
        <v>3809</v>
      </c>
      <c r="BL267" s="2" t="s">
        <v>190</v>
      </c>
      <c r="BM267" s="2" t="s">
        <v>127</v>
      </c>
      <c r="BN267" s="2" t="s">
        <v>3810</v>
      </c>
      <c r="BO267" s="2" t="s">
        <v>3811</v>
      </c>
      <c r="BP267" s="2" t="s">
        <v>122</v>
      </c>
      <c r="BQ267" s="2" t="s">
        <v>99</v>
      </c>
      <c r="BR267" s="2" t="s">
        <v>3812</v>
      </c>
      <c r="BS267" s="2" t="s">
        <v>79</v>
      </c>
      <c r="BT267" s="2" t="s">
        <v>212</v>
      </c>
      <c r="BU267" s="2" t="s">
        <v>3813</v>
      </c>
      <c r="BV267" s="2" t="s">
        <v>1306</v>
      </c>
      <c r="BW267" s="2" t="s">
        <v>105</v>
      </c>
      <c r="BX267" s="2" t="s">
        <v>106</v>
      </c>
      <c r="BY267" s="2">
        <v>100</v>
      </c>
      <c r="BZ267" s="2">
        <v>72</v>
      </c>
      <c r="CA267" s="2">
        <v>4000000</v>
      </c>
      <c r="CB267" s="2">
        <v>0</v>
      </c>
      <c r="CC267" s="2">
        <v>4</v>
      </c>
      <c r="CD267" s="3">
        <f>_xlfn.IFNA(VLOOKUP(M267,Sheet1!$B$4:$D$10,2,FALSE),"")</f>
        <v>8</v>
      </c>
      <c r="CE267" s="3">
        <f>_xlfn.IFNA(VLOOKUP(M267,Sheet1!$B$4:$D$10,3,FALSE),"")</f>
        <v>8</v>
      </c>
      <c r="CF267" s="3" t="str">
        <f t="shared" si="8"/>
        <v>lulus</v>
      </c>
      <c r="CG267" s="3" t="str">
        <f t="shared" si="9"/>
        <v>diterima</v>
      </c>
    </row>
    <row r="268" spans="1:85" s="3" customFormat="1" x14ac:dyDescent="0.25">
      <c r="A268" s="2">
        <v>15</v>
      </c>
      <c r="B268" s="2">
        <v>21317981</v>
      </c>
      <c r="C268" s="2" t="s">
        <v>3814</v>
      </c>
      <c r="D268" s="2" t="s">
        <v>3933</v>
      </c>
      <c r="E268" s="2" t="s">
        <v>76</v>
      </c>
      <c r="F268" s="2" t="s">
        <v>3602</v>
      </c>
      <c r="G268" s="2">
        <v>2101</v>
      </c>
      <c r="H268" s="2" t="s">
        <v>3920</v>
      </c>
      <c r="I268" s="2" t="s">
        <v>3909</v>
      </c>
      <c r="J268" s="2" t="str">
        <f>IF(AND(K268=0,L268=0)=TRUE,"",IF(AND(K268&gt;0,L268&gt;0)=TRUE,VLOOKUP(LEFT(L268,4)*1,[1]PRODI_2019!$D$2:$E$70,2,FALSE),M268))</f>
        <v>MANAJEMEN</v>
      </c>
      <c r="K268" s="2">
        <f>_xlfn.IFNA(VLOOKUP(B268,[2]Data!$J$2:$K$224,1,FALSE),0)</f>
        <v>21317981</v>
      </c>
      <c r="L268" s="2">
        <f>_xlfn.IFNA(VLOOKUP(B268,[2]Data!$J$2:$K$224,2,FALSE),0)</f>
        <v>5551210183</v>
      </c>
      <c r="M268" s="2" t="s">
        <v>3618</v>
      </c>
      <c r="N268" s="2" t="s">
        <v>79</v>
      </c>
      <c r="O268" s="2" t="s">
        <v>79</v>
      </c>
      <c r="P268" s="2" t="s">
        <v>3604</v>
      </c>
      <c r="Q268" s="2" t="s">
        <v>81</v>
      </c>
      <c r="R268" s="2" t="s">
        <v>82</v>
      </c>
      <c r="S268" s="2" t="s">
        <v>221</v>
      </c>
      <c r="T268" s="2" t="s">
        <v>3815</v>
      </c>
      <c r="U268" s="2" t="s">
        <v>160</v>
      </c>
      <c r="V268" s="2" t="s">
        <v>114</v>
      </c>
      <c r="W268" s="2">
        <v>2018</v>
      </c>
      <c r="X268" s="2">
        <v>30</v>
      </c>
      <c r="Y268" s="2">
        <v>68</v>
      </c>
      <c r="Z268" s="2">
        <v>78</v>
      </c>
      <c r="AA268" s="2"/>
      <c r="AB268" s="2"/>
      <c r="AC268" s="2"/>
      <c r="AD268" s="2" t="s">
        <v>3816</v>
      </c>
      <c r="AE268" s="2" t="s">
        <v>79</v>
      </c>
      <c r="AF268" s="2" t="s">
        <v>3817</v>
      </c>
      <c r="AG268" s="2" t="s">
        <v>3818</v>
      </c>
      <c r="AH268" s="2" t="s">
        <v>165</v>
      </c>
      <c r="AI268" s="2" t="s">
        <v>3819</v>
      </c>
      <c r="AJ268" s="2" t="s">
        <v>3820</v>
      </c>
      <c r="AK268" s="2" t="s">
        <v>3821</v>
      </c>
      <c r="AL268" s="2" t="s">
        <v>79</v>
      </c>
      <c r="AM268" s="2" t="s">
        <v>79</v>
      </c>
      <c r="AN268" s="2" t="s">
        <v>79</v>
      </c>
      <c r="AO268" s="2" t="s">
        <v>79</v>
      </c>
      <c r="AP268" s="2" t="s">
        <v>286</v>
      </c>
      <c r="AQ268" s="2" t="s">
        <v>959</v>
      </c>
      <c r="AR268" s="2" t="s">
        <v>165</v>
      </c>
      <c r="AS268" s="2" t="s">
        <v>3305</v>
      </c>
      <c r="AT268" s="2" t="s">
        <v>79</v>
      </c>
      <c r="AU268" s="2" t="s">
        <v>79</v>
      </c>
      <c r="AV268" s="2" t="s">
        <v>79</v>
      </c>
      <c r="AW268" s="2" t="s">
        <v>79</v>
      </c>
      <c r="AX268" s="2" t="s">
        <v>79</v>
      </c>
      <c r="AY268" s="2" t="s">
        <v>79</v>
      </c>
      <c r="AZ268" s="2" t="s">
        <v>79</v>
      </c>
      <c r="BA268" s="2" t="s">
        <v>79</v>
      </c>
      <c r="BB268" s="2" t="s">
        <v>79</v>
      </c>
      <c r="BC268" s="2" t="s">
        <v>79</v>
      </c>
      <c r="BD268" s="2" t="s">
        <v>79</v>
      </c>
      <c r="BE268" s="2" t="s">
        <v>79</v>
      </c>
      <c r="BF268" s="2" t="s">
        <v>79</v>
      </c>
      <c r="BG268" s="2" t="s">
        <v>79</v>
      </c>
      <c r="BH268" s="2" t="s">
        <v>79</v>
      </c>
      <c r="BI268" s="2" t="s">
        <v>79</v>
      </c>
      <c r="BJ268" s="2" t="s">
        <v>3822</v>
      </c>
      <c r="BK268" s="2" t="s">
        <v>3823</v>
      </c>
      <c r="BL268" s="2" t="s">
        <v>130</v>
      </c>
      <c r="BM268" s="2" t="s">
        <v>127</v>
      </c>
      <c r="BN268" s="2" t="s">
        <v>3824</v>
      </c>
      <c r="BO268" s="2" t="s">
        <v>3825</v>
      </c>
      <c r="BP268" s="2" t="s">
        <v>122</v>
      </c>
      <c r="BQ268" s="2" t="s">
        <v>272</v>
      </c>
      <c r="BR268" s="2" t="s">
        <v>3826</v>
      </c>
      <c r="BS268" s="2" t="s">
        <v>79</v>
      </c>
      <c r="BT268" s="2" t="s">
        <v>165</v>
      </c>
      <c r="BU268" s="2" t="s">
        <v>3827</v>
      </c>
      <c r="BV268" s="2" t="s">
        <v>1407</v>
      </c>
      <c r="BW268" s="2" t="s">
        <v>105</v>
      </c>
      <c r="BX268" s="2" t="s">
        <v>106</v>
      </c>
      <c r="BY268" s="2">
        <v>150</v>
      </c>
      <c r="BZ268" s="2">
        <v>108</v>
      </c>
      <c r="CA268" s="2">
        <v>1000000</v>
      </c>
      <c r="CB268" s="2">
        <v>0</v>
      </c>
      <c r="CC268" s="2">
        <v>3</v>
      </c>
      <c r="CD268" s="3">
        <f>_xlfn.IFNA(VLOOKUP(M268,Sheet1!$B$4:$D$10,2,FALSE),"")</f>
        <v>13</v>
      </c>
      <c r="CE268" s="3">
        <f>_xlfn.IFNA(VLOOKUP(M268,Sheet1!$B$4:$D$10,3,FALSE),"")</f>
        <v>13</v>
      </c>
      <c r="CF268" s="3" t="str">
        <f t="shared" si="8"/>
        <v>lulus</v>
      </c>
      <c r="CG268" s="3" t="str">
        <f t="shared" si="9"/>
        <v>diterima</v>
      </c>
    </row>
    <row r="269" spans="1:85" s="3" customFormat="1" x14ac:dyDescent="0.25">
      <c r="A269" s="2">
        <v>16</v>
      </c>
      <c r="B269" s="2">
        <v>21318037</v>
      </c>
      <c r="C269" s="2" t="s">
        <v>3828</v>
      </c>
      <c r="D269" s="2" t="s">
        <v>3933</v>
      </c>
      <c r="E269" s="2" t="s">
        <v>76</v>
      </c>
      <c r="F269" s="2" t="s">
        <v>3602</v>
      </c>
      <c r="G269" s="2">
        <v>2101</v>
      </c>
      <c r="H269" s="2" t="s">
        <v>3920</v>
      </c>
      <c r="I269" s="2" t="s">
        <v>3909</v>
      </c>
      <c r="J269" s="2" t="str">
        <f>IF(AND(K269=0,L269=0)=TRUE,"",IF(AND(K269&gt;0,L269&gt;0)=TRUE,VLOOKUP(LEFT(L269,4)*1,[1]PRODI_2019!$D$2:$E$70,2,FALSE),M269))</f>
        <v>AKUNTANSI</v>
      </c>
      <c r="K269" s="2">
        <f>_xlfn.IFNA(VLOOKUP(B269,[2]Data!$J$2:$K$224,1,FALSE),0)</f>
        <v>21318037</v>
      </c>
      <c r="L269" s="2">
        <f>_xlfn.IFNA(VLOOKUP(B269,[2]Data!$J$2:$K$224,2,FALSE),0)</f>
        <v>5552210162</v>
      </c>
      <c r="M269" s="2" t="s">
        <v>3603</v>
      </c>
      <c r="N269" s="2" t="s">
        <v>79</v>
      </c>
      <c r="O269" s="2" t="s">
        <v>79</v>
      </c>
      <c r="P269" s="2" t="s">
        <v>3604</v>
      </c>
      <c r="Q269" s="2" t="s">
        <v>81</v>
      </c>
      <c r="R269" s="2" t="s">
        <v>82</v>
      </c>
      <c r="S269" s="2" t="s">
        <v>221</v>
      </c>
      <c r="T269" s="2" t="s">
        <v>3829</v>
      </c>
      <c r="U269" s="2" t="s">
        <v>138</v>
      </c>
      <c r="V269" s="2" t="s">
        <v>114</v>
      </c>
      <c r="W269" s="2">
        <v>2018</v>
      </c>
      <c r="X269" s="2">
        <v>52.5</v>
      </c>
      <c r="Y269" s="2">
        <v>56</v>
      </c>
      <c r="Z269" s="2">
        <v>76</v>
      </c>
      <c r="AA269" s="2"/>
      <c r="AB269" s="2"/>
      <c r="AC269" s="2"/>
      <c r="AD269" s="2" t="s">
        <v>3830</v>
      </c>
      <c r="AE269" s="2" t="s">
        <v>79</v>
      </c>
      <c r="AF269" s="2" t="s">
        <v>1966</v>
      </c>
      <c r="AG269" s="2" t="s">
        <v>389</v>
      </c>
      <c r="AH269" s="2" t="s">
        <v>212</v>
      </c>
      <c r="AI269" s="2" t="s">
        <v>3831</v>
      </c>
      <c r="AJ269" s="2" t="s">
        <v>3832</v>
      </c>
      <c r="AK269" s="2" t="s">
        <v>3833</v>
      </c>
      <c r="AL269" s="2" t="s">
        <v>79</v>
      </c>
      <c r="AM269" s="2" t="s">
        <v>79</v>
      </c>
      <c r="AN269" s="2" t="s">
        <v>79</v>
      </c>
      <c r="AO269" s="2" t="s">
        <v>79</v>
      </c>
      <c r="AP269" s="2" t="s">
        <v>210</v>
      </c>
      <c r="AQ269" s="2" t="s">
        <v>655</v>
      </c>
      <c r="AR269" s="2" t="s">
        <v>212</v>
      </c>
      <c r="AS269" s="2" t="s">
        <v>3305</v>
      </c>
      <c r="AT269" s="2" t="s">
        <v>79</v>
      </c>
      <c r="AU269" s="2" t="s">
        <v>79</v>
      </c>
      <c r="AV269" s="2" t="s">
        <v>79</v>
      </c>
      <c r="AW269" s="2" t="s">
        <v>79</v>
      </c>
      <c r="AX269" s="2" t="s">
        <v>79</v>
      </c>
      <c r="AY269" s="2" t="s">
        <v>79</v>
      </c>
      <c r="AZ269" s="2" t="s">
        <v>79</v>
      </c>
      <c r="BA269" s="2" t="s">
        <v>79</v>
      </c>
      <c r="BB269" s="2" t="s">
        <v>79</v>
      </c>
      <c r="BC269" s="2" t="s">
        <v>79</v>
      </c>
      <c r="BD269" s="2" t="s">
        <v>79</v>
      </c>
      <c r="BE269" s="2" t="s">
        <v>79</v>
      </c>
      <c r="BF269" s="2" t="s">
        <v>79</v>
      </c>
      <c r="BG269" s="2" t="s">
        <v>79</v>
      </c>
      <c r="BH269" s="2" t="s">
        <v>79</v>
      </c>
      <c r="BI269" s="2" t="s">
        <v>79</v>
      </c>
      <c r="BJ269" s="2" t="s">
        <v>3834</v>
      </c>
      <c r="BK269" s="2" t="s">
        <v>3835</v>
      </c>
      <c r="BL269" s="2" t="s">
        <v>2139</v>
      </c>
      <c r="BM269" s="2" t="s">
        <v>127</v>
      </c>
      <c r="BN269" s="2" t="s">
        <v>3836</v>
      </c>
      <c r="BO269" s="2" t="s">
        <v>3837</v>
      </c>
      <c r="BP269" s="2" t="s">
        <v>190</v>
      </c>
      <c r="BQ269" s="2" t="s">
        <v>380</v>
      </c>
      <c r="BR269" s="2" t="s">
        <v>3838</v>
      </c>
      <c r="BS269" s="2" t="s">
        <v>79</v>
      </c>
      <c r="BT269" s="2" t="s">
        <v>227</v>
      </c>
      <c r="BU269" s="2" t="s">
        <v>3839</v>
      </c>
      <c r="BV269" s="2" t="s">
        <v>1407</v>
      </c>
      <c r="BW269" s="2" t="s">
        <v>105</v>
      </c>
      <c r="BX269" s="2" t="s">
        <v>177</v>
      </c>
      <c r="BY269" s="2">
        <v>96</v>
      </c>
      <c r="BZ269" s="2">
        <v>92</v>
      </c>
      <c r="CA269" s="2">
        <v>4500000</v>
      </c>
      <c r="CB269" s="2">
        <v>3000000</v>
      </c>
      <c r="CC269" s="2">
        <v>2</v>
      </c>
      <c r="CD269" s="3">
        <f>_xlfn.IFNA(VLOOKUP(M269,Sheet1!$B$4:$D$10,2,FALSE),"")</f>
        <v>8</v>
      </c>
      <c r="CE269" s="3">
        <f>_xlfn.IFNA(VLOOKUP(M269,Sheet1!$B$4:$D$10,3,FALSE),"")</f>
        <v>8</v>
      </c>
      <c r="CF269" s="3" t="str">
        <f t="shared" si="8"/>
        <v>lulus</v>
      </c>
      <c r="CG269" s="3" t="str">
        <f t="shared" si="9"/>
        <v>diterima</v>
      </c>
    </row>
    <row r="270" spans="1:85" s="3" customFormat="1" x14ac:dyDescent="0.25">
      <c r="A270" s="2">
        <v>17</v>
      </c>
      <c r="B270" s="2">
        <v>21318099</v>
      </c>
      <c r="C270" s="2" t="s">
        <v>3840</v>
      </c>
      <c r="D270" s="2" t="s">
        <v>3933</v>
      </c>
      <c r="E270" s="2" t="s">
        <v>76</v>
      </c>
      <c r="F270" s="2" t="s">
        <v>3602</v>
      </c>
      <c r="G270" s="2">
        <v>2101</v>
      </c>
      <c r="H270" s="2" t="s">
        <v>3920</v>
      </c>
      <c r="I270" s="2" t="s">
        <v>3909</v>
      </c>
      <c r="J270" s="2" t="str">
        <f>IF(AND(K270=0,L270=0)=TRUE,"",IF(AND(K270&gt;0,L270&gt;0)=TRUE,VLOOKUP(LEFT(L270,4)*1,[1]PRODI_2019!$D$2:$E$70,2,FALSE),M270))</f>
        <v>MANAJEMEN</v>
      </c>
      <c r="K270" s="2">
        <f>_xlfn.IFNA(VLOOKUP(B270,[2]Data!$J$2:$K$224,1,FALSE),0)</f>
        <v>21318099</v>
      </c>
      <c r="L270" s="2">
        <f>_xlfn.IFNA(VLOOKUP(B270,[2]Data!$J$2:$K$224,2,FALSE),0)</f>
        <v>5551210185</v>
      </c>
      <c r="M270" s="2" t="s">
        <v>3618</v>
      </c>
      <c r="N270" s="2" t="s">
        <v>79</v>
      </c>
      <c r="O270" s="2" t="s">
        <v>79</v>
      </c>
      <c r="P270" s="2" t="s">
        <v>3604</v>
      </c>
      <c r="Q270" s="2" t="s">
        <v>81</v>
      </c>
      <c r="R270" s="2" t="s">
        <v>82</v>
      </c>
      <c r="S270" s="2" t="s">
        <v>3841</v>
      </c>
      <c r="T270" s="2" t="s">
        <v>3842</v>
      </c>
      <c r="U270" s="2" t="s">
        <v>160</v>
      </c>
      <c r="V270" s="2" t="s">
        <v>161</v>
      </c>
      <c r="W270" s="2">
        <v>2018</v>
      </c>
      <c r="X270" s="2">
        <v>30</v>
      </c>
      <c r="Y270" s="2">
        <v>36</v>
      </c>
      <c r="Z270" s="2">
        <v>74</v>
      </c>
      <c r="AA270" s="2"/>
      <c r="AB270" s="2"/>
      <c r="AC270" s="2"/>
      <c r="AD270" s="2" t="s">
        <v>3843</v>
      </c>
      <c r="AE270" s="2" t="s">
        <v>123</v>
      </c>
      <c r="AF270" s="2" t="s">
        <v>1578</v>
      </c>
      <c r="AG270" s="2" t="s">
        <v>1579</v>
      </c>
      <c r="AH270" s="2" t="s">
        <v>118</v>
      </c>
      <c r="AI270" s="2" t="s">
        <v>3844</v>
      </c>
      <c r="AJ270" s="2" t="s">
        <v>3845</v>
      </c>
      <c r="AK270" s="2" t="s">
        <v>3846</v>
      </c>
      <c r="AL270" s="2" t="s">
        <v>122</v>
      </c>
      <c r="AM270" s="2" t="s">
        <v>123</v>
      </c>
      <c r="AN270" s="2" t="s">
        <v>123</v>
      </c>
      <c r="AO270" s="2" t="s">
        <v>123</v>
      </c>
      <c r="AP270" s="2" t="s">
        <v>233</v>
      </c>
      <c r="AQ270" s="2" t="s">
        <v>445</v>
      </c>
      <c r="AR270" s="2" t="s">
        <v>118</v>
      </c>
      <c r="AS270" s="2" t="s">
        <v>3305</v>
      </c>
      <c r="AT270" s="2" t="s">
        <v>79</v>
      </c>
      <c r="AU270" s="2" t="s">
        <v>79</v>
      </c>
      <c r="AV270" s="2" t="s">
        <v>79</v>
      </c>
      <c r="AW270" s="2" t="s">
        <v>79</v>
      </c>
      <c r="AX270" s="2" t="s">
        <v>79</v>
      </c>
      <c r="AY270" s="2" t="s">
        <v>79</v>
      </c>
      <c r="AZ270" s="2" t="s">
        <v>79</v>
      </c>
      <c r="BA270" s="2" t="s">
        <v>79</v>
      </c>
      <c r="BB270" s="2" t="s">
        <v>79</v>
      </c>
      <c r="BC270" s="2" t="s">
        <v>79</v>
      </c>
      <c r="BD270" s="2" t="s">
        <v>79</v>
      </c>
      <c r="BE270" s="2" t="s">
        <v>79</v>
      </c>
      <c r="BF270" s="2" t="s">
        <v>79</v>
      </c>
      <c r="BG270" s="2" t="s">
        <v>79</v>
      </c>
      <c r="BH270" s="2" t="s">
        <v>79</v>
      </c>
      <c r="BI270" s="2" t="s">
        <v>79</v>
      </c>
      <c r="BJ270" s="2" t="s">
        <v>3847</v>
      </c>
      <c r="BK270" s="2" t="s">
        <v>3848</v>
      </c>
      <c r="BL270" s="2" t="s">
        <v>349</v>
      </c>
      <c r="BM270" s="2" t="s">
        <v>99</v>
      </c>
      <c r="BN270" s="2" t="s">
        <v>3849</v>
      </c>
      <c r="BO270" s="2" t="s">
        <v>3850</v>
      </c>
      <c r="BP270" s="2" t="s">
        <v>122</v>
      </c>
      <c r="BQ270" s="2" t="s">
        <v>99</v>
      </c>
      <c r="BR270" s="2" t="s">
        <v>3851</v>
      </c>
      <c r="BS270" s="2" t="s">
        <v>79</v>
      </c>
      <c r="BT270" s="2" t="s">
        <v>212</v>
      </c>
      <c r="BU270" s="2" t="s">
        <v>3852</v>
      </c>
      <c r="BV270" s="2" t="s">
        <v>1707</v>
      </c>
      <c r="BW270" s="2" t="s">
        <v>105</v>
      </c>
      <c r="BX270" s="2" t="s">
        <v>106</v>
      </c>
      <c r="BY270" s="2">
        <v>160</v>
      </c>
      <c r="BZ270" s="2">
        <v>45</v>
      </c>
      <c r="CA270" s="2">
        <v>1500000</v>
      </c>
      <c r="CB270" s="2">
        <v>0</v>
      </c>
      <c r="CC270" s="2">
        <v>5</v>
      </c>
      <c r="CD270" s="3">
        <f>_xlfn.IFNA(VLOOKUP(M270,Sheet1!$B$4:$D$10,2,FALSE),"")</f>
        <v>13</v>
      </c>
      <c r="CE270" s="3">
        <f>_xlfn.IFNA(VLOOKUP(M270,Sheet1!$B$4:$D$10,3,FALSE),"")</f>
        <v>13</v>
      </c>
      <c r="CF270" s="3" t="str">
        <f t="shared" si="8"/>
        <v>lulus</v>
      </c>
      <c r="CG270" s="3" t="str">
        <f t="shared" si="9"/>
        <v>diterima</v>
      </c>
    </row>
    <row r="271" spans="1:85" s="3" customFormat="1" x14ac:dyDescent="0.25">
      <c r="A271" s="2">
        <v>18</v>
      </c>
      <c r="B271" s="2">
        <v>21318123</v>
      </c>
      <c r="C271" s="2" t="s">
        <v>3853</v>
      </c>
      <c r="D271" s="2" t="s">
        <v>3933</v>
      </c>
      <c r="E271" s="2" t="s">
        <v>76</v>
      </c>
      <c r="F271" s="2" t="s">
        <v>3602</v>
      </c>
      <c r="G271" s="2">
        <v>2101</v>
      </c>
      <c r="H271" s="2" t="s">
        <v>3920</v>
      </c>
      <c r="I271" s="2" t="s">
        <v>3909</v>
      </c>
      <c r="J271" s="2" t="str">
        <f>IF(AND(K271=0,L271=0)=TRUE,"",IF(AND(K271&gt;0,L271&gt;0)=TRUE,VLOOKUP(LEFT(L271,4)*1,[1]PRODI_2019!$D$2:$E$70,2,FALSE),M271))</f>
        <v>MANAJEMEN</v>
      </c>
      <c r="K271" s="2">
        <f>_xlfn.IFNA(VLOOKUP(B271,[2]Data!$J$2:$K$224,1,FALSE),0)</f>
        <v>21318123</v>
      </c>
      <c r="L271" s="2">
        <f>_xlfn.IFNA(VLOOKUP(B271,[2]Data!$J$2:$K$224,2,FALSE),0)</f>
        <v>5551210193</v>
      </c>
      <c r="M271" s="2" t="s">
        <v>3618</v>
      </c>
      <c r="N271" s="2" t="s">
        <v>79</v>
      </c>
      <c r="O271" s="2" t="s">
        <v>79</v>
      </c>
      <c r="P271" s="2" t="s">
        <v>3604</v>
      </c>
      <c r="Q271" s="2" t="s">
        <v>81</v>
      </c>
      <c r="R271" s="2" t="s">
        <v>82</v>
      </c>
      <c r="S271" s="2" t="s">
        <v>221</v>
      </c>
      <c r="T271" s="2" t="s">
        <v>3854</v>
      </c>
      <c r="U271" s="2" t="s">
        <v>160</v>
      </c>
      <c r="V271" s="2" t="s">
        <v>114</v>
      </c>
      <c r="W271" s="2">
        <v>2017</v>
      </c>
      <c r="X271" s="2">
        <v>38.04</v>
      </c>
      <c r="Y271" s="2">
        <v>40.42</v>
      </c>
      <c r="Z271" s="2">
        <v>62.28</v>
      </c>
      <c r="AA271" s="2"/>
      <c r="AB271" s="2"/>
      <c r="AC271" s="2"/>
      <c r="AD271" s="2" t="s">
        <v>3855</v>
      </c>
      <c r="AE271" s="2" t="s">
        <v>3856</v>
      </c>
      <c r="AF271" s="2" t="s">
        <v>3857</v>
      </c>
      <c r="AG271" s="2" t="s">
        <v>1843</v>
      </c>
      <c r="AH271" s="2" t="s">
        <v>165</v>
      </c>
      <c r="AI271" s="2" t="s">
        <v>3858</v>
      </c>
      <c r="AJ271" s="2" t="s">
        <v>3859</v>
      </c>
      <c r="AK271" s="2" t="s">
        <v>3860</v>
      </c>
      <c r="AL271" s="2" t="s">
        <v>79</v>
      </c>
      <c r="AM271" s="2" t="s">
        <v>123</v>
      </c>
      <c r="AN271" s="2" t="s">
        <v>123</v>
      </c>
      <c r="AO271" s="2" t="s">
        <v>123</v>
      </c>
      <c r="AP271" s="2" t="s">
        <v>286</v>
      </c>
      <c r="AQ271" s="2" t="s">
        <v>122</v>
      </c>
      <c r="AR271" s="2" t="s">
        <v>122</v>
      </c>
      <c r="AS271" s="2" t="s">
        <v>86</v>
      </c>
      <c r="AT271" s="2" t="s">
        <v>79</v>
      </c>
      <c r="AU271" s="2" t="s">
        <v>79</v>
      </c>
      <c r="AV271" s="2" t="s">
        <v>79</v>
      </c>
      <c r="AW271" s="2" t="s">
        <v>79</v>
      </c>
      <c r="AX271" s="2" t="s">
        <v>79</v>
      </c>
      <c r="AY271" s="2" t="s">
        <v>79</v>
      </c>
      <c r="AZ271" s="2" t="s">
        <v>79</v>
      </c>
      <c r="BA271" s="2" t="s">
        <v>79</v>
      </c>
      <c r="BB271" s="2" t="s">
        <v>79</v>
      </c>
      <c r="BC271" s="2" t="s">
        <v>79</v>
      </c>
      <c r="BD271" s="2" t="s">
        <v>79</v>
      </c>
      <c r="BE271" s="2" t="s">
        <v>79</v>
      </c>
      <c r="BF271" s="2" t="s">
        <v>79</v>
      </c>
      <c r="BG271" s="2" t="s">
        <v>79</v>
      </c>
      <c r="BH271" s="2" t="s">
        <v>79</v>
      </c>
      <c r="BI271" s="2" t="s">
        <v>79</v>
      </c>
      <c r="BJ271" s="2" t="s">
        <v>3861</v>
      </c>
      <c r="BK271" s="2" t="s">
        <v>3862</v>
      </c>
      <c r="BL271" s="2" t="s">
        <v>349</v>
      </c>
      <c r="BM271" s="2" t="s">
        <v>272</v>
      </c>
      <c r="BN271" s="2" t="s">
        <v>3863</v>
      </c>
      <c r="BO271" s="2" t="s">
        <v>3864</v>
      </c>
      <c r="BP271" s="2" t="s">
        <v>122</v>
      </c>
      <c r="BQ271" s="2" t="s">
        <v>152</v>
      </c>
      <c r="BR271" s="2" t="s">
        <v>3865</v>
      </c>
      <c r="BS271" s="2" t="s">
        <v>79</v>
      </c>
      <c r="BT271" s="2" t="s">
        <v>165</v>
      </c>
      <c r="BU271" s="2" t="s">
        <v>3866</v>
      </c>
      <c r="BV271" s="2" t="s">
        <v>1707</v>
      </c>
      <c r="BW271" s="2" t="s">
        <v>105</v>
      </c>
      <c r="BX271" s="2" t="s">
        <v>106</v>
      </c>
      <c r="BY271" s="2">
        <v>100</v>
      </c>
      <c r="BZ271" s="2">
        <v>50</v>
      </c>
      <c r="CA271" s="2">
        <v>0</v>
      </c>
      <c r="CB271" s="2">
        <v>1000000</v>
      </c>
      <c r="CC271" s="2">
        <v>4</v>
      </c>
      <c r="CD271" s="3">
        <f>_xlfn.IFNA(VLOOKUP(M271,Sheet1!$B$4:$D$10,2,FALSE),"")</f>
        <v>13</v>
      </c>
      <c r="CE271" s="3">
        <f>_xlfn.IFNA(VLOOKUP(M271,Sheet1!$B$4:$D$10,3,FALSE),"")</f>
        <v>13</v>
      </c>
      <c r="CF271" s="3" t="str">
        <f t="shared" si="8"/>
        <v>lulus</v>
      </c>
      <c r="CG271" s="3" t="str">
        <f t="shared" si="9"/>
        <v>diterima</v>
      </c>
    </row>
    <row r="272" spans="1:85" s="3" customFormat="1" x14ac:dyDescent="0.25">
      <c r="A272" s="2">
        <v>19</v>
      </c>
      <c r="B272" s="2">
        <v>21318241</v>
      </c>
      <c r="C272" s="2" t="s">
        <v>3867</v>
      </c>
      <c r="D272" s="2" t="s">
        <v>3933</v>
      </c>
      <c r="E272" s="2" t="s">
        <v>76</v>
      </c>
      <c r="F272" s="2" t="s">
        <v>3602</v>
      </c>
      <c r="G272" s="2">
        <v>2101</v>
      </c>
      <c r="H272" s="2" t="s">
        <v>3920</v>
      </c>
      <c r="I272" s="2" t="s">
        <v>3909</v>
      </c>
      <c r="J272" s="2" t="str">
        <f>IF(AND(K272=0,L272=0)=TRUE,"",IF(AND(K272&gt;0,L272&gt;0)=TRUE,VLOOKUP(LEFT(L272,4)*1,[1]PRODI_2019!$D$2:$E$70,2,FALSE),M272))</f>
        <v/>
      </c>
      <c r="K272" s="2">
        <f>_xlfn.IFNA(VLOOKUP(B272,[2]Data!$J$2:$K$224,1,FALSE),0)</f>
        <v>0</v>
      </c>
      <c r="L272" s="2">
        <f>_xlfn.IFNA(VLOOKUP(B272,[2]Data!$J$2:$K$224,2,FALSE),0)</f>
        <v>0</v>
      </c>
      <c r="M272" s="2" t="s">
        <v>3603</v>
      </c>
      <c r="N272" s="2" t="s">
        <v>79</v>
      </c>
      <c r="O272" s="2" t="s">
        <v>79</v>
      </c>
      <c r="P272" s="2" t="s">
        <v>3604</v>
      </c>
      <c r="Q272" s="2" t="s">
        <v>110</v>
      </c>
      <c r="R272" s="2" t="s">
        <v>82</v>
      </c>
      <c r="S272" s="2" t="s">
        <v>278</v>
      </c>
      <c r="T272" s="2" t="s">
        <v>3868</v>
      </c>
      <c r="U272" s="2" t="s">
        <v>160</v>
      </c>
      <c r="V272" s="2" t="s">
        <v>114</v>
      </c>
      <c r="W272" s="2">
        <v>2021</v>
      </c>
      <c r="X272" s="2">
        <v>91</v>
      </c>
      <c r="Y272" s="2">
        <v>88</v>
      </c>
      <c r="Z272" s="2">
        <v>85</v>
      </c>
      <c r="AA272" s="2"/>
      <c r="AB272" s="2"/>
      <c r="AC272" s="2"/>
      <c r="AD272" s="2" t="s">
        <v>3869</v>
      </c>
      <c r="AE272" s="2" t="s">
        <v>79</v>
      </c>
      <c r="AF272" s="2" t="s">
        <v>3870</v>
      </c>
      <c r="AG272" s="2" t="s">
        <v>3871</v>
      </c>
      <c r="AH272" s="2" t="s">
        <v>670</v>
      </c>
      <c r="AI272" s="2" t="s">
        <v>3872</v>
      </c>
      <c r="AJ272" s="2" t="s">
        <v>3873</v>
      </c>
      <c r="AK272" s="2" t="s">
        <v>3874</v>
      </c>
      <c r="AL272" s="2" t="s">
        <v>79</v>
      </c>
      <c r="AM272" s="2" t="s">
        <v>79</v>
      </c>
      <c r="AN272" s="2" t="s">
        <v>79</v>
      </c>
      <c r="AO272" s="2" t="s">
        <v>79</v>
      </c>
      <c r="AP272" s="2" t="s">
        <v>145</v>
      </c>
      <c r="AQ272" s="2" t="s">
        <v>3875</v>
      </c>
      <c r="AR272" s="2" t="s">
        <v>670</v>
      </c>
      <c r="AS272" s="2" t="s">
        <v>3923</v>
      </c>
      <c r="AT272" s="2" t="s">
        <v>79</v>
      </c>
      <c r="AU272" s="2" t="s">
        <v>79</v>
      </c>
      <c r="AV272" s="2" t="s">
        <v>79</v>
      </c>
      <c r="AW272" s="2" t="s">
        <v>79</v>
      </c>
      <c r="AX272" s="2" t="s">
        <v>79</v>
      </c>
      <c r="AY272" s="2" t="s">
        <v>79</v>
      </c>
      <c r="AZ272" s="2" t="s">
        <v>79</v>
      </c>
      <c r="BA272" s="2" t="s">
        <v>79</v>
      </c>
      <c r="BB272" s="2" t="s">
        <v>79</v>
      </c>
      <c r="BC272" s="2" t="s">
        <v>79</v>
      </c>
      <c r="BD272" s="2" t="s">
        <v>79</v>
      </c>
      <c r="BE272" s="2" t="s">
        <v>79</v>
      </c>
      <c r="BF272" s="2" t="s">
        <v>79</v>
      </c>
      <c r="BG272" s="2" t="s">
        <v>79</v>
      </c>
      <c r="BH272" s="2" t="s">
        <v>79</v>
      </c>
      <c r="BI272" s="2" t="s">
        <v>79</v>
      </c>
      <c r="BJ272" s="2" t="s">
        <v>3876</v>
      </c>
      <c r="BK272" s="2" t="s">
        <v>3877</v>
      </c>
      <c r="BL272" s="2" t="s">
        <v>172</v>
      </c>
      <c r="BM272" s="2" t="s">
        <v>272</v>
      </c>
      <c r="BN272" s="2" t="s">
        <v>3878</v>
      </c>
      <c r="BO272" s="2" t="s">
        <v>3879</v>
      </c>
      <c r="BP272" s="2" t="s">
        <v>349</v>
      </c>
      <c r="BQ272" s="2" t="s">
        <v>272</v>
      </c>
      <c r="BR272" s="2" t="s">
        <v>3880</v>
      </c>
      <c r="BS272" s="2" t="s">
        <v>79</v>
      </c>
      <c r="BT272" s="2" t="s">
        <v>670</v>
      </c>
      <c r="BU272" s="2" t="s">
        <v>3881</v>
      </c>
      <c r="BV272" s="2" t="s">
        <v>308</v>
      </c>
      <c r="BW272" s="2" t="s">
        <v>105</v>
      </c>
      <c r="BX272" s="2" t="s">
        <v>134</v>
      </c>
      <c r="BY272" s="2">
        <v>18</v>
      </c>
      <c r="BZ272" s="2">
        <v>28</v>
      </c>
      <c r="CA272" s="2">
        <v>7465080</v>
      </c>
      <c r="CB272" s="2">
        <v>0</v>
      </c>
      <c r="CC272" s="2">
        <v>3</v>
      </c>
      <c r="CD272" s="3">
        <f>_xlfn.IFNA(VLOOKUP(M272,Sheet1!$B$4:$D$10,2,FALSE),"")</f>
        <v>8</v>
      </c>
      <c r="CE272" s="3">
        <f>_xlfn.IFNA(VLOOKUP(M272,Sheet1!$B$4:$D$10,3,FALSE),"")</f>
        <v>8</v>
      </c>
      <c r="CF272" s="3" t="str">
        <f t="shared" si="8"/>
        <v>tidak</v>
      </c>
      <c r="CG272" s="3" t="str">
        <f t="shared" si="9"/>
        <v>tidak</v>
      </c>
    </row>
    <row r="273" spans="1:85" s="3" customFormat="1" x14ac:dyDescent="0.25">
      <c r="A273" s="2">
        <v>20</v>
      </c>
      <c r="B273" s="2">
        <v>21318245</v>
      </c>
      <c r="C273" s="2" t="s">
        <v>3882</v>
      </c>
      <c r="D273" s="2" t="s">
        <v>3933</v>
      </c>
      <c r="E273" s="2" t="s">
        <v>76</v>
      </c>
      <c r="F273" s="2" t="s">
        <v>3602</v>
      </c>
      <c r="G273" s="2">
        <v>2101</v>
      </c>
      <c r="H273" s="2" t="s">
        <v>3920</v>
      </c>
      <c r="I273" s="2" t="s">
        <v>3909</v>
      </c>
      <c r="J273" s="2" t="str">
        <f>IF(AND(K273=0,L273=0)=TRUE,"",IF(AND(K273&gt;0,L273&gt;0)=TRUE,VLOOKUP(LEFT(L273,4)*1,[1]PRODI_2019!$D$2:$E$70,2,FALSE),M273))</f>
        <v>MANAJEMEN</v>
      </c>
      <c r="K273" s="2">
        <f>_xlfn.IFNA(VLOOKUP(B273,[2]Data!$J$2:$K$224,1,FALSE),0)</f>
        <v>21318245</v>
      </c>
      <c r="L273" s="2">
        <f>_xlfn.IFNA(VLOOKUP(B273,[2]Data!$J$2:$K$224,2,FALSE),0)</f>
        <v>5551210184</v>
      </c>
      <c r="M273" s="2" t="s">
        <v>3618</v>
      </c>
      <c r="N273" s="2" t="s">
        <v>79</v>
      </c>
      <c r="O273" s="2" t="s">
        <v>79</v>
      </c>
      <c r="P273" s="2" t="s">
        <v>3604</v>
      </c>
      <c r="Q273" s="2" t="s">
        <v>81</v>
      </c>
      <c r="R273" s="2" t="s">
        <v>82</v>
      </c>
      <c r="S273" s="2" t="s">
        <v>339</v>
      </c>
      <c r="T273" s="2" t="s">
        <v>3883</v>
      </c>
      <c r="U273" s="2" t="s">
        <v>498</v>
      </c>
      <c r="V273" s="2" t="s">
        <v>161</v>
      </c>
      <c r="W273" s="2">
        <v>2018</v>
      </c>
      <c r="X273" s="2">
        <v>25</v>
      </c>
      <c r="Y273" s="2">
        <v>48</v>
      </c>
      <c r="Z273" s="2">
        <v>76</v>
      </c>
      <c r="AA273" s="2"/>
      <c r="AB273" s="2"/>
      <c r="AC273" s="2"/>
      <c r="AD273" s="2" t="s">
        <v>3884</v>
      </c>
      <c r="AE273" s="2" t="s">
        <v>79</v>
      </c>
      <c r="AF273" s="2" t="s">
        <v>3885</v>
      </c>
      <c r="AG273" s="2" t="s">
        <v>730</v>
      </c>
      <c r="AH273" s="2" t="s">
        <v>186</v>
      </c>
      <c r="AI273" s="2" t="s">
        <v>3886</v>
      </c>
      <c r="AJ273" s="2" t="s">
        <v>3887</v>
      </c>
      <c r="AK273" s="2" t="s">
        <v>3888</v>
      </c>
      <c r="AL273" s="2" t="s">
        <v>79</v>
      </c>
      <c r="AM273" s="2" t="s">
        <v>79</v>
      </c>
      <c r="AN273" s="2" t="s">
        <v>79</v>
      </c>
      <c r="AO273" s="2" t="s">
        <v>79</v>
      </c>
      <c r="AP273" s="2" t="s">
        <v>94</v>
      </c>
      <c r="AQ273" s="2" t="s">
        <v>3889</v>
      </c>
      <c r="AR273" s="2" t="s">
        <v>186</v>
      </c>
      <c r="AS273" s="2" t="s">
        <v>3305</v>
      </c>
      <c r="AT273" s="2" t="s">
        <v>79</v>
      </c>
      <c r="AU273" s="2" t="s">
        <v>79</v>
      </c>
      <c r="AV273" s="2" t="s">
        <v>79</v>
      </c>
      <c r="AW273" s="2" t="s">
        <v>79</v>
      </c>
      <c r="AX273" s="2" t="s">
        <v>79</v>
      </c>
      <c r="AY273" s="2" t="s">
        <v>79</v>
      </c>
      <c r="AZ273" s="2" t="s">
        <v>79</v>
      </c>
      <c r="BA273" s="2" t="s">
        <v>79</v>
      </c>
      <c r="BB273" s="2" t="s">
        <v>79</v>
      </c>
      <c r="BC273" s="2" t="s">
        <v>79</v>
      </c>
      <c r="BD273" s="2" t="s">
        <v>79</v>
      </c>
      <c r="BE273" s="2" t="s">
        <v>79</v>
      </c>
      <c r="BF273" s="2" t="s">
        <v>79</v>
      </c>
      <c r="BG273" s="2" t="s">
        <v>79</v>
      </c>
      <c r="BH273" s="2" t="s">
        <v>79</v>
      </c>
      <c r="BI273" s="2" t="s">
        <v>79</v>
      </c>
      <c r="BJ273" s="2" t="s">
        <v>170</v>
      </c>
      <c r="BK273" s="2" t="s">
        <v>3890</v>
      </c>
      <c r="BL273" s="2" t="s">
        <v>190</v>
      </c>
      <c r="BM273" s="2" t="s">
        <v>127</v>
      </c>
      <c r="BN273" s="2" t="s">
        <v>79</v>
      </c>
      <c r="BO273" s="2" t="s">
        <v>2945</v>
      </c>
      <c r="BP273" s="2" t="s">
        <v>122</v>
      </c>
      <c r="BQ273" s="2" t="s">
        <v>99</v>
      </c>
      <c r="BR273" s="2" t="s">
        <v>3891</v>
      </c>
      <c r="BS273" s="2" t="s">
        <v>79</v>
      </c>
      <c r="BT273" s="2" t="s">
        <v>186</v>
      </c>
      <c r="BU273" s="2" t="s">
        <v>3892</v>
      </c>
      <c r="BV273" s="2" t="s">
        <v>1407</v>
      </c>
      <c r="BW273" s="2" t="s">
        <v>105</v>
      </c>
      <c r="BX273" s="2" t="s">
        <v>106</v>
      </c>
      <c r="BY273" s="2">
        <v>100</v>
      </c>
      <c r="BZ273" s="2">
        <v>95</v>
      </c>
      <c r="CA273" s="2">
        <v>1700000</v>
      </c>
      <c r="CB273" s="2">
        <v>0</v>
      </c>
      <c r="CC273" s="2">
        <v>5</v>
      </c>
      <c r="CD273" s="3">
        <f>_xlfn.IFNA(VLOOKUP(M273,Sheet1!$B$4:$D$10,2,FALSE),"")</f>
        <v>13</v>
      </c>
      <c r="CE273" s="3">
        <f>_xlfn.IFNA(VLOOKUP(M273,Sheet1!$B$4:$D$10,3,FALSE),"")</f>
        <v>13</v>
      </c>
      <c r="CF273" s="3" t="str">
        <f t="shared" si="8"/>
        <v>lulus</v>
      </c>
      <c r="CG273" s="3" t="str">
        <f t="shared" si="9"/>
        <v>diterima</v>
      </c>
    </row>
    <row r="274" spans="1:85" s="3" customFormat="1" x14ac:dyDescent="0.25">
      <c r="A274" s="2">
        <v>21</v>
      </c>
      <c r="B274" s="2">
        <v>21310563</v>
      </c>
      <c r="C274" s="2" t="s">
        <v>3893</v>
      </c>
      <c r="D274" s="2" t="s">
        <v>3933</v>
      </c>
      <c r="E274" s="2" t="s">
        <v>76</v>
      </c>
      <c r="F274" s="2" t="s">
        <v>3602</v>
      </c>
      <c r="G274" s="2">
        <v>2101</v>
      </c>
      <c r="H274" s="2" t="s">
        <v>3920</v>
      </c>
      <c r="I274" s="2" t="s">
        <v>3909</v>
      </c>
      <c r="J274" s="2" t="str">
        <f>IF(AND(K274=0,L274=0)=TRUE,"",IF(AND(K274&gt;0,L274&gt;0)=TRUE,VLOOKUP(LEFT(L274,4)*1,[1]PRODI_2019!$D$2:$E$70,2,FALSE),M274))</f>
        <v>MANAJEMEN</v>
      </c>
      <c r="K274" s="2">
        <f>_xlfn.IFNA(VLOOKUP(B274,[2]Data!$J$2:$K$224,1,FALSE),0)</f>
        <v>21310563</v>
      </c>
      <c r="L274" s="2">
        <f>_xlfn.IFNA(VLOOKUP(B274,[2]Data!$J$2:$K$224,2,FALSE),0)</f>
        <v>5551210190</v>
      </c>
      <c r="M274" s="2" t="s">
        <v>3618</v>
      </c>
      <c r="N274" s="2" t="s">
        <v>79</v>
      </c>
      <c r="O274" s="2" t="s">
        <v>79</v>
      </c>
      <c r="P274" s="2" t="s">
        <v>3894</v>
      </c>
      <c r="Q274" s="2" t="s">
        <v>81</v>
      </c>
      <c r="R274" s="2" t="s">
        <v>82</v>
      </c>
      <c r="S274" s="2" t="s">
        <v>863</v>
      </c>
      <c r="T274" s="2" t="s">
        <v>3895</v>
      </c>
      <c r="U274" s="2" t="s">
        <v>160</v>
      </c>
      <c r="V274" s="2" t="s">
        <v>161</v>
      </c>
      <c r="W274" s="2">
        <v>2017</v>
      </c>
      <c r="X274" s="2">
        <v>70</v>
      </c>
      <c r="Y274" s="2">
        <v>68</v>
      </c>
      <c r="Z274" s="2">
        <v>66</v>
      </c>
      <c r="AA274" s="2"/>
      <c r="AB274" s="2"/>
      <c r="AC274" s="2"/>
      <c r="AD274" s="2" t="s">
        <v>3896</v>
      </c>
      <c r="AE274" s="2" t="s">
        <v>79</v>
      </c>
      <c r="AF274" s="2" t="s">
        <v>3897</v>
      </c>
      <c r="AG274" s="2" t="s">
        <v>3898</v>
      </c>
      <c r="AH274" s="2" t="s">
        <v>713</v>
      </c>
      <c r="AI274" s="2" t="s">
        <v>3899</v>
      </c>
      <c r="AJ274" s="2" t="s">
        <v>3900</v>
      </c>
      <c r="AK274" s="2" t="s">
        <v>3901</v>
      </c>
      <c r="AL274" s="2" t="s">
        <v>79</v>
      </c>
      <c r="AM274" s="2" t="s">
        <v>79</v>
      </c>
      <c r="AN274" s="2" t="s">
        <v>79</v>
      </c>
      <c r="AO274" s="2" t="s">
        <v>79</v>
      </c>
      <c r="AP274" s="2" t="s">
        <v>145</v>
      </c>
      <c r="AQ274" s="2" t="s">
        <v>3902</v>
      </c>
      <c r="AR274" s="2" t="s">
        <v>3720</v>
      </c>
      <c r="AS274" s="2" t="s">
        <v>3923</v>
      </c>
      <c r="AT274" s="2" t="s">
        <v>79</v>
      </c>
      <c r="AU274" s="2" t="s">
        <v>79</v>
      </c>
      <c r="AV274" s="2" t="s">
        <v>79</v>
      </c>
      <c r="AW274" s="2" t="s">
        <v>79</v>
      </c>
      <c r="AX274" s="2" t="s">
        <v>79</v>
      </c>
      <c r="AY274" s="2" t="s">
        <v>79</v>
      </c>
      <c r="AZ274" s="2" t="s">
        <v>79</v>
      </c>
      <c r="BA274" s="2" t="s">
        <v>79</v>
      </c>
      <c r="BB274" s="2" t="s">
        <v>79</v>
      </c>
      <c r="BC274" s="2" t="s">
        <v>79</v>
      </c>
      <c r="BD274" s="2" t="s">
        <v>79</v>
      </c>
      <c r="BE274" s="2" t="s">
        <v>79</v>
      </c>
      <c r="BF274" s="2" t="s">
        <v>79</v>
      </c>
      <c r="BG274" s="2" t="s">
        <v>79</v>
      </c>
      <c r="BH274" s="2" t="s">
        <v>79</v>
      </c>
      <c r="BI274" s="2" t="s">
        <v>79</v>
      </c>
      <c r="BJ274" s="2" t="s">
        <v>170</v>
      </c>
      <c r="BK274" s="2" t="s">
        <v>3903</v>
      </c>
      <c r="BL274" s="2" t="s">
        <v>172</v>
      </c>
      <c r="BM274" s="2" t="s">
        <v>127</v>
      </c>
      <c r="BN274" s="2" t="s">
        <v>79</v>
      </c>
      <c r="BO274" s="2" t="s">
        <v>3904</v>
      </c>
      <c r="BP274" s="2" t="s">
        <v>122</v>
      </c>
      <c r="BQ274" s="2" t="s">
        <v>131</v>
      </c>
      <c r="BR274" s="2" t="s">
        <v>3905</v>
      </c>
      <c r="BS274" s="2" t="s">
        <v>79</v>
      </c>
      <c r="BT274" s="2" t="s">
        <v>713</v>
      </c>
      <c r="BU274" s="2" t="s">
        <v>3906</v>
      </c>
      <c r="BV274" s="2" t="s">
        <v>1707</v>
      </c>
      <c r="BW274" s="2" t="s">
        <v>105</v>
      </c>
      <c r="BX274" s="2" t="s">
        <v>177</v>
      </c>
      <c r="BY274" s="2">
        <v>130</v>
      </c>
      <c r="BZ274" s="2">
        <v>70</v>
      </c>
      <c r="CA274" s="2">
        <v>17000000</v>
      </c>
      <c r="CB274" s="2">
        <v>0</v>
      </c>
      <c r="CC274" s="2">
        <v>3</v>
      </c>
      <c r="CD274" s="3">
        <f>_xlfn.IFNA(VLOOKUP(M274,Sheet1!$B$4:$D$10,2,FALSE),"")</f>
        <v>13</v>
      </c>
      <c r="CE274" s="3">
        <f>_xlfn.IFNA(VLOOKUP(M274,Sheet1!$B$4:$D$10,3,FALSE),"")</f>
        <v>13</v>
      </c>
      <c r="CF274" s="3" t="str">
        <f t="shared" si="8"/>
        <v>lulus</v>
      </c>
      <c r="CG274" s="3" t="str">
        <f t="shared" si="9"/>
        <v>diterima</v>
      </c>
    </row>
  </sheetData>
  <autoFilter ref="A1:CG274" xr:uid="{00000000-0001-0000-0000-000000000000}"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6176-0FC9-474A-8E0D-25CDE933ECBE}">
  <dimension ref="B3:D20"/>
  <sheetViews>
    <sheetView workbookViewId="0">
      <selection activeCell="B10" sqref="B10"/>
    </sheetView>
  </sheetViews>
  <sheetFormatPr defaultRowHeight="12.5" x14ac:dyDescent="0.25"/>
  <cols>
    <col min="2" max="2" width="30.54296875" bestFit="1" customWidth="1"/>
  </cols>
  <sheetData>
    <row r="3" spans="2:4" x14ac:dyDescent="0.25">
      <c r="B3" t="s">
        <v>3911</v>
      </c>
      <c r="C3" t="s">
        <v>3913</v>
      </c>
      <c r="D3" t="s">
        <v>3914</v>
      </c>
    </row>
    <row r="4" spans="2:4" x14ac:dyDescent="0.25">
      <c r="B4" t="s">
        <v>3603</v>
      </c>
      <c r="C4">
        <v>8</v>
      </c>
      <c r="D4" s="3">
        <v>8</v>
      </c>
    </row>
    <row r="5" spans="2:4" x14ac:dyDescent="0.25">
      <c r="B5" t="s">
        <v>3618</v>
      </c>
      <c r="C5">
        <v>13</v>
      </c>
      <c r="D5" s="3">
        <v>13</v>
      </c>
    </row>
    <row r="6" spans="2:4" x14ac:dyDescent="0.25">
      <c r="B6" t="s">
        <v>109</v>
      </c>
      <c r="C6">
        <v>43</v>
      </c>
      <c r="D6">
        <f>C6+C17</f>
        <v>75</v>
      </c>
    </row>
    <row r="7" spans="2:4" x14ac:dyDescent="0.25">
      <c r="B7" t="s">
        <v>108</v>
      </c>
      <c r="C7">
        <v>38</v>
      </c>
      <c r="D7" s="3">
        <f t="shared" ref="D7:D9" si="0">C7+C18</f>
        <v>61</v>
      </c>
    </row>
    <row r="8" spans="2:4" x14ac:dyDescent="0.25">
      <c r="B8" t="s">
        <v>157</v>
      </c>
      <c r="C8">
        <v>13</v>
      </c>
      <c r="D8" s="3">
        <f t="shared" si="0"/>
        <v>52</v>
      </c>
    </row>
    <row r="9" spans="2:4" x14ac:dyDescent="0.25">
      <c r="B9" t="s">
        <v>78</v>
      </c>
      <c r="C9">
        <v>37</v>
      </c>
      <c r="D9" s="3">
        <f t="shared" si="0"/>
        <v>70</v>
      </c>
    </row>
    <row r="10" spans="2:4" x14ac:dyDescent="0.25">
      <c r="B10" t="s">
        <v>1977</v>
      </c>
      <c r="C10">
        <v>121</v>
      </c>
      <c r="D10">
        <v>121</v>
      </c>
    </row>
    <row r="11" spans="2:4" x14ac:dyDescent="0.25">
      <c r="B11" t="s">
        <v>3912</v>
      </c>
      <c r="C11">
        <v>273</v>
      </c>
      <c r="D11">
        <f>SUM(D4:D10)</f>
        <v>400</v>
      </c>
    </row>
    <row r="16" spans="2:4" x14ac:dyDescent="0.25">
      <c r="C16" t="s">
        <v>3915</v>
      </c>
    </row>
    <row r="17" spans="2:3" x14ac:dyDescent="0.25">
      <c r="B17" t="s">
        <v>109</v>
      </c>
      <c r="C17">
        <v>32</v>
      </c>
    </row>
    <row r="18" spans="2:3" x14ac:dyDescent="0.25">
      <c r="B18" t="s">
        <v>108</v>
      </c>
      <c r="C18">
        <v>23</v>
      </c>
    </row>
    <row r="19" spans="2:3" x14ac:dyDescent="0.25">
      <c r="B19" t="s">
        <v>157</v>
      </c>
      <c r="C19">
        <v>39</v>
      </c>
    </row>
    <row r="20" spans="2:3" x14ac:dyDescent="0.25">
      <c r="B20" t="s">
        <v>78</v>
      </c>
      <c r="C2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Registrasi-Legion</dc:creator>
  <cp:lastModifiedBy>RIANA HADIANA</cp:lastModifiedBy>
  <dcterms:created xsi:type="dcterms:W3CDTF">2021-08-06T04:01:55Z</dcterms:created>
  <dcterms:modified xsi:type="dcterms:W3CDTF">2021-08-17T00:41:19Z</dcterms:modified>
</cp:coreProperties>
</file>