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2_SNBT/24snbt/"/>
    </mc:Choice>
  </mc:AlternateContent>
  <xr:revisionPtr revIDLastSave="55" documentId="13_ncr:1_{04F097B7-53D0-40D5-A7B7-E67BBF86F3E9}" xr6:coauthVersionLast="47" xr6:coauthVersionMax="47" xr10:uidLastSave="{AE0EBAFE-70D5-4470-9B88-5E7915578054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O2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F26" i="1"/>
  <c r="F11" i="1"/>
  <c r="F23" i="1"/>
  <c r="F20" i="1"/>
  <c r="F19" i="1"/>
  <c r="F31" i="1"/>
  <c r="F40" i="1"/>
  <c r="G40" i="1" s="1"/>
  <c r="F44" i="1"/>
  <c r="F33" i="1"/>
  <c r="F48" i="1"/>
  <c r="F42" i="1"/>
  <c r="F47" i="1"/>
  <c r="F38" i="1"/>
  <c r="G38" i="1" s="1"/>
  <c r="F41" i="1"/>
  <c r="F37" i="1"/>
  <c r="F17" i="1"/>
  <c r="F34" i="1"/>
  <c r="F8" i="1"/>
  <c r="F2" i="1"/>
  <c r="G2" i="1" s="1"/>
  <c r="F9" i="1"/>
  <c r="F3" i="1"/>
  <c r="F36" i="1"/>
  <c r="F25" i="1"/>
  <c r="F12" i="1"/>
  <c r="F16" i="1"/>
  <c r="F21" i="1"/>
  <c r="F15" i="1"/>
  <c r="F14" i="1"/>
  <c r="F45" i="1"/>
  <c r="F30" i="1"/>
  <c r="F24" i="1"/>
  <c r="G24" i="1" s="1"/>
  <c r="F10" i="1"/>
  <c r="F46" i="1"/>
  <c r="F28" i="1"/>
  <c r="F27" i="1"/>
  <c r="F32" i="1"/>
  <c r="F35" i="1"/>
  <c r="F49" i="1"/>
  <c r="F13" i="1"/>
  <c r="F43" i="1"/>
  <c r="F18" i="1"/>
  <c r="F4" i="1"/>
  <c r="F7" i="1"/>
  <c r="G7" i="1" s="1"/>
  <c r="F5" i="1"/>
  <c r="F6" i="1"/>
  <c r="F39" i="1"/>
  <c r="F29" i="1"/>
  <c r="F22" i="1"/>
  <c r="E26" i="1"/>
  <c r="E11" i="1"/>
  <c r="E23" i="1"/>
  <c r="E20" i="1"/>
  <c r="E19" i="1"/>
  <c r="E31" i="1"/>
  <c r="E40" i="1"/>
  <c r="E44" i="1"/>
  <c r="E33" i="1"/>
  <c r="E48" i="1"/>
  <c r="E42" i="1"/>
  <c r="E47" i="1"/>
  <c r="E38" i="1"/>
  <c r="E41" i="1"/>
  <c r="E37" i="1"/>
  <c r="E17" i="1"/>
  <c r="E34" i="1"/>
  <c r="E8" i="1"/>
  <c r="E2" i="1"/>
  <c r="E9" i="1"/>
  <c r="E3" i="1"/>
  <c r="E36" i="1"/>
  <c r="E25" i="1"/>
  <c r="E12" i="1"/>
  <c r="E16" i="1"/>
  <c r="E21" i="1"/>
  <c r="E15" i="1"/>
  <c r="E14" i="1"/>
  <c r="G14" i="1" s="1"/>
  <c r="E45" i="1"/>
  <c r="E30" i="1"/>
  <c r="E24" i="1"/>
  <c r="E10" i="1"/>
  <c r="E46" i="1"/>
  <c r="E28" i="1"/>
  <c r="E27" i="1"/>
  <c r="E32" i="1"/>
  <c r="E35" i="1"/>
  <c r="E49" i="1"/>
  <c r="E13" i="1"/>
  <c r="E43" i="1"/>
  <c r="E18" i="1"/>
  <c r="E4" i="1"/>
  <c r="G4" i="1" s="1"/>
  <c r="E7" i="1"/>
  <c r="E5" i="1"/>
  <c r="E6" i="1"/>
  <c r="G6" i="1" s="1"/>
  <c r="E39" i="1"/>
  <c r="E29" i="1"/>
  <c r="E22" i="1"/>
  <c r="G26" i="1"/>
  <c r="G19" i="1"/>
  <c r="G31" i="1"/>
  <c r="G47" i="1"/>
  <c r="G34" i="1"/>
  <c r="G12" i="1"/>
  <c r="G16" i="1"/>
  <c r="G45" i="1"/>
  <c r="G32" i="1"/>
  <c r="G35" i="1"/>
  <c r="G18" i="1"/>
  <c r="G33" i="1" l="1"/>
  <c r="G5" i="1"/>
  <c r="G9" i="1"/>
  <c r="G49" i="1"/>
  <c r="G37" i="1"/>
  <c r="G41" i="1"/>
  <c r="G10" i="1"/>
  <c r="G44" i="1"/>
  <c r="G15" i="1"/>
  <c r="G21" i="1"/>
  <c r="G13" i="1"/>
  <c r="G23" i="1"/>
  <c r="G11" i="1"/>
  <c r="G48" i="1"/>
  <c r="G36" i="1"/>
  <c r="G27" i="1"/>
  <c r="G8" i="1"/>
  <c r="G42" i="1"/>
  <c r="G28" i="1"/>
  <c r="G39" i="1"/>
  <c r="G30" i="1"/>
  <c r="G3" i="1"/>
  <c r="G46" i="1"/>
  <c r="G43" i="1"/>
  <c r="G17" i="1"/>
  <c r="G20" i="1"/>
  <c r="G29" i="1"/>
  <c r="G25" i="1"/>
  <c r="G22" i="1"/>
</calcChain>
</file>

<file path=xl/sharedStrings.xml><?xml version="1.0" encoding="utf-8"?>
<sst xmlns="http://schemas.openxmlformats.org/spreadsheetml/2006/main" count="157" uniqueCount="68">
  <si>
    <t>KEDOKTERAN</t>
  </si>
  <si>
    <t>KEPERAWATAN</t>
  </si>
  <si>
    <t>GIZI</t>
  </si>
  <si>
    <t>MANAJEMEN</t>
  </si>
  <si>
    <t>BIMBINGAN DAN KONSELING</t>
  </si>
  <si>
    <t>INFORMATIKA</t>
  </si>
  <si>
    <t>TEKNIK INDUSTRI</t>
  </si>
  <si>
    <t>ILMU KOMUNIKASI</t>
  </si>
  <si>
    <t>PENDIDIKAN GURU SEKOLAH DASAR</t>
  </si>
  <si>
    <t>AKUNTANSI</t>
  </si>
  <si>
    <t>EKONOMI SYARIAH</t>
  </si>
  <si>
    <t>EKONOMI PEMBANGUNAN</t>
  </si>
  <si>
    <t>TEKNIK SIPIL</t>
  </si>
  <si>
    <t>TEKNOLOGI PANGAN</t>
  </si>
  <si>
    <t>ILMU PEMERINTAHAN</t>
  </si>
  <si>
    <t>PENDIDIKAN SOSIOLOGI</t>
  </si>
  <si>
    <t>ADMINISTRASI PUBLIK</t>
  </si>
  <si>
    <t>PENDIDIKAN BAHASA INGGRIS</t>
  </si>
  <si>
    <t>TEKNIK METALURGI</t>
  </si>
  <si>
    <t>ILMU KELAUTAN</t>
  </si>
  <si>
    <t>PENDIDIKAN BAHASA INDONESIA</t>
  </si>
  <si>
    <t>PENDIDIKAN BIOLOGI</t>
  </si>
  <si>
    <t>TEKNIK ELEKTRO</t>
  </si>
  <si>
    <t>AGRIBISNIS</t>
  </si>
  <si>
    <t>HUKUM</t>
  </si>
  <si>
    <t>TEKNIK KIMIA</t>
  </si>
  <si>
    <t>PENDIDIKAN SEJARAH</t>
  </si>
  <si>
    <t>TEKNIK MESIN</t>
  </si>
  <si>
    <t>PENDIDIKAN IPA</t>
  </si>
  <si>
    <t>PENDIDIKAN MATEMATIKA</t>
  </si>
  <si>
    <t>PENDIDIKAN PANCASILA DAN KEWARGANEGARAAN</t>
  </si>
  <si>
    <t>ILMU KEOLAHRAGAAN</t>
  </si>
  <si>
    <t>AGROEKOTEKNOLOGI</t>
  </si>
  <si>
    <t>PENDIDIKAN KIMIA</t>
  </si>
  <si>
    <t>PENDIDIKAN GURU PENDIDIKAN ANAK USIA DINI</t>
  </si>
  <si>
    <t>ILMU PERIKANAN</t>
  </si>
  <si>
    <t>PENDIDIKAN KHUSUS</t>
  </si>
  <si>
    <t>PENDIDIKAN FISIKA</t>
  </si>
  <si>
    <t>PENDIDIKAN VOKASIONAL TEKNIK ELEKTRO</t>
  </si>
  <si>
    <t>PENDIDIKAN NON FORMAL</t>
  </si>
  <si>
    <t>PENDIDIKAN VOKASIONAL TEKNIK MESIN</t>
  </si>
  <si>
    <t>PENDIDIKAN SENI PERTUNJUKAN</t>
  </si>
  <si>
    <t>no</t>
  </si>
  <si>
    <t>kode</t>
  </si>
  <si>
    <t>prodi</t>
  </si>
  <si>
    <t>peminat</t>
  </si>
  <si>
    <t>diterima</t>
  </si>
  <si>
    <t>keketatan</t>
  </si>
  <si>
    <t>peminat_p1</t>
  </si>
  <si>
    <t>diterima_p1</t>
  </si>
  <si>
    <t>peminat_p2</t>
  </si>
  <si>
    <t>diterima_p2</t>
  </si>
  <si>
    <t>MANAJEMEN PEMASARAN</t>
  </si>
  <si>
    <t>PERBANKAN DAN KEUANGAN</t>
  </si>
  <si>
    <t>PERPAJAKAN</t>
  </si>
  <si>
    <t>PETERNAKAN</t>
  </si>
  <si>
    <t>HUKUM (S1)</t>
  </si>
  <si>
    <t>ILMU EKONOMI PEMBANGUNAN</t>
  </si>
  <si>
    <t>MANAJEMEN PEMASARAN (D3)</t>
  </si>
  <si>
    <t>PENDIDIKAN BAHASA INDONESIA (S1)</t>
  </si>
  <si>
    <t>jenjang</t>
  </si>
  <si>
    <t>S1</t>
  </si>
  <si>
    <t>D3</t>
  </si>
  <si>
    <t>STATISTIKA</t>
  </si>
  <si>
    <t>peminat_p3</t>
  </si>
  <si>
    <t>diterima_p3</t>
  </si>
  <si>
    <t>peminat_p4</t>
  </si>
  <si>
    <t>diterima_p4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</si>
</sst>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#PMB/2024/02_SNBT/311_stat_lulus_seleksi_snbt_2024/311/311_keketatan_prodi.xlsx" TargetMode="External"/><Relationship Id="rId1" Type="http://schemas.openxmlformats.org/officeDocument/2006/relationships/externalLinkPath" Target=".#PMB/2024/02_SNBT/311_stat_lulus_seleksi_snbt_2024/311/311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">
          <cell r="B3">
            <v>311020</v>
          </cell>
          <cell r="C3" t="str">
            <v>KEDOKTERAN</v>
          </cell>
          <cell r="D3" t="str">
            <v>S1</v>
          </cell>
          <cell r="E3">
            <v>757</v>
          </cell>
          <cell r="F3">
            <v>28</v>
          </cell>
          <cell r="G3">
            <v>3.698811096433289</v>
          </cell>
          <cell r="H3">
            <v>327</v>
          </cell>
          <cell r="I3">
            <v>43.19682959048</v>
          </cell>
          <cell r="J3">
            <v>12</v>
          </cell>
          <cell r="K3">
            <v>42.857142857139998</v>
          </cell>
          <cell r="L3">
            <v>430</v>
          </cell>
          <cell r="M3">
            <v>56.803170409510003</v>
          </cell>
          <cell r="N3">
            <v>16</v>
          </cell>
          <cell r="O3">
            <v>57.142857142849998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</row>
        <row r="4">
          <cell r="B4">
            <v>311022</v>
          </cell>
          <cell r="C4" t="str">
            <v>KEPERAWATAN</v>
          </cell>
          <cell r="D4" t="str">
            <v>S1</v>
          </cell>
          <cell r="E4">
            <v>770</v>
          </cell>
          <cell r="F4">
            <v>39</v>
          </cell>
          <cell r="G4">
            <v>5.0649350649350664</v>
          </cell>
          <cell r="H4">
            <v>415</v>
          </cell>
          <cell r="I4">
            <v>53.896103896100001</v>
          </cell>
          <cell r="J4">
            <v>20</v>
          </cell>
          <cell r="K4">
            <v>51.282051282049999</v>
          </cell>
          <cell r="L4">
            <v>317</v>
          </cell>
          <cell r="M4">
            <v>41.168831168830003</v>
          </cell>
          <cell r="N4">
            <v>15</v>
          </cell>
          <cell r="O4">
            <v>38.461538461529997</v>
          </cell>
          <cell r="P4">
            <v>32</v>
          </cell>
          <cell r="Q4">
            <v>4.1558441558399997</v>
          </cell>
          <cell r="R4">
            <v>3</v>
          </cell>
          <cell r="S4">
            <v>7.6923076923</v>
          </cell>
          <cell r="T4">
            <v>6</v>
          </cell>
          <cell r="U4">
            <v>0.77922077921999999</v>
          </cell>
          <cell r="V4">
            <v>1</v>
          </cell>
          <cell r="W4">
            <v>2.5641025641000001</v>
          </cell>
        </row>
        <row r="5">
          <cell r="B5">
            <v>311044</v>
          </cell>
          <cell r="C5" t="str">
            <v>AKUNTANSI</v>
          </cell>
          <cell r="D5" t="str">
            <v>D3</v>
          </cell>
          <cell r="E5">
            <v>1290</v>
          </cell>
          <cell r="F5">
            <v>68</v>
          </cell>
          <cell r="G5">
            <v>5.2713178294573639</v>
          </cell>
          <cell r="H5">
            <v>25</v>
          </cell>
          <cell r="I5">
            <v>1.9379844961199999</v>
          </cell>
          <cell r="J5">
            <v>3</v>
          </cell>
          <cell r="K5">
            <v>4.4117647058799996</v>
          </cell>
          <cell r="L5">
            <v>47</v>
          </cell>
          <cell r="M5">
            <v>3.6434108527100002</v>
          </cell>
          <cell r="N5">
            <v>1</v>
          </cell>
          <cell r="O5">
            <v>1.4705882352899999</v>
          </cell>
          <cell r="P5">
            <v>543</v>
          </cell>
          <cell r="Q5">
            <v>42.093023255810003</v>
          </cell>
          <cell r="R5">
            <v>19</v>
          </cell>
          <cell r="S5">
            <v>27.94117647058</v>
          </cell>
          <cell r="T5">
            <v>675</v>
          </cell>
          <cell r="U5">
            <v>52.325581395340002</v>
          </cell>
          <cell r="V5">
            <v>45</v>
          </cell>
          <cell r="W5">
            <v>66.176470588230004</v>
          </cell>
        </row>
        <row r="6">
          <cell r="B6">
            <v>311047</v>
          </cell>
          <cell r="C6" t="str">
            <v>MANAJEMEN PEMASARAN</v>
          </cell>
          <cell r="D6" t="str">
            <v>D3</v>
          </cell>
          <cell r="E6">
            <v>1348</v>
          </cell>
          <cell r="F6">
            <v>74</v>
          </cell>
          <cell r="G6">
            <v>5.4896142433234418</v>
          </cell>
          <cell r="H6">
            <v>12</v>
          </cell>
          <cell r="I6">
            <v>0.89020771512999997</v>
          </cell>
          <cell r="J6">
            <v>3</v>
          </cell>
          <cell r="K6">
            <v>4.0540540540499999</v>
          </cell>
          <cell r="L6">
            <v>67</v>
          </cell>
          <cell r="M6">
            <v>4.9703264094900002</v>
          </cell>
          <cell r="N6">
            <v>8</v>
          </cell>
          <cell r="O6">
            <v>10.810810810810001</v>
          </cell>
          <cell r="P6">
            <v>598</v>
          </cell>
          <cell r="Q6">
            <v>44.36201780415</v>
          </cell>
          <cell r="R6">
            <v>18</v>
          </cell>
          <cell r="S6">
            <v>24.324324324319999</v>
          </cell>
          <cell r="T6">
            <v>671</v>
          </cell>
          <cell r="U6">
            <v>49.777448071210003</v>
          </cell>
          <cell r="V6">
            <v>45</v>
          </cell>
          <cell r="W6">
            <v>60.810810810809997</v>
          </cell>
        </row>
        <row r="7">
          <cell r="B7">
            <v>311048</v>
          </cell>
          <cell r="C7" t="str">
            <v>PERPAJAKAN</v>
          </cell>
          <cell r="D7" t="str">
            <v>D3</v>
          </cell>
          <cell r="E7">
            <v>1159</v>
          </cell>
          <cell r="F7">
            <v>69</v>
          </cell>
          <cell r="G7">
            <v>5.9534081104400336</v>
          </cell>
          <cell r="H7">
            <v>22</v>
          </cell>
          <cell r="I7">
            <v>1.8981880931799999</v>
          </cell>
          <cell r="J7">
            <v>6</v>
          </cell>
          <cell r="K7">
            <v>8.6956521739100001</v>
          </cell>
          <cell r="L7">
            <v>59</v>
          </cell>
          <cell r="M7">
            <v>5.0905953408100002</v>
          </cell>
          <cell r="N7">
            <v>3</v>
          </cell>
          <cell r="O7">
            <v>4.3478260869499996</v>
          </cell>
          <cell r="P7">
            <v>479</v>
          </cell>
          <cell r="Q7">
            <v>41.328731665219998</v>
          </cell>
          <cell r="R7">
            <v>24</v>
          </cell>
          <cell r="S7">
            <v>34.782608695649998</v>
          </cell>
          <cell r="T7">
            <v>599</v>
          </cell>
          <cell r="U7">
            <v>51.68248490077</v>
          </cell>
          <cell r="V7">
            <v>36</v>
          </cell>
          <cell r="W7">
            <v>52.173913043470002</v>
          </cell>
        </row>
        <row r="8">
          <cell r="B8">
            <v>311045</v>
          </cell>
          <cell r="C8" t="str">
            <v>PERBANKAN DAN KEUANGAN</v>
          </cell>
          <cell r="D8" t="str">
            <v>D3</v>
          </cell>
          <cell r="E8">
            <v>1182</v>
          </cell>
          <cell r="F8">
            <v>74</v>
          </cell>
          <cell r="G8">
            <v>6.260575296108291</v>
          </cell>
          <cell r="H8">
            <v>18</v>
          </cell>
          <cell r="I8">
            <v>1.5228426395900001</v>
          </cell>
          <cell r="J8">
            <v>2</v>
          </cell>
          <cell r="K8">
            <v>2.7027027026999999</v>
          </cell>
          <cell r="L8">
            <v>53</v>
          </cell>
          <cell r="M8">
            <v>4.4839255499100004</v>
          </cell>
          <cell r="N8">
            <v>4</v>
          </cell>
          <cell r="O8">
            <v>5.4054054053999998</v>
          </cell>
          <cell r="P8">
            <v>477</v>
          </cell>
          <cell r="Q8">
            <v>40.355329949229997</v>
          </cell>
          <cell r="R8">
            <v>20</v>
          </cell>
          <cell r="S8">
            <v>27.027027027020001</v>
          </cell>
          <cell r="T8">
            <v>634</v>
          </cell>
          <cell r="U8">
            <v>53.63790186125</v>
          </cell>
          <cell r="V8">
            <v>48</v>
          </cell>
          <cell r="W8">
            <v>64.864864864859996</v>
          </cell>
        </row>
        <row r="9">
          <cell r="B9">
            <v>311019</v>
          </cell>
          <cell r="C9" t="str">
            <v>GIZI</v>
          </cell>
          <cell r="D9" t="str">
            <v>S1</v>
          </cell>
          <cell r="E9">
            <v>459</v>
          </cell>
          <cell r="F9">
            <v>34</v>
          </cell>
          <cell r="G9">
            <v>7.4074074074074074</v>
          </cell>
          <cell r="H9">
            <v>182</v>
          </cell>
          <cell r="I9">
            <v>39.651416122000001</v>
          </cell>
          <cell r="J9">
            <v>15</v>
          </cell>
          <cell r="K9">
            <v>44.117647058819998</v>
          </cell>
          <cell r="L9">
            <v>261</v>
          </cell>
          <cell r="M9">
            <v>56.862745098029997</v>
          </cell>
          <cell r="N9">
            <v>16</v>
          </cell>
          <cell r="O9">
            <v>47.058823529409999</v>
          </cell>
          <cell r="P9">
            <v>13</v>
          </cell>
          <cell r="Q9">
            <v>2.83224400871</v>
          </cell>
          <cell r="R9">
            <v>2</v>
          </cell>
          <cell r="S9">
            <v>5.8823529411699997</v>
          </cell>
          <cell r="T9">
            <v>3</v>
          </cell>
          <cell r="U9">
            <v>0.65359477123999998</v>
          </cell>
          <cell r="V9">
            <v>1</v>
          </cell>
          <cell r="W9">
            <v>2.9411764705799999</v>
          </cell>
        </row>
        <row r="10">
          <cell r="B10">
            <v>311021</v>
          </cell>
          <cell r="C10" t="str">
            <v>INFORMATIKA</v>
          </cell>
          <cell r="D10" t="str">
            <v>S1</v>
          </cell>
          <cell r="E10">
            <v>722</v>
          </cell>
          <cell r="F10">
            <v>67</v>
          </cell>
          <cell r="G10">
            <v>9.2797783933518012</v>
          </cell>
          <cell r="H10">
            <v>354</v>
          </cell>
          <cell r="I10">
            <v>49.030470914120002</v>
          </cell>
          <cell r="J10">
            <v>26</v>
          </cell>
          <cell r="K10">
            <v>38.805970149250001</v>
          </cell>
          <cell r="L10">
            <v>336</v>
          </cell>
          <cell r="M10">
            <v>46.537396121880001</v>
          </cell>
          <cell r="N10">
            <v>37</v>
          </cell>
          <cell r="O10">
            <v>55.223880597010002</v>
          </cell>
          <cell r="P10">
            <v>25</v>
          </cell>
          <cell r="Q10">
            <v>3.4626038781099999</v>
          </cell>
          <cell r="R10">
            <v>4</v>
          </cell>
          <cell r="S10">
            <v>5.9701492537299998</v>
          </cell>
          <cell r="T10">
            <v>7</v>
          </cell>
          <cell r="U10">
            <v>0.96952908586999997</v>
          </cell>
          <cell r="V10">
            <v>0</v>
          </cell>
          <cell r="W10">
            <v>0</v>
          </cell>
        </row>
        <row r="11">
          <cell r="B11">
            <v>311033</v>
          </cell>
          <cell r="C11" t="str">
            <v>PENDIDIKAN GURU SEKOLAH DASAR</v>
          </cell>
          <cell r="D11" t="str">
            <v>S1</v>
          </cell>
          <cell r="E11">
            <v>643</v>
          </cell>
          <cell r="F11">
            <v>71</v>
          </cell>
          <cell r="G11">
            <v>11.041990668740279</v>
          </cell>
          <cell r="H11">
            <v>305</v>
          </cell>
          <cell r="I11">
            <v>47.433903576980001</v>
          </cell>
          <cell r="J11">
            <v>46</v>
          </cell>
          <cell r="K11">
            <v>64.788732394359997</v>
          </cell>
          <cell r="L11">
            <v>319</v>
          </cell>
          <cell r="M11">
            <v>49.611197511660002</v>
          </cell>
          <cell r="N11">
            <v>22</v>
          </cell>
          <cell r="O11">
            <v>30.985915492949999</v>
          </cell>
          <cell r="P11">
            <v>13</v>
          </cell>
          <cell r="Q11">
            <v>2.0217729393399999</v>
          </cell>
          <cell r="R11">
            <v>3</v>
          </cell>
          <cell r="S11">
            <v>4.2253521126700004</v>
          </cell>
          <cell r="T11">
            <v>6</v>
          </cell>
          <cell r="U11">
            <v>0.93312597200000003</v>
          </cell>
          <cell r="V11">
            <v>0</v>
          </cell>
          <cell r="W11">
            <v>0</v>
          </cell>
        </row>
        <row r="12">
          <cell r="B12">
            <v>311003</v>
          </cell>
          <cell r="C12" t="str">
            <v>TEKNIK INDUSTRI</v>
          </cell>
          <cell r="D12" t="str">
            <v>S1</v>
          </cell>
          <cell r="E12">
            <v>846</v>
          </cell>
          <cell r="F12">
            <v>110</v>
          </cell>
          <cell r="G12">
            <v>13.00236406619385</v>
          </cell>
          <cell r="H12">
            <v>381</v>
          </cell>
          <cell r="I12">
            <v>45.035460992899999</v>
          </cell>
          <cell r="J12">
            <v>51</v>
          </cell>
          <cell r="K12">
            <v>46.36363636363</v>
          </cell>
          <cell r="L12">
            <v>420</v>
          </cell>
          <cell r="M12">
            <v>49.645390070920001</v>
          </cell>
          <cell r="N12">
            <v>51</v>
          </cell>
          <cell r="O12">
            <v>46.36363636363</v>
          </cell>
          <cell r="P12">
            <v>37</v>
          </cell>
          <cell r="Q12">
            <v>4.3735224586200001</v>
          </cell>
          <cell r="R12">
            <v>7</v>
          </cell>
          <cell r="S12">
            <v>6.3636363636300004</v>
          </cell>
          <cell r="T12">
            <v>8</v>
          </cell>
          <cell r="U12">
            <v>0.94562647753999995</v>
          </cell>
          <cell r="V12">
            <v>1</v>
          </cell>
          <cell r="W12">
            <v>0.90909090909000001</v>
          </cell>
        </row>
        <row r="13">
          <cell r="B13">
            <v>311025</v>
          </cell>
          <cell r="C13" t="str">
            <v>MANAJEMEN</v>
          </cell>
          <cell r="D13" t="str">
            <v>S1</v>
          </cell>
          <cell r="E13">
            <v>1153</v>
          </cell>
          <cell r="F13">
            <v>153</v>
          </cell>
          <cell r="G13">
            <v>13.26973113616652</v>
          </cell>
          <cell r="H13">
            <v>546</v>
          </cell>
          <cell r="I13">
            <v>47.354726799650003</v>
          </cell>
          <cell r="J13">
            <v>79</v>
          </cell>
          <cell r="K13">
            <v>51.633986928100001</v>
          </cell>
          <cell r="L13">
            <v>553</v>
          </cell>
          <cell r="M13">
            <v>47.961838681689997</v>
          </cell>
          <cell r="N13">
            <v>65</v>
          </cell>
          <cell r="O13">
            <v>42.48366013071</v>
          </cell>
          <cell r="P13">
            <v>43</v>
          </cell>
          <cell r="Q13">
            <v>3.72940156114</v>
          </cell>
          <cell r="R13">
            <v>6</v>
          </cell>
          <cell r="S13">
            <v>3.9215686274500001</v>
          </cell>
          <cell r="T13">
            <v>11</v>
          </cell>
          <cell r="U13">
            <v>0.95403295749999995</v>
          </cell>
          <cell r="V13">
            <v>3</v>
          </cell>
          <cell r="W13">
            <v>1.9607843137200001</v>
          </cell>
        </row>
        <row r="14">
          <cell r="B14">
            <v>311040</v>
          </cell>
          <cell r="C14" t="str">
            <v>BIMBINGAN DAN KONSELING</v>
          </cell>
          <cell r="D14" t="str">
            <v>S1</v>
          </cell>
          <cell r="E14">
            <v>479</v>
          </cell>
          <cell r="F14">
            <v>68</v>
          </cell>
          <cell r="G14">
            <v>14.196242171189979</v>
          </cell>
          <cell r="H14">
            <v>208</v>
          </cell>
          <cell r="I14">
            <v>43.423799582459999</v>
          </cell>
          <cell r="J14">
            <v>36</v>
          </cell>
          <cell r="K14">
            <v>52.941176470579997</v>
          </cell>
          <cell r="L14">
            <v>251</v>
          </cell>
          <cell r="M14">
            <v>52.400835073060001</v>
          </cell>
          <cell r="N14">
            <v>29</v>
          </cell>
          <cell r="O14">
            <v>42.647058823519998</v>
          </cell>
          <cell r="P14">
            <v>18</v>
          </cell>
          <cell r="Q14">
            <v>3.7578288100199999</v>
          </cell>
          <cell r="R14">
            <v>3</v>
          </cell>
          <cell r="S14">
            <v>4.4117647058799996</v>
          </cell>
          <cell r="T14">
            <v>2</v>
          </cell>
          <cell r="U14">
            <v>0.41753653444</v>
          </cell>
          <cell r="V14">
            <v>0</v>
          </cell>
          <cell r="W14">
            <v>0</v>
          </cell>
        </row>
        <row r="15">
          <cell r="B15">
            <v>311029</v>
          </cell>
          <cell r="C15" t="str">
            <v>ILMU KOMUNIKASI</v>
          </cell>
          <cell r="D15" t="str">
            <v>S1</v>
          </cell>
          <cell r="E15">
            <v>1165</v>
          </cell>
          <cell r="F15">
            <v>178</v>
          </cell>
          <cell r="G15">
            <v>15.278969957081539</v>
          </cell>
          <cell r="H15">
            <v>514</v>
          </cell>
          <cell r="I15">
            <v>44.120171673809999</v>
          </cell>
          <cell r="J15">
            <v>80</v>
          </cell>
          <cell r="K15">
            <v>44.943820224710002</v>
          </cell>
          <cell r="L15">
            <v>584</v>
          </cell>
          <cell r="M15">
            <v>50.1287553648</v>
          </cell>
          <cell r="N15">
            <v>83</v>
          </cell>
          <cell r="O15">
            <v>46.629213483139999</v>
          </cell>
          <cell r="P15">
            <v>59</v>
          </cell>
          <cell r="Q15">
            <v>5.0643776824</v>
          </cell>
          <cell r="R15">
            <v>14</v>
          </cell>
          <cell r="S15">
            <v>7.8651685393199999</v>
          </cell>
          <cell r="T15">
            <v>8</v>
          </cell>
          <cell r="U15">
            <v>0.68669527896000004</v>
          </cell>
          <cell r="V15">
            <v>1</v>
          </cell>
          <cell r="W15">
            <v>0.56179775279999999</v>
          </cell>
        </row>
        <row r="16">
          <cell r="B16">
            <v>311028</v>
          </cell>
          <cell r="C16" t="str">
            <v>ADMINISTRASI PUBLIK</v>
          </cell>
          <cell r="D16" t="str">
            <v>S1</v>
          </cell>
          <cell r="E16">
            <v>795</v>
          </cell>
          <cell r="F16">
            <v>149</v>
          </cell>
          <cell r="G16">
            <v>18.742138364779869</v>
          </cell>
          <cell r="H16">
            <v>292</v>
          </cell>
          <cell r="I16">
            <v>36.729559748420002</v>
          </cell>
          <cell r="J16">
            <v>65</v>
          </cell>
          <cell r="K16">
            <v>43.624161073819998</v>
          </cell>
          <cell r="L16">
            <v>424</v>
          </cell>
          <cell r="M16">
            <v>53.333333333330003</v>
          </cell>
          <cell r="N16">
            <v>65</v>
          </cell>
          <cell r="O16">
            <v>43.624161073819998</v>
          </cell>
          <cell r="P16">
            <v>65</v>
          </cell>
          <cell r="Q16">
            <v>8.1761006289299996</v>
          </cell>
          <cell r="R16">
            <v>17</v>
          </cell>
          <cell r="S16">
            <v>11.40939597315</v>
          </cell>
          <cell r="T16">
            <v>14</v>
          </cell>
          <cell r="U16">
            <v>1.7610062893</v>
          </cell>
          <cell r="V16">
            <v>2</v>
          </cell>
          <cell r="W16">
            <v>1.34228187919</v>
          </cell>
        </row>
        <row r="17">
          <cell r="B17">
            <v>311026</v>
          </cell>
          <cell r="C17" t="str">
            <v>AKUNTANSI</v>
          </cell>
          <cell r="D17" t="str">
            <v>S1</v>
          </cell>
          <cell r="E17">
            <v>755</v>
          </cell>
          <cell r="F17">
            <v>153</v>
          </cell>
          <cell r="G17">
            <v>20.264900662251659</v>
          </cell>
          <cell r="H17">
            <v>356</v>
          </cell>
          <cell r="I17">
            <v>47.152317880790001</v>
          </cell>
          <cell r="J17">
            <v>69</v>
          </cell>
          <cell r="K17">
            <v>45.098039215679997</v>
          </cell>
          <cell r="L17">
            <v>348</v>
          </cell>
          <cell r="M17">
            <v>46.092715231779998</v>
          </cell>
          <cell r="N17">
            <v>69</v>
          </cell>
          <cell r="O17">
            <v>45.098039215679997</v>
          </cell>
          <cell r="P17">
            <v>45</v>
          </cell>
          <cell r="Q17">
            <v>5.9602649006600004</v>
          </cell>
          <cell r="R17">
            <v>15</v>
          </cell>
          <cell r="S17">
            <v>9.8039215686199999</v>
          </cell>
          <cell r="T17">
            <v>6</v>
          </cell>
          <cell r="U17">
            <v>0.79470198675000003</v>
          </cell>
          <cell r="V17">
            <v>0</v>
          </cell>
          <cell r="W17">
            <v>0</v>
          </cell>
        </row>
        <row r="18">
          <cell r="B18">
            <v>311017</v>
          </cell>
          <cell r="C18" t="str">
            <v>TEKNOLOGI PANGAN</v>
          </cell>
          <cell r="D18" t="str">
            <v>S1</v>
          </cell>
          <cell r="E18">
            <v>496</v>
          </cell>
          <cell r="F18">
            <v>106</v>
          </cell>
          <cell r="G18">
            <v>21.37096774193548</v>
          </cell>
          <cell r="H18">
            <v>175</v>
          </cell>
          <cell r="I18">
            <v>35.282258064510003</v>
          </cell>
          <cell r="J18">
            <v>41</v>
          </cell>
          <cell r="K18">
            <v>38.679245283009998</v>
          </cell>
          <cell r="L18">
            <v>260</v>
          </cell>
          <cell r="M18">
            <v>52.419354838700002</v>
          </cell>
          <cell r="N18">
            <v>47</v>
          </cell>
          <cell r="O18">
            <v>44.3396226415</v>
          </cell>
          <cell r="P18">
            <v>54</v>
          </cell>
          <cell r="Q18">
            <v>10.887096774190001</v>
          </cell>
          <cell r="R18">
            <v>17</v>
          </cell>
          <cell r="S18">
            <v>16.037735849050001</v>
          </cell>
          <cell r="T18">
            <v>7</v>
          </cell>
          <cell r="U18">
            <v>1.41129032258</v>
          </cell>
          <cell r="V18">
            <v>1</v>
          </cell>
          <cell r="W18">
            <v>0.94339622640999998</v>
          </cell>
        </row>
        <row r="19">
          <cell r="B19">
            <v>311042</v>
          </cell>
          <cell r="C19" t="str">
            <v>ILMU PEMERINTAHAN</v>
          </cell>
          <cell r="D19" t="str">
            <v>S1</v>
          </cell>
          <cell r="E19">
            <v>513</v>
          </cell>
          <cell r="F19">
            <v>115</v>
          </cell>
          <cell r="G19">
            <v>22.417153996101359</v>
          </cell>
          <cell r="H19">
            <v>187</v>
          </cell>
          <cell r="I19">
            <v>36.452241715390002</v>
          </cell>
          <cell r="J19">
            <v>52</v>
          </cell>
          <cell r="K19">
            <v>45.217391304339998</v>
          </cell>
          <cell r="L19">
            <v>293</v>
          </cell>
          <cell r="M19">
            <v>57.11500974658</v>
          </cell>
          <cell r="N19">
            <v>56</v>
          </cell>
          <cell r="O19">
            <v>48.695652173909998</v>
          </cell>
          <cell r="P19">
            <v>21</v>
          </cell>
          <cell r="Q19">
            <v>4.0935672514599997</v>
          </cell>
          <cell r="R19">
            <v>4</v>
          </cell>
          <cell r="S19">
            <v>3.4782608695600001</v>
          </cell>
          <cell r="T19">
            <v>12</v>
          </cell>
          <cell r="U19">
            <v>2.3391812865400001</v>
          </cell>
          <cell r="V19">
            <v>3</v>
          </cell>
          <cell r="W19">
            <v>2.6086956521700002</v>
          </cell>
        </row>
        <row r="20">
          <cell r="B20">
            <v>311006</v>
          </cell>
          <cell r="C20" t="str">
            <v>TEKNIK SIPIL</v>
          </cell>
          <cell r="D20" t="str">
            <v>S1</v>
          </cell>
          <cell r="E20">
            <v>496</v>
          </cell>
          <cell r="F20">
            <v>114</v>
          </cell>
          <cell r="G20">
            <v>22.983870967741939</v>
          </cell>
          <cell r="H20">
            <v>200</v>
          </cell>
          <cell r="I20">
            <v>40.322580645160002</v>
          </cell>
          <cell r="J20">
            <v>47</v>
          </cell>
          <cell r="K20">
            <v>41.228070175429998</v>
          </cell>
          <cell r="L20">
            <v>268</v>
          </cell>
          <cell r="M20">
            <v>54.032258064510003</v>
          </cell>
          <cell r="N20">
            <v>57</v>
          </cell>
          <cell r="O20">
            <v>50</v>
          </cell>
          <cell r="P20">
            <v>23</v>
          </cell>
          <cell r="Q20">
            <v>4.6370967741899998</v>
          </cell>
          <cell r="R20">
            <v>9</v>
          </cell>
          <cell r="S20">
            <v>7.8947368421000004</v>
          </cell>
          <cell r="T20">
            <v>5</v>
          </cell>
          <cell r="U20">
            <v>1.0080645161199999</v>
          </cell>
          <cell r="V20">
            <v>1</v>
          </cell>
          <cell r="W20">
            <v>0.87719298244999999</v>
          </cell>
        </row>
        <row r="21">
          <cell r="B21">
            <v>311005</v>
          </cell>
          <cell r="C21" t="str">
            <v>TEKNIK KIMIA</v>
          </cell>
          <cell r="D21" t="str">
            <v>S1</v>
          </cell>
          <cell r="E21">
            <v>370</v>
          </cell>
          <cell r="F21">
            <v>111</v>
          </cell>
          <cell r="G21">
            <v>30</v>
          </cell>
          <cell r="H21">
            <v>127</v>
          </cell>
          <cell r="I21">
            <v>34.324324324320003</v>
          </cell>
          <cell r="J21">
            <v>43</v>
          </cell>
          <cell r="K21">
            <v>38.73873873873</v>
          </cell>
          <cell r="L21">
            <v>212</v>
          </cell>
          <cell r="M21">
            <v>57.297297297290001</v>
          </cell>
          <cell r="N21">
            <v>57</v>
          </cell>
          <cell r="O21">
            <v>51.351351351349997</v>
          </cell>
          <cell r="P21">
            <v>24</v>
          </cell>
          <cell r="Q21">
            <v>6.4864864864799996</v>
          </cell>
          <cell r="R21">
            <v>10</v>
          </cell>
          <cell r="S21">
            <v>9.0090090089999997</v>
          </cell>
          <cell r="T21">
            <v>7</v>
          </cell>
          <cell r="U21">
            <v>1.8918918918900001</v>
          </cell>
          <cell r="V21">
            <v>1</v>
          </cell>
          <cell r="W21">
            <v>0.90090090089999997</v>
          </cell>
        </row>
        <row r="22">
          <cell r="B22">
            <v>311027</v>
          </cell>
          <cell r="C22" t="str">
            <v>EKONOMI PEMBANGUNAN</v>
          </cell>
          <cell r="D22" t="str">
            <v>S1</v>
          </cell>
          <cell r="E22">
            <v>284</v>
          </cell>
          <cell r="F22">
            <v>86</v>
          </cell>
          <cell r="G22">
            <v>30.281690140845068</v>
          </cell>
          <cell r="H22">
            <v>77</v>
          </cell>
          <cell r="I22">
            <v>27.112676056329999</v>
          </cell>
          <cell r="J22">
            <v>30</v>
          </cell>
          <cell r="K22">
            <v>34.883720930229998</v>
          </cell>
          <cell r="L22">
            <v>173</v>
          </cell>
          <cell r="M22">
            <v>60.91549295774</v>
          </cell>
          <cell r="N22">
            <v>46</v>
          </cell>
          <cell r="O22">
            <v>53.488372093019997</v>
          </cell>
          <cell r="P22">
            <v>28</v>
          </cell>
          <cell r="Q22">
            <v>9.8591549295699998</v>
          </cell>
          <cell r="R22">
            <v>9</v>
          </cell>
          <cell r="S22">
            <v>10.46511627906</v>
          </cell>
          <cell r="T22">
            <v>6</v>
          </cell>
          <cell r="U22">
            <v>2.1126760563300002</v>
          </cell>
          <cell r="V22">
            <v>1</v>
          </cell>
          <cell r="W22">
            <v>1.16279069767</v>
          </cell>
        </row>
        <row r="23">
          <cell r="B23">
            <v>311001</v>
          </cell>
          <cell r="C23" t="str">
            <v>TEKNIK MESIN</v>
          </cell>
          <cell r="D23" t="str">
            <v>S1</v>
          </cell>
          <cell r="E23">
            <v>380</v>
          </cell>
          <cell r="F23">
            <v>116</v>
          </cell>
          <cell r="G23">
            <v>30.526315789473681</v>
          </cell>
          <cell r="H23">
            <v>156</v>
          </cell>
          <cell r="I23">
            <v>41.052631578940002</v>
          </cell>
          <cell r="J23">
            <v>44</v>
          </cell>
          <cell r="K23">
            <v>37.93103448275</v>
          </cell>
          <cell r="L23">
            <v>194</v>
          </cell>
          <cell r="M23">
            <v>51.052631578940002</v>
          </cell>
          <cell r="N23">
            <v>62</v>
          </cell>
          <cell r="O23">
            <v>53.448275862060001</v>
          </cell>
          <cell r="P23">
            <v>24</v>
          </cell>
          <cell r="Q23">
            <v>6.3157894736799998</v>
          </cell>
          <cell r="R23">
            <v>10</v>
          </cell>
          <cell r="S23">
            <v>8.6206896551700005</v>
          </cell>
          <cell r="T23">
            <v>6</v>
          </cell>
          <cell r="U23">
            <v>1.5789473684199999</v>
          </cell>
          <cell r="V23">
            <v>0</v>
          </cell>
          <cell r="W23">
            <v>0</v>
          </cell>
        </row>
        <row r="24">
          <cell r="B24">
            <v>311004</v>
          </cell>
          <cell r="C24" t="str">
            <v>TEKNIK METALURGI</v>
          </cell>
          <cell r="D24" t="str">
            <v>S1</v>
          </cell>
          <cell r="E24">
            <v>352</v>
          </cell>
          <cell r="F24">
            <v>111</v>
          </cell>
          <cell r="G24">
            <v>31.53409090909091</v>
          </cell>
          <cell r="H24">
            <v>120</v>
          </cell>
          <cell r="I24">
            <v>34.090909090899999</v>
          </cell>
          <cell r="J24">
            <v>42</v>
          </cell>
          <cell r="K24">
            <v>37.837837837830001</v>
          </cell>
          <cell r="L24">
            <v>213</v>
          </cell>
          <cell r="M24">
            <v>60.511363636360002</v>
          </cell>
          <cell r="N24">
            <v>65</v>
          </cell>
          <cell r="O24">
            <v>58.558558558549997</v>
          </cell>
          <cell r="P24">
            <v>15</v>
          </cell>
          <cell r="Q24">
            <v>4.2613636363599996</v>
          </cell>
          <cell r="R24">
            <v>2</v>
          </cell>
          <cell r="S24">
            <v>1.8018018017999999</v>
          </cell>
          <cell r="T24">
            <v>4</v>
          </cell>
          <cell r="U24">
            <v>1.13636363636</v>
          </cell>
          <cell r="V24">
            <v>2</v>
          </cell>
          <cell r="W24">
            <v>1.8018018017999999</v>
          </cell>
        </row>
        <row r="25">
          <cell r="B25">
            <v>311032</v>
          </cell>
          <cell r="C25" t="str">
            <v>PENDIDIKAN BAHASA INGGRIS</v>
          </cell>
          <cell r="D25" t="str">
            <v>S1</v>
          </cell>
          <cell r="E25">
            <v>337</v>
          </cell>
          <cell r="F25">
            <v>107</v>
          </cell>
          <cell r="G25">
            <v>31.750741839762611</v>
          </cell>
          <cell r="H25">
            <v>147</v>
          </cell>
          <cell r="I25">
            <v>43.620178041540001</v>
          </cell>
          <cell r="J25">
            <v>55</v>
          </cell>
          <cell r="K25">
            <v>51.401869158869999</v>
          </cell>
          <cell r="L25">
            <v>174</v>
          </cell>
          <cell r="M25">
            <v>51.632047477740002</v>
          </cell>
          <cell r="N25">
            <v>45</v>
          </cell>
          <cell r="O25">
            <v>42.056074766350001</v>
          </cell>
          <cell r="P25">
            <v>14</v>
          </cell>
          <cell r="Q25">
            <v>4.1543026706199999</v>
          </cell>
          <cell r="R25">
            <v>6</v>
          </cell>
          <cell r="S25">
            <v>5.6074766355100003</v>
          </cell>
          <cell r="T25">
            <v>2</v>
          </cell>
          <cell r="U25">
            <v>0.59347181008000005</v>
          </cell>
          <cell r="V25">
            <v>1</v>
          </cell>
          <cell r="W25">
            <v>0.93457943924999998</v>
          </cell>
        </row>
        <row r="26">
          <cell r="B26">
            <v>311024</v>
          </cell>
          <cell r="C26" t="str">
            <v>HUKUM</v>
          </cell>
          <cell r="D26" t="str">
            <v>S1</v>
          </cell>
          <cell r="E26">
            <v>1131</v>
          </cell>
          <cell r="F26">
            <v>360</v>
          </cell>
          <cell r="G26">
            <v>31.830238726790451</v>
          </cell>
          <cell r="H26">
            <v>489</v>
          </cell>
          <cell r="I26">
            <v>43.236074270549999</v>
          </cell>
          <cell r="J26">
            <v>164</v>
          </cell>
          <cell r="K26">
            <v>45.555555555550001</v>
          </cell>
          <cell r="L26">
            <v>575</v>
          </cell>
          <cell r="M26">
            <v>50.839964633059999</v>
          </cell>
          <cell r="N26">
            <v>176</v>
          </cell>
          <cell r="O26">
            <v>48.888888888879997</v>
          </cell>
          <cell r="P26">
            <v>57</v>
          </cell>
          <cell r="Q26">
            <v>5.0397877983999999</v>
          </cell>
          <cell r="R26">
            <v>18</v>
          </cell>
          <cell r="S26">
            <v>5</v>
          </cell>
          <cell r="T26">
            <v>10</v>
          </cell>
          <cell r="U26">
            <v>0.88417329795999999</v>
          </cell>
          <cell r="V26">
            <v>2</v>
          </cell>
          <cell r="W26">
            <v>0.55555555555000002</v>
          </cell>
        </row>
        <row r="27">
          <cell r="B27">
            <v>311002</v>
          </cell>
          <cell r="C27" t="str">
            <v>TEKNIK ELEKTRO</v>
          </cell>
          <cell r="D27" t="str">
            <v>S1</v>
          </cell>
          <cell r="E27">
            <v>351</v>
          </cell>
          <cell r="F27">
            <v>113</v>
          </cell>
          <cell r="G27">
            <v>32.193732193732203</v>
          </cell>
          <cell r="H27">
            <v>126</v>
          </cell>
          <cell r="I27">
            <v>35.89743589743</v>
          </cell>
          <cell r="J27">
            <v>43</v>
          </cell>
          <cell r="K27">
            <v>38.053097345129999</v>
          </cell>
          <cell r="L27">
            <v>189</v>
          </cell>
          <cell r="M27">
            <v>53.846153846150003</v>
          </cell>
          <cell r="N27">
            <v>54</v>
          </cell>
          <cell r="O27">
            <v>47.787610619459997</v>
          </cell>
          <cell r="P27">
            <v>28</v>
          </cell>
          <cell r="Q27">
            <v>7.9772079772</v>
          </cell>
          <cell r="R27">
            <v>14</v>
          </cell>
          <cell r="S27">
            <v>12.38938053097</v>
          </cell>
          <cell r="T27">
            <v>8</v>
          </cell>
          <cell r="U27">
            <v>2.2792022792000002</v>
          </cell>
          <cell r="V27">
            <v>2</v>
          </cell>
          <cell r="W27">
            <v>1.76991150442</v>
          </cell>
        </row>
        <row r="28">
          <cell r="B28">
            <v>311036</v>
          </cell>
          <cell r="C28" t="str">
            <v>PENDIDIKAN SOSIOLOGI</v>
          </cell>
          <cell r="D28" t="str">
            <v>S1</v>
          </cell>
          <cell r="E28">
            <v>192</v>
          </cell>
          <cell r="F28">
            <v>67</v>
          </cell>
          <cell r="G28">
            <v>34.895833333333329</v>
          </cell>
          <cell r="H28">
            <v>70</v>
          </cell>
          <cell r="I28">
            <v>36.458333333330003</v>
          </cell>
          <cell r="J28">
            <v>31</v>
          </cell>
          <cell r="K28">
            <v>46.26865671641</v>
          </cell>
          <cell r="L28">
            <v>111</v>
          </cell>
          <cell r="M28">
            <v>57.8125</v>
          </cell>
          <cell r="N28">
            <v>31</v>
          </cell>
          <cell r="O28">
            <v>46.26865671641</v>
          </cell>
          <cell r="P28">
            <v>9</v>
          </cell>
          <cell r="Q28">
            <v>4.6875</v>
          </cell>
          <cell r="R28">
            <v>4</v>
          </cell>
          <cell r="S28">
            <v>5.9701492537299998</v>
          </cell>
          <cell r="T28">
            <v>2</v>
          </cell>
          <cell r="U28">
            <v>1.0416666666600001</v>
          </cell>
          <cell r="V28">
            <v>1</v>
          </cell>
          <cell r="W28">
            <v>1.49253731343</v>
          </cell>
        </row>
        <row r="29">
          <cell r="B29">
            <v>311035</v>
          </cell>
          <cell r="C29" t="str">
            <v>EKONOMI SYARIAH</v>
          </cell>
          <cell r="D29" t="str">
            <v>S1</v>
          </cell>
          <cell r="E29">
            <v>284</v>
          </cell>
          <cell r="F29">
            <v>103</v>
          </cell>
          <cell r="G29">
            <v>36.267605633802823</v>
          </cell>
          <cell r="H29">
            <v>88</v>
          </cell>
          <cell r="I29">
            <v>30.985915492949999</v>
          </cell>
          <cell r="J29">
            <v>25</v>
          </cell>
          <cell r="K29">
            <v>24.271844660189998</v>
          </cell>
          <cell r="L29">
            <v>168</v>
          </cell>
          <cell r="M29">
            <v>59.154929577460003</v>
          </cell>
          <cell r="N29">
            <v>63</v>
          </cell>
          <cell r="O29">
            <v>61.165048543680001</v>
          </cell>
          <cell r="P29">
            <v>22</v>
          </cell>
          <cell r="Q29">
            <v>7.7464788732300001</v>
          </cell>
          <cell r="R29">
            <v>13</v>
          </cell>
          <cell r="S29">
            <v>12.621359223300001</v>
          </cell>
          <cell r="T29">
            <v>6</v>
          </cell>
          <cell r="U29">
            <v>2.1126760563300002</v>
          </cell>
          <cell r="V29">
            <v>2</v>
          </cell>
          <cell r="W29">
            <v>1.94174757281</v>
          </cell>
        </row>
        <row r="30">
          <cell r="B30">
            <v>311050</v>
          </cell>
          <cell r="C30" t="str">
            <v>STATISTIKA</v>
          </cell>
          <cell r="D30" t="str">
            <v>S1</v>
          </cell>
          <cell r="E30">
            <v>84</v>
          </cell>
          <cell r="F30">
            <v>33</v>
          </cell>
          <cell r="G30">
            <v>39.285714285714278</v>
          </cell>
          <cell r="H30">
            <v>23</v>
          </cell>
          <cell r="I30">
            <v>27.380952380949999</v>
          </cell>
          <cell r="J30">
            <v>11</v>
          </cell>
          <cell r="K30">
            <v>33.333333333330003</v>
          </cell>
          <cell r="L30">
            <v>52</v>
          </cell>
          <cell r="M30">
            <v>61.904761904760001</v>
          </cell>
          <cell r="N30">
            <v>21</v>
          </cell>
          <cell r="O30">
            <v>63.636363636360002</v>
          </cell>
          <cell r="P30">
            <v>5</v>
          </cell>
          <cell r="Q30">
            <v>5.9523809523800004</v>
          </cell>
          <cell r="R30">
            <v>1</v>
          </cell>
          <cell r="S30">
            <v>3.0303030302999998</v>
          </cell>
          <cell r="T30">
            <v>4</v>
          </cell>
          <cell r="U30">
            <v>4.7619047619000003</v>
          </cell>
          <cell r="V30">
            <v>0</v>
          </cell>
          <cell r="W30">
            <v>0</v>
          </cell>
        </row>
        <row r="31">
          <cell r="B31">
            <v>311031</v>
          </cell>
          <cell r="C31" t="str">
            <v>PENDIDIKAN BAHASA INDONESIA</v>
          </cell>
          <cell r="D31" t="str">
            <v>S1</v>
          </cell>
          <cell r="E31">
            <v>327</v>
          </cell>
          <cell r="F31">
            <v>138</v>
          </cell>
          <cell r="G31">
            <v>42.201834862385333</v>
          </cell>
          <cell r="H31">
            <v>140</v>
          </cell>
          <cell r="I31">
            <v>42.813455657490003</v>
          </cell>
          <cell r="J31">
            <v>67</v>
          </cell>
          <cell r="K31">
            <v>48.550724637679998</v>
          </cell>
          <cell r="L31">
            <v>176</v>
          </cell>
          <cell r="M31">
            <v>53.822629969410002</v>
          </cell>
          <cell r="N31">
            <v>67</v>
          </cell>
          <cell r="O31">
            <v>48.550724637679998</v>
          </cell>
          <cell r="P31">
            <v>9</v>
          </cell>
          <cell r="Q31">
            <v>2.7522935779800002</v>
          </cell>
          <cell r="R31">
            <v>3</v>
          </cell>
          <cell r="S31">
            <v>2.1739130434699998</v>
          </cell>
          <cell r="T31">
            <v>2</v>
          </cell>
          <cell r="U31">
            <v>0.6116207951</v>
          </cell>
          <cell r="V31">
            <v>1</v>
          </cell>
          <cell r="W31">
            <v>0.72463768115000005</v>
          </cell>
        </row>
        <row r="32">
          <cell r="B32">
            <v>311007</v>
          </cell>
          <cell r="C32" t="str">
            <v>AGRIBISNIS</v>
          </cell>
          <cell r="D32" t="str">
            <v>S1</v>
          </cell>
          <cell r="E32">
            <v>437</v>
          </cell>
          <cell r="F32">
            <v>185</v>
          </cell>
          <cell r="G32">
            <v>42.33409610983982</v>
          </cell>
          <cell r="H32">
            <v>142</v>
          </cell>
          <cell r="I32">
            <v>32.494279176200003</v>
          </cell>
          <cell r="J32">
            <v>75</v>
          </cell>
          <cell r="K32">
            <v>40.54054054054</v>
          </cell>
          <cell r="L32">
            <v>249</v>
          </cell>
          <cell r="M32">
            <v>56.979405034320003</v>
          </cell>
          <cell r="N32">
            <v>92</v>
          </cell>
          <cell r="O32">
            <v>49.729729729719999</v>
          </cell>
          <cell r="P32">
            <v>37</v>
          </cell>
          <cell r="Q32">
            <v>8.4668192219599998</v>
          </cell>
          <cell r="R32">
            <v>16</v>
          </cell>
          <cell r="S32">
            <v>8.64864864864</v>
          </cell>
          <cell r="T32">
            <v>9</v>
          </cell>
          <cell r="U32">
            <v>2.0594965675000001</v>
          </cell>
          <cell r="V32">
            <v>2</v>
          </cell>
          <cell r="W32">
            <v>1.08108108108</v>
          </cell>
        </row>
        <row r="33">
          <cell r="B33">
            <v>311037</v>
          </cell>
          <cell r="C33" t="str">
            <v>PENDIDIKAN SEJARAH</v>
          </cell>
          <cell r="D33" t="str">
            <v>S1</v>
          </cell>
          <cell r="E33">
            <v>155</v>
          </cell>
          <cell r="F33">
            <v>66</v>
          </cell>
          <cell r="G33">
            <v>42.58064516129032</v>
          </cell>
          <cell r="H33">
            <v>50</v>
          </cell>
          <cell r="I33">
            <v>32.258064516120001</v>
          </cell>
          <cell r="J33">
            <v>26</v>
          </cell>
          <cell r="K33">
            <v>39.393939393929998</v>
          </cell>
          <cell r="L33">
            <v>97</v>
          </cell>
          <cell r="M33">
            <v>62.580645161290001</v>
          </cell>
          <cell r="N33">
            <v>37</v>
          </cell>
          <cell r="O33">
            <v>56.060606060600001</v>
          </cell>
          <cell r="P33">
            <v>8</v>
          </cell>
          <cell r="Q33">
            <v>5.1612903225800002</v>
          </cell>
          <cell r="R33">
            <v>3</v>
          </cell>
          <cell r="S33">
            <v>4.5454545454500002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311010</v>
          </cell>
          <cell r="C34" t="str">
            <v>PENDIDIKAN BIOLOGI</v>
          </cell>
          <cell r="D34" t="str">
            <v>S1</v>
          </cell>
          <cell r="E34">
            <v>202</v>
          </cell>
          <cell r="F34">
            <v>89</v>
          </cell>
          <cell r="G34">
            <v>44.059405940594061</v>
          </cell>
          <cell r="H34">
            <v>70</v>
          </cell>
          <cell r="I34">
            <v>34.653465346529998</v>
          </cell>
          <cell r="J34">
            <v>32</v>
          </cell>
          <cell r="K34">
            <v>35.955056179769997</v>
          </cell>
          <cell r="L34">
            <v>114</v>
          </cell>
          <cell r="M34">
            <v>56.435643564350002</v>
          </cell>
          <cell r="N34">
            <v>47</v>
          </cell>
          <cell r="O34">
            <v>52.808988764040002</v>
          </cell>
          <cell r="P34">
            <v>16</v>
          </cell>
          <cell r="Q34">
            <v>7.9207920791999999</v>
          </cell>
          <cell r="R34">
            <v>10</v>
          </cell>
          <cell r="S34">
            <v>11.235955056170001</v>
          </cell>
          <cell r="T34">
            <v>2</v>
          </cell>
          <cell r="U34">
            <v>0.99009900989999999</v>
          </cell>
          <cell r="V34">
            <v>0</v>
          </cell>
          <cell r="W34">
            <v>0</v>
          </cell>
        </row>
        <row r="35">
          <cell r="B35">
            <v>311018</v>
          </cell>
          <cell r="C35" t="str">
            <v>ILMU KEOLAHRAGAAN</v>
          </cell>
          <cell r="D35" t="str">
            <v>S1</v>
          </cell>
          <cell r="E35">
            <v>70</v>
          </cell>
          <cell r="F35">
            <v>33</v>
          </cell>
          <cell r="G35">
            <v>47.142857142857139</v>
          </cell>
          <cell r="H35">
            <v>39</v>
          </cell>
          <cell r="I35">
            <v>55.714285714280003</v>
          </cell>
          <cell r="J35">
            <v>20</v>
          </cell>
          <cell r="K35">
            <v>60.606060606059998</v>
          </cell>
          <cell r="L35">
            <v>31</v>
          </cell>
          <cell r="M35">
            <v>44.28571428571</v>
          </cell>
          <cell r="N35">
            <v>13</v>
          </cell>
          <cell r="O35">
            <v>39.393939393929998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B36">
            <v>311038</v>
          </cell>
          <cell r="C36" t="str">
            <v>PENDIDIKAN PANCASILA DAN KEWARGANEGARAAN</v>
          </cell>
          <cell r="D36" t="str">
            <v>S1</v>
          </cell>
          <cell r="E36">
            <v>141</v>
          </cell>
          <cell r="F36">
            <v>69</v>
          </cell>
          <cell r="G36">
            <v>48.936170212765958</v>
          </cell>
          <cell r="H36">
            <v>45</v>
          </cell>
          <cell r="I36">
            <v>31.914893617019999</v>
          </cell>
          <cell r="J36">
            <v>31</v>
          </cell>
          <cell r="K36">
            <v>44.927536231879998</v>
          </cell>
          <cell r="L36">
            <v>92</v>
          </cell>
          <cell r="M36">
            <v>65.248226950350002</v>
          </cell>
          <cell r="N36">
            <v>36</v>
          </cell>
          <cell r="O36">
            <v>52.173913043470002</v>
          </cell>
          <cell r="P36">
            <v>3</v>
          </cell>
          <cell r="Q36">
            <v>2.12765957446</v>
          </cell>
          <cell r="R36">
            <v>1</v>
          </cell>
          <cell r="S36">
            <v>1.4492753623100001</v>
          </cell>
          <cell r="T36">
            <v>1</v>
          </cell>
          <cell r="U36">
            <v>0.70921985814999999</v>
          </cell>
          <cell r="V36">
            <v>1</v>
          </cell>
          <cell r="W36">
            <v>1.4492753623100001</v>
          </cell>
        </row>
        <row r="37">
          <cell r="B37">
            <v>311023</v>
          </cell>
          <cell r="C37" t="str">
            <v>ILMU KELAUTAN</v>
          </cell>
          <cell r="D37" t="str">
            <v>S1</v>
          </cell>
          <cell r="E37">
            <v>179</v>
          </cell>
          <cell r="F37">
            <v>93</v>
          </cell>
          <cell r="G37">
            <v>51.955307262569818</v>
          </cell>
          <cell r="H37">
            <v>43</v>
          </cell>
          <cell r="I37">
            <v>24.02234636871</v>
          </cell>
          <cell r="J37">
            <v>26</v>
          </cell>
          <cell r="K37">
            <v>27.956989247309998</v>
          </cell>
          <cell r="L37">
            <v>116</v>
          </cell>
          <cell r="M37">
            <v>64.804469273739997</v>
          </cell>
          <cell r="N37">
            <v>57</v>
          </cell>
          <cell r="O37">
            <v>61.290322580640002</v>
          </cell>
          <cell r="P37">
            <v>15</v>
          </cell>
          <cell r="Q37">
            <v>8.3798882681499993</v>
          </cell>
          <cell r="R37">
            <v>7</v>
          </cell>
          <cell r="S37">
            <v>7.5268817204299996</v>
          </cell>
          <cell r="T37">
            <v>5</v>
          </cell>
          <cell r="U37">
            <v>2.7932960893800001</v>
          </cell>
          <cell r="V37">
            <v>3</v>
          </cell>
          <cell r="W37">
            <v>3.22580645161</v>
          </cell>
        </row>
        <row r="38">
          <cell r="B38">
            <v>311016</v>
          </cell>
          <cell r="C38" t="str">
            <v>PENDIDIKAN IPA</v>
          </cell>
          <cell r="D38" t="str">
            <v>S1</v>
          </cell>
          <cell r="E38">
            <v>121</v>
          </cell>
          <cell r="F38">
            <v>67</v>
          </cell>
          <cell r="G38">
            <v>55.371900826446293</v>
          </cell>
          <cell r="H38">
            <v>35</v>
          </cell>
          <cell r="I38">
            <v>28.925619834710002</v>
          </cell>
          <cell r="J38">
            <v>27</v>
          </cell>
          <cell r="K38">
            <v>40.29850746268</v>
          </cell>
          <cell r="L38">
            <v>83</v>
          </cell>
          <cell r="M38">
            <v>68.595041322309996</v>
          </cell>
          <cell r="N38">
            <v>37</v>
          </cell>
          <cell r="O38">
            <v>55.223880597010002</v>
          </cell>
          <cell r="P38">
            <v>3</v>
          </cell>
          <cell r="Q38">
            <v>2.4793388429699998</v>
          </cell>
          <cell r="R38">
            <v>3</v>
          </cell>
          <cell r="S38">
            <v>4.4776119402900001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B39">
            <v>311014</v>
          </cell>
          <cell r="C39" t="str">
            <v>PENDIDIKAN FISIKA</v>
          </cell>
          <cell r="D39" t="str">
            <v>S1</v>
          </cell>
          <cell r="E39">
            <v>72</v>
          </cell>
          <cell r="F39">
            <v>40</v>
          </cell>
          <cell r="G39">
            <v>55.555555555555557</v>
          </cell>
          <cell r="H39">
            <v>18</v>
          </cell>
          <cell r="I39">
            <v>25</v>
          </cell>
          <cell r="J39">
            <v>17</v>
          </cell>
          <cell r="K39">
            <v>42.5</v>
          </cell>
          <cell r="L39">
            <v>44</v>
          </cell>
          <cell r="M39">
            <v>61.111111111109999</v>
          </cell>
          <cell r="N39">
            <v>18</v>
          </cell>
          <cell r="O39">
            <v>45</v>
          </cell>
          <cell r="P39">
            <v>6</v>
          </cell>
          <cell r="Q39">
            <v>8.3333333333299997</v>
          </cell>
          <cell r="R39">
            <v>3</v>
          </cell>
          <cell r="S39">
            <v>7.5</v>
          </cell>
          <cell r="T39">
            <v>4</v>
          </cell>
          <cell r="U39">
            <v>5.5555555555499998</v>
          </cell>
          <cell r="V39">
            <v>2</v>
          </cell>
          <cell r="W39">
            <v>5</v>
          </cell>
        </row>
        <row r="40">
          <cell r="B40">
            <v>311049</v>
          </cell>
          <cell r="C40" t="str">
            <v>PETERNAKAN</v>
          </cell>
          <cell r="D40" t="str">
            <v>S1</v>
          </cell>
          <cell r="E40">
            <v>114</v>
          </cell>
          <cell r="F40">
            <v>72</v>
          </cell>
          <cell r="G40">
            <v>63.157894736842103</v>
          </cell>
          <cell r="H40">
            <v>34</v>
          </cell>
          <cell r="I40">
            <v>29.824561403499999</v>
          </cell>
          <cell r="J40">
            <v>24</v>
          </cell>
          <cell r="K40">
            <v>33.333333333330003</v>
          </cell>
          <cell r="L40">
            <v>64</v>
          </cell>
          <cell r="M40">
            <v>56.140350877190002</v>
          </cell>
          <cell r="N40">
            <v>39</v>
          </cell>
          <cell r="O40">
            <v>54.166666666659999</v>
          </cell>
          <cell r="P40">
            <v>14</v>
          </cell>
          <cell r="Q40">
            <v>12.280701754380001</v>
          </cell>
          <cell r="R40">
            <v>7</v>
          </cell>
          <cell r="S40">
            <v>9.7222222222199992</v>
          </cell>
          <cell r="T40">
            <v>2</v>
          </cell>
          <cell r="U40">
            <v>1.75438596491</v>
          </cell>
          <cell r="V40">
            <v>2</v>
          </cell>
          <cell r="W40">
            <v>2.7777777777699999</v>
          </cell>
        </row>
        <row r="41">
          <cell r="B41">
            <v>311008</v>
          </cell>
          <cell r="C41" t="str">
            <v>AGROEKOTEKNOLOGI</v>
          </cell>
          <cell r="D41" t="str">
            <v>S1</v>
          </cell>
          <cell r="E41">
            <v>313</v>
          </cell>
          <cell r="F41">
            <v>206</v>
          </cell>
          <cell r="G41">
            <v>65.814696485623003</v>
          </cell>
          <cell r="H41">
            <v>108</v>
          </cell>
          <cell r="I41">
            <v>34.504792332260003</v>
          </cell>
          <cell r="J41">
            <v>86</v>
          </cell>
          <cell r="K41">
            <v>41.747572815529999</v>
          </cell>
          <cell r="L41">
            <v>182</v>
          </cell>
          <cell r="M41">
            <v>58.146964856229999</v>
          </cell>
          <cell r="N41">
            <v>103</v>
          </cell>
          <cell r="O41">
            <v>50</v>
          </cell>
          <cell r="P41">
            <v>19</v>
          </cell>
          <cell r="Q41">
            <v>6.0702875399299998</v>
          </cell>
          <cell r="R41">
            <v>14</v>
          </cell>
          <cell r="S41">
            <v>6.7961165048499996</v>
          </cell>
          <cell r="T41">
            <v>4</v>
          </cell>
          <cell r="U41">
            <v>1.27795527156</v>
          </cell>
          <cell r="V41">
            <v>3</v>
          </cell>
          <cell r="W41">
            <v>1.45631067961</v>
          </cell>
        </row>
        <row r="42">
          <cell r="B42">
            <v>311015</v>
          </cell>
          <cell r="C42" t="str">
            <v>PENDIDIKAN KIMIA</v>
          </cell>
          <cell r="D42" t="str">
            <v>S1</v>
          </cell>
          <cell r="E42">
            <v>126</v>
          </cell>
          <cell r="F42">
            <v>86</v>
          </cell>
          <cell r="G42">
            <v>68.253968253968253</v>
          </cell>
          <cell r="H42">
            <v>37</v>
          </cell>
          <cell r="I42">
            <v>29.365079365069999</v>
          </cell>
          <cell r="J42">
            <v>31</v>
          </cell>
          <cell r="K42">
            <v>36.046511627900003</v>
          </cell>
          <cell r="L42">
            <v>76</v>
          </cell>
          <cell r="M42">
            <v>60.317460317459997</v>
          </cell>
          <cell r="N42">
            <v>45</v>
          </cell>
          <cell r="O42">
            <v>52.325581395340002</v>
          </cell>
          <cell r="P42">
            <v>11</v>
          </cell>
          <cell r="Q42">
            <v>8.7301587301500003</v>
          </cell>
          <cell r="R42">
            <v>9</v>
          </cell>
          <cell r="S42">
            <v>10.46511627906</v>
          </cell>
          <cell r="T42">
            <v>2</v>
          </cell>
          <cell r="U42">
            <v>1.5873015873</v>
          </cell>
          <cell r="V42">
            <v>1</v>
          </cell>
          <cell r="W42">
            <v>1.16279069767</v>
          </cell>
        </row>
        <row r="43">
          <cell r="B43">
            <v>311012</v>
          </cell>
          <cell r="C43" t="str">
            <v>PENDIDIKAN VOKASIONAL TEKNIK ELEKTRO</v>
          </cell>
          <cell r="D43" t="str">
            <v>S1</v>
          </cell>
          <cell r="E43">
            <v>60</v>
          </cell>
          <cell r="F43">
            <v>41</v>
          </cell>
          <cell r="G43">
            <v>68.333333333333329</v>
          </cell>
          <cell r="H43">
            <v>23</v>
          </cell>
          <cell r="I43">
            <v>38.333333333330003</v>
          </cell>
          <cell r="J43">
            <v>19</v>
          </cell>
          <cell r="K43">
            <v>46.341463414629999</v>
          </cell>
          <cell r="L43">
            <v>28</v>
          </cell>
          <cell r="M43">
            <v>46.666666666659999</v>
          </cell>
          <cell r="N43">
            <v>15</v>
          </cell>
          <cell r="O43">
            <v>36.585365853650003</v>
          </cell>
          <cell r="P43">
            <v>8</v>
          </cell>
          <cell r="Q43">
            <v>13.33333333333</v>
          </cell>
          <cell r="R43">
            <v>7</v>
          </cell>
          <cell r="S43">
            <v>17.073170731699999</v>
          </cell>
          <cell r="T43">
            <v>1</v>
          </cell>
          <cell r="U43">
            <v>1.6666666666600001</v>
          </cell>
          <cell r="V43">
            <v>0</v>
          </cell>
          <cell r="W43">
            <v>0</v>
          </cell>
        </row>
        <row r="44">
          <cell r="B44">
            <v>311041</v>
          </cell>
          <cell r="C44" t="str">
            <v>PENDIDIKAN KHUSUS</v>
          </cell>
          <cell r="D44" t="str">
            <v>S1</v>
          </cell>
          <cell r="E44">
            <v>93</v>
          </cell>
          <cell r="F44">
            <v>64</v>
          </cell>
          <cell r="G44">
            <v>68.817204301075279</v>
          </cell>
          <cell r="H44">
            <v>30</v>
          </cell>
          <cell r="I44">
            <v>32.258064516120001</v>
          </cell>
          <cell r="J44">
            <v>23</v>
          </cell>
          <cell r="K44">
            <v>35.9375</v>
          </cell>
          <cell r="L44">
            <v>57</v>
          </cell>
          <cell r="M44">
            <v>61.290322580640002</v>
          </cell>
          <cell r="N44">
            <v>39</v>
          </cell>
          <cell r="O44">
            <v>60.9375</v>
          </cell>
          <cell r="P44">
            <v>5</v>
          </cell>
          <cell r="Q44">
            <v>5.3763440860199996</v>
          </cell>
          <cell r="R44">
            <v>2</v>
          </cell>
          <cell r="S44">
            <v>3.125</v>
          </cell>
          <cell r="T44">
            <v>1</v>
          </cell>
          <cell r="U44">
            <v>1.0752688172</v>
          </cell>
          <cell r="V44">
            <v>0</v>
          </cell>
          <cell r="W44">
            <v>0</v>
          </cell>
        </row>
        <row r="45">
          <cell r="B45">
            <v>311009</v>
          </cell>
          <cell r="C45" t="str">
            <v>ILMU PERIKANAN</v>
          </cell>
          <cell r="D45" t="str">
            <v>S1</v>
          </cell>
          <cell r="E45">
            <v>150</v>
          </cell>
          <cell r="F45">
            <v>107</v>
          </cell>
          <cell r="G45">
            <v>71.333333333333343</v>
          </cell>
          <cell r="H45">
            <v>40</v>
          </cell>
          <cell r="I45">
            <v>26.666666666659999</v>
          </cell>
          <cell r="J45">
            <v>40</v>
          </cell>
          <cell r="K45">
            <v>37.383177570089998</v>
          </cell>
          <cell r="L45">
            <v>92</v>
          </cell>
          <cell r="M45">
            <v>61.333333333330003</v>
          </cell>
          <cell r="N45">
            <v>56</v>
          </cell>
          <cell r="O45">
            <v>52.336448598129998</v>
          </cell>
          <cell r="P45">
            <v>15</v>
          </cell>
          <cell r="Q45">
            <v>10</v>
          </cell>
          <cell r="R45">
            <v>9</v>
          </cell>
          <cell r="S45">
            <v>8.4112149532699991</v>
          </cell>
          <cell r="T45">
            <v>3</v>
          </cell>
          <cell r="U45">
            <v>2</v>
          </cell>
          <cell r="V45">
            <v>2</v>
          </cell>
          <cell r="W45">
            <v>1.8691588785</v>
          </cell>
        </row>
        <row r="46">
          <cell r="B46">
            <v>311030</v>
          </cell>
          <cell r="C46" t="str">
            <v>PENDIDIKAN NON FORMAL</v>
          </cell>
          <cell r="D46" t="str">
            <v>S1</v>
          </cell>
          <cell r="E46">
            <v>89</v>
          </cell>
          <cell r="F46">
            <v>65</v>
          </cell>
          <cell r="G46">
            <v>73.033707865168537</v>
          </cell>
          <cell r="H46">
            <v>25</v>
          </cell>
          <cell r="I46">
            <v>28.089887640440001</v>
          </cell>
          <cell r="J46">
            <v>22</v>
          </cell>
          <cell r="K46">
            <v>33.846153846150003</v>
          </cell>
          <cell r="L46">
            <v>51</v>
          </cell>
          <cell r="M46">
            <v>57.303370786510001</v>
          </cell>
          <cell r="N46">
            <v>35</v>
          </cell>
          <cell r="O46">
            <v>53.846153846150003</v>
          </cell>
          <cell r="P46">
            <v>7</v>
          </cell>
          <cell r="Q46">
            <v>7.8651685393199999</v>
          </cell>
          <cell r="R46">
            <v>4</v>
          </cell>
          <cell r="S46">
            <v>6.15384615384</v>
          </cell>
          <cell r="T46">
            <v>6</v>
          </cell>
          <cell r="U46">
            <v>6.7415730336999999</v>
          </cell>
          <cell r="V46">
            <v>4</v>
          </cell>
          <cell r="W46">
            <v>6.15384615384</v>
          </cell>
        </row>
        <row r="47">
          <cell r="B47">
            <v>311034</v>
          </cell>
          <cell r="C47" t="str">
            <v>PENDIDIKAN GURU PENDIDIKAN ANAK USIA DINI</v>
          </cell>
          <cell r="D47" t="str">
            <v>S1</v>
          </cell>
          <cell r="E47">
            <v>141</v>
          </cell>
          <cell r="F47">
            <v>105</v>
          </cell>
          <cell r="G47">
            <v>74.468085106382972</v>
          </cell>
          <cell r="H47">
            <v>48</v>
          </cell>
          <cell r="I47">
            <v>34.042553191480003</v>
          </cell>
          <cell r="J47">
            <v>42</v>
          </cell>
          <cell r="K47">
            <v>40</v>
          </cell>
          <cell r="L47">
            <v>86</v>
          </cell>
          <cell r="M47">
            <v>60.992907801409999</v>
          </cell>
          <cell r="N47">
            <v>59</v>
          </cell>
          <cell r="O47">
            <v>56.190476190470001</v>
          </cell>
          <cell r="P47">
            <v>7</v>
          </cell>
          <cell r="Q47">
            <v>4.96453900709</v>
          </cell>
          <cell r="R47">
            <v>4</v>
          </cell>
          <cell r="S47">
            <v>3.8095238095199999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>
            <v>311013</v>
          </cell>
          <cell r="C48" t="str">
            <v>PENDIDIKAN VOKASIONAL TEKNIK MESIN</v>
          </cell>
          <cell r="D48" t="str">
            <v>S1</v>
          </cell>
          <cell r="E48">
            <v>73</v>
          </cell>
          <cell r="F48">
            <v>55</v>
          </cell>
          <cell r="G48">
            <v>75.342465753424662</v>
          </cell>
          <cell r="H48">
            <v>27</v>
          </cell>
          <cell r="I48">
            <v>36.986301369860001</v>
          </cell>
          <cell r="J48">
            <v>25</v>
          </cell>
          <cell r="K48">
            <v>45.454545454540003</v>
          </cell>
          <cell r="L48">
            <v>38</v>
          </cell>
          <cell r="M48">
            <v>52.05479452054</v>
          </cell>
          <cell r="N48">
            <v>26</v>
          </cell>
          <cell r="O48">
            <v>47.272727272719997</v>
          </cell>
          <cell r="P48">
            <v>4</v>
          </cell>
          <cell r="Q48">
            <v>5.4794520547900003</v>
          </cell>
          <cell r="R48">
            <v>3</v>
          </cell>
          <cell r="S48">
            <v>5.4545454545399998</v>
          </cell>
          <cell r="T48">
            <v>4</v>
          </cell>
          <cell r="U48">
            <v>5.4794520547900003</v>
          </cell>
          <cell r="V48">
            <v>1</v>
          </cell>
          <cell r="W48">
            <v>1.81818181818</v>
          </cell>
        </row>
        <row r="49">
          <cell r="B49">
            <v>311011</v>
          </cell>
          <cell r="C49" t="str">
            <v>PENDIDIKAN MATEMATIKA</v>
          </cell>
          <cell r="D49" t="str">
            <v>S1</v>
          </cell>
          <cell r="E49">
            <v>168</v>
          </cell>
          <cell r="F49">
            <v>129</v>
          </cell>
          <cell r="G49">
            <v>76.785714285714292</v>
          </cell>
          <cell r="H49">
            <v>67</v>
          </cell>
          <cell r="I49">
            <v>39.880952380949999</v>
          </cell>
          <cell r="J49">
            <v>63</v>
          </cell>
          <cell r="K49">
            <v>48.837209302319998</v>
          </cell>
          <cell r="L49">
            <v>94</v>
          </cell>
          <cell r="M49">
            <v>55.952380952379997</v>
          </cell>
          <cell r="N49">
            <v>60</v>
          </cell>
          <cell r="O49">
            <v>46.511627906969998</v>
          </cell>
          <cell r="P49">
            <v>7</v>
          </cell>
          <cell r="Q49">
            <v>4.1666666666600003</v>
          </cell>
          <cell r="R49">
            <v>6</v>
          </cell>
          <cell r="S49">
            <v>4.6511627906899999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>
            <v>311039</v>
          </cell>
          <cell r="C50" t="str">
            <v>PENDIDIKAN SENI PERTUNJUKAN</v>
          </cell>
          <cell r="D50" t="str">
            <v>S1</v>
          </cell>
          <cell r="E50">
            <v>27</v>
          </cell>
          <cell r="F50">
            <v>23</v>
          </cell>
          <cell r="G50">
            <v>85.18518518518519</v>
          </cell>
          <cell r="H50">
            <v>21</v>
          </cell>
          <cell r="I50">
            <v>77.777777777769998</v>
          </cell>
          <cell r="J50">
            <v>18</v>
          </cell>
          <cell r="K50">
            <v>78.260869565210001</v>
          </cell>
          <cell r="L50">
            <v>5</v>
          </cell>
          <cell r="M50">
            <v>18.51851851851</v>
          </cell>
          <cell r="N50">
            <v>5</v>
          </cell>
          <cell r="O50">
            <v>21.739130434780002</v>
          </cell>
          <cell r="P50">
            <v>1</v>
          </cell>
          <cell r="Q50">
            <v>3.7037037037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selection activeCell="C11" sqref="C11"/>
    </sheetView>
  </sheetViews>
  <sheetFormatPr defaultColWidth="9.21875" defaultRowHeight="14.4" x14ac:dyDescent="0.3"/>
  <cols>
    <col min="1" max="1" width="9.21875" customWidth="1"/>
    <col min="3" max="3" width="44" bestFit="1" customWidth="1"/>
    <col min="4" max="4" width="7.33203125" bestFit="1" customWidth="1"/>
    <col min="5" max="5" width="9" bestFit="1" customWidth="1"/>
    <col min="7" max="7" width="14" customWidth="1"/>
    <col min="8" max="9" width="15.5546875" customWidth="1"/>
    <col min="10" max="10" width="14.33203125" customWidth="1"/>
    <col min="11" max="11" width="17.44140625" customWidth="1"/>
    <col min="12" max="15" width="11.109375" bestFit="1" customWidth="1"/>
  </cols>
  <sheetData>
    <row r="1" spans="1:15" ht="15" customHeight="1" thickBot="1" x14ac:dyDescent="0.35">
      <c r="A1" s="4" t="s">
        <v>42</v>
      </c>
      <c r="B1" s="4" t="s">
        <v>43</v>
      </c>
      <c r="C1" s="5" t="s">
        <v>44</v>
      </c>
      <c r="D1" s="5" t="s">
        <v>60</v>
      </c>
      <c r="E1" s="5" t="s">
        <v>45</v>
      </c>
      <c r="F1" s="5" t="s">
        <v>46</v>
      </c>
      <c r="G1" s="6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64</v>
      </c>
      <c r="M1" s="1" t="s">
        <v>65</v>
      </c>
      <c r="N1" s="1" t="s">
        <v>66</v>
      </c>
      <c r="O1" s="1" t="s">
        <v>67</v>
      </c>
    </row>
    <row r="2" spans="1:15" x14ac:dyDescent="0.3">
      <c r="A2">
        <v>1</v>
      </c>
      <c r="B2">
        <v>311020</v>
      </c>
      <c r="C2" t="s">
        <v>0</v>
      </c>
      <c r="D2" t="s">
        <v>61</v>
      </c>
      <c r="E2" s="2">
        <f>VLOOKUP(B2,[1]Sheet1!$B$3:$E$50,4,FALSE)</f>
        <v>757</v>
      </c>
      <c r="F2" s="2">
        <f>VLOOKUP(B2,[1]Sheet1!$B$3:$F$50,5,FALSE)</f>
        <v>28</v>
      </c>
      <c r="G2" s="3">
        <f>ROUND(F2/E2*100,2)</f>
        <v>3.7</v>
      </c>
      <c r="H2" s="2">
        <f>VLOOKUP(B2,[1]Sheet1!$B$3:$H$50,7,FALSE)</f>
        <v>327</v>
      </c>
      <c r="I2" s="2">
        <f>VLOOKUP(B2,[1]Sheet1!$B$3:$J$50,9,FALSE)</f>
        <v>12</v>
      </c>
      <c r="J2" s="2">
        <f>VLOOKUP(B2,[1]Sheet1!$B$3:$L$50,11,FALSE)</f>
        <v>430</v>
      </c>
      <c r="K2" s="2">
        <f>VLOOKUP(B2,[1]Sheet1!$B$3:$N$50,13,FALSE)</f>
        <v>16</v>
      </c>
      <c r="L2">
        <f>VLOOKUP(B2,[1]Sheet1!$B$3:$P$50,15,FALSE)</f>
        <v>0</v>
      </c>
      <c r="M2">
        <f>VLOOKUP(B2,[1]Sheet1!$B$3:$W$50,17,FALSE)</f>
        <v>0</v>
      </c>
      <c r="N2">
        <f>VLOOKUP(B2,[1]Sheet1!$B$3:$W$50,19,FALSE)</f>
        <v>0</v>
      </c>
      <c r="O2">
        <f>VLOOKUP(B2,[1]Sheet1!$B$3:$W$50,21,FALSE)</f>
        <v>0</v>
      </c>
    </row>
    <row r="3" spans="1:15" x14ac:dyDescent="0.3">
      <c r="A3">
        <v>2</v>
      </c>
      <c r="B3">
        <v>311022</v>
      </c>
      <c r="C3" t="s">
        <v>1</v>
      </c>
      <c r="D3" t="s">
        <v>61</v>
      </c>
      <c r="E3" s="2">
        <f>VLOOKUP(B3,[1]Sheet1!$B$3:$E$50,4,FALSE)</f>
        <v>770</v>
      </c>
      <c r="F3" s="2">
        <f>VLOOKUP(B3,[1]Sheet1!$B$3:$F$50,5,FALSE)</f>
        <v>39</v>
      </c>
      <c r="G3" s="3">
        <f>ROUND(F3/E3*100,2)</f>
        <v>5.0599999999999996</v>
      </c>
      <c r="H3" s="2">
        <f>VLOOKUP(B3,[1]Sheet1!$B$3:$H$50,7,FALSE)</f>
        <v>415</v>
      </c>
      <c r="I3" s="2">
        <f>VLOOKUP(B3,[1]Sheet1!$B$3:$J$50,9,FALSE)</f>
        <v>20</v>
      </c>
      <c r="J3" s="2">
        <f>VLOOKUP(B3,[1]Sheet1!$B$3:$L$50,11,FALSE)</f>
        <v>317</v>
      </c>
      <c r="K3" s="2">
        <f>VLOOKUP(B3,[1]Sheet1!$B$3:$N$50,13,FALSE)</f>
        <v>15</v>
      </c>
      <c r="L3">
        <f>VLOOKUP(B3,[1]Sheet1!$B$3:$P$50,15,FALSE)</f>
        <v>32</v>
      </c>
      <c r="M3">
        <f>VLOOKUP(B3,[1]Sheet1!$B$3:$W$50,17,FALSE)</f>
        <v>3</v>
      </c>
      <c r="N3">
        <f>VLOOKUP(B3,[1]Sheet1!$B$3:$W$50,19,FALSE)</f>
        <v>6</v>
      </c>
      <c r="O3">
        <f>VLOOKUP(B3,[1]Sheet1!$B$3:$W$50,21,FALSE)</f>
        <v>1</v>
      </c>
    </row>
    <row r="4" spans="1:15" x14ac:dyDescent="0.3">
      <c r="A4">
        <v>3</v>
      </c>
      <c r="B4">
        <v>311044</v>
      </c>
      <c r="C4" t="s">
        <v>9</v>
      </c>
      <c r="D4" t="s">
        <v>62</v>
      </c>
      <c r="E4" s="2">
        <f>VLOOKUP(B4,[1]Sheet1!$B$3:$E$50,4,FALSE)</f>
        <v>1290</v>
      </c>
      <c r="F4" s="2">
        <f>VLOOKUP(B4,[1]Sheet1!$B$3:$F$50,5,FALSE)</f>
        <v>68</v>
      </c>
      <c r="G4" s="3">
        <f>ROUND(F4/E4*100,2)</f>
        <v>5.27</v>
      </c>
      <c r="H4" s="2">
        <f>VLOOKUP(B4,[1]Sheet1!$B$3:$H$50,7,FALSE)</f>
        <v>25</v>
      </c>
      <c r="I4" s="2">
        <f>VLOOKUP(B4,[1]Sheet1!$B$3:$J$50,9,FALSE)</f>
        <v>3</v>
      </c>
      <c r="J4" s="2">
        <f>VLOOKUP(B4,[1]Sheet1!$B$3:$L$50,11,FALSE)</f>
        <v>47</v>
      </c>
      <c r="K4" s="2">
        <f>VLOOKUP(B4,[1]Sheet1!$B$3:$N$50,13,FALSE)</f>
        <v>1</v>
      </c>
      <c r="L4">
        <f>VLOOKUP(B4,[1]Sheet1!$B$3:$P$50,15,FALSE)</f>
        <v>543</v>
      </c>
      <c r="M4">
        <f>VLOOKUP(B4,[1]Sheet1!$B$3:$W$50,17,FALSE)</f>
        <v>19</v>
      </c>
      <c r="N4">
        <f>VLOOKUP(B4,[1]Sheet1!$B$3:$W$50,19,FALSE)</f>
        <v>675</v>
      </c>
      <c r="O4">
        <f>VLOOKUP(B4,[1]Sheet1!$B$3:$W$50,21,FALSE)</f>
        <v>45</v>
      </c>
    </row>
    <row r="5" spans="1:15" x14ac:dyDescent="0.3">
      <c r="A5">
        <v>4</v>
      </c>
      <c r="B5">
        <v>311047</v>
      </c>
      <c r="C5" t="s">
        <v>52</v>
      </c>
      <c r="D5" t="s">
        <v>62</v>
      </c>
      <c r="E5" s="2">
        <f>VLOOKUP(B5,[1]Sheet1!$B$3:$E$50,4,FALSE)</f>
        <v>1348</v>
      </c>
      <c r="F5" s="2">
        <f>VLOOKUP(B5,[1]Sheet1!$B$3:$F$50,5,FALSE)</f>
        <v>74</v>
      </c>
      <c r="G5" s="3">
        <f>ROUND(F5/E5*100,2)</f>
        <v>5.49</v>
      </c>
      <c r="H5" s="2">
        <f>VLOOKUP(B5,[1]Sheet1!$B$3:$H$50,7,FALSE)</f>
        <v>12</v>
      </c>
      <c r="I5" s="2">
        <f>VLOOKUP(B5,[1]Sheet1!$B$3:$J$50,9,FALSE)</f>
        <v>3</v>
      </c>
      <c r="J5" s="2">
        <f>VLOOKUP(B5,[1]Sheet1!$B$3:$L$50,11,FALSE)</f>
        <v>67</v>
      </c>
      <c r="K5" s="2">
        <f>VLOOKUP(B5,[1]Sheet1!$B$3:$N$50,13,FALSE)</f>
        <v>8</v>
      </c>
      <c r="L5">
        <f>VLOOKUP(B5,[1]Sheet1!$B$3:$P$50,15,FALSE)</f>
        <v>598</v>
      </c>
      <c r="M5">
        <f>VLOOKUP(B5,[1]Sheet1!$B$3:$W$50,17,FALSE)</f>
        <v>18</v>
      </c>
      <c r="N5">
        <f>VLOOKUP(B5,[1]Sheet1!$B$3:$W$50,19,FALSE)</f>
        <v>671</v>
      </c>
      <c r="O5">
        <f>VLOOKUP(B5,[1]Sheet1!$B$3:$W$50,21,FALSE)</f>
        <v>45</v>
      </c>
    </row>
    <row r="6" spans="1:15" x14ac:dyDescent="0.3">
      <c r="A6">
        <v>5</v>
      </c>
      <c r="B6">
        <v>311048</v>
      </c>
      <c r="C6" t="s">
        <v>54</v>
      </c>
      <c r="D6" t="s">
        <v>62</v>
      </c>
      <c r="E6" s="2">
        <f>VLOOKUP(B6,[1]Sheet1!$B$3:$E$50,4,FALSE)</f>
        <v>1159</v>
      </c>
      <c r="F6" s="2">
        <f>VLOOKUP(B6,[1]Sheet1!$B$3:$F$50,5,FALSE)</f>
        <v>69</v>
      </c>
      <c r="G6" s="3">
        <f>ROUND(F6/E6*100,2)</f>
        <v>5.95</v>
      </c>
      <c r="H6" s="2">
        <f>VLOOKUP(B6,[1]Sheet1!$B$3:$H$50,7,FALSE)</f>
        <v>22</v>
      </c>
      <c r="I6" s="2">
        <f>VLOOKUP(B6,[1]Sheet1!$B$3:$J$50,9,FALSE)</f>
        <v>6</v>
      </c>
      <c r="J6" s="2">
        <f>VLOOKUP(B6,[1]Sheet1!$B$3:$L$50,11,FALSE)</f>
        <v>59</v>
      </c>
      <c r="K6" s="2">
        <f>VLOOKUP(B6,[1]Sheet1!$B$3:$N$50,13,FALSE)</f>
        <v>3</v>
      </c>
      <c r="L6">
        <f>VLOOKUP(B6,[1]Sheet1!$B$3:$P$50,15,FALSE)</f>
        <v>479</v>
      </c>
      <c r="M6">
        <f>VLOOKUP(B6,[1]Sheet1!$B$3:$W$50,17,FALSE)</f>
        <v>24</v>
      </c>
      <c r="N6">
        <f>VLOOKUP(B6,[1]Sheet1!$B$3:$W$50,19,FALSE)</f>
        <v>599</v>
      </c>
      <c r="O6">
        <f>VLOOKUP(B6,[1]Sheet1!$B$3:$W$50,21,FALSE)</f>
        <v>36</v>
      </c>
    </row>
    <row r="7" spans="1:15" x14ac:dyDescent="0.3">
      <c r="A7">
        <v>6</v>
      </c>
      <c r="B7">
        <v>311045</v>
      </c>
      <c r="C7" t="s">
        <v>53</v>
      </c>
      <c r="D7" t="s">
        <v>62</v>
      </c>
      <c r="E7" s="2">
        <f>VLOOKUP(B7,[1]Sheet1!$B$3:$E$50,4,FALSE)</f>
        <v>1182</v>
      </c>
      <c r="F7" s="2">
        <f>VLOOKUP(B7,[1]Sheet1!$B$3:$F$50,5,FALSE)</f>
        <v>74</v>
      </c>
      <c r="G7" s="3">
        <f>ROUND(F7/E7*100,2)</f>
        <v>6.26</v>
      </c>
      <c r="H7" s="2">
        <f>VLOOKUP(B7,[1]Sheet1!$B$3:$H$50,7,FALSE)</f>
        <v>18</v>
      </c>
      <c r="I7" s="2">
        <f>VLOOKUP(B7,[1]Sheet1!$B$3:$J$50,9,FALSE)</f>
        <v>2</v>
      </c>
      <c r="J7" s="2">
        <f>VLOOKUP(B7,[1]Sheet1!$B$3:$L$50,11,FALSE)</f>
        <v>53</v>
      </c>
      <c r="K7" s="2">
        <f>VLOOKUP(B7,[1]Sheet1!$B$3:$N$50,13,FALSE)</f>
        <v>4</v>
      </c>
      <c r="L7">
        <f>VLOOKUP(B7,[1]Sheet1!$B$3:$P$50,15,FALSE)</f>
        <v>477</v>
      </c>
      <c r="M7">
        <f>VLOOKUP(B7,[1]Sheet1!$B$3:$W$50,17,FALSE)</f>
        <v>20</v>
      </c>
      <c r="N7">
        <f>VLOOKUP(B7,[1]Sheet1!$B$3:$W$50,19,FALSE)</f>
        <v>634</v>
      </c>
      <c r="O7">
        <f>VLOOKUP(B7,[1]Sheet1!$B$3:$W$50,21,FALSE)</f>
        <v>48</v>
      </c>
    </row>
    <row r="8" spans="1:15" x14ac:dyDescent="0.3">
      <c r="A8">
        <v>7</v>
      </c>
      <c r="B8">
        <v>311019</v>
      </c>
      <c r="C8" t="s">
        <v>2</v>
      </c>
      <c r="D8" t="s">
        <v>61</v>
      </c>
      <c r="E8" s="2">
        <f>VLOOKUP(B8,[1]Sheet1!$B$3:$E$50,4,FALSE)</f>
        <v>459</v>
      </c>
      <c r="F8" s="2">
        <f>VLOOKUP(B8,[1]Sheet1!$B$3:$F$50,5,FALSE)</f>
        <v>34</v>
      </c>
      <c r="G8" s="3">
        <f>ROUND(F8/E8*100,2)</f>
        <v>7.41</v>
      </c>
      <c r="H8" s="2">
        <f>VLOOKUP(B8,[1]Sheet1!$B$3:$H$50,7,FALSE)</f>
        <v>182</v>
      </c>
      <c r="I8" s="2">
        <f>VLOOKUP(B8,[1]Sheet1!$B$3:$J$50,9,FALSE)</f>
        <v>15</v>
      </c>
      <c r="J8" s="2">
        <f>VLOOKUP(B8,[1]Sheet1!$B$3:$L$50,11,FALSE)</f>
        <v>261</v>
      </c>
      <c r="K8" s="2">
        <f>VLOOKUP(B8,[1]Sheet1!$B$3:$N$50,13,FALSE)</f>
        <v>16</v>
      </c>
      <c r="L8">
        <f>VLOOKUP(B8,[1]Sheet1!$B$3:$P$50,15,FALSE)</f>
        <v>13</v>
      </c>
      <c r="M8">
        <f>VLOOKUP(B8,[1]Sheet1!$B$3:$W$50,17,FALSE)</f>
        <v>2</v>
      </c>
      <c r="N8">
        <f>VLOOKUP(B8,[1]Sheet1!$B$3:$W$50,19,FALSE)</f>
        <v>3</v>
      </c>
      <c r="O8">
        <f>VLOOKUP(B8,[1]Sheet1!$B$3:$W$50,21,FALSE)</f>
        <v>1</v>
      </c>
    </row>
    <row r="9" spans="1:15" x14ac:dyDescent="0.3">
      <c r="A9">
        <v>8</v>
      </c>
      <c r="B9">
        <v>311021</v>
      </c>
      <c r="C9" t="s">
        <v>5</v>
      </c>
      <c r="D9" t="s">
        <v>61</v>
      </c>
      <c r="E9" s="2">
        <f>VLOOKUP(B9,[1]Sheet1!$B$3:$E$50,4,FALSE)</f>
        <v>722</v>
      </c>
      <c r="F9" s="2">
        <f>VLOOKUP(B9,[1]Sheet1!$B$3:$F$50,5,FALSE)</f>
        <v>67</v>
      </c>
      <c r="G9" s="3">
        <f>ROUND(F9/E9*100,2)</f>
        <v>9.2799999999999994</v>
      </c>
      <c r="H9" s="2">
        <f>VLOOKUP(B9,[1]Sheet1!$B$3:$H$50,7,FALSE)</f>
        <v>354</v>
      </c>
      <c r="I9" s="2">
        <f>VLOOKUP(B9,[1]Sheet1!$B$3:$J$50,9,FALSE)</f>
        <v>26</v>
      </c>
      <c r="J9" s="2">
        <f>VLOOKUP(B9,[1]Sheet1!$B$3:$L$50,11,FALSE)</f>
        <v>336</v>
      </c>
      <c r="K9" s="2">
        <f>VLOOKUP(B9,[1]Sheet1!$B$3:$N$50,13,FALSE)</f>
        <v>37</v>
      </c>
      <c r="L9">
        <f>VLOOKUP(B9,[1]Sheet1!$B$3:$P$50,15,FALSE)</f>
        <v>25</v>
      </c>
      <c r="M9">
        <f>VLOOKUP(B9,[1]Sheet1!$B$3:$W$50,17,FALSE)</f>
        <v>4</v>
      </c>
      <c r="N9">
        <f>VLOOKUP(B9,[1]Sheet1!$B$3:$W$50,19,FALSE)</f>
        <v>7</v>
      </c>
      <c r="O9">
        <f>VLOOKUP(B9,[1]Sheet1!$B$3:$W$50,21,FALSE)</f>
        <v>0</v>
      </c>
    </row>
    <row r="10" spans="1:15" x14ac:dyDescent="0.3">
      <c r="A10">
        <v>9</v>
      </c>
      <c r="B10">
        <v>311033</v>
      </c>
      <c r="C10" t="s">
        <v>8</v>
      </c>
      <c r="D10" t="s">
        <v>61</v>
      </c>
      <c r="E10" s="2">
        <f>VLOOKUP(B10,[1]Sheet1!$B$3:$E$50,4,FALSE)</f>
        <v>643</v>
      </c>
      <c r="F10" s="2">
        <f>VLOOKUP(B10,[1]Sheet1!$B$3:$F$50,5,FALSE)</f>
        <v>71</v>
      </c>
      <c r="G10" s="3">
        <f>ROUND(F10/E10*100,2)</f>
        <v>11.04</v>
      </c>
      <c r="H10" s="2">
        <f>VLOOKUP(B10,[1]Sheet1!$B$3:$H$50,7,FALSE)</f>
        <v>305</v>
      </c>
      <c r="I10" s="2">
        <f>VLOOKUP(B10,[1]Sheet1!$B$3:$J$50,9,FALSE)</f>
        <v>46</v>
      </c>
      <c r="J10" s="2">
        <f>VLOOKUP(B10,[1]Sheet1!$B$3:$L$50,11,FALSE)</f>
        <v>319</v>
      </c>
      <c r="K10" s="2">
        <f>VLOOKUP(B10,[1]Sheet1!$B$3:$N$50,13,FALSE)</f>
        <v>22</v>
      </c>
      <c r="L10">
        <f>VLOOKUP(B10,[1]Sheet1!$B$3:$P$50,15,FALSE)</f>
        <v>13</v>
      </c>
      <c r="M10">
        <f>VLOOKUP(B10,[1]Sheet1!$B$3:$W$50,17,FALSE)</f>
        <v>3</v>
      </c>
      <c r="N10">
        <f>VLOOKUP(B10,[1]Sheet1!$B$3:$W$50,19,FALSE)</f>
        <v>6</v>
      </c>
      <c r="O10">
        <f>VLOOKUP(B10,[1]Sheet1!$B$3:$W$50,21,FALSE)</f>
        <v>0</v>
      </c>
    </row>
    <row r="11" spans="1:15" x14ac:dyDescent="0.3">
      <c r="A11">
        <v>10</v>
      </c>
      <c r="B11">
        <v>311003</v>
      </c>
      <c r="C11" t="s">
        <v>6</v>
      </c>
      <c r="D11" t="s">
        <v>61</v>
      </c>
      <c r="E11" s="2">
        <f>VLOOKUP(B11,[1]Sheet1!$B$3:$E$50,4,FALSE)</f>
        <v>846</v>
      </c>
      <c r="F11" s="2">
        <f>VLOOKUP(B11,[1]Sheet1!$B$3:$F$50,5,FALSE)</f>
        <v>110</v>
      </c>
      <c r="G11" s="3">
        <f>ROUND(F11/E11*100,2)</f>
        <v>13</v>
      </c>
      <c r="H11" s="2">
        <f>VLOOKUP(B11,[1]Sheet1!$B$3:$H$50,7,FALSE)</f>
        <v>381</v>
      </c>
      <c r="I11" s="2">
        <f>VLOOKUP(B11,[1]Sheet1!$B$3:$J$50,9,FALSE)</f>
        <v>51</v>
      </c>
      <c r="J11" s="2">
        <f>VLOOKUP(B11,[1]Sheet1!$B$3:$L$50,11,FALSE)</f>
        <v>420</v>
      </c>
      <c r="K11" s="2">
        <f>VLOOKUP(B11,[1]Sheet1!$B$3:$N$50,13,FALSE)</f>
        <v>51</v>
      </c>
      <c r="L11">
        <f>VLOOKUP(B11,[1]Sheet1!$B$3:$P$50,15,FALSE)</f>
        <v>37</v>
      </c>
      <c r="M11">
        <f>VLOOKUP(B11,[1]Sheet1!$B$3:$W$50,17,FALSE)</f>
        <v>7</v>
      </c>
      <c r="N11">
        <f>VLOOKUP(B11,[1]Sheet1!$B$3:$W$50,19,FALSE)</f>
        <v>8</v>
      </c>
      <c r="O11">
        <f>VLOOKUP(B11,[1]Sheet1!$B$3:$W$50,21,FALSE)</f>
        <v>1</v>
      </c>
    </row>
    <row r="12" spans="1:15" x14ac:dyDescent="0.3">
      <c r="A12">
        <v>11</v>
      </c>
      <c r="B12">
        <v>311025</v>
      </c>
      <c r="C12" t="s">
        <v>3</v>
      </c>
      <c r="D12" t="s">
        <v>61</v>
      </c>
      <c r="E12" s="2">
        <f>VLOOKUP(B12,[1]Sheet1!$B$3:$E$50,4,FALSE)</f>
        <v>1153</v>
      </c>
      <c r="F12" s="2">
        <f>VLOOKUP(B12,[1]Sheet1!$B$3:$F$50,5,FALSE)</f>
        <v>153</v>
      </c>
      <c r="G12" s="3">
        <f>ROUND(F12/E12*100,2)</f>
        <v>13.27</v>
      </c>
      <c r="H12" s="2">
        <f>VLOOKUP(B12,[1]Sheet1!$B$3:$H$50,7,FALSE)</f>
        <v>546</v>
      </c>
      <c r="I12" s="2">
        <f>VLOOKUP(B12,[1]Sheet1!$B$3:$J$50,9,FALSE)</f>
        <v>79</v>
      </c>
      <c r="J12" s="2">
        <f>VLOOKUP(B12,[1]Sheet1!$B$3:$L$50,11,FALSE)</f>
        <v>553</v>
      </c>
      <c r="K12" s="2">
        <f>VLOOKUP(B12,[1]Sheet1!$B$3:$N$50,13,FALSE)</f>
        <v>65</v>
      </c>
      <c r="L12">
        <f>VLOOKUP(B12,[1]Sheet1!$B$3:$P$50,15,FALSE)</f>
        <v>43</v>
      </c>
      <c r="M12">
        <f>VLOOKUP(B12,[1]Sheet1!$B$3:$W$50,17,FALSE)</f>
        <v>6</v>
      </c>
      <c r="N12">
        <f>VLOOKUP(B12,[1]Sheet1!$B$3:$W$50,19,FALSE)</f>
        <v>11</v>
      </c>
      <c r="O12">
        <f>VLOOKUP(B12,[1]Sheet1!$B$3:$W$50,21,FALSE)</f>
        <v>3</v>
      </c>
    </row>
    <row r="13" spans="1:15" x14ac:dyDescent="0.3">
      <c r="A13">
        <v>12</v>
      </c>
      <c r="B13">
        <v>311040</v>
      </c>
      <c r="C13" t="s">
        <v>4</v>
      </c>
      <c r="D13" t="s">
        <v>61</v>
      </c>
      <c r="E13" s="2">
        <f>VLOOKUP(B13,[1]Sheet1!$B$3:$E$50,4,FALSE)</f>
        <v>479</v>
      </c>
      <c r="F13" s="2">
        <f>VLOOKUP(B13,[1]Sheet1!$B$3:$F$50,5,FALSE)</f>
        <v>68</v>
      </c>
      <c r="G13" s="3">
        <f>ROUND(F13/E13*100,2)</f>
        <v>14.2</v>
      </c>
      <c r="H13" s="2">
        <f>VLOOKUP(B13,[1]Sheet1!$B$3:$H$50,7,FALSE)</f>
        <v>208</v>
      </c>
      <c r="I13" s="2">
        <f>VLOOKUP(B13,[1]Sheet1!$B$3:$J$50,9,FALSE)</f>
        <v>36</v>
      </c>
      <c r="J13" s="2">
        <f>VLOOKUP(B13,[1]Sheet1!$B$3:$L$50,11,FALSE)</f>
        <v>251</v>
      </c>
      <c r="K13" s="2">
        <f>VLOOKUP(B13,[1]Sheet1!$B$3:$N$50,13,FALSE)</f>
        <v>29</v>
      </c>
      <c r="L13">
        <f>VLOOKUP(B13,[1]Sheet1!$B$3:$P$50,15,FALSE)</f>
        <v>18</v>
      </c>
      <c r="M13">
        <f>VLOOKUP(B13,[1]Sheet1!$B$3:$W$50,17,FALSE)</f>
        <v>3</v>
      </c>
      <c r="N13">
        <f>VLOOKUP(B13,[1]Sheet1!$B$3:$W$50,19,FALSE)</f>
        <v>2</v>
      </c>
      <c r="O13">
        <f>VLOOKUP(B13,[1]Sheet1!$B$3:$W$50,21,FALSE)</f>
        <v>0</v>
      </c>
    </row>
    <row r="14" spans="1:15" x14ac:dyDescent="0.3">
      <c r="A14">
        <v>13</v>
      </c>
      <c r="B14">
        <v>311029</v>
      </c>
      <c r="C14" t="s">
        <v>7</v>
      </c>
      <c r="D14" t="s">
        <v>61</v>
      </c>
      <c r="E14" s="2">
        <f>VLOOKUP(B14,[1]Sheet1!$B$3:$E$50,4,FALSE)</f>
        <v>1165</v>
      </c>
      <c r="F14" s="2">
        <f>VLOOKUP(B14,[1]Sheet1!$B$3:$F$50,5,FALSE)</f>
        <v>178</v>
      </c>
      <c r="G14" s="3">
        <f>ROUND(F14/E14*100,2)</f>
        <v>15.28</v>
      </c>
      <c r="H14" s="2">
        <f>VLOOKUP(B14,[1]Sheet1!$B$3:$H$50,7,FALSE)</f>
        <v>514</v>
      </c>
      <c r="I14" s="2">
        <f>VLOOKUP(B14,[1]Sheet1!$B$3:$J$50,9,FALSE)</f>
        <v>80</v>
      </c>
      <c r="J14" s="2">
        <f>VLOOKUP(B14,[1]Sheet1!$B$3:$L$50,11,FALSE)</f>
        <v>584</v>
      </c>
      <c r="K14" s="2">
        <f>VLOOKUP(B14,[1]Sheet1!$B$3:$N$50,13,FALSE)</f>
        <v>83</v>
      </c>
      <c r="L14">
        <f>VLOOKUP(B14,[1]Sheet1!$B$3:$P$50,15,FALSE)</f>
        <v>59</v>
      </c>
      <c r="M14">
        <f>VLOOKUP(B14,[1]Sheet1!$B$3:$W$50,17,FALSE)</f>
        <v>14</v>
      </c>
      <c r="N14">
        <f>VLOOKUP(B14,[1]Sheet1!$B$3:$W$50,19,FALSE)</f>
        <v>8</v>
      </c>
      <c r="O14">
        <f>VLOOKUP(B14,[1]Sheet1!$B$3:$W$50,21,FALSE)</f>
        <v>1</v>
      </c>
    </row>
    <row r="15" spans="1:15" x14ac:dyDescent="0.3">
      <c r="A15">
        <v>14</v>
      </c>
      <c r="B15">
        <v>311028</v>
      </c>
      <c r="C15" t="s">
        <v>16</v>
      </c>
      <c r="D15" t="s">
        <v>61</v>
      </c>
      <c r="E15" s="2">
        <f>VLOOKUP(B15,[1]Sheet1!$B$3:$E$50,4,FALSE)</f>
        <v>795</v>
      </c>
      <c r="F15" s="2">
        <f>VLOOKUP(B15,[1]Sheet1!$B$3:$F$50,5,FALSE)</f>
        <v>149</v>
      </c>
      <c r="G15" s="3">
        <f>ROUND(F15/E15*100,2)</f>
        <v>18.739999999999998</v>
      </c>
      <c r="H15" s="2">
        <f>VLOOKUP(B15,[1]Sheet1!$B$3:$H$50,7,FALSE)</f>
        <v>292</v>
      </c>
      <c r="I15" s="2">
        <f>VLOOKUP(B15,[1]Sheet1!$B$3:$J$50,9,FALSE)</f>
        <v>65</v>
      </c>
      <c r="J15" s="2">
        <f>VLOOKUP(B15,[1]Sheet1!$B$3:$L$50,11,FALSE)</f>
        <v>424</v>
      </c>
      <c r="K15" s="2">
        <f>VLOOKUP(B15,[1]Sheet1!$B$3:$N$50,13,FALSE)</f>
        <v>65</v>
      </c>
      <c r="L15">
        <f>VLOOKUP(B15,[1]Sheet1!$B$3:$P$50,15,FALSE)</f>
        <v>65</v>
      </c>
      <c r="M15">
        <f>VLOOKUP(B15,[1]Sheet1!$B$3:$W$50,17,FALSE)</f>
        <v>17</v>
      </c>
      <c r="N15">
        <f>VLOOKUP(B15,[1]Sheet1!$B$3:$W$50,19,FALSE)</f>
        <v>14</v>
      </c>
      <c r="O15">
        <f>VLOOKUP(B15,[1]Sheet1!$B$3:$W$50,21,FALSE)</f>
        <v>2</v>
      </c>
    </row>
    <row r="16" spans="1:15" x14ac:dyDescent="0.3">
      <c r="A16">
        <v>15</v>
      </c>
      <c r="B16">
        <v>311026</v>
      </c>
      <c r="C16" t="s">
        <v>9</v>
      </c>
      <c r="D16" t="s">
        <v>61</v>
      </c>
      <c r="E16" s="2">
        <f>VLOOKUP(B16,[1]Sheet1!$B$3:$E$50,4,FALSE)</f>
        <v>755</v>
      </c>
      <c r="F16" s="2">
        <f>VLOOKUP(B16,[1]Sheet1!$B$3:$F$50,5,FALSE)</f>
        <v>153</v>
      </c>
      <c r="G16" s="3">
        <f>ROUND(F16/E16*100,2)</f>
        <v>20.260000000000002</v>
      </c>
      <c r="H16" s="2">
        <f>VLOOKUP(B16,[1]Sheet1!$B$3:$H$50,7,FALSE)</f>
        <v>356</v>
      </c>
      <c r="I16" s="2">
        <f>VLOOKUP(B16,[1]Sheet1!$B$3:$J$50,9,FALSE)</f>
        <v>69</v>
      </c>
      <c r="J16" s="2">
        <f>VLOOKUP(B16,[1]Sheet1!$B$3:$L$50,11,FALSE)</f>
        <v>348</v>
      </c>
      <c r="K16" s="2">
        <f>VLOOKUP(B16,[1]Sheet1!$B$3:$N$50,13,FALSE)</f>
        <v>69</v>
      </c>
      <c r="L16">
        <f>VLOOKUP(B16,[1]Sheet1!$B$3:$P$50,15,FALSE)</f>
        <v>45</v>
      </c>
      <c r="M16">
        <f>VLOOKUP(B16,[1]Sheet1!$B$3:$W$50,17,FALSE)</f>
        <v>15</v>
      </c>
      <c r="N16">
        <f>VLOOKUP(B16,[1]Sheet1!$B$3:$W$50,19,FALSE)</f>
        <v>6</v>
      </c>
      <c r="O16">
        <f>VLOOKUP(B16,[1]Sheet1!$B$3:$W$50,21,FALSE)</f>
        <v>0</v>
      </c>
    </row>
    <row r="17" spans="1:15" x14ac:dyDescent="0.3">
      <c r="A17">
        <v>16</v>
      </c>
      <c r="B17">
        <v>311017</v>
      </c>
      <c r="C17" t="s">
        <v>13</v>
      </c>
      <c r="D17" t="s">
        <v>61</v>
      </c>
      <c r="E17" s="2">
        <f>VLOOKUP(B17,[1]Sheet1!$B$3:$E$50,4,FALSE)</f>
        <v>496</v>
      </c>
      <c r="F17" s="2">
        <f>VLOOKUP(B17,[1]Sheet1!$B$3:$F$50,5,FALSE)</f>
        <v>106</v>
      </c>
      <c r="G17" s="3">
        <f>ROUND(F17/E17*100,2)</f>
        <v>21.37</v>
      </c>
      <c r="H17" s="2">
        <f>VLOOKUP(B17,[1]Sheet1!$B$3:$H$50,7,FALSE)</f>
        <v>175</v>
      </c>
      <c r="I17" s="2">
        <f>VLOOKUP(B17,[1]Sheet1!$B$3:$J$50,9,FALSE)</f>
        <v>41</v>
      </c>
      <c r="J17" s="2">
        <f>VLOOKUP(B17,[1]Sheet1!$B$3:$L$50,11,FALSE)</f>
        <v>260</v>
      </c>
      <c r="K17" s="2">
        <f>VLOOKUP(B17,[1]Sheet1!$B$3:$N$50,13,FALSE)</f>
        <v>47</v>
      </c>
      <c r="L17">
        <f>VLOOKUP(B17,[1]Sheet1!$B$3:$P$50,15,FALSE)</f>
        <v>54</v>
      </c>
      <c r="M17">
        <f>VLOOKUP(B17,[1]Sheet1!$B$3:$W$50,17,FALSE)</f>
        <v>17</v>
      </c>
      <c r="N17">
        <f>VLOOKUP(B17,[1]Sheet1!$B$3:$W$50,19,FALSE)</f>
        <v>7</v>
      </c>
      <c r="O17">
        <f>VLOOKUP(B17,[1]Sheet1!$B$3:$W$50,21,FALSE)</f>
        <v>1</v>
      </c>
    </row>
    <row r="18" spans="1:15" x14ac:dyDescent="0.3">
      <c r="A18">
        <v>17</v>
      </c>
      <c r="B18">
        <v>311042</v>
      </c>
      <c r="C18" t="s">
        <v>14</v>
      </c>
      <c r="D18" t="s">
        <v>61</v>
      </c>
      <c r="E18" s="2">
        <f>VLOOKUP(B18,[1]Sheet1!$B$3:$E$50,4,FALSE)</f>
        <v>513</v>
      </c>
      <c r="F18" s="2">
        <f>VLOOKUP(B18,[1]Sheet1!$B$3:$F$50,5,FALSE)</f>
        <v>115</v>
      </c>
      <c r="G18" s="3">
        <f>ROUND(F18/E18*100,2)</f>
        <v>22.42</v>
      </c>
      <c r="H18" s="2">
        <f>VLOOKUP(B18,[1]Sheet1!$B$3:$H$50,7,FALSE)</f>
        <v>187</v>
      </c>
      <c r="I18" s="2">
        <f>VLOOKUP(B18,[1]Sheet1!$B$3:$J$50,9,FALSE)</f>
        <v>52</v>
      </c>
      <c r="J18" s="2">
        <f>VLOOKUP(B18,[1]Sheet1!$B$3:$L$50,11,FALSE)</f>
        <v>293</v>
      </c>
      <c r="K18" s="2">
        <f>VLOOKUP(B18,[1]Sheet1!$B$3:$N$50,13,FALSE)</f>
        <v>56</v>
      </c>
      <c r="L18">
        <f>VLOOKUP(B18,[1]Sheet1!$B$3:$P$50,15,FALSE)</f>
        <v>21</v>
      </c>
      <c r="M18">
        <f>VLOOKUP(B18,[1]Sheet1!$B$3:$W$50,17,FALSE)</f>
        <v>4</v>
      </c>
      <c r="N18">
        <f>VLOOKUP(B18,[1]Sheet1!$B$3:$W$50,19,FALSE)</f>
        <v>12</v>
      </c>
      <c r="O18">
        <f>VLOOKUP(B18,[1]Sheet1!$B$3:$W$50,21,FALSE)</f>
        <v>3</v>
      </c>
    </row>
    <row r="19" spans="1:15" x14ac:dyDescent="0.3">
      <c r="A19">
        <v>18</v>
      </c>
      <c r="B19">
        <v>311006</v>
      </c>
      <c r="C19" t="s">
        <v>12</v>
      </c>
      <c r="D19" t="s">
        <v>61</v>
      </c>
      <c r="E19" s="2">
        <f>VLOOKUP(B19,[1]Sheet1!$B$3:$E$50,4,FALSE)</f>
        <v>496</v>
      </c>
      <c r="F19" s="2">
        <f>VLOOKUP(B19,[1]Sheet1!$B$3:$F$50,5,FALSE)</f>
        <v>114</v>
      </c>
      <c r="G19" s="3">
        <f>ROUND(F19/E19*100,2)</f>
        <v>22.98</v>
      </c>
      <c r="H19" s="2">
        <f>VLOOKUP(B19,[1]Sheet1!$B$3:$H$50,7,FALSE)</f>
        <v>200</v>
      </c>
      <c r="I19" s="2">
        <f>VLOOKUP(B19,[1]Sheet1!$B$3:$J$50,9,FALSE)</f>
        <v>47</v>
      </c>
      <c r="J19" s="2">
        <f>VLOOKUP(B19,[1]Sheet1!$B$3:$L$50,11,FALSE)</f>
        <v>268</v>
      </c>
      <c r="K19" s="2">
        <f>VLOOKUP(B19,[1]Sheet1!$B$3:$N$50,13,FALSE)</f>
        <v>57</v>
      </c>
      <c r="L19">
        <f>VLOOKUP(B19,[1]Sheet1!$B$3:$P$50,15,FALSE)</f>
        <v>23</v>
      </c>
      <c r="M19">
        <f>VLOOKUP(B19,[1]Sheet1!$B$3:$W$50,17,FALSE)</f>
        <v>9</v>
      </c>
      <c r="N19">
        <f>VLOOKUP(B19,[1]Sheet1!$B$3:$W$50,19,FALSE)</f>
        <v>5</v>
      </c>
      <c r="O19">
        <f>VLOOKUP(B19,[1]Sheet1!$B$3:$W$50,21,FALSE)</f>
        <v>1</v>
      </c>
    </row>
    <row r="20" spans="1:15" x14ac:dyDescent="0.3">
      <c r="A20">
        <v>19</v>
      </c>
      <c r="B20">
        <v>311005</v>
      </c>
      <c r="C20" t="s">
        <v>25</v>
      </c>
      <c r="D20" t="s">
        <v>61</v>
      </c>
      <c r="E20" s="2">
        <f>VLOOKUP(B20,[1]Sheet1!$B$3:$E$50,4,FALSE)</f>
        <v>370</v>
      </c>
      <c r="F20" s="2">
        <f>VLOOKUP(B20,[1]Sheet1!$B$3:$F$50,5,FALSE)</f>
        <v>111</v>
      </c>
      <c r="G20" s="3">
        <f>ROUND(F20/E20*100,2)</f>
        <v>30</v>
      </c>
      <c r="H20" s="2">
        <f>VLOOKUP(B20,[1]Sheet1!$B$3:$H$50,7,FALSE)</f>
        <v>127</v>
      </c>
      <c r="I20" s="2">
        <f>VLOOKUP(B20,[1]Sheet1!$B$3:$J$50,9,FALSE)</f>
        <v>43</v>
      </c>
      <c r="J20" s="2">
        <f>VLOOKUP(B20,[1]Sheet1!$B$3:$L$50,11,FALSE)</f>
        <v>212</v>
      </c>
      <c r="K20" s="2">
        <f>VLOOKUP(B20,[1]Sheet1!$B$3:$N$50,13,FALSE)</f>
        <v>57</v>
      </c>
      <c r="L20">
        <f>VLOOKUP(B20,[1]Sheet1!$B$3:$P$50,15,FALSE)</f>
        <v>24</v>
      </c>
      <c r="M20">
        <f>VLOOKUP(B20,[1]Sheet1!$B$3:$W$50,17,FALSE)</f>
        <v>10</v>
      </c>
      <c r="N20">
        <f>VLOOKUP(B20,[1]Sheet1!$B$3:$W$50,19,FALSE)</f>
        <v>7</v>
      </c>
      <c r="O20">
        <f>VLOOKUP(B20,[1]Sheet1!$B$3:$W$50,21,FALSE)</f>
        <v>1</v>
      </c>
    </row>
    <row r="21" spans="1:15" x14ac:dyDescent="0.3">
      <c r="A21">
        <v>20</v>
      </c>
      <c r="B21">
        <v>311027</v>
      </c>
      <c r="C21" t="s">
        <v>11</v>
      </c>
      <c r="D21" t="s">
        <v>61</v>
      </c>
      <c r="E21" s="2">
        <f>VLOOKUP(B21,[1]Sheet1!$B$3:$E$50,4,FALSE)</f>
        <v>284</v>
      </c>
      <c r="F21" s="2">
        <f>VLOOKUP(B21,[1]Sheet1!$B$3:$F$50,5,FALSE)</f>
        <v>86</v>
      </c>
      <c r="G21" s="3">
        <f>ROUND(F21/E21*100,2)</f>
        <v>30.28</v>
      </c>
      <c r="H21" s="2">
        <f>VLOOKUP(B21,[1]Sheet1!$B$3:$H$50,7,FALSE)</f>
        <v>77</v>
      </c>
      <c r="I21" s="2">
        <f>VLOOKUP(B21,[1]Sheet1!$B$3:$J$50,9,FALSE)</f>
        <v>30</v>
      </c>
      <c r="J21" s="2">
        <f>VLOOKUP(B21,[1]Sheet1!$B$3:$L$50,11,FALSE)</f>
        <v>173</v>
      </c>
      <c r="K21" s="2">
        <f>VLOOKUP(B21,[1]Sheet1!$B$3:$N$50,13,FALSE)</f>
        <v>46</v>
      </c>
      <c r="L21">
        <f>VLOOKUP(B21,[1]Sheet1!$B$3:$P$50,15,FALSE)</f>
        <v>28</v>
      </c>
      <c r="M21">
        <f>VLOOKUP(B21,[1]Sheet1!$B$3:$W$50,17,FALSE)</f>
        <v>9</v>
      </c>
      <c r="N21">
        <f>VLOOKUP(B21,[1]Sheet1!$B$3:$W$50,19,FALSE)</f>
        <v>6</v>
      </c>
      <c r="O21">
        <f>VLOOKUP(B21,[1]Sheet1!$B$3:$W$50,21,FALSE)</f>
        <v>1</v>
      </c>
    </row>
    <row r="22" spans="1:15" x14ac:dyDescent="0.3">
      <c r="A22">
        <v>21</v>
      </c>
      <c r="B22">
        <v>311001</v>
      </c>
      <c r="C22" t="s">
        <v>27</v>
      </c>
      <c r="D22" t="s">
        <v>61</v>
      </c>
      <c r="E22" s="2">
        <f>VLOOKUP(B22,[1]Sheet1!$B$3:$E$50,4,FALSE)</f>
        <v>380</v>
      </c>
      <c r="F22" s="2">
        <f>VLOOKUP(B22,[1]Sheet1!$B$3:$F$50,5,FALSE)</f>
        <v>116</v>
      </c>
      <c r="G22" s="3">
        <f>ROUND(F22/E22*100,2)</f>
        <v>30.53</v>
      </c>
      <c r="H22" s="2">
        <f>VLOOKUP(B22,[1]Sheet1!$B$3:$H$50,7,FALSE)</f>
        <v>156</v>
      </c>
      <c r="I22" s="2">
        <f>VLOOKUP(B22,[1]Sheet1!$B$3:$J$50,9,FALSE)</f>
        <v>44</v>
      </c>
      <c r="J22" s="2">
        <f>VLOOKUP(B22,[1]Sheet1!$B$3:$L$50,11,FALSE)</f>
        <v>194</v>
      </c>
      <c r="K22" s="2">
        <f>VLOOKUP(B22,[1]Sheet1!$B$3:$N$50,13,FALSE)</f>
        <v>62</v>
      </c>
      <c r="L22">
        <f>VLOOKUP(B22,[1]Sheet1!$B$3:$P$50,15,FALSE)</f>
        <v>24</v>
      </c>
      <c r="M22">
        <f>VLOOKUP(B22,[1]Sheet1!$B$3:$W$50,17,FALSE)</f>
        <v>10</v>
      </c>
      <c r="N22">
        <f>VLOOKUP(B22,[1]Sheet1!$B$3:$W$50,19,FALSE)</f>
        <v>6</v>
      </c>
      <c r="O22">
        <f>VLOOKUP(B22,[1]Sheet1!$B$3:$W$50,21,FALSE)</f>
        <v>0</v>
      </c>
    </row>
    <row r="23" spans="1:15" x14ac:dyDescent="0.3">
      <c r="A23">
        <v>22</v>
      </c>
      <c r="B23">
        <v>311004</v>
      </c>
      <c r="C23" t="s">
        <v>18</v>
      </c>
      <c r="D23" t="s">
        <v>61</v>
      </c>
      <c r="E23" s="2">
        <f>VLOOKUP(B23,[1]Sheet1!$B$3:$E$50,4,FALSE)</f>
        <v>352</v>
      </c>
      <c r="F23" s="2">
        <f>VLOOKUP(B23,[1]Sheet1!$B$3:$F$50,5,FALSE)</f>
        <v>111</v>
      </c>
      <c r="G23" s="3">
        <f>ROUND(F23/E23*100,2)</f>
        <v>31.53</v>
      </c>
      <c r="H23" s="2">
        <f>VLOOKUP(B23,[1]Sheet1!$B$3:$H$50,7,FALSE)</f>
        <v>120</v>
      </c>
      <c r="I23" s="2">
        <f>VLOOKUP(B23,[1]Sheet1!$B$3:$J$50,9,FALSE)</f>
        <v>42</v>
      </c>
      <c r="J23" s="2">
        <f>VLOOKUP(B23,[1]Sheet1!$B$3:$L$50,11,FALSE)</f>
        <v>213</v>
      </c>
      <c r="K23" s="2">
        <f>VLOOKUP(B23,[1]Sheet1!$B$3:$N$50,13,FALSE)</f>
        <v>65</v>
      </c>
      <c r="L23">
        <f>VLOOKUP(B23,[1]Sheet1!$B$3:$P$50,15,FALSE)</f>
        <v>15</v>
      </c>
      <c r="M23">
        <f>VLOOKUP(B23,[1]Sheet1!$B$3:$W$50,17,FALSE)</f>
        <v>2</v>
      </c>
      <c r="N23">
        <f>VLOOKUP(B23,[1]Sheet1!$B$3:$W$50,19,FALSE)</f>
        <v>4</v>
      </c>
      <c r="O23">
        <f>VLOOKUP(B23,[1]Sheet1!$B$3:$W$50,21,FALSE)</f>
        <v>2</v>
      </c>
    </row>
    <row r="24" spans="1:15" x14ac:dyDescent="0.3">
      <c r="A24">
        <v>23</v>
      </c>
      <c r="B24">
        <v>311032</v>
      </c>
      <c r="C24" t="s">
        <v>17</v>
      </c>
      <c r="D24" t="s">
        <v>61</v>
      </c>
      <c r="E24" s="2">
        <f>VLOOKUP(B24,[1]Sheet1!$B$3:$E$50,4,FALSE)</f>
        <v>337</v>
      </c>
      <c r="F24" s="2">
        <f>VLOOKUP(B24,[1]Sheet1!$B$3:$F$50,5,FALSE)</f>
        <v>107</v>
      </c>
      <c r="G24" s="3">
        <f>ROUND(F24/E24*100,2)</f>
        <v>31.75</v>
      </c>
      <c r="H24" s="2">
        <f>VLOOKUP(B24,[1]Sheet1!$B$3:$H$50,7,FALSE)</f>
        <v>147</v>
      </c>
      <c r="I24" s="2">
        <f>VLOOKUP(B24,[1]Sheet1!$B$3:$J$50,9,FALSE)</f>
        <v>55</v>
      </c>
      <c r="J24" s="2">
        <f>VLOOKUP(B24,[1]Sheet1!$B$3:$L$50,11,FALSE)</f>
        <v>174</v>
      </c>
      <c r="K24" s="2">
        <f>VLOOKUP(B24,[1]Sheet1!$B$3:$N$50,13,FALSE)</f>
        <v>45</v>
      </c>
      <c r="L24">
        <f>VLOOKUP(B24,[1]Sheet1!$B$3:$P$50,15,FALSE)</f>
        <v>14</v>
      </c>
      <c r="M24">
        <f>VLOOKUP(B24,[1]Sheet1!$B$3:$W$50,17,FALSE)</f>
        <v>6</v>
      </c>
      <c r="N24">
        <f>VLOOKUP(B24,[1]Sheet1!$B$3:$W$50,19,FALSE)</f>
        <v>2</v>
      </c>
      <c r="O24">
        <f>VLOOKUP(B24,[1]Sheet1!$B$3:$W$50,21,FALSE)</f>
        <v>1</v>
      </c>
    </row>
    <row r="25" spans="1:15" x14ac:dyDescent="0.3">
      <c r="A25">
        <v>24</v>
      </c>
      <c r="B25">
        <v>311024</v>
      </c>
      <c r="C25" t="s">
        <v>24</v>
      </c>
      <c r="D25" t="s">
        <v>61</v>
      </c>
      <c r="E25" s="2">
        <f>VLOOKUP(B25,[1]Sheet1!$B$3:$E$50,4,FALSE)</f>
        <v>1131</v>
      </c>
      <c r="F25" s="2">
        <f>VLOOKUP(B25,[1]Sheet1!$B$3:$F$50,5,FALSE)</f>
        <v>360</v>
      </c>
      <c r="G25" s="3">
        <f>ROUND(F25/E25*100,2)</f>
        <v>31.83</v>
      </c>
      <c r="H25" s="2">
        <f>VLOOKUP(B25,[1]Sheet1!$B$3:$H$50,7,FALSE)</f>
        <v>489</v>
      </c>
      <c r="I25" s="2">
        <f>VLOOKUP(B25,[1]Sheet1!$B$3:$J$50,9,FALSE)</f>
        <v>164</v>
      </c>
      <c r="J25" s="2">
        <f>VLOOKUP(B25,[1]Sheet1!$B$3:$L$50,11,FALSE)</f>
        <v>575</v>
      </c>
      <c r="K25" s="2">
        <f>VLOOKUP(B25,[1]Sheet1!$B$3:$N$50,13,FALSE)</f>
        <v>176</v>
      </c>
      <c r="L25">
        <f>VLOOKUP(B25,[1]Sheet1!$B$3:$P$50,15,FALSE)</f>
        <v>57</v>
      </c>
      <c r="M25">
        <f>VLOOKUP(B25,[1]Sheet1!$B$3:$W$50,17,FALSE)</f>
        <v>18</v>
      </c>
      <c r="N25">
        <f>VLOOKUP(B25,[1]Sheet1!$B$3:$W$50,19,FALSE)</f>
        <v>10</v>
      </c>
      <c r="O25">
        <f>VLOOKUP(B25,[1]Sheet1!$B$3:$W$50,21,FALSE)</f>
        <v>2</v>
      </c>
    </row>
    <row r="26" spans="1:15" x14ac:dyDescent="0.3">
      <c r="A26">
        <v>25</v>
      </c>
      <c r="B26">
        <v>311002</v>
      </c>
      <c r="C26" t="s">
        <v>22</v>
      </c>
      <c r="D26" t="s">
        <v>61</v>
      </c>
      <c r="E26" s="2">
        <f>VLOOKUP(B26,[1]Sheet1!$B$3:$E$50,4,FALSE)</f>
        <v>351</v>
      </c>
      <c r="F26" s="2">
        <f>VLOOKUP(B26,[1]Sheet1!$B$3:$F$50,5,FALSE)</f>
        <v>113</v>
      </c>
      <c r="G26" s="3">
        <f>ROUND(F26/E26*100,2)</f>
        <v>32.19</v>
      </c>
      <c r="H26" s="2">
        <f>VLOOKUP(B26,[1]Sheet1!$B$3:$H$50,7,FALSE)</f>
        <v>126</v>
      </c>
      <c r="I26" s="2">
        <f>VLOOKUP(B26,[1]Sheet1!$B$3:$J$50,9,FALSE)</f>
        <v>43</v>
      </c>
      <c r="J26" s="2">
        <f>VLOOKUP(B26,[1]Sheet1!$B$3:$L$50,11,FALSE)</f>
        <v>189</v>
      </c>
      <c r="K26" s="2">
        <f>VLOOKUP(B26,[1]Sheet1!$B$3:$N$50,13,FALSE)</f>
        <v>54</v>
      </c>
      <c r="L26">
        <f>VLOOKUP(B26,[1]Sheet1!$B$3:$P$50,15,FALSE)</f>
        <v>28</v>
      </c>
      <c r="M26">
        <f>VLOOKUP(B26,[1]Sheet1!$B$3:$W$50,17,FALSE)</f>
        <v>14</v>
      </c>
      <c r="N26">
        <f>VLOOKUP(B26,[1]Sheet1!$B$3:$W$50,19,FALSE)</f>
        <v>8</v>
      </c>
      <c r="O26">
        <f>VLOOKUP(B26,[1]Sheet1!$B$3:$W$50,21,FALSE)</f>
        <v>2</v>
      </c>
    </row>
    <row r="27" spans="1:15" x14ac:dyDescent="0.3">
      <c r="A27">
        <v>26</v>
      </c>
      <c r="B27">
        <v>311036</v>
      </c>
      <c r="C27" t="s">
        <v>15</v>
      </c>
      <c r="D27" t="s">
        <v>61</v>
      </c>
      <c r="E27" s="2">
        <f>VLOOKUP(B27,[1]Sheet1!$B$3:$E$50,4,FALSE)</f>
        <v>192</v>
      </c>
      <c r="F27" s="2">
        <f>VLOOKUP(B27,[1]Sheet1!$B$3:$F$50,5,FALSE)</f>
        <v>67</v>
      </c>
      <c r="G27" s="3">
        <f>ROUND(F27/E27*100,2)</f>
        <v>34.9</v>
      </c>
      <c r="H27" s="2">
        <f>VLOOKUP(B27,[1]Sheet1!$B$3:$H$50,7,FALSE)</f>
        <v>70</v>
      </c>
      <c r="I27" s="2">
        <f>VLOOKUP(B27,[1]Sheet1!$B$3:$J$50,9,FALSE)</f>
        <v>31</v>
      </c>
      <c r="J27" s="2">
        <f>VLOOKUP(B27,[1]Sheet1!$B$3:$L$50,11,FALSE)</f>
        <v>111</v>
      </c>
      <c r="K27" s="2">
        <f>VLOOKUP(B27,[1]Sheet1!$B$3:$N$50,13,FALSE)</f>
        <v>31</v>
      </c>
      <c r="L27">
        <f>VLOOKUP(B27,[1]Sheet1!$B$3:$P$50,15,FALSE)</f>
        <v>9</v>
      </c>
      <c r="M27">
        <f>VLOOKUP(B27,[1]Sheet1!$B$3:$W$50,17,FALSE)</f>
        <v>4</v>
      </c>
      <c r="N27">
        <f>VLOOKUP(B27,[1]Sheet1!$B$3:$W$50,19,FALSE)</f>
        <v>2</v>
      </c>
      <c r="O27">
        <f>VLOOKUP(B27,[1]Sheet1!$B$3:$W$50,21,FALSE)</f>
        <v>1</v>
      </c>
    </row>
    <row r="28" spans="1:15" x14ac:dyDescent="0.3">
      <c r="A28">
        <v>27</v>
      </c>
      <c r="B28">
        <v>311035</v>
      </c>
      <c r="C28" t="s">
        <v>10</v>
      </c>
      <c r="D28" t="s">
        <v>61</v>
      </c>
      <c r="E28" s="2">
        <f>VLOOKUP(B28,[1]Sheet1!$B$3:$E$50,4,FALSE)</f>
        <v>284</v>
      </c>
      <c r="F28" s="2">
        <f>VLOOKUP(B28,[1]Sheet1!$B$3:$F$50,5,FALSE)</f>
        <v>103</v>
      </c>
      <c r="G28" s="3">
        <f>ROUND(F28/E28*100,2)</f>
        <v>36.270000000000003</v>
      </c>
      <c r="H28" s="2">
        <f>VLOOKUP(B28,[1]Sheet1!$B$3:$H$50,7,FALSE)</f>
        <v>88</v>
      </c>
      <c r="I28" s="2">
        <f>VLOOKUP(B28,[1]Sheet1!$B$3:$J$50,9,FALSE)</f>
        <v>25</v>
      </c>
      <c r="J28" s="2">
        <f>VLOOKUP(B28,[1]Sheet1!$B$3:$L$50,11,FALSE)</f>
        <v>168</v>
      </c>
      <c r="K28" s="2">
        <f>VLOOKUP(B28,[1]Sheet1!$B$3:$N$50,13,FALSE)</f>
        <v>63</v>
      </c>
      <c r="L28">
        <f>VLOOKUP(B28,[1]Sheet1!$B$3:$P$50,15,FALSE)</f>
        <v>22</v>
      </c>
      <c r="M28">
        <f>VLOOKUP(B28,[1]Sheet1!$B$3:$W$50,17,FALSE)</f>
        <v>13</v>
      </c>
      <c r="N28">
        <f>VLOOKUP(B28,[1]Sheet1!$B$3:$W$50,19,FALSE)</f>
        <v>6</v>
      </c>
      <c r="O28">
        <f>VLOOKUP(B28,[1]Sheet1!$B$3:$W$50,21,FALSE)</f>
        <v>2</v>
      </c>
    </row>
    <row r="29" spans="1:15" x14ac:dyDescent="0.3">
      <c r="A29">
        <v>28</v>
      </c>
      <c r="B29">
        <v>311050</v>
      </c>
      <c r="C29" t="s">
        <v>63</v>
      </c>
      <c r="D29" t="s">
        <v>61</v>
      </c>
      <c r="E29" s="2">
        <f>VLOOKUP(B29,[1]Sheet1!$B$3:$E$50,4,FALSE)</f>
        <v>84</v>
      </c>
      <c r="F29" s="2">
        <f>VLOOKUP(B29,[1]Sheet1!$B$3:$F$50,5,FALSE)</f>
        <v>33</v>
      </c>
      <c r="G29" s="3">
        <f>ROUND(F29/E29*100,2)</f>
        <v>39.29</v>
      </c>
      <c r="H29" s="2">
        <f>VLOOKUP(B29,[1]Sheet1!$B$3:$H$50,7,FALSE)</f>
        <v>23</v>
      </c>
      <c r="I29" s="2">
        <f>VLOOKUP(B29,[1]Sheet1!$B$3:$J$50,9,FALSE)</f>
        <v>11</v>
      </c>
      <c r="J29" s="2">
        <f>VLOOKUP(B29,[1]Sheet1!$B$3:$L$50,11,FALSE)</f>
        <v>52</v>
      </c>
      <c r="K29" s="2">
        <f>VLOOKUP(B29,[1]Sheet1!$B$3:$N$50,13,FALSE)</f>
        <v>21</v>
      </c>
      <c r="L29">
        <f>VLOOKUP(B29,[1]Sheet1!$B$3:$P$50,15,FALSE)</f>
        <v>5</v>
      </c>
      <c r="M29">
        <f>VLOOKUP(B29,[1]Sheet1!$B$3:$W$50,17,FALSE)</f>
        <v>1</v>
      </c>
      <c r="N29">
        <f>VLOOKUP(B29,[1]Sheet1!$B$3:$W$50,19,FALSE)</f>
        <v>4</v>
      </c>
      <c r="O29">
        <f>VLOOKUP(B29,[1]Sheet1!$B$3:$W$50,21,FALSE)</f>
        <v>0</v>
      </c>
    </row>
    <row r="30" spans="1:15" x14ac:dyDescent="0.3">
      <c r="A30">
        <v>29</v>
      </c>
      <c r="B30">
        <v>311031</v>
      </c>
      <c r="C30" t="s">
        <v>20</v>
      </c>
      <c r="D30" t="s">
        <v>61</v>
      </c>
      <c r="E30" s="2">
        <f>VLOOKUP(B30,[1]Sheet1!$B$3:$E$50,4,FALSE)</f>
        <v>327</v>
      </c>
      <c r="F30" s="2">
        <f>VLOOKUP(B30,[1]Sheet1!$B$3:$F$50,5,FALSE)</f>
        <v>138</v>
      </c>
      <c r="G30" s="3">
        <f>ROUND(F30/E30*100,2)</f>
        <v>42.2</v>
      </c>
      <c r="H30" s="2">
        <f>VLOOKUP(B30,[1]Sheet1!$B$3:$H$50,7,FALSE)</f>
        <v>140</v>
      </c>
      <c r="I30" s="2">
        <f>VLOOKUP(B30,[1]Sheet1!$B$3:$J$50,9,FALSE)</f>
        <v>67</v>
      </c>
      <c r="J30" s="2">
        <f>VLOOKUP(B30,[1]Sheet1!$B$3:$L$50,11,FALSE)</f>
        <v>176</v>
      </c>
      <c r="K30" s="2">
        <f>VLOOKUP(B30,[1]Sheet1!$B$3:$N$50,13,FALSE)</f>
        <v>67</v>
      </c>
      <c r="L30">
        <f>VLOOKUP(B30,[1]Sheet1!$B$3:$P$50,15,FALSE)</f>
        <v>9</v>
      </c>
      <c r="M30">
        <f>VLOOKUP(B30,[1]Sheet1!$B$3:$W$50,17,FALSE)</f>
        <v>3</v>
      </c>
      <c r="N30">
        <f>VLOOKUP(B30,[1]Sheet1!$B$3:$W$50,19,FALSE)</f>
        <v>2</v>
      </c>
      <c r="O30">
        <f>VLOOKUP(B30,[1]Sheet1!$B$3:$W$50,21,FALSE)</f>
        <v>1</v>
      </c>
    </row>
    <row r="31" spans="1:15" x14ac:dyDescent="0.3">
      <c r="A31">
        <v>30</v>
      </c>
      <c r="B31">
        <v>311007</v>
      </c>
      <c r="C31" t="s">
        <v>23</v>
      </c>
      <c r="D31" t="s">
        <v>61</v>
      </c>
      <c r="E31" s="2">
        <f>VLOOKUP(B31,[1]Sheet1!$B$3:$E$50,4,FALSE)</f>
        <v>437</v>
      </c>
      <c r="F31" s="2">
        <f>VLOOKUP(B31,[1]Sheet1!$B$3:$F$50,5,FALSE)</f>
        <v>185</v>
      </c>
      <c r="G31" s="3">
        <f>ROUND(F31/E31*100,2)</f>
        <v>42.33</v>
      </c>
      <c r="H31" s="2">
        <f>VLOOKUP(B31,[1]Sheet1!$B$3:$H$50,7,FALSE)</f>
        <v>142</v>
      </c>
      <c r="I31" s="2">
        <f>VLOOKUP(B31,[1]Sheet1!$B$3:$J$50,9,FALSE)</f>
        <v>75</v>
      </c>
      <c r="J31" s="2">
        <f>VLOOKUP(B31,[1]Sheet1!$B$3:$L$50,11,FALSE)</f>
        <v>249</v>
      </c>
      <c r="K31" s="2">
        <f>VLOOKUP(B31,[1]Sheet1!$B$3:$N$50,13,FALSE)</f>
        <v>92</v>
      </c>
      <c r="L31">
        <f>VLOOKUP(B31,[1]Sheet1!$B$3:$P$50,15,FALSE)</f>
        <v>37</v>
      </c>
      <c r="M31">
        <f>VLOOKUP(B31,[1]Sheet1!$B$3:$W$50,17,FALSE)</f>
        <v>16</v>
      </c>
      <c r="N31">
        <f>VLOOKUP(B31,[1]Sheet1!$B$3:$W$50,19,FALSE)</f>
        <v>9</v>
      </c>
      <c r="O31">
        <f>VLOOKUP(B31,[1]Sheet1!$B$3:$W$50,21,FALSE)</f>
        <v>2</v>
      </c>
    </row>
    <row r="32" spans="1:15" x14ac:dyDescent="0.3">
      <c r="A32">
        <v>31</v>
      </c>
      <c r="B32">
        <v>311037</v>
      </c>
      <c r="C32" t="s">
        <v>26</v>
      </c>
      <c r="D32" t="s">
        <v>61</v>
      </c>
      <c r="E32" s="2">
        <f>VLOOKUP(B32,[1]Sheet1!$B$3:$E$50,4,FALSE)</f>
        <v>155</v>
      </c>
      <c r="F32" s="2">
        <f>VLOOKUP(B32,[1]Sheet1!$B$3:$F$50,5,FALSE)</f>
        <v>66</v>
      </c>
      <c r="G32" s="3">
        <f>ROUND(F32/E32*100,2)</f>
        <v>42.58</v>
      </c>
      <c r="H32" s="2">
        <f>VLOOKUP(B32,[1]Sheet1!$B$3:$H$50,7,FALSE)</f>
        <v>50</v>
      </c>
      <c r="I32" s="2">
        <f>VLOOKUP(B32,[1]Sheet1!$B$3:$J$50,9,FALSE)</f>
        <v>26</v>
      </c>
      <c r="J32" s="2">
        <f>VLOOKUP(B32,[1]Sheet1!$B$3:$L$50,11,FALSE)</f>
        <v>97</v>
      </c>
      <c r="K32" s="2">
        <f>VLOOKUP(B32,[1]Sheet1!$B$3:$N$50,13,FALSE)</f>
        <v>37</v>
      </c>
      <c r="L32">
        <f>VLOOKUP(B32,[1]Sheet1!$B$3:$P$50,15,FALSE)</f>
        <v>8</v>
      </c>
      <c r="M32">
        <f>VLOOKUP(B32,[1]Sheet1!$B$3:$W$50,17,FALSE)</f>
        <v>3</v>
      </c>
      <c r="N32">
        <f>VLOOKUP(B32,[1]Sheet1!$B$3:$W$50,19,FALSE)</f>
        <v>0</v>
      </c>
      <c r="O32">
        <f>VLOOKUP(B32,[1]Sheet1!$B$3:$W$50,21,FALSE)</f>
        <v>0</v>
      </c>
    </row>
    <row r="33" spans="1:15" x14ac:dyDescent="0.3">
      <c r="A33">
        <v>32</v>
      </c>
      <c r="B33">
        <v>311010</v>
      </c>
      <c r="C33" t="s">
        <v>21</v>
      </c>
      <c r="D33" t="s">
        <v>61</v>
      </c>
      <c r="E33" s="2">
        <f>VLOOKUP(B33,[1]Sheet1!$B$3:$E$50,4,FALSE)</f>
        <v>202</v>
      </c>
      <c r="F33" s="2">
        <f>VLOOKUP(B33,[1]Sheet1!$B$3:$F$50,5,FALSE)</f>
        <v>89</v>
      </c>
      <c r="G33" s="3">
        <f>ROUND(F33/E33*100,2)</f>
        <v>44.06</v>
      </c>
      <c r="H33" s="2">
        <f>VLOOKUP(B33,[1]Sheet1!$B$3:$H$50,7,FALSE)</f>
        <v>70</v>
      </c>
      <c r="I33" s="2">
        <f>VLOOKUP(B33,[1]Sheet1!$B$3:$J$50,9,FALSE)</f>
        <v>32</v>
      </c>
      <c r="J33" s="2">
        <f>VLOOKUP(B33,[1]Sheet1!$B$3:$L$50,11,FALSE)</f>
        <v>114</v>
      </c>
      <c r="K33" s="2">
        <f>VLOOKUP(B33,[1]Sheet1!$B$3:$N$50,13,FALSE)</f>
        <v>47</v>
      </c>
      <c r="L33">
        <f>VLOOKUP(B33,[1]Sheet1!$B$3:$P$50,15,FALSE)</f>
        <v>16</v>
      </c>
      <c r="M33">
        <f>VLOOKUP(B33,[1]Sheet1!$B$3:$W$50,17,FALSE)</f>
        <v>10</v>
      </c>
      <c r="N33">
        <f>VLOOKUP(B33,[1]Sheet1!$B$3:$W$50,19,FALSE)</f>
        <v>2</v>
      </c>
      <c r="O33">
        <f>VLOOKUP(B33,[1]Sheet1!$B$3:$W$50,21,FALSE)</f>
        <v>0</v>
      </c>
    </row>
    <row r="34" spans="1:15" x14ac:dyDescent="0.3">
      <c r="A34">
        <v>33</v>
      </c>
      <c r="B34">
        <v>311018</v>
      </c>
      <c r="C34" t="s">
        <v>31</v>
      </c>
      <c r="D34" t="s">
        <v>61</v>
      </c>
      <c r="E34" s="2">
        <f>VLOOKUP(B34,[1]Sheet1!$B$3:$E$50,4,FALSE)</f>
        <v>70</v>
      </c>
      <c r="F34" s="2">
        <f>VLOOKUP(B34,[1]Sheet1!$B$3:$F$50,5,FALSE)</f>
        <v>33</v>
      </c>
      <c r="G34" s="3">
        <f>ROUND(F34/E34*100,2)</f>
        <v>47.14</v>
      </c>
      <c r="H34" s="2">
        <f>VLOOKUP(B34,[1]Sheet1!$B$3:$H$50,7,FALSE)</f>
        <v>39</v>
      </c>
      <c r="I34" s="2">
        <f>VLOOKUP(B34,[1]Sheet1!$B$3:$J$50,9,FALSE)</f>
        <v>20</v>
      </c>
      <c r="J34" s="2">
        <f>VLOOKUP(B34,[1]Sheet1!$B$3:$L$50,11,FALSE)</f>
        <v>31</v>
      </c>
      <c r="K34" s="2">
        <f>VLOOKUP(B34,[1]Sheet1!$B$3:$N$50,13,FALSE)</f>
        <v>13</v>
      </c>
      <c r="L34">
        <f>VLOOKUP(B34,[1]Sheet1!$B$3:$P$50,15,FALSE)</f>
        <v>0</v>
      </c>
      <c r="M34">
        <f>VLOOKUP(B34,[1]Sheet1!$B$3:$W$50,17,FALSE)</f>
        <v>0</v>
      </c>
      <c r="N34">
        <f>VLOOKUP(B34,[1]Sheet1!$B$3:$W$50,19,FALSE)</f>
        <v>0</v>
      </c>
      <c r="O34">
        <f>VLOOKUP(B34,[1]Sheet1!$B$3:$W$50,21,FALSE)</f>
        <v>0</v>
      </c>
    </row>
    <row r="35" spans="1:15" x14ac:dyDescent="0.3">
      <c r="A35">
        <v>34</v>
      </c>
      <c r="B35">
        <v>311038</v>
      </c>
      <c r="C35" t="s">
        <v>30</v>
      </c>
      <c r="D35" t="s">
        <v>61</v>
      </c>
      <c r="E35" s="2">
        <f>VLOOKUP(B35,[1]Sheet1!$B$3:$E$50,4,FALSE)</f>
        <v>141</v>
      </c>
      <c r="F35" s="2">
        <f>VLOOKUP(B35,[1]Sheet1!$B$3:$F$50,5,FALSE)</f>
        <v>69</v>
      </c>
      <c r="G35" s="3">
        <f>ROUND(F35/E35*100,2)</f>
        <v>48.94</v>
      </c>
      <c r="H35" s="2">
        <f>VLOOKUP(B35,[1]Sheet1!$B$3:$H$50,7,FALSE)</f>
        <v>45</v>
      </c>
      <c r="I35" s="2">
        <f>VLOOKUP(B35,[1]Sheet1!$B$3:$J$50,9,FALSE)</f>
        <v>31</v>
      </c>
      <c r="J35" s="2">
        <f>VLOOKUP(B35,[1]Sheet1!$B$3:$L$50,11,FALSE)</f>
        <v>92</v>
      </c>
      <c r="K35" s="2">
        <f>VLOOKUP(B35,[1]Sheet1!$B$3:$N$50,13,FALSE)</f>
        <v>36</v>
      </c>
      <c r="L35">
        <f>VLOOKUP(B35,[1]Sheet1!$B$3:$P$50,15,FALSE)</f>
        <v>3</v>
      </c>
      <c r="M35">
        <f>VLOOKUP(B35,[1]Sheet1!$B$3:$W$50,17,FALSE)</f>
        <v>1</v>
      </c>
      <c r="N35">
        <f>VLOOKUP(B35,[1]Sheet1!$B$3:$W$50,19,FALSE)</f>
        <v>1</v>
      </c>
      <c r="O35">
        <f>VLOOKUP(B35,[1]Sheet1!$B$3:$W$50,21,FALSE)</f>
        <v>1</v>
      </c>
    </row>
    <row r="36" spans="1:15" x14ac:dyDescent="0.3">
      <c r="A36">
        <v>35</v>
      </c>
      <c r="B36">
        <v>311023</v>
      </c>
      <c r="C36" t="s">
        <v>19</v>
      </c>
      <c r="D36" t="s">
        <v>61</v>
      </c>
      <c r="E36" s="2">
        <f>VLOOKUP(B36,[1]Sheet1!$B$3:$E$50,4,FALSE)</f>
        <v>179</v>
      </c>
      <c r="F36" s="2">
        <f>VLOOKUP(B36,[1]Sheet1!$B$3:$F$50,5,FALSE)</f>
        <v>93</v>
      </c>
      <c r="G36" s="3">
        <f>ROUND(F36/E36*100,2)</f>
        <v>51.96</v>
      </c>
      <c r="H36" s="2">
        <f>VLOOKUP(B36,[1]Sheet1!$B$3:$H$50,7,FALSE)</f>
        <v>43</v>
      </c>
      <c r="I36" s="2">
        <f>VLOOKUP(B36,[1]Sheet1!$B$3:$J$50,9,FALSE)</f>
        <v>26</v>
      </c>
      <c r="J36" s="2">
        <f>VLOOKUP(B36,[1]Sheet1!$B$3:$L$50,11,FALSE)</f>
        <v>116</v>
      </c>
      <c r="K36" s="2">
        <f>VLOOKUP(B36,[1]Sheet1!$B$3:$N$50,13,FALSE)</f>
        <v>57</v>
      </c>
      <c r="L36">
        <f>VLOOKUP(B36,[1]Sheet1!$B$3:$P$50,15,FALSE)</f>
        <v>15</v>
      </c>
      <c r="M36">
        <f>VLOOKUP(B36,[1]Sheet1!$B$3:$W$50,17,FALSE)</f>
        <v>7</v>
      </c>
      <c r="N36">
        <f>VLOOKUP(B36,[1]Sheet1!$B$3:$W$50,19,FALSE)</f>
        <v>5</v>
      </c>
      <c r="O36">
        <f>VLOOKUP(B36,[1]Sheet1!$B$3:$W$50,21,FALSE)</f>
        <v>3</v>
      </c>
    </row>
    <row r="37" spans="1:15" x14ac:dyDescent="0.3">
      <c r="A37">
        <v>36</v>
      </c>
      <c r="B37">
        <v>311016</v>
      </c>
      <c r="C37" t="s">
        <v>28</v>
      </c>
      <c r="D37" t="s">
        <v>61</v>
      </c>
      <c r="E37" s="2">
        <f>VLOOKUP(B37,[1]Sheet1!$B$3:$E$50,4,FALSE)</f>
        <v>121</v>
      </c>
      <c r="F37" s="2">
        <f>VLOOKUP(B37,[1]Sheet1!$B$3:$F$50,5,FALSE)</f>
        <v>67</v>
      </c>
      <c r="G37" s="3">
        <f>ROUND(F37/E37*100,2)</f>
        <v>55.37</v>
      </c>
      <c r="H37" s="2">
        <f>VLOOKUP(B37,[1]Sheet1!$B$3:$H$50,7,FALSE)</f>
        <v>35</v>
      </c>
      <c r="I37" s="2">
        <f>VLOOKUP(B37,[1]Sheet1!$B$3:$J$50,9,FALSE)</f>
        <v>27</v>
      </c>
      <c r="J37" s="2">
        <f>VLOOKUP(B37,[1]Sheet1!$B$3:$L$50,11,FALSE)</f>
        <v>83</v>
      </c>
      <c r="K37" s="2">
        <f>VLOOKUP(B37,[1]Sheet1!$B$3:$N$50,13,FALSE)</f>
        <v>37</v>
      </c>
      <c r="L37">
        <f>VLOOKUP(B37,[1]Sheet1!$B$3:$P$50,15,FALSE)</f>
        <v>3</v>
      </c>
      <c r="M37">
        <f>VLOOKUP(B37,[1]Sheet1!$B$3:$W$50,17,FALSE)</f>
        <v>3</v>
      </c>
      <c r="N37">
        <f>VLOOKUP(B37,[1]Sheet1!$B$3:$W$50,19,FALSE)</f>
        <v>0</v>
      </c>
      <c r="O37">
        <f>VLOOKUP(B37,[1]Sheet1!$B$3:$W$50,21,FALSE)</f>
        <v>0</v>
      </c>
    </row>
    <row r="38" spans="1:15" x14ac:dyDescent="0.3">
      <c r="A38">
        <v>37</v>
      </c>
      <c r="B38">
        <v>311014</v>
      </c>
      <c r="C38" t="s">
        <v>37</v>
      </c>
      <c r="D38" t="s">
        <v>61</v>
      </c>
      <c r="E38" s="2">
        <f>VLOOKUP(B38,[1]Sheet1!$B$3:$E$50,4,FALSE)</f>
        <v>72</v>
      </c>
      <c r="F38" s="2">
        <f>VLOOKUP(B38,[1]Sheet1!$B$3:$F$50,5,FALSE)</f>
        <v>40</v>
      </c>
      <c r="G38" s="3">
        <f>ROUND(F38/E38*100,2)</f>
        <v>55.56</v>
      </c>
      <c r="H38" s="2">
        <f>VLOOKUP(B38,[1]Sheet1!$B$3:$H$50,7,FALSE)</f>
        <v>18</v>
      </c>
      <c r="I38" s="2">
        <f>VLOOKUP(B38,[1]Sheet1!$B$3:$J$50,9,FALSE)</f>
        <v>17</v>
      </c>
      <c r="J38" s="2">
        <f>VLOOKUP(B38,[1]Sheet1!$B$3:$L$50,11,FALSE)</f>
        <v>44</v>
      </c>
      <c r="K38" s="2">
        <f>VLOOKUP(B38,[1]Sheet1!$B$3:$N$50,13,FALSE)</f>
        <v>18</v>
      </c>
      <c r="L38">
        <f>VLOOKUP(B38,[1]Sheet1!$B$3:$P$50,15,FALSE)</f>
        <v>6</v>
      </c>
      <c r="M38">
        <f>VLOOKUP(B38,[1]Sheet1!$B$3:$W$50,17,FALSE)</f>
        <v>3</v>
      </c>
      <c r="N38">
        <f>VLOOKUP(B38,[1]Sheet1!$B$3:$W$50,19,FALSE)</f>
        <v>4</v>
      </c>
      <c r="O38">
        <f>VLOOKUP(B38,[1]Sheet1!$B$3:$W$50,21,FALSE)</f>
        <v>2</v>
      </c>
    </row>
    <row r="39" spans="1:15" x14ac:dyDescent="0.3">
      <c r="A39">
        <v>38</v>
      </c>
      <c r="B39">
        <v>311049</v>
      </c>
      <c r="C39" t="s">
        <v>55</v>
      </c>
      <c r="D39" t="s">
        <v>61</v>
      </c>
      <c r="E39" s="2">
        <f>VLOOKUP(B39,[1]Sheet1!$B$3:$E$50,4,FALSE)</f>
        <v>114</v>
      </c>
      <c r="F39" s="2">
        <f>VLOOKUP(B39,[1]Sheet1!$B$3:$F$50,5,FALSE)</f>
        <v>72</v>
      </c>
      <c r="G39" s="3">
        <f>ROUND(F39/E39*100,2)</f>
        <v>63.16</v>
      </c>
      <c r="H39" s="2">
        <f>VLOOKUP(B39,[1]Sheet1!$B$3:$H$50,7,FALSE)</f>
        <v>34</v>
      </c>
      <c r="I39" s="2">
        <f>VLOOKUP(B39,[1]Sheet1!$B$3:$J$50,9,FALSE)</f>
        <v>24</v>
      </c>
      <c r="J39" s="2">
        <f>VLOOKUP(B39,[1]Sheet1!$B$3:$L$50,11,FALSE)</f>
        <v>64</v>
      </c>
      <c r="K39" s="2">
        <f>VLOOKUP(B39,[1]Sheet1!$B$3:$N$50,13,FALSE)</f>
        <v>39</v>
      </c>
      <c r="L39">
        <f>VLOOKUP(B39,[1]Sheet1!$B$3:$P$50,15,FALSE)</f>
        <v>14</v>
      </c>
      <c r="M39">
        <f>VLOOKUP(B39,[1]Sheet1!$B$3:$W$50,17,FALSE)</f>
        <v>7</v>
      </c>
      <c r="N39">
        <f>VLOOKUP(B39,[1]Sheet1!$B$3:$W$50,19,FALSE)</f>
        <v>2</v>
      </c>
      <c r="O39">
        <f>VLOOKUP(B39,[1]Sheet1!$B$3:$W$50,21,FALSE)</f>
        <v>2</v>
      </c>
    </row>
    <row r="40" spans="1:15" x14ac:dyDescent="0.3">
      <c r="A40">
        <v>39</v>
      </c>
      <c r="B40">
        <v>311008</v>
      </c>
      <c r="C40" t="s">
        <v>32</v>
      </c>
      <c r="D40" t="s">
        <v>61</v>
      </c>
      <c r="E40" s="2">
        <f>VLOOKUP(B40,[1]Sheet1!$B$3:$E$50,4,FALSE)</f>
        <v>313</v>
      </c>
      <c r="F40" s="2">
        <f>VLOOKUP(B40,[1]Sheet1!$B$3:$F$50,5,FALSE)</f>
        <v>206</v>
      </c>
      <c r="G40" s="3">
        <f>ROUND(F40/E40*100,2)</f>
        <v>65.81</v>
      </c>
      <c r="H40" s="2">
        <f>VLOOKUP(B40,[1]Sheet1!$B$3:$H$50,7,FALSE)</f>
        <v>108</v>
      </c>
      <c r="I40" s="2">
        <f>VLOOKUP(B40,[1]Sheet1!$B$3:$J$50,9,FALSE)</f>
        <v>86</v>
      </c>
      <c r="J40" s="2">
        <f>VLOOKUP(B40,[1]Sheet1!$B$3:$L$50,11,FALSE)</f>
        <v>182</v>
      </c>
      <c r="K40" s="2">
        <f>VLOOKUP(B40,[1]Sheet1!$B$3:$N$50,13,FALSE)</f>
        <v>103</v>
      </c>
      <c r="L40">
        <f>VLOOKUP(B40,[1]Sheet1!$B$3:$P$50,15,FALSE)</f>
        <v>19</v>
      </c>
      <c r="M40">
        <f>VLOOKUP(B40,[1]Sheet1!$B$3:$W$50,17,FALSE)</f>
        <v>14</v>
      </c>
      <c r="N40">
        <f>VLOOKUP(B40,[1]Sheet1!$B$3:$W$50,19,FALSE)</f>
        <v>4</v>
      </c>
      <c r="O40">
        <f>VLOOKUP(B40,[1]Sheet1!$B$3:$W$50,21,FALSE)</f>
        <v>3</v>
      </c>
    </row>
    <row r="41" spans="1:15" x14ac:dyDescent="0.3">
      <c r="A41">
        <v>40</v>
      </c>
      <c r="B41">
        <v>311015</v>
      </c>
      <c r="C41" t="s">
        <v>33</v>
      </c>
      <c r="D41" t="s">
        <v>61</v>
      </c>
      <c r="E41" s="2">
        <f>VLOOKUP(B41,[1]Sheet1!$B$3:$E$50,4,FALSE)</f>
        <v>126</v>
      </c>
      <c r="F41" s="2">
        <f>VLOOKUP(B41,[1]Sheet1!$B$3:$F$50,5,FALSE)</f>
        <v>86</v>
      </c>
      <c r="G41" s="3">
        <f>ROUND(F41/E41*100,2)</f>
        <v>68.25</v>
      </c>
      <c r="H41" s="2">
        <f>VLOOKUP(B41,[1]Sheet1!$B$3:$H$50,7,FALSE)</f>
        <v>37</v>
      </c>
      <c r="I41" s="2">
        <f>VLOOKUP(B41,[1]Sheet1!$B$3:$J$50,9,FALSE)</f>
        <v>31</v>
      </c>
      <c r="J41" s="2">
        <f>VLOOKUP(B41,[1]Sheet1!$B$3:$L$50,11,FALSE)</f>
        <v>76</v>
      </c>
      <c r="K41" s="2">
        <f>VLOOKUP(B41,[1]Sheet1!$B$3:$N$50,13,FALSE)</f>
        <v>45</v>
      </c>
      <c r="L41">
        <f>VLOOKUP(B41,[1]Sheet1!$B$3:$P$50,15,FALSE)</f>
        <v>11</v>
      </c>
      <c r="M41">
        <f>VLOOKUP(B41,[1]Sheet1!$B$3:$W$50,17,FALSE)</f>
        <v>9</v>
      </c>
      <c r="N41">
        <f>VLOOKUP(B41,[1]Sheet1!$B$3:$W$50,19,FALSE)</f>
        <v>2</v>
      </c>
      <c r="O41">
        <f>VLOOKUP(B41,[1]Sheet1!$B$3:$W$50,21,FALSE)</f>
        <v>1</v>
      </c>
    </row>
    <row r="42" spans="1:15" x14ac:dyDescent="0.3">
      <c r="A42">
        <v>41</v>
      </c>
      <c r="B42">
        <v>311012</v>
      </c>
      <c r="C42" t="s">
        <v>38</v>
      </c>
      <c r="D42" t="s">
        <v>61</v>
      </c>
      <c r="E42" s="2">
        <f>VLOOKUP(B42,[1]Sheet1!$B$3:$E$50,4,FALSE)</f>
        <v>60</v>
      </c>
      <c r="F42" s="2">
        <f>VLOOKUP(B42,[1]Sheet1!$B$3:$F$50,5,FALSE)</f>
        <v>41</v>
      </c>
      <c r="G42" s="3">
        <f>ROUND(F42/E42*100,2)</f>
        <v>68.33</v>
      </c>
      <c r="H42" s="2">
        <f>VLOOKUP(B42,[1]Sheet1!$B$3:$H$50,7,FALSE)</f>
        <v>23</v>
      </c>
      <c r="I42" s="2">
        <f>VLOOKUP(B42,[1]Sheet1!$B$3:$J$50,9,FALSE)</f>
        <v>19</v>
      </c>
      <c r="J42" s="2">
        <f>VLOOKUP(B42,[1]Sheet1!$B$3:$L$50,11,FALSE)</f>
        <v>28</v>
      </c>
      <c r="K42" s="2">
        <f>VLOOKUP(B42,[1]Sheet1!$B$3:$N$50,13,FALSE)</f>
        <v>15</v>
      </c>
      <c r="L42">
        <f>VLOOKUP(B42,[1]Sheet1!$B$3:$P$50,15,FALSE)</f>
        <v>8</v>
      </c>
      <c r="M42">
        <f>VLOOKUP(B42,[1]Sheet1!$B$3:$W$50,17,FALSE)</f>
        <v>7</v>
      </c>
      <c r="N42">
        <f>VLOOKUP(B42,[1]Sheet1!$B$3:$W$50,19,FALSE)</f>
        <v>1</v>
      </c>
      <c r="O42">
        <f>VLOOKUP(B42,[1]Sheet1!$B$3:$W$50,21,FALSE)</f>
        <v>0</v>
      </c>
    </row>
    <row r="43" spans="1:15" x14ac:dyDescent="0.3">
      <c r="A43">
        <v>42</v>
      </c>
      <c r="B43">
        <v>311041</v>
      </c>
      <c r="C43" t="s">
        <v>36</v>
      </c>
      <c r="D43" t="s">
        <v>61</v>
      </c>
      <c r="E43" s="2">
        <f>VLOOKUP(B43,[1]Sheet1!$B$3:$E$50,4,FALSE)</f>
        <v>93</v>
      </c>
      <c r="F43" s="2">
        <f>VLOOKUP(B43,[1]Sheet1!$B$3:$F$50,5,FALSE)</f>
        <v>64</v>
      </c>
      <c r="G43" s="3">
        <f>ROUND(F43/E43*100,2)</f>
        <v>68.819999999999993</v>
      </c>
      <c r="H43" s="2">
        <f>VLOOKUP(B43,[1]Sheet1!$B$3:$H$50,7,FALSE)</f>
        <v>30</v>
      </c>
      <c r="I43" s="2">
        <f>VLOOKUP(B43,[1]Sheet1!$B$3:$J$50,9,FALSE)</f>
        <v>23</v>
      </c>
      <c r="J43" s="2">
        <f>VLOOKUP(B43,[1]Sheet1!$B$3:$L$50,11,FALSE)</f>
        <v>57</v>
      </c>
      <c r="K43" s="2">
        <f>VLOOKUP(B43,[1]Sheet1!$B$3:$N$50,13,FALSE)</f>
        <v>39</v>
      </c>
      <c r="L43">
        <f>VLOOKUP(B43,[1]Sheet1!$B$3:$P$50,15,FALSE)</f>
        <v>5</v>
      </c>
      <c r="M43">
        <f>VLOOKUP(B43,[1]Sheet1!$B$3:$W$50,17,FALSE)</f>
        <v>2</v>
      </c>
      <c r="N43">
        <f>VLOOKUP(B43,[1]Sheet1!$B$3:$W$50,19,FALSE)</f>
        <v>1</v>
      </c>
      <c r="O43">
        <f>VLOOKUP(B43,[1]Sheet1!$B$3:$W$50,21,FALSE)</f>
        <v>0</v>
      </c>
    </row>
    <row r="44" spans="1:15" x14ac:dyDescent="0.3">
      <c r="A44">
        <v>43</v>
      </c>
      <c r="B44">
        <v>311009</v>
      </c>
      <c r="C44" t="s">
        <v>35</v>
      </c>
      <c r="D44" t="s">
        <v>61</v>
      </c>
      <c r="E44" s="2">
        <f>VLOOKUP(B44,[1]Sheet1!$B$3:$E$50,4,FALSE)</f>
        <v>150</v>
      </c>
      <c r="F44" s="2">
        <f>VLOOKUP(B44,[1]Sheet1!$B$3:$F$50,5,FALSE)</f>
        <v>107</v>
      </c>
      <c r="G44" s="3">
        <f>ROUND(F44/E44*100,2)</f>
        <v>71.33</v>
      </c>
      <c r="H44" s="2">
        <f>VLOOKUP(B44,[1]Sheet1!$B$3:$H$50,7,FALSE)</f>
        <v>40</v>
      </c>
      <c r="I44" s="2">
        <f>VLOOKUP(B44,[1]Sheet1!$B$3:$J$50,9,FALSE)</f>
        <v>40</v>
      </c>
      <c r="J44" s="2">
        <f>VLOOKUP(B44,[1]Sheet1!$B$3:$L$50,11,FALSE)</f>
        <v>92</v>
      </c>
      <c r="K44" s="2">
        <f>VLOOKUP(B44,[1]Sheet1!$B$3:$N$50,13,FALSE)</f>
        <v>56</v>
      </c>
      <c r="L44">
        <f>VLOOKUP(B44,[1]Sheet1!$B$3:$P$50,15,FALSE)</f>
        <v>15</v>
      </c>
      <c r="M44">
        <f>VLOOKUP(B44,[1]Sheet1!$B$3:$W$50,17,FALSE)</f>
        <v>9</v>
      </c>
      <c r="N44">
        <f>VLOOKUP(B44,[1]Sheet1!$B$3:$W$50,19,FALSE)</f>
        <v>3</v>
      </c>
      <c r="O44">
        <f>VLOOKUP(B44,[1]Sheet1!$B$3:$W$50,21,FALSE)</f>
        <v>2</v>
      </c>
    </row>
    <row r="45" spans="1:15" x14ac:dyDescent="0.3">
      <c r="A45">
        <v>44</v>
      </c>
      <c r="B45">
        <v>311030</v>
      </c>
      <c r="C45" t="s">
        <v>39</v>
      </c>
      <c r="D45" t="s">
        <v>61</v>
      </c>
      <c r="E45" s="2">
        <f>VLOOKUP(B45,[1]Sheet1!$B$3:$E$50,4,FALSE)</f>
        <v>89</v>
      </c>
      <c r="F45" s="2">
        <f>VLOOKUP(B45,[1]Sheet1!$B$3:$F$50,5,FALSE)</f>
        <v>65</v>
      </c>
      <c r="G45" s="3">
        <f>ROUND(F45/E45*100,2)</f>
        <v>73.03</v>
      </c>
      <c r="H45" s="2">
        <f>VLOOKUP(B45,[1]Sheet1!$B$3:$H$50,7,FALSE)</f>
        <v>25</v>
      </c>
      <c r="I45" s="2">
        <f>VLOOKUP(B45,[1]Sheet1!$B$3:$J$50,9,FALSE)</f>
        <v>22</v>
      </c>
      <c r="J45" s="2">
        <f>VLOOKUP(B45,[1]Sheet1!$B$3:$L$50,11,FALSE)</f>
        <v>51</v>
      </c>
      <c r="K45" s="2">
        <f>VLOOKUP(B45,[1]Sheet1!$B$3:$N$50,13,FALSE)</f>
        <v>35</v>
      </c>
      <c r="L45">
        <f>VLOOKUP(B45,[1]Sheet1!$B$3:$P$50,15,FALSE)</f>
        <v>7</v>
      </c>
      <c r="M45">
        <f>VLOOKUP(B45,[1]Sheet1!$B$3:$W$50,17,FALSE)</f>
        <v>4</v>
      </c>
      <c r="N45">
        <f>VLOOKUP(B45,[1]Sheet1!$B$3:$W$50,19,FALSE)</f>
        <v>6</v>
      </c>
      <c r="O45">
        <f>VLOOKUP(B45,[1]Sheet1!$B$3:$W$50,21,FALSE)</f>
        <v>4</v>
      </c>
    </row>
    <row r="46" spans="1:15" x14ac:dyDescent="0.3">
      <c r="A46">
        <v>45</v>
      </c>
      <c r="B46">
        <v>311034</v>
      </c>
      <c r="C46" t="s">
        <v>34</v>
      </c>
      <c r="D46" t="s">
        <v>61</v>
      </c>
      <c r="E46" s="2">
        <f>VLOOKUP(B46,[1]Sheet1!$B$3:$E$50,4,FALSE)</f>
        <v>141</v>
      </c>
      <c r="F46" s="2">
        <f>VLOOKUP(B46,[1]Sheet1!$B$3:$F$50,5,FALSE)</f>
        <v>105</v>
      </c>
      <c r="G46" s="3">
        <f>ROUND(F46/E46*100,2)</f>
        <v>74.47</v>
      </c>
      <c r="H46" s="2">
        <f>VLOOKUP(B46,[1]Sheet1!$B$3:$H$50,7,FALSE)</f>
        <v>48</v>
      </c>
      <c r="I46" s="2">
        <f>VLOOKUP(B46,[1]Sheet1!$B$3:$J$50,9,FALSE)</f>
        <v>42</v>
      </c>
      <c r="J46" s="2">
        <f>VLOOKUP(B46,[1]Sheet1!$B$3:$L$50,11,FALSE)</f>
        <v>86</v>
      </c>
      <c r="K46" s="2">
        <f>VLOOKUP(B46,[1]Sheet1!$B$3:$N$50,13,FALSE)</f>
        <v>59</v>
      </c>
      <c r="L46">
        <f>VLOOKUP(B46,[1]Sheet1!$B$3:$P$50,15,FALSE)</f>
        <v>7</v>
      </c>
      <c r="M46">
        <f>VLOOKUP(B46,[1]Sheet1!$B$3:$W$50,17,FALSE)</f>
        <v>4</v>
      </c>
      <c r="N46">
        <f>VLOOKUP(B46,[1]Sheet1!$B$3:$W$50,19,FALSE)</f>
        <v>0</v>
      </c>
      <c r="O46">
        <f>VLOOKUP(B46,[1]Sheet1!$B$3:$W$50,21,FALSE)</f>
        <v>0</v>
      </c>
    </row>
    <row r="47" spans="1:15" x14ac:dyDescent="0.3">
      <c r="A47">
        <v>46</v>
      </c>
      <c r="B47">
        <v>311013</v>
      </c>
      <c r="C47" t="s">
        <v>40</v>
      </c>
      <c r="D47" t="s">
        <v>61</v>
      </c>
      <c r="E47" s="2">
        <f>VLOOKUP(B47,[1]Sheet1!$B$3:$E$50,4,FALSE)</f>
        <v>73</v>
      </c>
      <c r="F47" s="2">
        <f>VLOOKUP(B47,[1]Sheet1!$B$3:$F$50,5,FALSE)</f>
        <v>55</v>
      </c>
      <c r="G47" s="3">
        <f>ROUND(F47/E47*100,2)</f>
        <v>75.34</v>
      </c>
      <c r="H47" s="2">
        <f>VLOOKUP(B47,[1]Sheet1!$B$3:$H$50,7,FALSE)</f>
        <v>27</v>
      </c>
      <c r="I47" s="2">
        <f>VLOOKUP(B47,[1]Sheet1!$B$3:$J$50,9,FALSE)</f>
        <v>25</v>
      </c>
      <c r="J47" s="2">
        <f>VLOOKUP(B47,[1]Sheet1!$B$3:$L$50,11,FALSE)</f>
        <v>38</v>
      </c>
      <c r="K47" s="2">
        <f>VLOOKUP(B47,[1]Sheet1!$B$3:$N$50,13,FALSE)</f>
        <v>26</v>
      </c>
      <c r="L47">
        <f>VLOOKUP(B47,[1]Sheet1!$B$3:$P$50,15,FALSE)</f>
        <v>4</v>
      </c>
      <c r="M47">
        <f>VLOOKUP(B47,[1]Sheet1!$B$3:$W$50,17,FALSE)</f>
        <v>3</v>
      </c>
      <c r="N47">
        <f>VLOOKUP(B47,[1]Sheet1!$B$3:$W$50,19,FALSE)</f>
        <v>4</v>
      </c>
      <c r="O47">
        <f>VLOOKUP(B47,[1]Sheet1!$B$3:$W$50,21,FALSE)</f>
        <v>1</v>
      </c>
    </row>
    <row r="48" spans="1:15" x14ac:dyDescent="0.3">
      <c r="A48">
        <v>47</v>
      </c>
      <c r="B48">
        <v>311011</v>
      </c>
      <c r="C48" t="s">
        <v>29</v>
      </c>
      <c r="D48" t="s">
        <v>61</v>
      </c>
      <c r="E48" s="2">
        <f>VLOOKUP(B48,[1]Sheet1!$B$3:$E$50,4,FALSE)</f>
        <v>168</v>
      </c>
      <c r="F48" s="2">
        <f>VLOOKUP(B48,[1]Sheet1!$B$3:$F$50,5,FALSE)</f>
        <v>129</v>
      </c>
      <c r="G48" s="3">
        <f>ROUND(F48/E48*100,2)</f>
        <v>76.790000000000006</v>
      </c>
      <c r="H48" s="2">
        <f>VLOOKUP(B48,[1]Sheet1!$B$3:$H$50,7,FALSE)</f>
        <v>67</v>
      </c>
      <c r="I48" s="2">
        <f>VLOOKUP(B48,[1]Sheet1!$B$3:$J$50,9,FALSE)</f>
        <v>63</v>
      </c>
      <c r="J48" s="2">
        <f>VLOOKUP(B48,[1]Sheet1!$B$3:$L$50,11,FALSE)</f>
        <v>94</v>
      </c>
      <c r="K48" s="2">
        <f>VLOOKUP(B48,[1]Sheet1!$B$3:$N$50,13,FALSE)</f>
        <v>60</v>
      </c>
      <c r="L48">
        <f>VLOOKUP(B48,[1]Sheet1!$B$3:$P$50,15,FALSE)</f>
        <v>7</v>
      </c>
      <c r="M48">
        <f>VLOOKUP(B48,[1]Sheet1!$B$3:$W$50,17,FALSE)</f>
        <v>6</v>
      </c>
      <c r="N48">
        <f>VLOOKUP(B48,[1]Sheet1!$B$3:$W$50,19,FALSE)</f>
        <v>0</v>
      </c>
      <c r="O48">
        <f>VLOOKUP(B48,[1]Sheet1!$B$3:$W$50,21,FALSE)</f>
        <v>0</v>
      </c>
    </row>
    <row r="49" spans="1:15" x14ac:dyDescent="0.3">
      <c r="A49">
        <v>48</v>
      </c>
      <c r="B49">
        <v>311039</v>
      </c>
      <c r="C49" t="s">
        <v>41</v>
      </c>
      <c r="D49" t="s">
        <v>61</v>
      </c>
      <c r="E49" s="2">
        <f>VLOOKUP(B49,[1]Sheet1!$B$3:$E$50,4,FALSE)</f>
        <v>27</v>
      </c>
      <c r="F49" s="2">
        <f>VLOOKUP(B49,[1]Sheet1!$B$3:$F$50,5,FALSE)</f>
        <v>23</v>
      </c>
      <c r="G49" s="3">
        <f>ROUND(F49/E49*100,2)</f>
        <v>85.19</v>
      </c>
      <c r="H49" s="2">
        <f>VLOOKUP(B49,[1]Sheet1!$B$3:$H$50,7,FALSE)</f>
        <v>21</v>
      </c>
      <c r="I49" s="2">
        <f>VLOOKUP(B49,[1]Sheet1!$B$3:$J$50,9,FALSE)</f>
        <v>18</v>
      </c>
      <c r="J49" s="2">
        <f>VLOOKUP(B49,[1]Sheet1!$B$3:$L$50,11,FALSE)</f>
        <v>5</v>
      </c>
      <c r="K49" s="2">
        <f>VLOOKUP(B49,[1]Sheet1!$B$3:$N$50,13,FALSE)</f>
        <v>5</v>
      </c>
      <c r="L49">
        <f>VLOOKUP(B49,[1]Sheet1!$B$3:$P$50,15,FALSE)</f>
        <v>1</v>
      </c>
      <c r="M49">
        <f>VLOOKUP(B49,[1]Sheet1!$B$3:$W$50,17,FALSE)</f>
        <v>0</v>
      </c>
      <c r="N49">
        <f>VLOOKUP(B49,[1]Sheet1!$B$3:$W$50,19,FALSE)</f>
        <v>0</v>
      </c>
      <c r="O49">
        <f>VLOOKUP(B49,[1]Sheet1!$B$3:$W$50,21,FALSE)</f>
        <v>0</v>
      </c>
    </row>
  </sheetData>
  <autoFilter ref="A1:K49" xr:uid="{00000000-0001-0000-0000-000000000000}">
    <sortState xmlns:xlrd2="http://schemas.microsoft.com/office/spreadsheetml/2017/richdata2" ref="A2:K49">
      <sortCondition ref="A1:A49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workbookViewId="0">
      <selection activeCell="F23" sqref="F23"/>
    </sheetView>
  </sheetViews>
  <sheetFormatPr defaultRowHeight="14.4" x14ac:dyDescent="0.3"/>
  <cols>
    <col min="1" max="1" width="44" bestFit="1" customWidth="1"/>
  </cols>
  <sheetData>
    <row r="1" spans="1:3" x14ac:dyDescent="0.3">
      <c r="A1" t="s">
        <v>16</v>
      </c>
      <c r="B1">
        <v>70</v>
      </c>
      <c r="C1">
        <v>65</v>
      </c>
    </row>
    <row r="2" spans="1:3" x14ac:dyDescent="0.3">
      <c r="A2" t="s">
        <v>23</v>
      </c>
      <c r="B2">
        <v>63</v>
      </c>
      <c r="C2">
        <v>97</v>
      </c>
    </row>
    <row r="3" spans="1:3" x14ac:dyDescent="0.3">
      <c r="A3" t="s">
        <v>32</v>
      </c>
      <c r="B3">
        <v>51</v>
      </c>
      <c r="C3">
        <v>87</v>
      </c>
    </row>
    <row r="4" spans="1:3" x14ac:dyDescent="0.3">
      <c r="A4" t="s">
        <v>9</v>
      </c>
      <c r="B4">
        <v>71</v>
      </c>
      <c r="C4">
        <v>82</v>
      </c>
    </row>
    <row r="5" spans="1:3" x14ac:dyDescent="0.3">
      <c r="A5" t="s">
        <v>4</v>
      </c>
      <c r="B5">
        <v>24</v>
      </c>
      <c r="C5">
        <v>21</v>
      </c>
    </row>
    <row r="6" spans="1:3" x14ac:dyDescent="0.3">
      <c r="A6" t="s">
        <v>10</v>
      </c>
      <c r="B6">
        <v>24</v>
      </c>
      <c r="C6">
        <v>44</v>
      </c>
    </row>
    <row r="7" spans="1:3" x14ac:dyDescent="0.3">
      <c r="A7" t="s">
        <v>2</v>
      </c>
      <c r="B7">
        <v>12</v>
      </c>
      <c r="C7">
        <v>11</v>
      </c>
    </row>
    <row r="8" spans="1:3" x14ac:dyDescent="0.3">
      <c r="A8" t="s">
        <v>56</v>
      </c>
      <c r="B8">
        <v>164</v>
      </c>
      <c r="C8">
        <v>182</v>
      </c>
    </row>
    <row r="9" spans="1:3" x14ac:dyDescent="0.3">
      <c r="A9" t="s">
        <v>57</v>
      </c>
      <c r="B9">
        <v>30</v>
      </c>
      <c r="C9">
        <v>36</v>
      </c>
    </row>
    <row r="10" spans="1:3" x14ac:dyDescent="0.3">
      <c r="A10" t="s">
        <v>19</v>
      </c>
      <c r="B10">
        <v>16</v>
      </c>
      <c r="C10">
        <v>31</v>
      </c>
    </row>
    <row r="11" spans="1:3" x14ac:dyDescent="0.3">
      <c r="A11" t="s">
        <v>31</v>
      </c>
      <c r="B11">
        <v>14</v>
      </c>
      <c r="C11">
        <v>9</v>
      </c>
    </row>
    <row r="12" spans="1:3" x14ac:dyDescent="0.3">
      <c r="A12" t="s">
        <v>7</v>
      </c>
      <c r="B12">
        <v>71</v>
      </c>
      <c r="C12">
        <v>92</v>
      </c>
    </row>
    <row r="13" spans="1:3" x14ac:dyDescent="0.3">
      <c r="A13" t="s">
        <v>14</v>
      </c>
      <c r="B13">
        <v>57</v>
      </c>
      <c r="C13">
        <v>54</v>
      </c>
    </row>
    <row r="14" spans="1:3" x14ac:dyDescent="0.3">
      <c r="A14" t="s">
        <v>35</v>
      </c>
      <c r="B14">
        <v>38</v>
      </c>
      <c r="C14">
        <v>80</v>
      </c>
    </row>
    <row r="15" spans="1:3" x14ac:dyDescent="0.3">
      <c r="A15" t="s">
        <v>5</v>
      </c>
      <c r="B15">
        <v>30</v>
      </c>
      <c r="C15">
        <v>39</v>
      </c>
    </row>
    <row r="16" spans="1:3" x14ac:dyDescent="0.3">
      <c r="A16" t="s">
        <v>0</v>
      </c>
      <c r="B16">
        <v>13</v>
      </c>
      <c r="C16">
        <v>15</v>
      </c>
    </row>
    <row r="17" spans="1:3" x14ac:dyDescent="0.3">
      <c r="A17" t="s">
        <v>1</v>
      </c>
      <c r="B17">
        <v>27</v>
      </c>
      <c r="C17">
        <v>36</v>
      </c>
    </row>
    <row r="18" spans="1:3" x14ac:dyDescent="0.3">
      <c r="A18" t="s">
        <v>3</v>
      </c>
      <c r="B18">
        <v>56</v>
      </c>
      <c r="C18">
        <v>48</v>
      </c>
    </row>
    <row r="19" spans="1:3" x14ac:dyDescent="0.3">
      <c r="A19" t="s">
        <v>58</v>
      </c>
      <c r="B19">
        <v>14</v>
      </c>
      <c r="C19">
        <v>42</v>
      </c>
    </row>
    <row r="20" spans="1:3" x14ac:dyDescent="0.3">
      <c r="A20" t="s">
        <v>59</v>
      </c>
      <c r="B20">
        <v>48</v>
      </c>
      <c r="C20">
        <v>45</v>
      </c>
    </row>
    <row r="21" spans="1:3" x14ac:dyDescent="0.3">
      <c r="A21" t="s">
        <v>17</v>
      </c>
      <c r="B21">
        <v>52</v>
      </c>
      <c r="C21">
        <v>40</v>
      </c>
    </row>
    <row r="22" spans="1:3" x14ac:dyDescent="0.3">
      <c r="A22" t="s">
        <v>21</v>
      </c>
      <c r="B22">
        <v>48</v>
      </c>
      <c r="C22">
        <v>44</v>
      </c>
    </row>
    <row r="23" spans="1:3" x14ac:dyDescent="0.3">
      <c r="A23" t="s">
        <v>37</v>
      </c>
      <c r="B23">
        <v>26</v>
      </c>
      <c r="C23">
        <v>18</v>
      </c>
    </row>
    <row r="24" spans="1:3" x14ac:dyDescent="0.3">
      <c r="A24" t="s">
        <v>34</v>
      </c>
      <c r="B24">
        <v>30</v>
      </c>
      <c r="C24">
        <v>43</v>
      </c>
    </row>
    <row r="25" spans="1:3" x14ac:dyDescent="0.3">
      <c r="A25" t="s">
        <v>8</v>
      </c>
      <c r="B25">
        <v>43</v>
      </c>
      <c r="C25">
        <v>26</v>
      </c>
    </row>
    <row r="26" spans="1:3" x14ac:dyDescent="0.3">
      <c r="A26" t="s">
        <v>28</v>
      </c>
      <c r="B26">
        <v>25</v>
      </c>
      <c r="C26">
        <v>19</v>
      </c>
    </row>
    <row r="27" spans="1:3" x14ac:dyDescent="0.3">
      <c r="A27" t="s">
        <v>36</v>
      </c>
      <c r="B27">
        <v>26</v>
      </c>
      <c r="C27">
        <v>19</v>
      </c>
    </row>
    <row r="28" spans="1:3" x14ac:dyDescent="0.3">
      <c r="A28" t="s">
        <v>33</v>
      </c>
      <c r="B28">
        <v>31</v>
      </c>
      <c r="C28">
        <v>37</v>
      </c>
    </row>
    <row r="29" spans="1:3" x14ac:dyDescent="0.3">
      <c r="A29" t="s">
        <v>29</v>
      </c>
      <c r="B29">
        <v>47</v>
      </c>
      <c r="C29">
        <v>45</v>
      </c>
    </row>
    <row r="30" spans="1:3" x14ac:dyDescent="0.3">
      <c r="A30" t="s">
        <v>39</v>
      </c>
      <c r="B30">
        <v>23</v>
      </c>
      <c r="C30">
        <v>41</v>
      </c>
    </row>
    <row r="31" spans="1:3" x14ac:dyDescent="0.3">
      <c r="A31" t="s">
        <v>30</v>
      </c>
      <c r="B31">
        <v>14</v>
      </c>
      <c r="C31">
        <v>30</v>
      </c>
    </row>
    <row r="32" spans="1:3" x14ac:dyDescent="0.3">
      <c r="A32" t="s">
        <v>26</v>
      </c>
      <c r="B32">
        <v>16</v>
      </c>
      <c r="C32">
        <v>29</v>
      </c>
    </row>
    <row r="33" spans="1:3" x14ac:dyDescent="0.3">
      <c r="A33" t="s">
        <v>41</v>
      </c>
      <c r="B33">
        <v>24</v>
      </c>
      <c r="C33">
        <v>6</v>
      </c>
    </row>
    <row r="34" spans="1:3" x14ac:dyDescent="0.3">
      <c r="A34" t="s">
        <v>15</v>
      </c>
      <c r="B34">
        <v>16</v>
      </c>
      <c r="C34">
        <v>30</v>
      </c>
    </row>
    <row r="35" spans="1:3" x14ac:dyDescent="0.3">
      <c r="A35" t="s">
        <v>38</v>
      </c>
      <c r="B35">
        <v>16</v>
      </c>
      <c r="C35">
        <v>29</v>
      </c>
    </row>
    <row r="36" spans="1:3" x14ac:dyDescent="0.3">
      <c r="A36" t="s">
        <v>40</v>
      </c>
      <c r="B36">
        <v>23</v>
      </c>
      <c r="C36">
        <v>23</v>
      </c>
    </row>
    <row r="37" spans="1:3" x14ac:dyDescent="0.3">
      <c r="A37" t="s">
        <v>53</v>
      </c>
      <c r="B37">
        <v>18</v>
      </c>
      <c r="C37">
        <v>37</v>
      </c>
    </row>
    <row r="38" spans="1:3" x14ac:dyDescent="0.3">
      <c r="A38" t="s">
        <v>54</v>
      </c>
      <c r="B38">
        <v>18</v>
      </c>
      <c r="C38">
        <v>35</v>
      </c>
    </row>
    <row r="39" spans="1:3" x14ac:dyDescent="0.3">
      <c r="A39" t="s">
        <v>55</v>
      </c>
      <c r="B39">
        <v>7</v>
      </c>
      <c r="C39">
        <v>17</v>
      </c>
    </row>
    <row r="40" spans="1:3" x14ac:dyDescent="0.3">
      <c r="A40" t="s">
        <v>22</v>
      </c>
      <c r="B40">
        <v>46</v>
      </c>
      <c r="C40">
        <v>43</v>
      </c>
    </row>
    <row r="41" spans="1:3" x14ac:dyDescent="0.3">
      <c r="A41" t="s">
        <v>6</v>
      </c>
      <c r="B41">
        <v>41</v>
      </c>
      <c r="C41">
        <v>47</v>
      </c>
    </row>
    <row r="42" spans="1:3" x14ac:dyDescent="0.3">
      <c r="A42" t="s">
        <v>25</v>
      </c>
      <c r="B42">
        <v>36</v>
      </c>
      <c r="C42">
        <v>53</v>
      </c>
    </row>
    <row r="43" spans="1:3" x14ac:dyDescent="0.3">
      <c r="A43" t="s">
        <v>27</v>
      </c>
      <c r="B43">
        <v>37</v>
      </c>
      <c r="C43">
        <v>55</v>
      </c>
    </row>
    <row r="44" spans="1:3" x14ac:dyDescent="0.3">
      <c r="A44" t="s">
        <v>18</v>
      </c>
      <c r="B44">
        <v>31</v>
      </c>
      <c r="C44">
        <v>58</v>
      </c>
    </row>
    <row r="45" spans="1:3" x14ac:dyDescent="0.3">
      <c r="A45" t="s">
        <v>12</v>
      </c>
      <c r="B45">
        <v>39</v>
      </c>
      <c r="C45">
        <v>51</v>
      </c>
    </row>
    <row r="46" spans="1:3" x14ac:dyDescent="0.3">
      <c r="A46" t="s">
        <v>13</v>
      </c>
      <c r="B46">
        <v>35</v>
      </c>
      <c r="C46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radityo</dc:creator>
  <cp:lastModifiedBy>Riana Hadiana</cp:lastModifiedBy>
  <dcterms:created xsi:type="dcterms:W3CDTF">2014-06-24T11:42:53Z</dcterms:created>
  <dcterms:modified xsi:type="dcterms:W3CDTF">2024-06-14T07:01:26Z</dcterms:modified>
</cp:coreProperties>
</file>