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3_SMM/24smm/"/>
    </mc:Choice>
  </mc:AlternateContent>
  <xr:revisionPtr revIDLastSave="73" documentId="13_ncr:1_{16F93FC5-8509-4488-8F82-F9EE3243B240}" xr6:coauthVersionLast="47" xr6:coauthVersionMax="47" xr10:uidLastSave="{EDD025DD-7921-4535-906B-BFC7471EF0D0}"/>
  <bookViews>
    <workbookView xWindow="-108" yWindow="-108" windowWidth="23256" windowHeight="1317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  <externalReference r:id="rId6"/>
  </externalReferences>
  <definedNames>
    <definedName name="_xlnm._FilterDatabase" localSheetId="0" hidden="1">Sheet1!$A$1:$L$42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H12" i="1" s="1"/>
  <c r="G13" i="1"/>
  <c r="G14" i="1"/>
  <c r="H14" i="1" s="1"/>
  <c r="G15" i="1"/>
  <c r="G16" i="1"/>
  <c r="G17" i="1"/>
  <c r="G18" i="1"/>
  <c r="G19" i="1"/>
  <c r="G20" i="1"/>
  <c r="G21" i="1"/>
  <c r="G22" i="1"/>
  <c r="G23" i="1"/>
  <c r="G24" i="1"/>
  <c r="H24" i="1" s="1"/>
  <c r="G25" i="1"/>
  <c r="G26" i="1"/>
  <c r="H26" i="1" s="1"/>
  <c r="G27" i="1"/>
  <c r="G28" i="1"/>
  <c r="G29" i="1"/>
  <c r="G30" i="1"/>
  <c r="G31" i="1"/>
  <c r="G32" i="1"/>
  <c r="G33" i="1"/>
  <c r="G34" i="1"/>
  <c r="G35" i="1"/>
  <c r="G36" i="1"/>
  <c r="H36" i="1" s="1"/>
  <c r="G37" i="1"/>
  <c r="G38" i="1"/>
  <c r="H38" i="1" s="1"/>
  <c r="G39" i="1"/>
  <c r="G40" i="1"/>
  <c r="G41" i="1"/>
  <c r="G42" i="1"/>
  <c r="G43" i="1"/>
  <c r="G44" i="1"/>
  <c r="G45" i="1"/>
  <c r="G46" i="1"/>
  <c r="G47" i="1"/>
  <c r="G48" i="1"/>
  <c r="H48" i="1" s="1"/>
  <c r="G49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P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H45" i="1"/>
  <c r="H46" i="1"/>
  <c r="H47" i="1"/>
  <c r="H49" i="1"/>
  <c r="H3" i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19" i="1"/>
  <c r="H20" i="1"/>
  <c r="H21" i="1"/>
  <c r="H22" i="1"/>
  <c r="H23" i="1"/>
  <c r="H25" i="1"/>
  <c r="H27" i="1"/>
  <c r="H28" i="1"/>
  <c r="H29" i="1"/>
  <c r="H30" i="1"/>
  <c r="H31" i="1"/>
  <c r="H32" i="1"/>
  <c r="H33" i="1"/>
  <c r="H34" i="1"/>
  <c r="H35" i="1"/>
  <c r="H37" i="1"/>
  <c r="H39" i="1"/>
  <c r="H40" i="1"/>
  <c r="H41" i="1"/>
  <c r="H42" i="1"/>
  <c r="H43" i="1"/>
  <c r="H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A2" i="1" l="1"/>
  <c r="D43" i="2" l="1"/>
  <c r="D4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H2" i="1" l="1"/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<sst xmlns="http://schemas.openxmlformats.org/spreadsheetml/2006/main" count="201" uniqueCount="73">
  <si>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</si>
  <si>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</si>
  <si>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</si>
  <si>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</si>
  <si>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</si>
  <si>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</si>
  <si>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</si>
  <si>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</si>
  <si>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</si>
  <si>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</si>
  <si>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</si>
  <si>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</si>
  <si>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</si>
  <si>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</si>
  <si>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</si>
  <si>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</si>
  <si>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</si>
  <si>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</si>
  <si>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</si>
  <si>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</si>
  <si>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</si>
  <si>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</si>
  <si>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</si>
  <si>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</si>
  <si>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</si>
  <si>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</si>
  <si>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</si>
  <si>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</si>
  <si>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</si>
  <si>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</si>
  <si>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</si>
  <si>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</si>
  <si>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</si>
  <si>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</si>
  <si>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</si>
  <si>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</si>
  <si>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</si>
  <si>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</si>
  <si>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</si>
  <si>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</si>
  <si>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</si>
  <si>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</si>
  <si>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</si>
  <si>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</si>
  <si>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peminat_p2</t>
  </si>
  <si>
    <t>ILMU EKONOMI PEMBANGUNAN</t>
  </si>
  <si>
    <t>p1</t>
  </si>
  <si>
    <t>p2</t>
  </si>
  <si>
    <t>total</t>
  </si>
  <si>
    <t>HUKUM (S1)</t>
  </si>
  <si>
    <t>PENDIDIKAN BAHASA INDONESIA (S1)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</si>
  <si>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</si>
  <si>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</si>
  <si>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</si>
  <si>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</si>
  <si>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</si>
  <si>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</si>
  <si>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</si>
  <si>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</si>
  <si>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kode_nas</t>
  </si>
  <si>
    <t>kode_prodi</t>
  </si>
  <si>
    <t>ADMINISTRASI PAJAK</t>
  </si>
  <si>
    <t>D3</t>
  </si>
  <si>
    <t>PERBANKAN DAN KEUANGAN</t>
  </si>
  <si>
    <t>MANAJEMEN PEMASARAN</t>
  </si>
  <si>
    <t>AKUNTANSI D3</t>
  </si>
  <si>
    <t>STATISTIKA</t>
  </si>
  <si>
    <t>diterima_p1</t>
  </si>
  <si>
    <t>diterima_p2</t>
  </si>
  <si>
    <t>peminat_p3</t>
  </si>
  <si>
    <t>diterima_p3</t>
  </si>
  <si>
    <t>peminat_p4</t>
  </si>
  <si>
    <t>diterima_p4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</si>
</sst>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3_SMM/Rekapitulasi Pendaftar per Prodi PTN 311.xlsx" TargetMode="External"/><Relationship Id="rId1" Type="http://schemas.openxmlformats.org/officeDocument/2006/relationships/externalLinkPath" Target=".#PMB/2024/03_SMM/Rekapitulasi Pendaftar per Prodi PTN 3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3_SMM/Peserta Lulus.xlsx" TargetMode="External"/><Relationship Id="rId1" Type="http://schemas.openxmlformats.org/officeDocument/2006/relationships/externalLinkPath" Target=".#PMB/2024/03_SMM/Peserta Lu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3">
          <cell r="B3">
            <v>311020</v>
          </cell>
          <cell r="C3" t="str">
            <v>Kedokteran</v>
          </cell>
          <cell r="D3">
            <v>2</v>
          </cell>
          <cell r="E3">
            <v>237</v>
          </cell>
          <cell r="F3" t="str">
            <v>50 %</v>
          </cell>
          <cell r="G3">
            <v>105</v>
          </cell>
          <cell r="H3" t="str">
            <v>22 %</v>
          </cell>
          <cell r="I3">
            <v>76</v>
          </cell>
          <cell r="J3" t="str">
            <v>16 %</v>
          </cell>
          <cell r="K3">
            <v>59</v>
          </cell>
          <cell r="L3" t="str">
            <v>12 %</v>
          </cell>
          <cell r="M3">
            <v>477</v>
          </cell>
        </row>
        <row r="4">
          <cell r="B4">
            <v>311029</v>
          </cell>
          <cell r="C4" t="str">
            <v>Ilmu Komunikasi</v>
          </cell>
          <cell r="D4">
            <v>12</v>
          </cell>
          <cell r="E4">
            <v>140</v>
          </cell>
          <cell r="F4" t="str">
            <v>31 %</v>
          </cell>
          <cell r="G4">
            <v>136</v>
          </cell>
          <cell r="H4" t="str">
            <v>30 %</v>
          </cell>
          <cell r="I4">
            <v>101</v>
          </cell>
          <cell r="J4" t="str">
            <v>22 %</v>
          </cell>
          <cell r="K4">
            <v>79</v>
          </cell>
          <cell r="L4" t="str">
            <v>17 %</v>
          </cell>
          <cell r="M4">
            <v>456</v>
          </cell>
        </row>
        <row r="5">
          <cell r="B5">
            <v>311024</v>
          </cell>
          <cell r="C5" t="str">
            <v>Hukum</v>
          </cell>
          <cell r="D5">
            <v>25</v>
          </cell>
          <cell r="E5">
            <v>174</v>
          </cell>
          <cell r="F5" t="str">
            <v>39 %</v>
          </cell>
          <cell r="G5">
            <v>112</v>
          </cell>
          <cell r="H5" t="str">
            <v>25 %</v>
          </cell>
          <cell r="I5">
            <v>96</v>
          </cell>
          <cell r="J5" t="str">
            <v>22 %</v>
          </cell>
          <cell r="K5">
            <v>62</v>
          </cell>
          <cell r="L5" t="str">
            <v>14 %</v>
          </cell>
          <cell r="M5">
            <v>444</v>
          </cell>
        </row>
        <row r="6">
          <cell r="B6">
            <v>311025</v>
          </cell>
          <cell r="C6" t="str">
            <v>Manajemen</v>
          </cell>
          <cell r="D6">
            <v>10</v>
          </cell>
          <cell r="E6">
            <v>137</v>
          </cell>
          <cell r="F6" t="str">
            <v>31 %</v>
          </cell>
          <cell r="G6">
            <v>124</v>
          </cell>
          <cell r="H6" t="str">
            <v>28 %</v>
          </cell>
          <cell r="I6">
            <v>104</v>
          </cell>
          <cell r="J6" t="str">
            <v>24 %</v>
          </cell>
          <cell r="K6">
            <v>72</v>
          </cell>
          <cell r="L6" t="str">
            <v>16 %</v>
          </cell>
          <cell r="M6">
            <v>437</v>
          </cell>
        </row>
        <row r="7">
          <cell r="B7">
            <v>311003</v>
          </cell>
          <cell r="C7" t="str">
            <v>Teknik Industri</v>
          </cell>
          <cell r="D7">
            <v>8</v>
          </cell>
          <cell r="E7">
            <v>133</v>
          </cell>
          <cell r="F7" t="str">
            <v>41 %</v>
          </cell>
          <cell r="G7">
            <v>100</v>
          </cell>
          <cell r="H7" t="str">
            <v>31 %</v>
          </cell>
          <cell r="I7">
            <v>60</v>
          </cell>
          <cell r="J7" t="str">
            <v>18 %</v>
          </cell>
          <cell r="K7">
            <v>33</v>
          </cell>
          <cell r="L7" t="str">
            <v>10 %</v>
          </cell>
          <cell r="M7">
            <v>326</v>
          </cell>
        </row>
        <row r="8">
          <cell r="B8">
            <v>311028</v>
          </cell>
          <cell r="C8" t="str">
            <v>Administrasi Publik</v>
          </cell>
          <cell r="D8">
            <v>10</v>
          </cell>
          <cell r="E8">
            <v>69</v>
          </cell>
          <cell r="F8" t="str">
            <v>23 %</v>
          </cell>
          <cell r="G8">
            <v>87</v>
          </cell>
          <cell r="H8" t="str">
            <v>29 %</v>
          </cell>
          <cell r="I8">
            <v>93</v>
          </cell>
          <cell r="J8" t="str">
            <v>30 %</v>
          </cell>
          <cell r="K8">
            <v>56</v>
          </cell>
          <cell r="L8" t="str">
            <v>18 %</v>
          </cell>
          <cell r="M8">
            <v>305</v>
          </cell>
        </row>
        <row r="9">
          <cell r="B9">
            <v>311042</v>
          </cell>
          <cell r="C9" t="str">
            <v>Ilmu Pemerintahan</v>
          </cell>
          <cell r="D9">
            <v>8</v>
          </cell>
          <cell r="E9">
            <v>48</v>
          </cell>
          <cell r="F9" t="str">
            <v>18 %</v>
          </cell>
          <cell r="G9">
            <v>96</v>
          </cell>
          <cell r="H9" t="str">
            <v>37 %</v>
          </cell>
          <cell r="I9">
            <v>65</v>
          </cell>
          <cell r="J9" t="str">
            <v>25 %</v>
          </cell>
          <cell r="K9">
            <v>53</v>
          </cell>
          <cell r="L9" t="str">
            <v>20 %</v>
          </cell>
          <cell r="M9">
            <v>262</v>
          </cell>
        </row>
        <row r="10">
          <cell r="B10">
            <v>311021</v>
          </cell>
          <cell r="C10" t="str">
            <v>Informatika</v>
          </cell>
          <cell r="D10">
            <v>4</v>
          </cell>
          <cell r="E10">
            <v>97</v>
          </cell>
          <cell r="F10" t="str">
            <v>38 %</v>
          </cell>
          <cell r="G10">
            <v>62</v>
          </cell>
          <cell r="H10" t="str">
            <v>25 %</v>
          </cell>
          <cell r="I10">
            <v>45</v>
          </cell>
          <cell r="J10" t="str">
            <v>18 %</v>
          </cell>
          <cell r="K10">
            <v>48</v>
          </cell>
          <cell r="L10" t="str">
            <v>19 %</v>
          </cell>
          <cell r="M10">
            <v>252</v>
          </cell>
        </row>
        <row r="11">
          <cell r="B11">
            <v>311006</v>
          </cell>
          <cell r="C11" t="str">
            <v>Teknik Sipil</v>
          </cell>
          <cell r="D11">
            <v>8</v>
          </cell>
          <cell r="E11">
            <v>76</v>
          </cell>
          <cell r="F11" t="str">
            <v>33 %</v>
          </cell>
          <cell r="G11">
            <v>58</v>
          </cell>
          <cell r="H11" t="str">
            <v>25 %</v>
          </cell>
          <cell r="I11">
            <v>52</v>
          </cell>
          <cell r="J11" t="str">
            <v>23 %</v>
          </cell>
          <cell r="K11">
            <v>43</v>
          </cell>
          <cell r="L11" t="str">
            <v>19 %</v>
          </cell>
          <cell r="M11">
            <v>229</v>
          </cell>
        </row>
        <row r="12">
          <cell r="B12">
            <v>311026</v>
          </cell>
          <cell r="C12" t="str">
            <v>Akuntansi</v>
          </cell>
          <cell r="D12">
            <v>10</v>
          </cell>
          <cell r="E12">
            <v>73</v>
          </cell>
          <cell r="F12" t="str">
            <v>34 %</v>
          </cell>
          <cell r="G12">
            <v>57</v>
          </cell>
          <cell r="H12" t="str">
            <v>26 %</v>
          </cell>
          <cell r="I12">
            <v>48</v>
          </cell>
          <cell r="J12" t="str">
            <v>22 %</v>
          </cell>
          <cell r="K12">
            <v>38</v>
          </cell>
          <cell r="L12" t="str">
            <v>18 %</v>
          </cell>
          <cell r="M12">
            <v>216</v>
          </cell>
        </row>
        <row r="13">
          <cell r="B13">
            <v>311019</v>
          </cell>
          <cell r="C13" t="str">
            <v>Gizi</v>
          </cell>
          <cell r="D13">
            <v>2</v>
          </cell>
          <cell r="E13">
            <v>55</v>
          </cell>
          <cell r="F13" t="str">
            <v>27 %</v>
          </cell>
          <cell r="G13">
            <v>87</v>
          </cell>
          <cell r="H13" t="str">
            <v>42 %</v>
          </cell>
          <cell r="I13">
            <v>29</v>
          </cell>
          <cell r="J13" t="str">
            <v>14 %</v>
          </cell>
          <cell r="K13">
            <v>35</v>
          </cell>
          <cell r="L13" t="str">
            <v>17 %</v>
          </cell>
          <cell r="M13">
            <v>206</v>
          </cell>
        </row>
        <row r="14">
          <cell r="B14">
            <v>311022</v>
          </cell>
          <cell r="C14" t="str">
            <v>Keperawatan</v>
          </cell>
          <cell r="D14">
            <v>2</v>
          </cell>
          <cell r="E14">
            <v>87</v>
          </cell>
          <cell r="F14" t="str">
            <v>49 %</v>
          </cell>
          <cell r="G14">
            <v>33</v>
          </cell>
          <cell r="H14" t="str">
            <v>19 %</v>
          </cell>
          <cell r="I14">
            <v>37</v>
          </cell>
          <cell r="J14" t="str">
            <v>21 %</v>
          </cell>
          <cell r="K14">
            <v>19</v>
          </cell>
          <cell r="L14" t="str">
            <v>11 %</v>
          </cell>
          <cell r="M14">
            <v>176</v>
          </cell>
        </row>
        <row r="15">
          <cell r="B15">
            <v>311001</v>
          </cell>
          <cell r="C15" t="str">
            <v>Teknik Mesin</v>
          </cell>
          <cell r="D15">
            <v>8</v>
          </cell>
          <cell r="E15">
            <v>57</v>
          </cell>
          <cell r="F15" t="str">
            <v>34 %</v>
          </cell>
          <cell r="G15">
            <v>44</v>
          </cell>
          <cell r="H15" t="str">
            <v>26 %</v>
          </cell>
          <cell r="I15">
            <v>34</v>
          </cell>
          <cell r="J15" t="str">
            <v>20 %</v>
          </cell>
          <cell r="K15">
            <v>33</v>
          </cell>
          <cell r="L15" t="str">
            <v>20 %</v>
          </cell>
          <cell r="M15">
            <v>168</v>
          </cell>
        </row>
        <row r="16">
          <cell r="B16">
            <v>311033</v>
          </cell>
          <cell r="C16" t="str">
            <v>Pendidikan Guru Sekolah Dasar</v>
          </cell>
          <cell r="D16">
            <v>4</v>
          </cell>
          <cell r="E16">
            <v>74</v>
          </cell>
          <cell r="F16" t="str">
            <v>47 %</v>
          </cell>
          <cell r="G16">
            <v>37</v>
          </cell>
          <cell r="H16" t="str">
            <v>23 %</v>
          </cell>
          <cell r="I16">
            <v>37</v>
          </cell>
          <cell r="J16" t="str">
            <v>23 %</v>
          </cell>
          <cell r="K16">
            <v>10</v>
          </cell>
          <cell r="L16" t="str">
            <v>6 %</v>
          </cell>
          <cell r="M16">
            <v>158</v>
          </cell>
        </row>
        <row r="17">
          <cell r="B17">
            <v>311017</v>
          </cell>
          <cell r="C17" t="str">
            <v>Teknologi Pangan</v>
          </cell>
          <cell r="D17">
            <v>7</v>
          </cell>
          <cell r="E17">
            <v>42</v>
          </cell>
          <cell r="F17" t="str">
            <v>28 %</v>
          </cell>
          <cell r="G17">
            <v>40</v>
          </cell>
          <cell r="H17" t="str">
            <v>26 %</v>
          </cell>
          <cell r="I17">
            <v>41</v>
          </cell>
          <cell r="J17" t="str">
            <v>27 %</v>
          </cell>
          <cell r="K17">
            <v>28</v>
          </cell>
          <cell r="L17" t="str">
            <v>19 %</v>
          </cell>
          <cell r="M17">
            <v>151</v>
          </cell>
        </row>
        <row r="18">
          <cell r="B18">
            <v>311040</v>
          </cell>
          <cell r="C18" t="str">
            <v>Bimbingan dan Konseling</v>
          </cell>
          <cell r="D18">
            <v>4</v>
          </cell>
          <cell r="E18">
            <v>43</v>
          </cell>
          <cell r="F18" t="str">
            <v>29 %</v>
          </cell>
          <cell r="G18">
            <v>39</v>
          </cell>
          <cell r="H18" t="str">
            <v>27 %</v>
          </cell>
          <cell r="I18">
            <v>33</v>
          </cell>
          <cell r="J18" t="str">
            <v>22 %</v>
          </cell>
          <cell r="K18">
            <v>32</v>
          </cell>
          <cell r="L18" t="str">
            <v>22 %</v>
          </cell>
          <cell r="M18">
            <v>147</v>
          </cell>
        </row>
        <row r="19">
          <cell r="B19">
            <v>311007</v>
          </cell>
          <cell r="C19" t="str">
            <v>Agribisnis</v>
          </cell>
          <cell r="D19">
            <v>13</v>
          </cell>
          <cell r="E19">
            <v>40</v>
          </cell>
          <cell r="F19" t="str">
            <v>28 %</v>
          </cell>
          <cell r="G19">
            <v>33</v>
          </cell>
          <cell r="H19" t="str">
            <v>23 %</v>
          </cell>
          <cell r="I19">
            <v>34</v>
          </cell>
          <cell r="J19" t="str">
            <v>23 %</v>
          </cell>
          <cell r="K19">
            <v>38</v>
          </cell>
          <cell r="L19" t="str">
            <v>26 %</v>
          </cell>
          <cell r="M19">
            <v>145</v>
          </cell>
        </row>
        <row r="20">
          <cell r="B20">
            <v>311002</v>
          </cell>
          <cell r="C20" t="str">
            <v>Teknik Elektro</v>
          </cell>
          <cell r="D20">
            <v>8</v>
          </cell>
          <cell r="E20">
            <v>35</v>
          </cell>
          <cell r="F20" t="str">
            <v>26 %</v>
          </cell>
          <cell r="G20">
            <v>36</v>
          </cell>
          <cell r="H20" t="str">
            <v>26 %</v>
          </cell>
          <cell r="I20">
            <v>38</v>
          </cell>
          <cell r="J20" t="str">
            <v>28 %</v>
          </cell>
          <cell r="K20">
            <v>27</v>
          </cell>
          <cell r="L20" t="str">
            <v>20 %</v>
          </cell>
          <cell r="M20">
            <v>136</v>
          </cell>
        </row>
        <row r="21">
          <cell r="B21">
            <v>311004</v>
          </cell>
          <cell r="C21" t="str">
            <v>Teknik Metalurgi</v>
          </cell>
          <cell r="D21">
            <v>8</v>
          </cell>
          <cell r="E21">
            <v>28</v>
          </cell>
          <cell r="F21" t="str">
            <v>22 %</v>
          </cell>
          <cell r="G21">
            <v>44</v>
          </cell>
          <cell r="H21" t="str">
            <v>34 %</v>
          </cell>
          <cell r="I21">
            <v>31</v>
          </cell>
          <cell r="J21" t="str">
            <v>24 %</v>
          </cell>
          <cell r="K21">
            <v>26</v>
          </cell>
          <cell r="L21" t="str">
            <v>20 %</v>
          </cell>
          <cell r="M21">
            <v>129</v>
          </cell>
        </row>
        <row r="22">
          <cell r="B22">
            <v>311005</v>
          </cell>
          <cell r="C22" t="str">
            <v>Teknik Kimia</v>
          </cell>
          <cell r="D22">
            <v>8</v>
          </cell>
          <cell r="E22">
            <v>37</v>
          </cell>
          <cell r="F22" t="str">
            <v>30 %</v>
          </cell>
          <cell r="G22">
            <v>37</v>
          </cell>
          <cell r="H22" t="str">
            <v>30 %</v>
          </cell>
          <cell r="I22">
            <v>32</v>
          </cell>
          <cell r="J22" t="str">
            <v>26 %</v>
          </cell>
          <cell r="K22">
            <v>17</v>
          </cell>
          <cell r="L22" t="str">
            <v>14 %</v>
          </cell>
          <cell r="M22">
            <v>123</v>
          </cell>
        </row>
        <row r="23">
          <cell r="B23">
            <v>311035</v>
          </cell>
          <cell r="C23" t="str">
            <v>Ekonomi Syariah</v>
          </cell>
          <cell r="D23">
            <v>7</v>
          </cell>
          <cell r="E23">
            <v>10</v>
          </cell>
          <cell r="F23" t="str">
            <v>11 %</v>
          </cell>
          <cell r="G23">
            <v>25</v>
          </cell>
          <cell r="H23" t="str">
            <v>28 %</v>
          </cell>
          <cell r="I23">
            <v>28</v>
          </cell>
          <cell r="J23" t="str">
            <v>32 %</v>
          </cell>
          <cell r="K23">
            <v>25</v>
          </cell>
          <cell r="L23" t="str">
            <v>28 %</v>
          </cell>
          <cell r="M23">
            <v>88</v>
          </cell>
        </row>
        <row r="24">
          <cell r="B24">
            <v>311032</v>
          </cell>
          <cell r="C24" t="str">
            <v>Pendidikan Bahasa Inggris</v>
          </cell>
          <cell r="D24">
            <v>7</v>
          </cell>
          <cell r="E24">
            <v>23</v>
          </cell>
          <cell r="F24" t="str">
            <v>26 %</v>
          </cell>
          <cell r="G24">
            <v>23</v>
          </cell>
          <cell r="H24" t="str">
            <v>26 %</v>
          </cell>
          <cell r="I24">
            <v>26</v>
          </cell>
          <cell r="J24" t="str">
            <v>30 %</v>
          </cell>
          <cell r="K24">
            <v>16</v>
          </cell>
          <cell r="L24" t="str">
            <v>18 %</v>
          </cell>
          <cell r="M24">
            <v>88</v>
          </cell>
        </row>
        <row r="25">
          <cell r="B25">
            <v>311031</v>
          </cell>
          <cell r="C25" t="str">
            <v>Pendidikan Bahasa Indonesia</v>
          </cell>
          <cell r="D25">
            <v>9</v>
          </cell>
          <cell r="E25">
            <v>12</v>
          </cell>
          <cell r="F25" t="str">
            <v>14 %</v>
          </cell>
          <cell r="G25">
            <v>27</v>
          </cell>
          <cell r="H25" t="str">
            <v>32 %</v>
          </cell>
          <cell r="I25">
            <v>23</v>
          </cell>
          <cell r="J25" t="str">
            <v>27 %</v>
          </cell>
          <cell r="K25">
            <v>23</v>
          </cell>
          <cell r="L25" t="str">
            <v>27 %</v>
          </cell>
          <cell r="M25">
            <v>85</v>
          </cell>
        </row>
        <row r="26">
          <cell r="B26">
            <v>311008</v>
          </cell>
          <cell r="C26" t="str">
            <v>Agroekoteknologi</v>
          </cell>
          <cell r="D26">
            <v>14</v>
          </cell>
          <cell r="E26">
            <v>11</v>
          </cell>
          <cell r="F26" t="str">
            <v>13 %</v>
          </cell>
          <cell r="G26">
            <v>34</v>
          </cell>
          <cell r="H26" t="str">
            <v>40 %</v>
          </cell>
          <cell r="I26">
            <v>20</v>
          </cell>
          <cell r="J26" t="str">
            <v>24 %</v>
          </cell>
          <cell r="K26">
            <v>19</v>
          </cell>
          <cell r="L26" t="str">
            <v>23 %</v>
          </cell>
          <cell r="M26">
            <v>84</v>
          </cell>
        </row>
        <row r="27">
          <cell r="B27">
            <v>311027</v>
          </cell>
          <cell r="C27" t="str">
            <v>Ekonomi Pembangunan</v>
          </cell>
          <cell r="D27">
            <v>6</v>
          </cell>
          <cell r="E27">
            <v>9</v>
          </cell>
          <cell r="F27" t="str">
            <v>11 %</v>
          </cell>
          <cell r="G27">
            <v>27</v>
          </cell>
          <cell r="H27" t="str">
            <v>33 %</v>
          </cell>
          <cell r="I27">
            <v>23</v>
          </cell>
          <cell r="J27" t="str">
            <v>28 %</v>
          </cell>
          <cell r="K27">
            <v>23</v>
          </cell>
          <cell r="L27" t="str">
            <v>28 %</v>
          </cell>
          <cell r="M27">
            <v>82</v>
          </cell>
        </row>
        <row r="28">
          <cell r="B28">
            <v>311048</v>
          </cell>
          <cell r="C28" t="str">
            <v>Administrasi Pajak</v>
          </cell>
          <cell r="D28">
            <v>4</v>
          </cell>
          <cell r="E28">
            <v>8</v>
          </cell>
          <cell r="F28" t="str">
            <v>14 %</v>
          </cell>
          <cell r="G28">
            <v>3</v>
          </cell>
          <cell r="H28" t="str">
            <v>5 %</v>
          </cell>
          <cell r="I28">
            <v>13</v>
          </cell>
          <cell r="J28" t="str">
            <v>23 %</v>
          </cell>
          <cell r="K28">
            <v>32</v>
          </cell>
          <cell r="L28" t="str">
            <v>57 %</v>
          </cell>
          <cell r="M28">
            <v>56</v>
          </cell>
        </row>
        <row r="29">
          <cell r="B29">
            <v>311045</v>
          </cell>
          <cell r="C29" t="str">
            <v>Perbankan dan Keuangan</v>
          </cell>
          <cell r="D29">
            <v>4</v>
          </cell>
          <cell r="E29">
            <v>2</v>
          </cell>
          <cell r="F29" t="str">
            <v>4 %</v>
          </cell>
          <cell r="G29">
            <v>5</v>
          </cell>
          <cell r="H29" t="str">
            <v>9 %</v>
          </cell>
          <cell r="I29">
            <v>12</v>
          </cell>
          <cell r="J29" t="str">
            <v>23 %</v>
          </cell>
          <cell r="K29">
            <v>34</v>
          </cell>
          <cell r="L29" t="str">
            <v>64 %</v>
          </cell>
          <cell r="M29">
            <v>53</v>
          </cell>
        </row>
        <row r="30">
          <cell r="B30">
            <v>311036</v>
          </cell>
          <cell r="C30" t="str">
            <v>Pendidikan Sosiologi</v>
          </cell>
          <cell r="D30">
            <v>4</v>
          </cell>
          <cell r="E30">
            <v>7</v>
          </cell>
          <cell r="F30" t="str">
            <v>15 %</v>
          </cell>
          <cell r="G30">
            <v>13</v>
          </cell>
          <cell r="H30" t="str">
            <v>28 %</v>
          </cell>
          <cell r="I30">
            <v>16</v>
          </cell>
          <cell r="J30" t="str">
            <v>35 %</v>
          </cell>
          <cell r="K30">
            <v>10</v>
          </cell>
          <cell r="L30" t="str">
            <v>22 %</v>
          </cell>
          <cell r="M30">
            <v>46</v>
          </cell>
        </row>
        <row r="31">
          <cell r="B31">
            <v>311023</v>
          </cell>
          <cell r="C31" t="str">
            <v>Ilmu Kelautan</v>
          </cell>
          <cell r="D31">
            <v>6</v>
          </cell>
          <cell r="E31">
            <v>7</v>
          </cell>
          <cell r="F31" t="str">
            <v>16 %</v>
          </cell>
          <cell r="G31">
            <v>10</v>
          </cell>
          <cell r="H31" t="str">
            <v>22 %</v>
          </cell>
          <cell r="I31">
            <v>12</v>
          </cell>
          <cell r="J31" t="str">
            <v>27 %</v>
          </cell>
          <cell r="K31">
            <v>16</v>
          </cell>
          <cell r="L31" t="str">
            <v>36 %</v>
          </cell>
          <cell r="M31">
            <v>45</v>
          </cell>
        </row>
        <row r="32">
          <cell r="B32">
            <v>311010</v>
          </cell>
          <cell r="C32" t="str">
            <v>Pendidikan Biologi</v>
          </cell>
          <cell r="D32">
            <v>6</v>
          </cell>
          <cell r="E32">
            <v>8</v>
          </cell>
          <cell r="F32" t="str">
            <v>18 %</v>
          </cell>
          <cell r="G32">
            <v>11</v>
          </cell>
          <cell r="H32" t="str">
            <v>24 %</v>
          </cell>
          <cell r="I32">
            <v>14</v>
          </cell>
          <cell r="J32" t="str">
            <v>31 %</v>
          </cell>
          <cell r="K32">
            <v>12</v>
          </cell>
          <cell r="L32" t="str">
            <v>27 %</v>
          </cell>
          <cell r="M32">
            <v>45</v>
          </cell>
        </row>
        <row r="33">
          <cell r="B33">
            <v>311047</v>
          </cell>
          <cell r="C33" t="str">
            <v>Manajemen Pemasaran</v>
          </cell>
          <cell r="D33">
            <v>4</v>
          </cell>
          <cell r="E33">
            <v>2</v>
          </cell>
          <cell r="F33" t="str">
            <v>5 %</v>
          </cell>
          <cell r="G33">
            <v>5</v>
          </cell>
          <cell r="H33" t="str">
            <v>11 %</v>
          </cell>
          <cell r="I33">
            <v>16</v>
          </cell>
          <cell r="J33" t="str">
            <v>36 %</v>
          </cell>
          <cell r="K33">
            <v>21</v>
          </cell>
          <cell r="L33" t="str">
            <v>48 %</v>
          </cell>
          <cell r="M33">
            <v>44</v>
          </cell>
        </row>
        <row r="34">
          <cell r="B34">
            <v>311044</v>
          </cell>
          <cell r="C34" t="str">
            <v>Akuntansi</v>
          </cell>
          <cell r="D34">
            <v>4</v>
          </cell>
          <cell r="E34">
            <v>2</v>
          </cell>
          <cell r="F34" t="str">
            <v>5 %</v>
          </cell>
          <cell r="G34">
            <v>8</v>
          </cell>
          <cell r="H34" t="str">
            <v>18 %</v>
          </cell>
          <cell r="I34">
            <v>14</v>
          </cell>
          <cell r="J34" t="str">
            <v>32 %</v>
          </cell>
          <cell r="K34">
            <v>20</v>
          </cell>
          <cell r="L34" t="str">
            <v>45 %</v>
          </cell>
          <cell r="M34">
            <v>44</v>
          </cell>
        </row>
        <row r="35">
          <cell r="B35">
            <v>311049</v>
          </cell>
          <cell r="C35" t="str">
            <v>Peternakan</v>
          </cell>
          <cell r="D35">
            <v>4</v>
          </cell>
          <cell r="E35">
            <v>2</v>
          </cell>
          <cell r="F35" t="str">
            <v>5 %</v>
          </cell>
          <cell r="G35">
            <v>8</v>
          </cell>
          <cell r="H35" t="str">
            <v>21 %</v>
          </cell>
          <cell r="I35">
            <v>11</v>
          </cell>
          <cell r="J35" t="str">
            <v>28 %</v>
          </cell>
          <cell r="K35">
            <v>18</v>
          </cell>
          <cell r="L35" t="str">
            <v>46 %</v>
          </cell>
          <cell r="M35">
            <v>39</v>
          </cell>
        </row>
        <row r="36">
          <cell r="B36">
            <v>311034</v>
          </cell>
          <cell r="C36" t="str">
            <v>Pendidikan Guru Pendidikan Anak Usia Dini</v>
          </cell>
          <cell r="D36">
            <v>7</v>
          </cell>
          <cell r="E36">
            <v>2</v>
          </cell>
          <cell r="F36" t="str">
            <v>5 %</v>
          </cell>
          <cell r="G36">
            <v>16</v>
          </cell>
          <cell r="H36" t="str">
            <v>43 %</v>
          </cell>
          <cell r="I36">
            <v>11</v>
          </cell>
          <cell r="J36" t="str">
            <v>30 %</v>
          </cell>
          <cell r="K36">
            <v>8</v>
          </cell>
          <cell r="L36" t="str">
            <v>22 %</v>
          </cell>
          <cell r="M36">
            <v>37</v>
          </cell>
        </row>
        <row r="37">
          <cell r="B37">
            <v>311009</v>
          </cell>
          <cell r="C37" t="str">
            <v>Ilmu Perikanan</v>
          </cell>
          <cell r="D37">
            <v>9</v>
          </cell>
          <cell r="E37">
            <v>5</v>
          </cell>
          <cell r="F37" t="str">
            <v>14 %</v>
          </cell>
          <cell r="G37">
            <v>13</v>
          </cell>
          <cell r="H37" t="str">
            <v>35 %</v>
          </cell>
          <cell r="I37">
            <v>6</v>
          </cell>
          <cell r="J37" t="str">
            <v>16 %</v>
          </cell>
          <cell r="K37">
            <v>13</v>
          </cell>
          <cell r="L37" t="str">
            <v>35 %</v>
          </cell>
          <cell r="M37">
            <v>37</v>
          </cell>
        </row>
        <row r="38">
          <cell r="B38">
            <v>311038</v>
          </cell>
          <cell r="C38" t="str">
            <v>Pendidikan Pancasila dan Kewarganegaraan</v>
          </cell>
          <cell r="D38">
            <v>4</v>
          </cell>
          <cell r="E38">
            <v>2</v>
          </cell>
          <cell r="F38" t="str">
            <v>6 %</v>
          </cell>
          <cell r="G38">
            <v>11</v>
          </cell>
          <cell r="H38" t="str">
            <v>31 %</v>
          </cell>
          <cell r="I38">
            <v>11</v>
          </cell>
          <cell r="J38" t="str">
            <v>31 %</v>
          </cell>
          <cell r="K38">
            <v>12</v>
          </cell>
          <cell r="L38" t="str">
            <v>33 %</v>
          </cell>
          <cell r="M38">
            <v>36</v>
          </cell>
        </row>
        <row r="39">
          <cell r="B39">
            <v>311011</v>
          </cell>
          <cell r="C39" t="str">
            <v>Pendidikan Matematika</v>
          </cell>
          <cell r="D39">
            <v>9</v>
          </cell>
          <cell r="E39">
            <v>7</v>
          </cell>
          <cell r="F39" t="str">
            <v>21 %</v>
          </cell>
          <cell r="G39">
            <v>8</v>
          </cell>
          <cell r="H39" t="str">
            <v>24 %</v>
          </cell>
          <cell r="I39">
            <v>6</v>
          </cell>
          <cell r="J39" t="str">
            <v>18 %</v>
          </cell>
          <cell r="K39">
            <v>12</v>
          </cell>
          <cell r="L39" t="str">
            <v>36 %</v>
          </cell>
          <cell r="M39">
            <v>33</v>
          </cell>
        </row>
        <row r="40">
          <cell r="B40">
            <v>311037</v>
          </cell>
          <cell r="C40" t="str">
            <v>Pendidikan Sejarah</v>
          </cell>
          <cell r="D40">
            <v>4</v>
          </cell>
          <cell r="E40">
            <v>5</v>
          </cell>
          <cell r="F40" t="str">
            <v>16 %</v>
          </cell>
          <cell r="G40">
            <v>7</v>
          </cell>
          <cell r="H40" t="str">
            <v>22 %</v>
          </cell>
          <cell r="I40">
            <v>11</v>
          </cell>
          <cell r="J40" t="str">
            <v>34 %</v>
          </cell>
          <cell r="K40">
            <v>9</v>
          </cell>
          <cell r="L40" t="str">
            <v>28 %</v>
          </cell>
          <cell r="M40">
            <v>32</v>
          </cell>
        </row>
        <row r="41">
          <cell r="B41">
            <v>311050</v>
          </cell>
          <cell r="C41" t="str">
            <v>Statistika</v>
          </cell>
          <cell r="D41">
            <v>2</v>
          </cell>
          <cell r="E41">
            <v>6</v>
          </cell>
          <cell r="F41" t="str">
            <v>22 %</v>
          </cell>
          <cell r="G41">
            <v>4</v>
          </cell>
          <cell r="H41" t="str">
            <v>15 %</v>
          </cell>
          <cell r="I41">
            <v>11</v>
          </cell>
          <cell r="J41" t="str">
            <v>41 %</v>
          </cell>
          <cell r="K41">
            <v>6</v>
          </cell>
          <cell r="L41" t="str">
            <v>22 %</v>
          </cell>
          <cell r="M41">
            <v>27</v>
          </cell>
        </row>
        <row r="42">
          <cell r="B42">
            <v>311016</v>
          </cell>
          <cell r="C42" t="str">
            <v>Pendidikan IPA</v>
          </cell>
          <cell r="D42">
            <v>4</v>
          </cell>
          <cell r="E42">
            <v>0</v>
          </cell>
          <cell r="F42" t="str">
            <v>0 %</v>
          </cell>
          <cell r="G42">
            <v>6</v>
          </cell>
          <cell r="H42" t="str">
            <v>23 %</v>
          </cell>
          <cell r="I42">
            <v>9</v>
          </cell>
          <cell r="J42" t="str">
            <v>35 %</v>
          </cell>
          <cell r="K42">
            <v>11</v>
          </cell>
          <cell r="L42" t="str">
            <v>42 %</v>
          </cell>
          <cell r="M42">
            <v>26</v>
          </cell>
        </row>
        <row r="43">
          <cell r="B43">
            <v>311013</v>
          </cell>
          <cell r="C43" t="str">
            <v>Pendidikan Vokasional Teknik Mesin</v>
          </cell>
          <cell r="D43">
            <v>4</v>
          </cell>
          <cell r="E43">
            <v>3</v>
          </cell>
          <cell r="F43" t="str">
            <v>15 %</v>
          </cell>
          <cell r="G43">
            <v>3</v>
          </cell>
          <cell r="H43" t="str">
            <v>15 %</v>
          </cell>
          <cell r="I43">
            <v>9</v>
          </cell>
          <cell r="J43" t="str">
            <v>45 %</v>
          </cell>
          <cell r="K43">
            <v>5</v>
          </cell>
          <cell r="L43" t="str">
            <v>25 %</v>
          </cell>
          <cell r="M43">
            <v>20</v>
          </cell>
        </row>
        <row r="44">
          <cell r="B44">
            <v>311015</v>
          </cell>
          <cell r="C44" t="str">
            <v>Pendidikan Kimia</v>
          </cell>
          <cell r="D44">
            <v>6</v>
          </cell>
          <cell r="E44">
            <v>1</v>
          </cell>
          <cell r="F44" t="str">
            <v>5 %</v>
          </cell>
          <cell r="G44">
            <v>8</v>
          </cell>
          <cell r="H44" t="str">
            <v>40 %</v>
          </cell>
          <cell r="I44">
            <v>6</v>
          </cell>
          <cell r="J44" t="str">
            <v>30 %</v>
          </cell>
          <cell r="K44">
            <v>5</v>
          </cell>
          <cell r="L44" t="str">
            <v>25 %</v>
          </cell>
          <cell r="M44">
            <v>20</v>
          </cell>
        </row>
        <row r="45">
          <cell r="B45">
            <v>311018</v>
          </cell>
          <cell r="C45" t="str">
            <v>Ilmu Keolahragaan</v>
          </cell>
          <cell r="D45">
            <v>2</v>
          </cell>
          <cell r="E45">
            <v>13</v>
          </cell>
          <cell r="F45" t="str">
            <v>65 %</v>
          </cell>
          <cell r="G45">
            <v>3</v>
          </cell>
          <cell r="H45" t="str">
            <v>15 %</v>
          </cell>
          <cell r="I45">
            <v>3</v>
          </cell>
          <cell r="J45" t="str">
            <v>15 %</v>
          </cell>
          <cell r="K45">
            <v>1</v>
          </cell>
          <cell r="L45" t="str">
            <v>5 %</v>
          </cell>
          <cell r="M45">
            <v>20</v>
          </cell>
        </row>
        <row r="46">
          <cell r="B46">
            <v>311041</v>
          </cell>
          <cell r="C46" t="str">
            <v>Pendidikan Khusus</v>
          </cell>
          <cell r="D46">
            <v>4</v>
          </cell>
          <cell r="E46">
            <v>4</v>
          </cell>
          <cell r="F46" t="str">
            <v>29 %</v>
          </cell>
          <cell r="G46">
            <v>3</v>
          </cell>
          <cell r="H46" t="str">
            <v>21 %</v>
          </cell>
          <cell r="I46">
            <v>3</v>
          </cell>
          <cell r="J46" t="str">
            <v>21 %</v>
          </cell>
          <cell r="K46">
            <v>4</v>
          </cell>
          <cell r="L46" t="str">
            <v>29 %</v>
          </cell>
          <cell r="M46">
            <v>14</v>
          </cell>
        </row>
        <row r="47">
          <cell r="B47">
            <v>311030</v>
          </cell>
          <cell r="C47" t="str">
            <v>Pendidikan Non Formal</v>
          </cell>
          <cell r="D47">
            <v>6</v>
          </cell>
          <cell r="E47">
            <v>1</v>
          </cell>
          <cell r="F47" t="str">
            <v>7 %</v>
          </cell>
          <cell r="G47">
            <v>5</v>
          </cell>
          <cell r="H47" t="str">
            <v>36 %</v>
          </cell>
          <cell r="I47">
            <v>6</v>
          </cell>
          <cell r="J47" t="str">
            <v>43 %</v>
          </cell>
          <cell r="K47">
            <v>2</v>
          </cell>
          <cell r="L47" t="str">
            <v>14 %</v>
          </cell>
          <cell r="M47">
            <v>14</v>
          </cell>
        </row>
        <row r="48">
          <cell r="B48">
            <v>311012</v>
          </cell>
          <cell r="C48" t="str">
            <v>Pendidikan Vokasional Teknik Elektro</v>
          </cell>
          <cell r="D48">
            <v>4</v>
          </cell>
          <cell r="E48">
            <v>2</v>
          </cell>
          <cell r="F48" t="str">
            <v>14 %</v>
          </cell>
          <cell r="G48">
            <v>4</v>
          </cell>
          <cell r="H48" t="str">
            <v>29 %</v>
          </cell>
          <cell r="I48">
            <v>2</v>
          </cell>
          <cell r="J48" t="str">
            <v>14 %</v>
          </cell>
          <cell r="K48">
            <v>6</v>
          </cell>
          <cell r="L48" t="str">
            <v>43 %</v>
          </cell>
          <cell r="M48">
            <v>14</v>
          </cell>
        </row>
        <row r="49">
          <cell r="B49">
            <v>311039</v>
          </cell>
          <cell r="C49" t="str">
            <v>Pendidikan Seni Pertunjukan</v>
          </cell>
          <cell r="D49">
            <v>4</v>
          </cell>
          <cell r="E49">
            <v>6</v>
          </cell>
          <cell r="F49" t="str">
            <v>60 %</v>
          </cell>
          <cell r="G49">
            <v>1</v>
          </cell>
          <cell r="H49" t="str">
            <v>10 %</v>
          </cell>
          <cell r="I49">
            <v>2</v>
          </cell>
          <cell r="J49" t="str">
            <v>20 %</v>
          </cell>
          <cell r="K49">
            <v>1</v>
          </cell>
          <cell r="L49" t="str">
            <v>10 %</v>
          </cell>
          <cell r="M49">
            <v>10</v>
          </cell>
        </row>
        <row r="50">
          <cell r="B50">
            <v>311014</v>
          </cell>
          <cell r="C50" t="str">
            <v>Pendidikan Fisika</v>
          </cell>
          <cell r="D50">
            <v>5</v>
          </cell>
          <cell r="E50">
            <v>0</v>
          </cell>
          <cell r="F50" t="str">
            <v>0 %</v>
          </cell>
          <cell r="G50">
            <v>1</v>
          </cell>
          <cell r="H50" t="str">
            <v>20 %</v>
          </cell>
          <cell r="I50">
            <v>1</v>
          </cell>
          <cell r="J50" t="str">
            <v>20 %</v>
          </cell>
          <cell r="K50">
            <v>3</v>
          </cell>
          <cell r="L50" t="str">
            <v>60 %</v>
          </cell>
          <cell r="M5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 1"/>
    </sheetNames>
    <sheetDataSet>
      <sheetData sheetId="0">
        <row r="5">
          <cell r="A5">
            <v>311001</v>
          </cell>
          <cell r="B5">
            <v>8</v>
          </cell>
        </row>
        <row r="6">
          <cell r="A6">
            <v>311002</v>
          </cell>
          <cell r="B6">
            <v>8</v>
          </cell>
        </row>
        <row r="7">
          <cell r="A7">
            <v>311003</v>
          </cell>
          <cell r="B7">
            <v>8</v>
          </cell>
        </row>
        <row r="8">
          <cell r="A8">
            <v>311004</v>
          </cell>
          <cell r="B8">
            <v>8</v>
          </cell>
        </row>
        <row r="9">
          <cell r="A9">
            <v>311005</v>
          </cell>
          <cell r="B9">
            <v>8</v>
          </cell>
        </row>
        <row r="10">
          <cell r="A10">
            <v>311006</v>
          </cell>
          <cell r="B10">
            <v>8</v>
          </cell>
        </row>
        <row r="11">
          <cell r="A11">
            <v>311007</v>
          </cell>
          <cell r="B11">
            <v>13</v>
          </cell>
        </row>
        <row r="12">
          <cell r="A12">
            <v>311008</v>
          </cell>
          <cell r="B12">
            <v>11</v>
          </cell>
          <cell r="C12">
            <v>3</v>
          </cell>
        </row>
        <row r="13">
          <cell r="A13">
            <v>311009</v>
          </cell>
          <cell r="B13">
            <v>4</v>
          </cell>
          <cell r="C13">
            <v>5</v>
          </cell>
        </row>
        <row r="14">
          <cell r="A14">
            <v>311010</v>
          </cell>
          <cell r="B14">
            <v>6</v>
          </cell>
        </row>
        <row r="15">
          <cell r="A15">
            <v>311011</v>
          </cell>
          <cell r="B15">
            <v>7</v>
          </cell>
          <cell r="C15">
            <v>2</v>
          </cell>
        </row>
        <row r="16">
          <cell r="A16">
            <v>311012</v>
          </cell>
          <cell r="B16">
            <v>2</v>
          </cell>
          <cell r="C16">
            <v>2</v>
          </cell>
        </row>
        <row r="17">
          <cell r="A17">
            <v>311013</v>
          </cell>
          <cell r="B17">
            <v>3</v>
          </cell>
          <cell r="C17">
            <v>1</v>
          </cell>
        </row>
        <row r="18">
          <cell r="A18">
            <v>311014</v>
          </cell>
          <cell r="D18">
            <v>1</v>
          </cell>
          <cell r="E18">
            <v>2</v>
          </cell>
        </row>
        <row r="19">
          <cell r="A19">
            <v>311015</v>
          </cell>
          <cell r="B19">
            <v>1</v>
          </cell>
          <cell r="C19">
            <v>5</v>
          </cell>
        </row>
        <row r="20">
          <cell r="A20">
            <v>311016</v>
          </cell>
          <cell r="C20">
            <v>4</v>
          </cell>
        </row>
        <row r="21">
          <cell r="A21">
            <v>311017</v>
          </cell>
          <cell r="B21">
            <v>7</v>
          </cell>
        </row>
        <row r="22">
          <cell r="A22">
            <v>311018</v>
          </cell>
          <cell r="B22">
            <v>2</v>
          </cell>
        </row>
        <row r="23">
          <cell r="A23">
            <v>311019</v>
          </cell>
          <cell r="B23">
            <v>2</v>
          </cell>
        </row>
        <row r="24">
          <cell r="A24">
            <v>311020</v>
          </cell>
          <cell r="B24">
            <v>2</v>
          </cell>
        </row>
        <row r="25">
          <cell r="A25">
            <v>311021</v>
          </cell>
          <cell r="B25">
            <v>4</v>
          </cell>
        </row>
        <row r="26">
          <cell r="A26">
            <v>311022</v>
          </cell>
          <cell r="B26">
            <v>2</v>
          </cell>
        </row>
        <row r="27">
          <cell r="A27">
            <v>311023</v>
          </cell>
          <cell r="B27">
            <v>6</v>
          </cell>
        </row>
        <row r="28">
          <cell r="A28">
            <v>311024</v>
          </cell>
          <cell r="B28">
            <v>25</v>
          </cell>
        </row>
        <row r="29">
          <cell r="A29">
            <v>311025</v>
          </cell>
          <cell r="B29">
            <v>10</v>
          </cell>
        </row>
        <row r="30">
          <cell r="A30">
            <v>311026</v>
          </cell>
          <cell r="B30">
            <v>10</v>
          </cell>
        </row>
        <row r="31">
          <cell r="A31">
            <v>311027</v>
          </cell>
          <cell r="B31">
            <v>6</v>
          </cell>
        </row>
        <row r="32">
          <cell r="A32">
            <v>311028</v>
          </cell>
          <cell r="B32">
            <v>10</v>
          </cell>
        </row>
        <row r="33">
          <cell r="A33">
            <v>311029</v>
          </cell>
          <cell r="B33">
            <v>12</v>
          </cell>
        </row>
        <row r="34">
          <cell r="A34">
            <v>311030</v>
          </cell>
          <cell r="C34">
            <v>2</v>
          </cell>
          <cell r="D34">
            <v>4</v>
          </cell>
        </row>
        <row r="35">
          <cell r="A35">
            <v>311031</v>
          </cell>
          <cell r="B35">
            <v>9</v>
          </cell>
        </row>
        <row r="36">
          <cell r="A36">
            <v>311032</v>
          </cell>
          <cell r="B36">
            <v>7</v>
          </cell>
        </row>
        <row r="37">
          <cell r="A37">
            <v>311033</v>
          </cell>
          <cell r="B37">
            <v>4</v>
          </cell>
        </row>
        <row r="38">
          <cell r="A38">
            <v>311034</v>
          </cell>
          <cell r="B38">
            <v>2</v>
          </cell>
          <cell r="C38">
            <v>5</v>
          </cell>
        </row>
        <row r="39">
          <cell r="A39">
            <v>311035</v>
          </cell>
          <cell r="B39">
            <v>7</v>
          </cell>
        </row>
        <row r="40">
          <cell r="A40">
            <v>311036</v>
          </cell>
          <cell r="B40">
            <v>4</v>
          </cell>
        </row>
        <row r="41">
          <cell r="A41">
            <v>311037</v>
          </cell>
          <cell r="B41">
            <v>4</v>
          </cell>
        </row>
        <row r="42">
          <cell r="A42">
            <v>311038</v>
          </cell>
          <cell r="B42">
            <v>2</v>
          </cell>
          <cell r="C42">
            <v>2</v>
          </cell>
        </row>
        <row r="43">
          <cell r="A43">
            <v>311039</v>
          </cell>
          <cell r="B43">
            <v>4</v>
          </cell>
        </row>
        <row r="44">
          <cell r="A44">
            <v>311040</v>
          </cell>
          <cell r="B44">
            <v>4</v>
          </cell>
        </row>
        <row r="45">
          <cell r="A45">
            <v>311041</v>
          </cell>
          <cell r="B45">
            <v>4</v>
          </cell>
        </row>
        <row r="46">
          <cell r="A46">
            <v>311042</v>
          </cell>
          <cell r="B46">
            <v>8</v>
          </cell>
        </row>
        <row r="47">
          <cell r="A47">
            <v>311044</v>
          </cell>
          <cell r="B47">
            <v>2</v>
          </cell>
          <cell r="C47">
            <v>2</v>
          </cell>
        </row>
        <row r="48">
          <cell r="A48">
            <v>311045</v>
          </cell>
          <cell r="B48">
            <v>2</v>
          </cell>
          <cell r="C48">
            <v>2</v>
          </cell>
        </row>
        <row r="49">
          <cell r="A49">
            <v>311047</v>
          </cell>
          <cell r="B49">
            <v>2</v>
          </cell>
          <cell r="C49">
            <v>2</v>
          </cell>
        </row>
        <row r="50">
          <cell r="A50">
            <v>311048</v>
          </cell>
          <cell r="B50">
            <v>4</v>
          </cell>
        </row>
        <row r="51">
          <cell r="A51">
            <v>311049</v>
          </cell>
          <cell r="B51">
            <v>2</v>
          </cell>
          <cell r="C51">
            <v>2</v>
          </cell>
        </row>
        <row r="52">
          <cell r="A52">
            <v>311050</v>
          </cell>
          <cell r="B52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pane ySplit="1" topLeftCell="A22" activePane="bottomLeft" state="frozen"/>
      <selection pane="bottomLeft" activeCell="D33" sqref="D33"/>
    </sheetView>
  </sheetViews>
  <sheetFormatPr defaultColWidth="9.21875" defaultRowHeight="14.4" x14ac:dyDescent="0.3"/>
  <cols>
    <col min="1" max="2" width="9.21875" customWidth="1"/>
    <col min="3" max="3" width="14.109375" bestFit="1" customWidth="1"/>
    <col min="4" max="4" width="31.21875" customWidth="1"/>
    <col min="5" max="5" width="9.5546875" bestFit="1" customWidth="1"/>
    <col min="6" max="7" width="10.21875" bestFit="1" customWidth="1"/>
    <col min="8" max="8" width="11.6640625" bestFit="1" customWidth="1"/>
    <col min="9" max="12" width="15.5546875" bestFit="1" customWidth="1"/>
    <col min="13" max="16" width="11.109375" bestFit="1" customWidth="1"/>
  </cols>
  <sheetData>
    <row r="1" spans="1:16" ht="15" customHeight="1" thickBot="1" x14ac:dyDescent="0.35">
      <c r="A1" s="3" t="s">
        <v>38</v>
      </c>
      <c r="B1" s="3" t="s">
        <v>59</v>
      </c>
      <c r="C1" s="3" t="s">
        <v>60</v>
      </c>
      <c r="D1" s="5" t="s">
        <v>39</v>
      </c>
      <c r="E1" s="5" t="s">
        <v>57</v>
      </c>
      <c r="F1" s="5" t="s">
        <v>40</v>
      </c>
      <c r="G1" s="5" t="s">
        <v>41</v>
      </c>
      <c r="H1" s="4" t="s">
        <v>42</v>
      </c>
      <c r="I1" s="1" t="s">
        <v>43</v>
      </c>
      <c r="J1" s="1" t="s">
        <v>67</v>
      </c>
      <c r="K1" s="1" t="s">
        <v>44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</row>
    <row r="2" spans="1:16" x14ac:dyDescent="0.3">
      <c r="A2">
        <f t="shared" ref="A2:A49" si="0">IF(A1="no",1,A1+1)</f>
        <v>1</v>
      </c>
      <c r="B2">
        <v>311020</v>
      </c>
      <c r="C2">
        <v>8881</v>
      </c>
      <c r="D2" t="s">
        <v>1</v>
      </c>
      <c r="E2" t="s">
        <v>58</v>
      </c>
      <c r="F2" s="2">
        <f>VLOOKUP(B2,[1]Worksheet!$B$3:$M$50,12,FALSE)</f>
        <v>477</v>
      </c>
      <c r="G2" s="2">
        <f>J2+L2+N2+P2</f>
        <v>2</v>
      </c>
      <c r="H2">
        <f t="shared" ref="H2:H49" si="1">ROUND(G2/F2*100,1)</f>
        <v>0.4</v>
      </c>
      <c r="I2" s="2">
        <f>VLOOKUP(B2,[1]Worksheet!$B$3:$E$50,4,FALSE)</f>
        <v>237</v>
      </c>
      <c r="J2">
        <f>VLOOKUP(B2,[2]Sheet1!$A$5:$E$52,2,FALSE)</f>
        <v>2</v>
      </c>
      <c r="K2" s="2">
        <f>VLOOKUP(B2,[1]Worksheet!$B$3:$L$50,6,FALSE)</f>
        <v>105</v>
      </c>
      <c r="L2">
        <f>VLOOKUP(B2,[2]Sheet1!$A$5:$E$52,3,FALSE)</f>
        <v>0</v>
      </c>
      <c r="M2">
        <f>VLOOKUP(B2,[1]Worksheet!$B$3:$L$50,8,FALSE)</f>
        <v>76</v>
      </c>
      <c r="N2">
        <f>VLOOKUP(B2,[2]Sheet1!$A$5:$E$52,4,FALSE)</f>
        <v>0</v>
      </c>
      <c r="O2" s="6">
        <f>VLOOKUP(B2,[1]Worksheet!$B$3:$L$50,10,FALSE)</f>
        <v>59</v>
      </c>
      <c r="P2">
        <f>VLOOKUP(B2,[2]Sheet1!$A$5:$E$52,5,FALSE)</f>
        <v>0</v>
      </c>
    </row>
    <row r="3" spans="1:16" x14ac:dyDescent="0.3">
      <c r="A3">
        <f t="shared" si="0"/>
        <v>2</v>
      </c>
      <c r="B3">
        <v>311029</v>
      </c>
      <c r="C3">
        <v>6662</v>
      </c>
      <c r="D3" t="s">
        <v>5</v>
      </c>
      <c r="E3" t="s">
        <v>58</v>
      </c>
      <c r="F3" s="2">
        <f>VLOOKUP(B3,[1]Worksheet!$B$3:$M$50,12,FALSE)</f>
        <v>456</v>
      </c>
      <c r="G3" s="2">
        <f t="shared" ref="G3:G49" si="2">J3+L3+N3+P3</f>
        <v>12</v>
      </c>
      <c r="H3">
        <f t="shared" si="1"/>
        <v>2.6</v>
      </c>
      <c r="I3" s="2">
        <f>VLOOKUP(B3,[1]Worksheet!$B$3:$E$50,4,FALSE)</f>
        <v>140</v>
      </c>
      <c r="J3">
        <f>VLOOKUP(B3,[2]Sheet1!$A$5:$E$52,2,FALSE)</f>
        <v>12</v>
      </c>
      <c r="K3" s="2">
        <f>VLOOKUP(B3,[1]Worksheet!$B$3:$L$50,6,FALSE)</f>
        <v>136</v>
      </c>
      <c r="L3">
        <f>VLOOKUP(B3,[2]Sheet1!$A$5:$E$52,3,FALSE)</f>
        <v>0</v>
      </c>
      <c r="M3">
        <f>VLOOKUP(B3,[1]Worksheet!$B$3:$L$50,8,FALSE)</f>
        <v>101</v>
      </c>
      <c r="N3">
        <f>VLOOKUP(B3,[2]Sheet1!$A$5:$E$52,4,FALSE)</f>
        <v>0</v>
      </c>
      <c r="O3" s="6">
        <f>VLOOKUP(B3,[1]Worksheet!$B$3:$L$50,10,FALSE)</f>
        <v>79</v>
      </c>
      <c r="P3">
        <f>VLOOKUP(B3,[2]Sheet1!$A$5:$E$52,5,FALSE)</f>
        <v>0</v>
      </c>
    </row>
    <row r="4" spans="1:16" x14ac:dyDescent="0.3">
      <c r="A4">
        <f t="shared" si="0"/>
        <v>3</v>
      </c>
      <c r="B4">
        <v>311024</v>
      </c>
      <c r="C4">
        <v>1111</v>
      </c>
      <c r="D4" t="s">
        <v>53</v>
      </c>
      <c r="E4" t="s">
        <v>58</v>
      </c>
      <c r="F4" s="2">
        <f>VLOOKUP(B4,[1]Worksheet!$B$3:$M$50,12,FALSE)</f>
        <v>444</v>
      </c>
      <c r="G4" s="2">
        <f t="shared" si="2"/>
        <v>25</v>
      </c>
      <c r="H4">
        <f t="shared" si="1"/>
        <v>5.6</v>
      </c>
      <c r="I4" s="2">
        <f>VLOOKUP(B4,[1]Worksheet!$B$3:$E$50,4,FALSE)</f>
        <v>174</v>
      </c>
      <c r="J4">
        <f>VLOOKUP(B4,[2]Sheet1!$A$5:$E$52,2,FALSE)</f>
        <v>25</v>
      </c>
      <c r="K4" s="2">
        <f>VLOOKUP(B4,[1]Worksheet!$B$3:$L$50,6,FALSE)</f>
        <v>112</v>
      </c>
      <c r="L4">
        <f>VLOOKUP(B4,[2]Sheet1!$A$5:$E$52,3,FALSE)</f>
        <v>0</v>
      </c>
      <c r="M4">
        <f>VLOOKUP(B4,[1]Worksheet!$B$3:$L$50,8,FALSE)</f>
        <v>96</v>
      </c>
      <c r="N4">
        <f>VLOOKUP(B4,[2]Sheet1!$A$5:$E$52,4,FALSE)</f>
        <v>0</v>
      </c>
      <c r="O4" s="6">
        <f>VLOOKUP(B4,[1]Worksheet!$B$3:$L$50,10,FALSE)</f>
        <v>62</v>
      </c>
      <c r="P4">
        <f>VLOOKUP(B4,[2]Sheet1!$A$5:$E$52,5,FALSE)</f>
        <v>0</v>
      </c>
    </row>
    <row r="5" spans="1:16" x14ac:dyDescent="0.3">
      <c r="A5">
        <f t="shared" si="0"/>
        <v>4</v>
      </c>
      <c r="B5">
        <v>311025</v>
      </c>
      <c r="C5">
        <v>5551</v>
      </c>
      <c r="D5" t="s">
        <v>3</v>
      </c>
      <c r="E5" t="s">
        <v>58</v>
      </c>
      <c r="F5" s="2">
        <f>VLOOKUP(B5,[1]Worksheet!$B$3:$M$50,12,FALSE)</f>
        <v>437</v>
      </c>
      <c r="G5" s="2">
        <f t="shared" si="2"/>
        <v>10</v>
      </c>
      <c r="H5">
        <f t="shared" si="1"/>
        <v>2.2999999999999998</v>
      </c>
      <c r="I5" s="2">
        <f>VLOOKUP(B5,[1]Worksheet!$B$3:$E$50,4,FALSE)</f>
        <v>137</v>
      </c>
      <c r="J5">
        <f>VLOOKUP(B5,[2]Sheet1!$A$5:$E$52,2,FALSE)</f>
        <v>10</v>
      </c>
      <c r="K5" s="2">
        <f>VLOOKUP(B5,[1]Worksheet!$B$3:$L$50,6,FALSE)</f>
        <v>124</v>
      </c>
      <c r="L5">
        <f>VLOOKUP(B5,[2]Sheet1!$A$5:$E$52,3,FALSE)</f>
        <v>0</v>
      </c>
      <c r="M5">
        <f>VLOOKUP(B5,[1]Worksheet!$B$3:$L$50,8,FALSE)</f>
        <v>104</v>
      </c>
      <c r="N5">
        <f>VLOOKUP(B5,[2]Sheet1!$A$5:$E$52,4,FALSE)</f>
        <v>0</v>
      </c>
      <c r="O5" s="6">
        <f>VLOOKUP(B5,[1]Worksheet!$B$3:$L$50,10,FALSE)</f>
        <v>72</v>
      </c>
      <c r="P5">
        <f>VLOOKUP(B5,[2]Sheet1!$A$5:$E$52,5,FALSE)</f>
        <v>0</v>
      </c>
    </row>
    <row r="6" spans="1:16" x14ac:dyDescent="0.3">
      <c r="A6">
        <f t="shared" si="0"/>
        <v>5</v>
      </c>
      <c r="B6">
        <v>311003</v>
      </c>
      <c r="C6">
        <v>3333</v>
      </c>
      <c r="D6" t="s">
        <v>7</v>
      </c>
      <c r="E6" t="s">
        <v>58</v>
      </c>
      <c r="F6" s="2">
        <f>VLOOKUP(B6,[1]Worksheet!$B$3:$M$50,12,FALSE)</f>
        <v>326</v>
      </c>
      <c r="G6" s="2">
        <f t="shared" si="2"/>
        <v>8</v>
      </c>
      <c r="H6">
        <f t="shared" si="1"/>
        <v>2.5</v>
      </c>
      <c r="I6" s="2">
        <f>VLOOKUP(B6,[1]Worksheet!$B$3:$E$50,4,FALSE)</f>
        <v>133</v>
      </c>
      <c r="J6">
        <f>VLOOKUP(B6,[2]Sheet1!$A$5:$E$52,2,FALSE)</f>
        <v>8</v>
      </c>
      <c r="K6" s="2">
        <f>VLOOKUP(B6,[1]Worksheet!$B$3:$L$50,6,FALSE)</f>
        <v>100</v>
      </c>
      <c r="L6">
        <f>VLOOKUP(B6,[2]Sheet1!$A$5:$E$52,3,FALSE)</f>
        <v>0</v>
      </c>
      <c r="M6">
        <f>VLOOKUP(B6,[1]Worksheet!$B$3:$L$50,8,FALSE)</f>
        <v>60</v>
      </c>
      <c r="N6">
        <f>VLOOKUP(B6,[2]Sheet1!$A$5:$E$52,4,FALSE)</f>
        <v>0</v>
      </c>
      <c r="O6" s="6">
        <f>VLOOKUP(B6,[1]Worksheet!$B$3:$L$50,10,FALSE)</f>
        <v>33</v>
      </c>
      <c r="P6">
        <f>VLOOKUP(B6,[2]Sheet1!$A$5:$E$52,5,FALSE)</f>
        <v>0</v>
      </c>
    </row>
    <row r="7" spans="1:16" x14ac:dyDescent="0.3">
      <c r="A7">
        <f t="shared" si="0"/>
        <v>6</v>
      </c>
      <c r="B7">
        <v>311028</v>
      </c>
      <c r="C7">
        <v>6661</v>
      </c>
      <c r="D7" t="s">
        <v>8</v>
      </c>
      <c r="E7" t="s">
        <v>58</v>
      </c>
      <c r="F7" s="2">
        <f>VLOOKUP(B7,[1]Worksheet!$B$3:$M$50,12,FALSE)</f>
        <v>305</v>
      </c>
      <c r="G7" s="2">
        <f t="shared" si="2"/>
        <v>10</v>
      </c>
      <c r="H7">
        <f t="shared" si="1"/>
        <v>3.3</v>
      </c>
      <c r="I7" s="2">
        <f>VLOOKUP(B7,[1]Worksheet!$B$3:$E$50,4,FALSE)</f>
        <v>69</v>
      </c>
      <c r="J7">
        <f>VLOOKUP(B7,[2]Sheet1!$A$5:$E$52,2,FALSE)</f>
        <v>10</v>
      </c>
      <c r="K7" s="2">
        <f>VLOOKUP(B7,[1]Worksheet!$B$3:$L$50,6,FALSE)</f>
        <v>87</v>
      </c>
      <c r="L7">
        <f>VLOOKUP(B7,[2]Sheet1!$A$5:$E$52,3,FALSE)</f>
        <v>0</v>
      </c>
      <c r="M7">
        <f>VLOOKUP(B7,[1]Worksheet!$B$3:$L$50,8,FALSE)</f>
        <v>93</v>
      </c>
      <c r="N7">
        <f>VLOOKUP(B7,[2]Sheet1!$A$5:$E$52,4,FALSE)</f>
        <v>0</v>
      </c>
      <c r="O7" s="6">
        <f>VLOOKUP(B7,[1]Worksheet!$B$3:$L$50,10,FALSE)</f>
        <v>56</v>
      </c>
      <c r="P7">
        <f>VLOOKUP(B7,[2]Sheet1!$A$5:$E$52,5,FALSE)</f>
        <v>0</v>
      </c>
    </row>
    <row r="8" spans="1:16" x14ac:dyDescent="0.3">
      <c r="A8">
        <f t="shared" si="0"/>
        <v>7</v>
      </c>
      <c r="B8">
        <v>311042</v>
      </c>
      <c r="C8">
        <v>6670</v>
      </c>
      <c r="D8" t="s">
        <v>10</v>
      </c>
      <c r="E8" t="s">
        <v>58</v>
      </c>
      <c r="F8" s="2">
        <f>VLOOKUP(B8,[1]Worksheet!$B$3:$M$50,12,FALSE)</f>
        <v>262</v>
      </c>
      <c r="G8" s="2">
        <f t="shared" si="2"/>
        <v>8</v>
      </c>
      <c r="H8">
        <f t="shared" si="1"/>
        <v>3.1</v>
      </c>
      <c r="I8" s="2">
        <f>VLOOKUP(B8,[1]Worksheet!$B$3:$E$50,4,FALSE)</f>
        <v>48</v>
      </c>
      <c r="J8">
        <f>VLOOKUP(B8,[2]Sheet1!$A$5:$E$52,2,FALSE)</f>
        <v>8</v>
      </c>
      <c r="K8" s="2">
        <f>VLOOKUP(B8,[1]Worksheet!$B$3:$L$50,6,FALSE)</f>
        <v>96</v>
      </c>
      <c r="L8">
        <f>VLOOKUP(B8,[2]Sheet1!$A$5:$E$52,3,FALSE)</f>
        <v>0</v>
      </c>
      <c r="M8">
        <f>VLOOKUP(B8,[1]Worksheet!$B$3:$L$50,8,FALSE)</f>
        <v>65</v>
      </c>
      <c r="N8">
        <f>VLOOKUP(B8,[2]Sheet1!$A$5:$E$52,4,FALSE)</f>
        <v>0</v>
      </c>
      <c r="O8" s="6">
        <f>VLOOKUP(B8,[1]Worksheet!$B$3:$L$50,10,FALSE)</f>
        <v>53</v>
      </c>
      <c r="P8">
        <f>VLOOKUP(B8,[2]Sheet1!$A$5:$E$52,5,FALSE)</f>
        <v>0</v>
      </c>
    </row>
    <row r="9" spans="1:16" x14ac:dyDescent="0.3">
      <c r="A9">
        <f t="shared" si="0"/>
        <v>8</v>
      </c>
      <c r="B9">
        <v>311021</v>
      </c>
      <c r="C9">
        <v>3337</v>
      </c>
      <c r="D9" t="s">
        <v>4</v>
      </c>
      <c r="E9" t="s">
        <v>58</v>
      </c>
      <c r="F9" s="2">
        <f>VLOOKUP(B9,[1]Worksheet!$B$3:$M$50,12,FALSE)</f>
        <v>252</v>
      </c>
      <c r="G9" s="2">
        <f t="shared" si="2"/>
        <v>4</v>
      </c>
      <c r="H9">
        <f t="shared" si="1"/>
        <v>1.6</v>
      </c>
      <c r="I9" s="2">
        <f>VLOOKUP(B9,[1]Worksheet!$B$3:$E$50,4,FALSE)</f>
        <v>97</v>
      </c>
      <c r="J9">
        <f>VLOOKUP(B9,[2]Sheet1!$A$5:$E$52,2,FALSE)</f>
        <v>4</v>
      </c>
      <c r="K9" s="2">
        <f>VLOOKUP(B9,[1]Worksheet!$B$3:$L$50,6,FALSE)</f>
        <v>62</v>
      </c>
      <c r="L9">
        <f>VLOOKUP(B9,[2]Sheet1!$A$5:$E$52,3,FALSE)</f>
        <v>0</v>
      </c>
      <c r="M9">
        <f>VLOOKUP(B9,[1]Worksheet!$B$3:$L$50,8,FALSE)</f>
        <v>45</v>
      </c>
      <c r="N9">
        <f>VLOOKUP(B9,[2]Sheet1!$A$5:$E$52,4,FALSE)</f>
        <v>0</v>
      </c>
      <c r="O9" s="6">
        <f>VLOOKUP(B9,[1]Worksheet!$B$3:$L$50,10,FALSE)</f>
        <v>48</v>
      </c>
      <c r="P9">
        <f>VLOOKUP(B9,[2]Sheet1!$A$5:$E$52,5,FALSE)</f>
        <v>0</v>
      </c>
    </row>
    <row r="10" spans="1:16" x14ac:dyDescent="0.3">
      <c r="A10">
        <f t="shared" si="0"/>
        <v>9</v>
      </c>
      <c r="B10">
        <v>311006</v>
      </c>
      <c r="C10">
        <v>3336</v>
      </c>
      <c r="D10" t="s">
        <v>13</v>
      </c>
      <c r="E10" t="s">
        <v>58</v>
      </c>
      <c r="F10" s="2">
        <f>VLOOKUP(B10,[1]Worksheet!$B$3:$M$50,12,FALSE)</f>
        <v>229</v>
      </c>
      <c r="G10" s="2">
        <f t="shared" si="2"/>
        <v>8</v>
      </c>
      <c r="H10">
        <f t="shared" si="1"/>
        <v>3.5</v>
      </c>
      <c r="I10" s="2">
        <f>VLOOKUP(B10,[1]Worksheet!$B$3:$E$50,4,FALSE)</f>
        <v>76</v>
      </c>
      <c r="J10">
        <f>VLOOKUP(B10,[2]Sheet1!$A$5:$E$52,2,FALSE)</f>
        <v>8</v>
      </c>
      <c r="K10" s="2">
        <f>VLOOKUP(B10,[1]Worksheet!$B$3:$L$50,6,FALSE)</f>
        <v>58</v>
      </c>
      <c r="L10">
        <f>VLOOKUP(B10,[2]Sheet1!$A$5:$E$52,3,FALSE)</f>
        <v>0</v>
      </c>
      <c r="M10">
        <f>VLOOKUP(B10,[1]Worksheet!$B$3:$L$50,8,FALSE)</f>
        <v>52</v>
      </c>
      <c r="N10">
        <f>VLOOKUP(B10,[2]Sheet1!$A$5:$E$52,4,FALSE)</f>
        <v>0</v>
      </c>
      <c r="O10" s="6">
        <f>VLOOKUP(B10,[1]Worksheet!$B$3:$L$50,10,FALSE)</f>
        <v>43</v>
      </c>
      <c r="P10">
        <f>VLOOKUP(B10,[2]Sheet1!$A$5:$E$52,5,FALSE)</f>
        <v>0</v>
      </c>
    </row>
    <row r="11" spans="1:16" x14ac:dyDescent="0.3">
      <c r="A11">
        <f t="shared" si="0"/>
        <v>10</v>
      </c>
      <c r="B11">
        <v>311026</v>
      </c>
      <c r="C11">
        <v>5552</v>
      </c>
      <c r="D11" t="s">
        <v>9</v>
      </c>
      <c r="E11" t="s">
        <v>58</v>
      </c>
      <c r="F11" s="2">
        <f>VLOOKUP(B11,[1]Worksheet!$B$3:$M$50,12,FALSE)</f>
        <v>216</v>
      </c>
      <c r="G11" s="2">
        <f t="shared" si="2"/>
        <v>10</v>
      </c>
      <c r="H11">
        <f t="shared" si="1"/>
        <v>4.5999999999999996</v>
      </c>
      <c r="I11" s="2">
        <f>VLOOKUP(B11,[1]Worksheet!$B$3:$E$50,4,FALSE)</f>
        <v>73</v>
      </c>
      <c r="J11">
        <f>VLOOKUP(B11,[2]Sheet1!$A$5:$E$52,2,FALSE)</f>
        <v>10</v>
      </c>
      <c r="K11" s="2">
        <f>VLOOKUP(B11,[1]Worksheet!$B$3:$L$50,6,FALSE)</f>
        <v>57</v>
      </c>
      <c r="L11">
        <f>VLOOKUP(B11,[2]Sheet1!$A$5:$E$52,3,FALSE)</f>
        <v>0</v>
      </c>
      <c r="M11">
        <f>VLOOKUP(B11,[1]Worksheet!$B$3:$L$50,8,FALSE)</f>
        <v>48</v>
      </c>
      <c r="N11">
        <f>VLOOKUP(B11,[2]Sheet1!$A$5:$E$52,4,FALSE)</f>
        <v>0</v>
      </c>
      <c r="O11" s="6">
        <f>VLOOKUP(B11,[1]Worksheet!$B$3:$L$50,10,FALSE)</f>
        <v>38</v>
      </c>
      <c r="P11">
        <f>VLOOKUP(B11,[2]Sheet1!$A$5:$E$52,5,FALSE)</f>
        <v>0</v>
      </c>
    </row>
    <row r="12" spans="1:16" x14ac:dyDescent="0.3">
      <c r="A12">
        <f t="shared" si="0"/>
        <v>11</v>
      </c>
      <c r="B12">
        <v>311019</v>
      </c>
      <c r="C12">
        <v>8882</v>
      </c>
      <c r="D12" t="s">
        <v>2</v>
      </c>
      <c r="E12" t="s">
        <v>58</v>
      </c>
      <c r="F12" s="2">
        <f>VLOOKUP(B12,[1]Worksheet!$B$3:$M$50,12,FALSE)</f>
        <v>206</v>
      </c>
      <c r="G12" s="2">
        <f t="shared" si="2"/>
        <v>2</v>
      </c>
      <c r="H12">
        <f t="shared" si="1"/>
        <v>1</v>
      </c>
      <c r="I12" s="2">
        <f>VLOOKUP(B12,[1]Worksheet!$B$3:$E$50,4,FALSE)</f>
        <v>55</v>
      </c>
      <c r="J12">
        <f>VLOOKUP(B12,[2]Sheet1!$A$5:$E$52,2,FALSE)</f>
        <v>2</v>
      </c>
      <c r="K12" s="2">
        <f>VLOOKUP(B12,[1]Worksheet!$B$3:$L$50,6,FALSE)</f>
        <v>87</v>
      </c>
      <c r="L12">
        <f>VLOOKUP(B12,[2]Sheet1!$A$5:$E$52,3,FALSE)</f>
        <v>0</v>
      </c>
      <c r="M12">
        <f>VLOOKUP(B12,[1]Worksheet!$B$3:$L$50,8,FALSE)</f>
        <v>29</v>
      </c>
      <c r="N12">
        <f>VLOOKUP(B12,[2]Sheet1!$A$5:$E$52,4,FALSE)</f>
        <v>0</v>
      </c>
      <c r="O12" s="6">
        <f>VLOOKUP(B12,[1]Worksheet!$B$3:$L$50,10,FALSE)</f>
        <v>35</v>
      </c>
      <c r="P12">
        <f>VLOOKUP(B12,[2]Sheet1!$A$5:$E$52,5,FALSE)</f>
        <v>0</v>
      </c>
    </row>
    <row r="13" spans="1:16" x14ac:dyDescent="0.3">
      <c r="A13">
        <f t="shared" si="0"/>
        <v>12</v>
      </c>
      <c r="B13">
        <v>311022</v>
      </c>
      <c r="C13">
        <v>8884</v>
      </c>
      <c r="D13" t="s">
        <v>0</v>
      </c>
      <c r="E13" t="s">
        <v>58</v>
      </c>
      <c r="F13" s="2">
        <f>VLOOKUP(B13,[1]Worksheet!$B$3:$M$50,12,FALSE)</f>
        <v>176</v>
      </c>
      <c r="G13" s="2">
        <f t="shared" si="2"/>
        <v>2</v>
      </c>
      <c r="H13">
        <f t="shared" si="1"/>
        <v>1.1000000000000001</v>
      </c>
      <c r="I13" s="2">
        <f>VLOOKUP(B13,[1]Worksheet!$B$3:$E$50,4,FALSE)</f>
        <v>87</v>
      </c>
      <c r="J13">
        <f>VLOOKUP(B13,[2]Sheet1!$A$5:$E$52,2,FALSE)</f>
        <v>2</v>
      </c>
      <c r="K13" s="2">
        <f>VLOOKUP(B13,[1]Worksheet!$B$3:$L$50,6,FALSE)</f>
        <v>33</v>
      </c>
      <c r="L13">
        <f>VLOOKUP(B13,[2]Sheet1!$A$5:$E$52,3,FALSE)</f>
        <v>0</v>
      </c>
      <c r="M13">
        <f>VLOOKUP(B13,[1]Worksheet!$B$3:$L$50,8,FALSE)</f>
        <v>37</v>
      </c>
      <c r="N13">
        <f>VLOOKUP(B13,[2]Sheet1!$A$5:$E$52,4,FALSE)</f>
        <v>0</v>
      </c>
      <c r="O13" s="6">
        <f>VLOOKUP(B13,[1]Worksheet!$B$3:$L$50,10,FALSE)</f>
        <v>19</v>
      </c>
      <c r="P13">
        <f>VLOOKUP(B13,[2]Sheet1!$A$5:$E$52,5,FALSE)</f>
        <v>0</v>
      </c>
    </row>
    <row r="14" spans="1:16" x14ac:dyDescent="0.3">
      <c r="A14">
        <f t="shared" si="0"/>
        <v>13</v>
      </c>
      <c r="B14">
        <v>311001</v>
      </c>
      <c r="C14">
        <v>3331</v>
      </c>
      <c r="D14" t="s">
        <v>20</v>
      </c>
      <c r="E14" t="s">
        <v>58</v>
      </c>
      <c r="F14" s="2">
        <f>VLOOKUP(B14,[1]Worksheet!$B$3:$M$50,12,FALSE)</f>
        <v>168</v>
      </c>
      <c r="G14" s="2">
        <f t="shared" si="2"/>
        <v>8</v>
      </c>
      <c r="H14">
        <f t="shared" si="1"/>
        <v>4.8</v>
      </c>
      <c r="I14" s="2">
        <f>VLOOKUP(B14,[1]Worksheet!$B$3:$E$50,4,FALSE)</f>
        <v>57</v>
      </c>
      <c r="J14">
        <f>VLOOKUP(B14,[2]Sheet1!$A$5:$E$52,2,FALSE)</f>
        <v>8</v>
      </c>
      <c r="K14" s="2">
        <f>VLOOKUP(B14,[1]Worksheet!$B$3:$L$50,6,FALSE)</f>
        <v>44</v>
      </c>
      <c r="L14">
        <f>VLOOKUP(B14,[2]Sheet1!$A$5:$E$52,3,FALSE)</f>
        <v>0</v>
      </c>
      <c r="M14">
        <f>VLOOKUP(B14,[1]Worksheet!$B$3:$L$50,8,FALSE)</f>
        <v>34</v>
      </c>
      <c r="N14">
        <f>VLOOKUP(B14,[2]Sheet1!$A$5:$E$52,4,FALSE)</f>
        <v>0</v>
      </c>
      <c r="O14" s="6">
        <f>VLOOKUP(B14,[1]Worksheet!$B$3:$L$50,10,FALSE)</f>
        <v>33</v>
      </c>
      <c r="P14">
        <f>VLOOKUP(B14,[2]Sheet1!$A$5:$E$52,5,FALSE)</f>
        <v>0</v>
      </c>
    </row>
    <row r="15" spans="1:16" x14ac:dyDescent="0.3">
      <c r="A15">
        <f t="shared" si="0"/>
        <v>14</v>
      </c>
      <c r="B15">
        <v>311033</v>
      </c>
      <c r="C15">
        <v>2227</v>
      </c>
      <c r="D15" t="s">
        <v>11</v>
      </c>
      <c r="E15" t="s">
        <v>58</v>
      </c>
      <c r="F15" s="2">
        <f>VLOOKUP(B15,[1]Worksheet!$B$3:$M$50,12,FALSE)</f>
        <v>158</v>
      </c>
      <c r="G15" s="2">
        <f t="shared" si="2"/>
        <v>4</v>
      </c>
      <c r="H15">
        <f t="shared" si="1"/>
        <v>2.5</v>
      </c>
      <c r="I15" s="2">
        <f>VLOOKUP(B15,[1]Worksheet!$B$3:$E$50,4,FALSE)</f>
        <v>74</v>
      </c>
      <c r="J15">
        <f>VLOOKUP(B15,[2]Sheet1!$A$5:$E$52,2,FALSE)</f>
        <v>4</v>
      </c>
      <c r="K15" s="2">
        <f>VLOOKUP(B15,[1]Worksheet!$B$3:$L$50,6,FALSE)</f>
        <v>37</v>
      </c>
      <c r="L15">
        <f>VLOOKUP(B15,[2]Sheet1!$A$5:$E$52,3,FALSE)</f>
        <v>0</v>
      </c>
      <c r="M15">
        <f>VLOOKUP(B15,[1]Worksheet!$B$3:$L$50,8,FALSE)</f>
        <v>37</v>
      </c>
      <c r="N15">
        <f>VLOOKUP(B15,[2]Sheet1!$A$5:$E$52,4,FALSE)</f>
        <v>0</v>
      </c>
      <c r="O15" s="6">
        <f>VLOOKUP(B15,[1]Worksheet!$B$3:$L$50,10,FALSE)</f>
        <v>10</v>
      </c>
      <c r="P15">
        <f>VLOOKUP(B15,[2]Sheet1!$A$5:$E$52,5,FALSE)</f>
        <v>0</v>
      </c>
    </row>
    <row r="16" spans="1:16" x14ac:dyDescent="0.3">
      <c r="A16">
        <f t="shared" si="0"/>
        <v>15</v>
      </c>
      <c r="B16">
        <v>311017</v>
      </c>
      <c r="C16">
        <v>4444</v>
      </c>
      <c r="D16" t="s">
        <v>15</v>
      </c>
      <c r="E16" t="s">
        <v>58</v>
      </c>
      <c r="F16" s="2">
        <f>VLOOKUP(B16,[1]Worksheet!$B$3:$M$50,12,FALSE)</f>
        <v>151</v>
      </c>
      <c r="G16" s="2">
        <f t="shared" si="2"/>
        <v>7</v>
      </c>
      <c r="H16">
        <f t="shared" si="1"/>
        <v>4.5999999999999996</v>
      </c>
      <c r="I16" s="2">
        <f>VLOOKUP(B16,[1]Worksheet!$B$3:$E$50,4,FALSE)</f>
        <v>42</v>
      </c>
      <c r="J16">
        <f>VLOOKUP(B16,[2]Sheet1!$A$5:$E$52,2,FALSE)</f>
        <v>7</v>
      </c>
      <c r="K16" s="2">
        <f>VLOOKUP(B16,[1]Worksheet!$B$3:$L$50,6,FALSE)</f>
        <v>40</v>
      </c>
      <c r="L16">
        <f>VLOOKUP(B16,[2]Sheet1!$A$5:$E$52,3,FALSE)</f>
        <v>0</v>
      </c>
      <c r="M16">
        <f>VLOOKUP(B16,[1]Worksheet!$B$3:$L$50,8,FALSE)</f>
        <v>41</v>
      </c>
      <c r="N16">
        <f>VLOOKUP(B16,[2]Sheet1!$A$5:$E$52,4,FALSE)</f>
        <v>0</v>
      </c>
      <c r="O16" s="6">
        <f>VLOOKUP(B16,[1]Worksheet!$B$3:$L$50,10,FALSE)</f>
        <v>28</v>
      </c>
      <c r="P16">
        <f>VLOOKUP(B16,[2]Sheet1!$A$5:$E$52,5,FALSE)</f>
        <v>0</v>
      </c>
    </row>
    <row r="17" spans="1:16" x14ac:dyDescent="0.3">
      <c r="A17">
        <f t="shared" si="0"/>
        <v>16</v>
      </c>
      <c r="B17">
        <v>311040</v>
      </c>
      <c r="C17">
        <v>2285</v>
      </c>
      <c r="D17" t="s">
        <v>6</v>
      </c>
      <c r="E17" t="s">
        <v>58</v>
      </c>
      <c r="F17" s="2">
        <f>VLOOKUP(B17,[1]Worksheet!$B$3:$M$50,12,FALSE)</f>
        <v>147</v>
      </c>
      <c r="G17" s="2">
        <f t="shared" si="2"/>
        <v>4</v>
      </c>
      <c r="H17">
        <f t="shared" si="1"/>
        <v>2.7</v>
      </c>
      <c r="I17" s="2">
        <f>VLOOKUP(B17,[1]Worksheet!$B$3:$E$50,4,FALSE)</f>
        <v>43</v>
      </c>
      <c r="J17">
        <f>VLOOKUP(B17,[2]Sheet1!$A$5:$E$52,2,FALSE)</f>
        <v>4</v>
      </c>
      <c r="K17" s="2">
        <f>VLOOKUP(B17,[1]Worksheet!$B$3:$L$50,6,FALSE)</f>
        <v>39</v>
      </c>
      <c r="L17">
        <f>VLOOKUP(B17,[2]Sheet1!$A$5:$E$52,3,FALSE)</f>
        <v>0</v>
      </c>
      <c r="M17">
        <f>VLOOKUP(B17,[1]Worksheet!$B$3:$L$50,8,FALSE)</f>
        <v>33</v>
      </c>
      <c r="N17">
        <f>VLOOKUP(B17,[2]Sheet1!$A$5:$E$52,4,FALSE)</f>
        <v>0</v>
      </c>
      <c r="O17" s="6">
        <f>VLOOKUP(B17,[1]Worksheet!$B$3:$L$50,10,FALSE)</f>
        <v>32</v>
      </c>
      <c r="P17">
        <f>VLOOKUP(B17,[2]Sheet1!$A$5:$E$52,5,FALSE)</f>
        <v>0</v>
      </c>
    </row>
    <row r="18" spans="1:16" x14ac:dyDescent="0.3">
      <c r="A18">
        <f t="shared" si="0"/>
        <v>17</v>
      </c>
      <c r="B18">
        <v>311007</v>
      </c>
      <c r="C18">
        <v>4441</v>
      </c>
      <c r="D18" t="s">
        <v>23</v>
      </c>
      <c r="E18" t="s">
        <v>58</v>
      </c>
      <c r="F18" s="2">
        <f>VLOOKUP(B18,[1]Worksheet!$B$3:$M$50,12,FALSE)</f>
        <v>145</v>
      </c>
      <c r="G18" s="2">
        <f t="shared" si="2"/>
        <v>13</v>
      </c>
      <c r="H18">
        <f t="shared" si="1"/>
        <v>9</v>
      </c>
      <c r="I18" s="2">
        <f>VLOOKUP(B18,[1]Worksheet!$B$3:$E$50,4,FALSE)</f>
        <v>40</v>
      </c>
      <c r="J18">
        <f>VLOOKUP(B18,[2]Sheet1!$A$5:$E$52,2,FALSE)</f>
        <v>13</v>
      </c>
      <c r="K18" s="2">
        <f>VLOOKUP(B18,[1]Worksheet!$B$3:$L$50,6,FALSE)</f>
        <v>33</v>
      </c>
      <c r="L18">
        <f>VLOOKUP(B18,[2]Sheet1!$A$5:$E$52,3,FALSE)</f>
        <v>0</v>
      </c>
      <c r="M18">
        <f>VLOOKUP(B18,[1]Worksheet!$B$3:$L$50,8,FALSE)</f>
        <v>34</v>
      </c>
      <c r="N18">
        <f>VLOOKUP(B18,[2]Sheet1!$A$5:$E$52,4,FALSE)</f>
        <v>0</v>
      </c>
      <c r="O18" s="6">
        <f>VLOOKUP(B18,[1]Worksheet!$B$3:$L$50,10,FALSE)</f>
        <v>38</v>
      </c>
      <c r="P18">
        <f>VLOOKUP(B18,[2]Sheet1!$A$5:$E$52,5,FALSE)</f>
        <v>0</v>
      </c>
    </row>
    <row r="19" spans="1:16" x14ac:dyDescent="0.3">
      <c r="A19">
        <f t="shared" si="0"/>
        <v>18</v>
      </c>
      <c r="B19">
        <v>311002</v>
      </c>
      <c r="C19">
        <v>3332</v>
      </c>
      <c r="D19" t="s">
        <v>21</v>
      </c>
      <c r="E19" t="s">
        <v>58</v>
      </c>
      <c r="F19" s="2">
        <f>VLOOKUP(B19,[1]Worksheet!$B$3:$M$50,12,FALSE)</f>
        <v>136</v>
      </c>
      <c r="G19" s="2">
        <f t="shared" si="2"/>
        <v>8</v>
      </c>
      <c r="H19">
        <f t="shared" si="1"/>
        <v>5.9</v>
      </c>
      <c r="I19" s="2">
        <f>VLOOKUP(B19,[1]Worksheet!$B$3:$E$50,4,FALSE)</f>
        <v>35</v>
      </c>
      <c r="J19">
        <f>VLOOKUP(B19,[2]Sheet1!$A$5:$E$52,2,FALSE)</f>
        <v>8</v>
      </c>
      <c r="K19" s="2">
        <f>VLOOKUP(B19,[1]Worksheet!$B$3:$L$50,6,FALSE)</f>
        <v>36</v>
      </c>
      <c r="L19">
        <f>VLOOKUP(B19,[2]Sheet1!$A$5:$E$52,3,FALSE)</f>
        <v>0</v>
      </c>
      <c r="M19">
        <f>VLOOKUP(B19,[1]Worksheet!$B$3:$L$50,8,FALSE)</f>
        <v>38</v>
      </c>
      <c r="N19">
        <f>VLOOKUP(B19,[2]Sheet1!$A$5:$E$52,4,FALSE)</f>
        <v>0</v>
      </c>
      <c r="O19" s="6">
        <f>VLOOKUP(B19,[1]Worksheet!$B$3:$L$50,10,FALSE)</f>
        <v>27</v>
      </c>
      <c r="P19">
        <f>VLOOKUP(B19,[2]Sheet1!$A$5:$E$52,5,FALSE)</f>
        <v>0</v>
      </c>
    </row>
    <row r="20" spans="1:16" x14ac:dyDescent="0.3">
      <c r="A20">
        <f t="shared" si="0"/>
        <v>19</v>
      </c>
      <c r="B20">
        <v>311004</v>
      </c>
      <c r="C20">
        <v>3334</v>
      </c>
      <c r="D20" t="s">
        <v>26</v>
      </c>
      <c r="E20" t="s">
        <v>58</v>
      </c>
      <c r="F20" s="2">
        <f>VLOOKUP(B20,[1]Worksheet!$B$3:$M$50,12,FALSE)</f>
        <v>129</v>
      </c>
      <c r="G20" s="2">
        <f t="shared" si="2"/>
        <v>8</v>
      </c>
      <c r="H20">
        <f t="shared" si="1"/>
        <v>6.2</v>
      </c>
      <c r="I20" s="2">
        <f>VLOOKUP(B20,[1]Worksheet!$B$3:$E$50,4,FALSE)</f>
        <v>28</v>
      </c>
      <c r="J20">
        <f>VLOOKUP(B20,[2]Sheet1!$A$5:$E$52,2,FALSE)</f>
        <v>8</v>
      </c>
      <c r="K20" s="2">
        <f>VLOOKUP(B20,[1]Worksheet!$B$3:$L$50,6,FALSE)</f>
        <v>44</v>
      </c>
      <c r="L20">
        <f>VLOOKUP(B20,[2]Sheet1!$A$5:$E$52,3,FALSE)</f>
        <v>0</v>
      </c>
      <c r="M20">
        <f>VLOOKUP(B20,[1]Worksheet!$B$3:$L$50,8,FALSE)</f>
        <v>31</v>
      </c>
      <c r="N20">
        <f>VLOOKUP(B20,[2]Sheet1!$A$5:$E$52,4,FALSE)</f>
        <v>0</v>
      </c>
      <c r="O20" s="6">
        <f>VLOOKUP(B20,[1]Worksheet!$B$3:$L$50,10,FALSE)</f>
        <v>26</v>
      </c>
      <c r="P20">
        <f>VLOOKUP(B20,[2]Sheet1!$A$5:$E$52,5,FALSE)</f>
        <v>0</v>
      </c>
    </row>
    <row r="21" spans="1:16" x14ac:dyDescent="0.3">
      <c r="A21">
        <f t="shared" si="0"/>
        <v>20</v>
      </c>
      <c r="B21">
        <v>311005</v>
      </c>
      <c r="C21">
        <v>3335</v>
      </c>
      <c r="D21" t="s">
        <v>18</v>
      </c>
      <c r="E21" t="s">
        <v>58</v>
      </c>
      <c r="F21" s="2">
        <f>VLOOKUP(B21,[1]Worksheet!$B$3:$M$50,12,FALSE)</f>
        <v>123</v>
      </c>
      <c r="G21" s="2">
        <f t="shared" si="2"/>
        <v>8</v>
      </c>
      <c r="H21">
        <f t="shared" si="1"/>
        <v>6.5</v>
      </c>
      <c r="I21" s="2">
        <f>VLOOKUP(B21,[1]Worksheet!$B$3:$E$50,4,FALSE)</f>
        <v>37</v>
      </c>
      <c r="J21">
        <f>VLOOKUP(B21,[2]Sheet1!$A$5:$E$52,2,FALSE)</f>
        <v>8</v>
      </c>
      <c r="K21" s="2">
        <f>VLOOKUP(B21,[1]Worksheet!$B$3:$L$50,6,FALSE)</f>
        <v>37</v>
      </c>
      <c r="L21">
        <f>VLOOKUP(B21,[2]Sheet1!$A$5:$E$52,3,FALSE)</f>
        <v>0</v>
      </c>
      <c r="M21">
        <f>VLOOKUP(B21,[1]Worksheet!$B$3:$L$50,8,FALSE)</f>
        <v>32</v>
      </c>
      <c r="N21">
        <f>VLOOKUP(B21,[2]Sheet1!$A$5:$E$52,4,FALSE)</f>
        <v>0</v>
      </c>
      <c r="O21" s="6">
        <f>VLOOKUP(B21,[1]Worksheet!$B$3:$L$50,10,FALSE)</f>
        <v>17</v>
      </c>
      <c r="P21">
        <f>VLOOKUP(B21,[2]Sheet1!$A$5:$E$52,5,FALSE)</f>
        <v>0</v>
      </c>
    </row>
    <row r="22" spans="1:16" x14ac:dyDescent="0.3">
      <c r="A22">
        <f t="shared" si="0"/>
        <v>21</v>
      </c>
      <c r="B22">
        <v>311035</v>
      </c>
      <c r="C22">
        <v>5554</v>
      </c>
      <c r="D22" t="s">
        <v>14</v>
      </c>
      <c r="E22" t="s">
        <v>58</v>
      </c>
      <c r="F22" s="2">
        <f>VLOOKUP(B22,[1]Worksheet!$B$3:$M$50,12,FALSE)</f>
        <v>88</v>
      </c>
      <c r="G22" s="2">
        <f t="shared" si="2"/>
        <v>7</v>
      </c>
      <c r="H22">
        <f t="shared" si="1"/>
        <v>8</v>
      </c>
      <c r="I22" s="2">
        <f>VLOOKUP(B22,[1]Worksheet!$B$3:$E$50,4,FALSE)</f>
        <v>10</v>
      </c>
      <c r="J22">
        <f>VLOOKUP(B22,[2]Sheet1!$A$5:$E$52,2,FALSE)</f>
        <v>7</v>
      </c>
      <c r="K22" s="2">
        <f>VLOOKUP(B22,[1]Worksheet!$B$3:$L$50,6,FALSE)</f>
        <v>25</v>
      </c>
      <c r="L22">
        <f>VLOOKUP(B22,[2]Sheet1!$A$5:$E$52,3,FALSE)</f>
        <v>0</v>
      </c>
      <c r="M22">
        <f>VLOOKUP(B22,[1]Worksheet!$B$3:$L$50,8,FALSE)</f>
        <v>28</v>
      </c>
      <c r="N22">
        <f>VLOOKUP(B22,[2]Sheet1!$A$5:$E$52,4,FALSE)</f>
        <v>0</v>
      </c>
      <c r="O22" s="6">
        <f>VLOOKUP(B22,[1]Worksheet!$B$3:$L$50,10,FALSE)</f>
        <v>25</v>
      </c>
      <c r="P22">
        <f>VLOOKUP(B22,[2]Sheet1!$A$5:$E$52,5,FALSE)</f>
        <v>0</v>
      </c>
    </row>
    <row r="23" spans="1:16" x14ac:dyDescent="0.3">
      <c r="A23">
        <f t="shared" si="0"/>
        <v>22</v>
      </c>
      <c r="B23">
        <v>311032</v>
      </c>
      <c r="C23">
        <v>2223</v>
      </c>
      <c r="D23" t="s">
        <v>16</v>
      </c>
      <c r="E23" t="s">
        <v>58</v>
      </c>
      <c r="F23" s="2">
        <f>VLOOKUP(B23,[1]Worksheet!$B$3:$M$50,12,FALSE)</f>
        <v>88</v>
      </c>
      <c r="G23" s="2">
        <f t="shared" si="2"/>
        <v>7</v>
      </c>
      <c r="H23">
        <f t="shared" si="1"/>
        <v>8</v>
      </c>
      <c r="I23" s="2">
        <f>VLOOKUP(B23,[1]Worksheet!$B$3:$E$50,4,FALSE)</f>
        <v>23</v>
      </c>
      <c r="J23">
        <f>VLOOKUP(B23,[2]Sheet1!$A$5:$E$52,2,FALSE)</f>
        <v>7</v>
      </c>
      <c r="K23" s="2">
        <f>VLOOKUP(B23,[1]Worksheet!$B$3:$L$50,6,FALSE)</f>
        <v>23</v>
      </c>
      <c r="L23">
        <f>VLOOKUP(B23,[2]Sheet1!$A$5:$E$52,3,FALSE)</f>
        <v>0</v>
      </c>
      <c r="M23">
        <f>VLOOKUP(B23,[1]Worksheet!$B$3:$L$50,8,FALSE)</f>
        <v>26</v>
      </c>
      <c r="N23">
        <f>VLOOKUP(B23,[2]Sheet1!$A$5:$E$52,4,FALSE)</f>
        <v>0</v>
      </c>
      <c r="O23" s="6">
        <f>VLOOKUP(B23,[1]Worksheet!$B$3:$L$50,10,FALSE)</f>
        <v>16</v>
      </c>
      <c r="P23">
        <f>VLOOKUP(B23,[2]Sheet1!$A$5:$E$52,5,FALSE)</f>
        <v>0</v>
      </c>
    </row>
    <row r="24" spans="1:16" x14ac:dyDescent="0.3">
      <c r="A24">
        <f t="shared" si="0"/>
        <v>23</v>
      </c>
      <c r="B24">
        <v>311031</v>
      </c>
      <c r="C24">
        <v>2222</v>
      </c>
      <c r="D24" t="s">
        <v>55</v>
      </c>
      <c r="E24" t="s">
        <v>58</v>
      </c>
      <c r="F24" s="2">
        <f>VLOOKUP(B24,[1]Worksheet!$B$3:$M$50,12,FALSE)</f>
        <v>85</v>
      </c>
      <c r="G24" s="2">
        <f t="shared" si="2"/>
        <v>9</v>
      </c>
      <c r="H24">
        <f t="shared" si="1"/>
        <v>10.6</v>
      </c>
      <c r="I24" s="2">
        <f>VLOOKUP(B24,[1]Worksheet!$B$3:$E$50,4,FALSE)</f>
        <v>12</v>
      </c>
      <c r="J24">
        <f>VLOOKUP(B24,[2]Sheet1!$A$5:$E$52,2,FALSE)</f>
        <v>9</v>
      </c>
      <c r="K24" s="2">
        <f>VLOOKUP(B24,[1]Worksheet!$B$3:$L$50,6,FALSE)</f>
        <v>27</v>
      </c>
      <c r="L24">
        <f>VLOOKUP(B24,[2]Sheet1!$A$5:$E$52,3,FALSE)</f>
        <v>0</v>
      </c>
      <c r="M24">
        <f>VLOOKUP(B24,[1]Worksheet!$B$3:$L$50,8,FALSE)</f>
        <v>23</v>
      </c>
      <c r="N24">
        <f>VLOOKUP(B24,[2]Sheet1!$A$5:$E$52,4,FALSE)</f>
        <v>0</v>
      </c>
      <c r="O24" s="6">
        <f>VLOOKUP(B24,[1]Worksheet!$B$3:$L$50,10,FALSE)</f>
        <v>23</v>
      </c>
      <c r="P24">
        <f>VLOOKUP(B24,[2]Sheet1!$A$5:$E$52,5,FALSE)</f>
        <v>0</v>
      </c>
    </row>
    <row r="25" spans="1:16" x14ac:dyDescent="0.3">
      <c r="A25">
        <f t="shared" si="0"/>
        <v>24</v>
      </c>
      <c r="B25">
        <v>311008</v>
      </c>
      <c r="C25">
        <v>4442</v>
      </c>
      <c r="D25" t="s">
        <v>24</v>
      </c>
      <c r="E25" t="s">
        <v>58</v>
      </c>
      <c r="F25" s="2">
        <f>VLOOKUP(B25,[1]Worksheet!$B$3:$M$50,12,FALSE)</f>
        <v>84</v>
      </c>
      <c r="G25" s="2">
        <f t="shared" si="2"/>
        <v>14</v>
      </c>
      <c r="H25">
        <f t="shared" si="1"/>
        <v>16.7</v>
      </c>
      <c r="I25" s="2">
        <f>VLOOKUP(B25,[1]Worksheet!$B$3:$E$50,4,FALSE)</f>
        <v>11</v>
      </c>
      <c r="J25">
        <f>VLOOKUP(B25,[2]Sheet1!$A$5:$E$52,2,FALSE)</f>
        <v>11</v>
      </c>
      <c r="K25" s="2">
        <f>VLOOKUP(B25,[1]Worksheet!$B$3:$L$50,6,FALSE)</f>
        <v>34</v>
      </c>
      <c r="L25">
        <f>VLOOKUP(B25,[2]Sheet1!$A$5:$E$52,3,FALSE)</f>
        <v>3</v>
      </c>
      <c r="M25">
        <f>VLOOKUP(B25,[1]Worksheet!$B$3:$L$50,8,FALSE)</f>
        <v>20</v>
      </c>
      <c r="N25">
        <f>VLOOKUP(B25,[2]Sheet1!$A$5:$E$52,4,FALSE)</f>
        <v>0</v>
      </c>
      <c r="O25" s="6">
        <f>VLOOKUP(B25,[1]Worksheet!$B$3:$L$50,10,FALSE)</f>
        <v>19</v>
      </c>
      <c r="P25">
        <f>VLOOKUP(B25,[2]Sheet1!$A$5:$E$52,5,FALSE)</f>
        <v>0</v>
      </c>
    </row>
    <row r="26" spans="1:16" x14ac:dyDescent="0.3">
      <c r="A26">
        <f t="shared" si="0"/>
        <v>25</v>
      </c>
      <c r="B26">
        <v>311027</v>
      </c>
      <c r="C26">
        <v>5553</v>
      </c>
      <c r="D26" t="s">
        <v>54</v>
      </c>
      <c r="E26" t="s">
        <v>58</v>
      </c>
      <c r="F26" s="2">
        <f>VLOOKUP(B26,[1]Worksheet!$B$3:$M$50,12,FALSE)</f>
        <v>82</v>
      </c>
      <c r="G26" s="2">
        <f t="shared" si="2"/>
        <v>6</v>
      </c>
      <c r="H26">
        <f t="shared" si="1"/>
        <v>7.3</v>
      </c>
      <c r="I26" s="2">
        <f>VLOOKUP(B26,[1]Worksheet!$B$3:$E$50,4,FALSE)</f>
        <v>9</v>
      </c>
      <c r="J26">
        <f>VLOOKUP(B26,[2]Sheet1!$A$5:$E$52,2,FALSE)</f>
        <v>6</v>
      </c>
      <c r="K26" s="2">
        <f>VLOOKUP(B26,[1]Worksheet!$B$3:$L$50,6,FALSE)</f>
        <v>27</v>
      </c>
      <c r="L26">
        <f>VLOOKUP(B26,[2]Sheet1!$A$5:$E$52,3,FALSE)</f>
        <v>0</v>
      </c>
      <c r="M26">
        <f>VLOOKUP(B26,[1]Worksheet!$B$3:$L$50,8,FALSE)</f>
        <v>23</v>
      </c>
      <c r="N26">
        <f>VLOOKUP(B26,[2]Sheet1!$A$5:$E$52,4,FALSE)</f>
        <v>0</v>
      </c>
      <c r="O26" s="6">
        <f>VLOOKUP(B26,[1]Worksheet!$B$3:$L$50,10,FALSE)</f>
        <v>23</v>
      </c>
      <c r="P26">
        <f>VLOOKUP(B26,[2]Sheet1!$A$5:$E$52,5,FALSE)</f>
        <v>0</v>
      </c>
    </row>
    <row r="27" spans="1:16" x14ac:dyDescent="0.3">
      <c r="A27">
        <f t="shared" si="0"/>
        <v>26</v>
      </c>
      <c r="B27">
        <v>311048</v>
      </c>
      <c r="C27">
        <v>5503</v>
      </c>
      <c r="D27" t="s">
        <v>61</v>
      </c>
      <c r="E27" t="s">
        <v>62</v>
      </c>
      <c r="F27" s="2">
        <f>VLOOKUP(B27,[1]Worksheet!$B$3:$M$50,12,FALSE)</f>
        <v>56</v>
      </c>
      <c r="G27" s="2">
        <f t="shared" si="2"/>
        <v>4</v>
      </c>
      <c r="H27">
        <f t="shared" si="1"/>
        <v>7.1</v>
      </c>
      <c r="I27" s="2">
        <f>VLOOKUP(B27,[1]Worksheet!$B$3:$E$50,4,FALSE)</f>
        <v>8</v>
      </c>
      <c r="J27">
        <f>VLOOKUP(B27,[2]Sheet1!$A$5:$E$52,2,FALSE)</f>
        <v>4</v>
      </c>
      <c r="K27" s="2">
        <f>VLOOKUP(B27,[1]Worksheet!$B$3:$L$50,6,FALSE)</f>
        <v>3</v>
      </c>
      <c r="L27">
        <f>VLOOKUP(B27,[2]Sheet1!$A$5:$E$52,3,FALSE)</f>
        <v>0</v>
      </c>
      <c r="M27">
        <f>VLOOKUP(B27,[1]Worksheet!$B$3:$L$50,8,FALSE)</f>
        <v>13</v>
      </c>
      <c r="N27">
        <f>VLOOKUP(B27,[2]Sheet1!$A$5:$E$52,4,FALSE)</f>
        <v>0</v>
      </c>
      <c r="O27" s="6">
        <f>VLOOKUP(B27,[1]Worksheet!$B$3:$L$50,10,FALSE)</f>
        <v>32</v>
      </c>
      <c r="P27">
        <f>VLOOKUP(B27,[2]Sheet1!$A$5:$E$52,5,FALSE)</f>
        <v>0</v>
      </c>
    </row>
    <row r="28" spans="1:16" x14ac:dyDescent="0.3">
      <c r="A28">
        <f t="shared" si="0"/>
        <v>27</v>
      </c>
      <c r="B28">
        <v>311045</v>
      </c>
      <c r="C28">
        <v>5504</v>
      </c>
      <c r="D28" t="s">
        <v>63</v>
      </c>
      <c r="E28" t="s">
        <v>62</v>
      </c>
      <c r="F28" s="2">
        <f>VLOOKUP(B28,[1]Worksheet!$B$3:$M$50,12,FALSE)</f>
        <v>53</v>
      </c>
      <c r="G28" s="2">
        <f t="shared" si="2"/>
        <v>4</v>
      </c>
      <c r="H28">
        <f t="shared" si="1"/>
        <v>7.5</v>
      </c>
      <c r="I28" s="2">
        <f>VLOOKUP(B28,[1]Worksheet!$B$3:$E$50,4,FALSE)</f>
        <v>2</v>
      </c>
      <c r="J28">
        <f>VLOOKUP(B28,[2]Sheet1!$A$5:$E$52,2,FALSE)</f>
        <v>2</v>
      </c>
      <c r="K28" s="2">
        <f>VLOOKUP(B28,[1]Worksheet!$B$3:$L$50,6,FALSE)</f>
        <v>5</v>
      </c>
      <c r="L28">
        <f>VLOOKUP(B28,[2]Sheet1!$A$5:$E$52,3,FALSE)</f>
        <v>2</v>
      </c>
      <c r="M28">
        <f>VLOOKUP(B28,[1]Worksheet!$B$3:$L$50,8,FALSE)</f>
        <v>12</v>
      </c>
      <c r="N28">
        <f>VLOOKUP(B28,[2]Sheet1!$A$5:$E$52,4,FALSE)</f>
        <v>0</v>
      </c>
      <c r="O28" s="6">
        <f>VLOOKUP(B28,[1]Worksheet!$B$3:$L$50,10,FALSE)</f>
        <v>34</v>
      </c>
      <c r="P28">
        <f>VLOOKUP(B28,[2]Sheet1!$A$5:$E$52,5,FALSE)</f>
        <v>0</v>
      </c>
    </row>
    <row r="29" spans="1:16" x14ac:dyDescent="0.3">
      <c r="A29">
        <f t="shared" si="0"/>
        <v>28</v>
      </c>
      <c r="B29">
        <v>311036</v>
      </c>
      <c r="C29">
        <v>2290</v>
      </c>
      <c r="D29" t="s">
        <v>12</v>
      </c>
      <c r="E29" t="s">
        <v>58</v>
      </c>
      <c r="F29" s="2">
        <f>VLOOKUP(B29,[1]Worksheet!$B$3:$M$50,12,FALSE)</f>
        <v>46</v>
      </c>
      <c r="G29" s="2">
        <f t="shared" si="2"/>
        <v>4</v>
      </c>
      <c r="H29">
        <f t="shared" si="1"/>
        <v>8.6999999999999993</v>
      </c>
      <c r="I29" s="2">
        <f>VLOOKUP(B29,[1]Worksheet!$B$3:$E$50,4,FALSE)</f>
        <v>7</v>
      </c>
      <c r="J29">
        <f>VLOOKUP(B29,[2]Sheet1!$A$5:$E$52,2,FALSE)</f>
        <v>4</v>
      </c>
      <c r="K29" s="2">
        <f>VLOOKUP(B29,[1]Worksheet!$B$3:$L$50,6,FALSE)</f>
        <v>13</v>
      </c>
      <c r="L29">
        <f>VLOOKUP(B29,[2]Sheet1!$A$5:$E$52,3,FALSE)</f>
        <v>0</v>
      </c>
      <c r="M29">
        <f>VLOOKUP(B29,[1]Worksheet!$B$3:$L$50,8,FALSE)</f>
        <v>16</v>
      </c>
      <c r="N29">
        <f>VLOOKUP(B29,[2]Sheet1!$A$5:$E$52,4,FALSE)</f>
        <v>0</v>
      </c>
      <c r="O29" s="6">
        <f>VLOOKUP(B29,[1]Worksheet!$B$3:$L$50,10,FALSE)</f>
        <v>10</v>
      </c>
      <c r="P29">
        <f>VLOOKUP(B29,[2]Sheet1!$A$5:$E$52,5,FALSE)</f>
        <v>0</v>
      </c>
    </row>
    <row r="30" spans="1:16" x14ac:dyDescent="0.3">
      <c r="A30">
        <f t="shared" si="0"/>
        <v>29</v>
      </c>
      <c r="B30">
        <v>311023</v>
      </c>
      <c r="C30">
        <v>4445</v>
      </c>
      <c r="D30" t="s">
        <v>51</v>
      </c>
      <c r="E30" t="s">
        <v>58</v>
      </c>
      <c r="F30" s="2">
        <f>VLOOKUP(B30,[1]Worksheet!$B$3:$M$50,12,FALSE)</f>
        <v>45</v>
      </c>
      <c r="G30" s="2">
        <f t="shared" si="2"/>
        <v>6</v>
      </c>
      <c r="H30">
        <f t="shared" si="1"/>
        <v>13.3</v>
      </c>
      <c r="I30" s="2">
        <f>VLOOKUP(B30,[1]Worksheet!$B$3:$E$50,4,FALSE)</f>
        <v>7</v>
      </c>
      <c r="J30">
        <f>VLOOKUP(B30,[2]Sheet1!$A$5:$E$52,2,FALSE)</f>
        <v>6</v>
      </c>
      <c r="K30" s="2">
        <f>VLOOKUP(B30,[1]Worksheet!$B$3:$L$50,6,FALSE)</f>
        <v>10</v>
      </c>
      <c r="L30">
        <f>VLOOKUP(B30,[2]Sheet1!$A$5:$E$52,3,FALSE)</f>
        <v>0</v>
      </c>
      <c r="M30">
        <f>VLOOKUP(B30,[1]Worksheet!$B$3:$L$50,8,FALSE)</f>
        <v>12</v>
      </c>
      <c r="N30">
        <f>VLOOKUP(B30,[2]Sheet1!$A$5:$E$52,4,FALSE)</f>
        <v>0</v>
      </c>
      <c r="O30" s="6">
        <f>VLOOKUP(B30,[1]Worksheet!$B$3:$L$50,10,FALSE)</f>
        <v>16</v>
      </c>
      <c r="P30">
        <f>VLOOKUP(B30,[2]Sheet1!$A$5:$E$52,5,FALSE)</f>
        <v>0</v>
      </c>
    </row>
    <row r="31" spans="1:16" x14ac:dyDescent="0.3">
      <c r="A31">
        <f t="shared" si="0"/>
        <v>30</v>
      </c>
      <c r="B31">
        <v>311010</v>
      </c>
      <c r="C31">
        <v>2224</v>
      </c>
      <c r="D31" t="s">
        <v>22</v>
      </c>
      <c r="E31" t="s">
        <v>58</v>
      </c>
      <c r="F31" s="2">
        <f>VLOOKUP(B31,[1]Worksheet!$B$3:$M$50,12,FALSE)</f>
        <v>45</v>
      </c>
      <c r="G31" s="2">
        <f t="shared" si="2"/>
        <v>6</v>
      </c>
      <c r="H31">
        <f t="shared" si="1"/>
        <v>13.3</v>
      </c>
      <c r="I31" s="2">
        <f>VLOOKUP(B31,[1]Worksheet!$B$3:$E$50,4,FALSE)</f>
        <v>8</v>
      </c>
      <c r="J31">
        <f>VLOOKUP(B31,[2]Sheet1!$A$5:$E$52,2,FALSE)</f>
        <v>6</v>
      </c>
      <c r="K31" s="2">
        <f>VLOOKUP(B31,[1]Worksheet!$B$3:$L$50,6,FALSE)</f>
        <v>11</v>
      </c>
      <c r="L31">
        <f>VLOOKUP(B31,[2]Sheet1!$A$5:$E$52,3,FALSE)</f>
        <v>0</v>
      </c>
      <c r="M31">
        <f>VLOOKUP(B31,[1]Worksheet!$B$3:$L$50,8,FALSE)</f>
        <v>14</v>
      </c>
      <c r="N31">
        <f>VLOOKUP(B31,[2]Sheet1!$A$5:$E$52,4,FALSE)</f>
        <v>0</v>
      </c>
      <c r="O31" s="6">
        <f>VLOOKUP(B31,[1]Worksheet!$B$3:$L$50,10,FALSE)</f>
        <v>12</v>
      </c>
      <c r="P31">
        <f>VLOOKUP(B31,[2]Sheet1!$A$5:$E$52,5,FALSE)</f>
        <v>0</v>
      </c>
    </row>
    <row r="32" spans="1:16" x14ac:dyDescent="0.3">
      <c r="A32">
        <f t="shared" si="0"/>
        <v>31</v>
      </c>
      <c r="B32">
        <v>311047</v>
      </c>
      <c r="C32">
        <v>5502</v>
      </c>
      <c r="D32" t="s">
        <v>64</v>
      </c>
      <c r="E32" t="s">
        <v>62</v>
      </c>
      <c r="F32" s="2">
        <f>VLOOKUP(B32,[1]Worksheet!$B$3:$M$50,12,FALSE)</f>
        <v>44</v>
      </c>
      <c r="G32" s="2">
        <f t="shared" si="2"/>
        <v>4</v>
      </c>
      <c r="H32">
        <f t="shared" si="1"/>
        <v>9.1</v>
      </c>
      <c r="I32" s="2">
        <f>VLOOKUP(B32,[1]Worksheet!$B$3:$E$50,4,FALSE)</f>
        <v>2</v>
      </c>
      <c r="J32">
        <f>VLOOKUP(B32,[2]Sheet1!$A$5:$E$52,2,FALSE)</f>
        <v>2</v>
      </c>
      <c r="K32" s="2">
        <f>VLOOKUP(B32,[1]Worksheet!$B$3:$L$50,6,FALSE)</f>
        <v>5</v>
      </c>
      <c r="L32">
        <f>VLOOKUP(B32,[2]Sheet1!$A$5:$E$52,3,FALSE)</f>
        <v>2</v>
      </c>
      <c r="M32">
        <f>VLOOKUP(B32,[1]Worksheet!$B$3:$L$50,8,FALSE)</f>
        <v>16</v>
      </c>
      <c r="N32">
        <f>VLOOKUP(B32,[2]Sheet1!$A$5:$E$52,4,FALSE)</f>
        <v>0</v>
      </c>
      <c r="O32" s="6">
        <f>VLOOKUP(B32,[1]Worksheet!$B$3:$L$50,10,FALSE)</f>
        <v>21</v>
      </c>
      <c r="P32">
        <f>VLOOKUP(B32,[2]Sheet1!$A$5:$E$52,5,FALSE)</f>
        <v>0</v>
      </c>
    </row>
    <row r="33" spans="1:16" x14ac:dyDescent="0.3">
      <c r="A33">
        <f t="shared" si="0"/>
        <v>32</v>
      </c>
      <c r="B33">
        <v>311044</v>
      </c>
      <c r="C33">
        <v>5501</v>
      </c>
      <c r="D33" t="s">
        <v>65</v>
      </c>
      <c r="E33" t="s">
        <v>62</v>
      </c>
      <c r="F33" s="2">
        <f>VLOOKUP(B33,[1]Worksheet!$B$3:$M$50,12,FALSE)</f>
        <v>44</v>
      </c>
      <c r="G33" s="2">
        <f t="shared" si="2"/>
        <v>4</v>
      </c>
      <c r="H33">
        <f t="shared" si="1"/>
        <v>9.1</v>
      </c>
      <c r="I33" s="2">
        <f>VLOOKUP(B33,[1]Worksheet!$B$3:$E$50,4,FALSE)</f>
        <v>2</v>
      </c>
      <c r="J33">
        <f>VLOOKUP(B33,[2]Sheet1!$A$5:$E$52,2,FALSE)</f>
        <v>2</v>
      </c>
      <c r="K33" s="2">
        <f>VLOOKUP(B33,[1]Worksheet!$B$3:$L$50,6,FALSE)</f>
        <v>8</v>
      </c>
      <c r="L33">
        <f>VLOOKUP(B33,[2]Sheet1!$A$5:$E$52,3,FALSE)</f>
        <v>2</v>
      </c>
      <c r="M33">
        <f>VLOOKUP(B33,[1]Worksheet!$B$3:$L$50,8,FALSE)</f>
        <v>14</v>
      </c>
      <c r="N33">
        <f>VLOOKUP(B33,[2]Sheet1!$A$5:$E$52,4,FALSE)</f>
        <v>0</v>
      </c>
      <c r="O33" s="6">
        <f>VLOOKUP(B33,[1]Worksheet!$B$3:$L$50,10,FALSE)</f>
        <v>20</v>
      </c>
      <c r="P33">
        <f>VLOOKUP(B33,[2]Sheet1!$A$5:$E$52,5,FALSE)</f>
        <v>0</v>
      </c>
    </row>
    <row r="34" spans="1:16" x14ac:dyDescent="0.3">
      <c r="A34">
        <f t="shared" si="0"/>
        <v>33</v>
      </c>
      <c r="B34">
        <v>311049</v>
      </c>
      <c r="C34">
        <v>4446</v>
      </c>
      <c r="D34" t="s">
        <v>56</v>
      </c>
      <c r="E34" t="s">
        <v>58</v>
      </c>
      <c r="F34" s="2">
        <f>VLOOKUP(B34,[1]Worksheet!$B$3:$M$50,12,FALSE)</f>
        <v>39</v>
      </c>
      <c r="G34" s="2">
        <f t="shared" si="2"/>
        <v>4</v>
      </c>
      <c r="H34">
        <f t="shared" si="1"/>
        <v>10.3</v>
      </c>
      <c r="I34" s="2">
        <f>VLOOKUP(B34,[1]Worksheet!$B$3:$E$50,4,FALSE)</f>
        <v>2</v>
      </c>
      <c r="J34">
        <f>VLOOKUP(B34,[2]Sheet1!$A$5:$E$52,2,FALSE)</f>
        <v>2</v>
      </c>
      <c r="K34" s="2">
        <f>VLOOKUP(B34,[1]Worksheet!$B$3:$L$50,6,FALSE)</f>
        <v>8</v>
      </c>
      <c r="L34">
        <f>VLOOKUP(B34,[2]Sheet1!$A$5:$E$52,3,FALSE)</f>
        <v>2</v>
      </c>
      <c r="M34">
        <f>VLOOKUP(B34,[1]Worksheet!$B$3:$L$50,8,FALSE)</f>
        <v>11</v>
      </c>
      <c r="N34">
        <f>VLOOKUP(B34,[2]Sheet1!$A$5:$E$52,4,FALSE)</f>
        <v>0</v>
      </c>
      <c r="O34" s="6">
        <f>VLOOKUP(B34,[1]Worksheet!$B$3:$L$50,10,FALSE)</f>
        <v>18</v>
      </c>
      <c r="P34">
        <f>VLOOKUP(B34,[2]Sheet1!$A$5:$E$52,5,FALSE)</f>
        <v>0</v>
      </c>
    </row>
    <row r="35" spans="1:16" x14ac:dyDescent="0.3">
      <c r="A35">
        <f t="shared" si="0"/>
        <v>34</v>
      </c>
      <c r="B35">
        <v>311034</v>
      </c>
      <c r="C35">
        <v>2228</v>
      </c>
      <c r="D35" t="s">
        <v>28</v>
      </c>
      <c r="E35" t="s">
        <v>58</v>
      </c>
      <c r="F35" s="2">
        <f>VLOOKUP(B35,[1]Worksheet!$B$3:$M$50,12,FALSE)</f>
        <v>37</v>
      </c>
      <c r="G35" s="2">
        <f t="shared" si="2"/>
        <v>7</v>
      </c>
      <c r="H35">
        <f t="shared" si="1"/>
        <v>18.899999999999999</v>
      </c>
      <c r="I35" s="2">
        <f>VLOOKUP(B35,[1]Worksheet!$B$3:$E$50,4,FALSE)</f>
        <v>2</v>
      </c>
      <c r="J35">
        <f>VLOOKUP(B35,[2]Sheet1!$A$5:$E$52,2,FALSE)</f>
        <v>2</v>
      </c>
      <c r="K35" s="2">
        <f>VLOOKUP(B35,[1]Worksheet!$B$3:$L$50,6,FALSE)</f>
        <v>16</v>
      </c>
      <c r="L35">
        <f>VLOOKUP(B35,[2]Sheet1!$A$5:$E$52,3,FALSE)</f>
        <v>5</v>
      </c>
      <c r="M35">
        <f>VLOOKUP(B35,[1]Worksheet!$B$3:$L$50,8,FALSE)</f>
        <v>11</v>
      </c>
      <c r="N35">
        <f>VLOOKUP(B35,[2]Sheet1!$A$5:$E$52,4,FALSE)</f>
        <v>0</v>
      </c>
      <c r="O35" s="6">
        <f>VLOOKUP(B35,[1]Worksheet!$B$3:$L$50,10,FALSE)</f>
        <v>8</v>
      </c>
      <c r="P35">
        <f>VLOOKUP(B35,[2]Sheet1!$A$5:$E$52,5,FALSE)</f>
        <v>0</v>
      </c>
    </row>
    <row r="36" spans="1:16" x14ac:dyDescent="0.3">
      <c r="A36">
        <f t="shared" si="0"/>
        <v>35</v>
      </c>
      <c r="B36">
        <v>311009</v>
      </c>
      <c r="C36">
        <v>4443</v>
      </c>
      <c r="D36" t="s">
        <v>30</v>
      </c>
      <c r="E36" t="s">
        <v>58</v>
      </c>
      <c r="F36" s="2">
        <f>VLOOKUP(B36,[1]Worksheet!$B$3:$M$50,12,FALSE)</f>
        <v>37</v>
      </c>
      <c r="G36" s="2">
        <f t="shared" si="2"/>
        <v>9</v>
      </c>
      <c r="H36">
        <f t="shared" si="1"/>
        <v>24.3</v>
      </c>
      <c r="I36" s="2">
        <f>VLOOKUP(B36,[1]Worksheet!$B$3:$E$50,4,FALSE)</f>
        <v>5</v>
      </c>
      <c r="J36">
        <f>VLOOKUP(B36,[2]Sheet1!$A$5:$E$52,2,FALSE)</f>
        <v>4</v>
      </c>
      <c r="K36" s="2">
        <f>VLOOKUP(B36,[1]Worksheet!$B$3:$L$50,6,FALSE)</f>
        <v>13</v>
      </c>
      <c r="L36">
        <f>VLOOKUP(B36,[2]Sheet1!$A$5:$E$52,3,FALSE)</f>
        <v>5</v>
      </c>
      <c r="M36">
        <f>VLOOKUP(B36,[1]Worksheet!$B$3:$L$50,8,FALSE)</f>
        <v>6</v>
      </c>
      <c r="N36">
        <f>VLOOKUP(B36,[2]Sheet1!$A$5:$E$52,4,FALSE)</f>
        <v>0</v>
      </c>
      <c r="O36" s="6">
        <f>VLOOKUP(B36,[1]Worksheet!$B$3:$L$50,10,FALSE)</f>
        <v>13</v>
      </c>
      <c r="P36">
        <f>VLOOKUP(B36,[2]Sheet1!$A$5:$E$52,5,FALSE)</f>
        <v>0</v>
      </c>
    </row>
    <row r="37" spans="1:16" x14ac:dyDescent="0.3">
      <c r="A37">
        <f t="shared" si="0"/>
        <v>36</v>
      </c>
      <c r="B37">
        <v>311038</v>
      </c>
      <c r="C37">
        <v>2286</v>
      </c>
      <c r="D37" t="s">
        <v>25</v>
      </c>
      <c r="E37" t="s">
        <v>58</v>
      </c>
      <c r="F37" s="2">
        <f>VLOOKUP(B37,[1]Worksheet!$B$3:$M$50,12,FALSE)</f>
        <v>36</v>
      </c>
      <c r="G37" s="2">
        <f t="shared" si="2"/>
        <v>4</v>
      </c>
      <c r="H37">
        <f t="shared" si="1"/>
        <v>11.1</v>
      </c>
      <c r="I37" s="2">
        <f>VLOOKUP(B37,[1]Worksheet!$B$3:$E$50,4,FALSE)</f>
        <v>2</v>
      </c>
      <c r="J37">
        <f>VLOOKUP(B37,[2]Sheet1!$A$5:$E$52,2,FALSE)</f>
        <v>2</v>
      </c>
      <c r="K37" s="2">
        <f>VLOOKUP(B37,[1]Worksheet!$B$3:$L$50,6,FALSE)</f>
        <v>11</v>
      </c>
      <c r="L37">
        <f>VLOOKUP(B37,[2]Sheet1!$A$5:$E$52,3,FALSE)</f>
        <v>2</v>
      </c>
      <c r="M37">
        <f>VLOOKUP(B37,[1]Worksheet!$B$3:$L$50,8,FALSE)</f>
        <v>11</v>
      </c>
      <c r="N37">
        <f>VLOOKUP(B37,[2]Sheet1!$A$5:$E$52,4,FALSE)</f>
        <v>0</v>
      </c>
      <c r="O37" s="6">
        <f>VLOOKUP(B37,[1]Worksheet!$B$3:$L$50,10,FALSE)</f>
        <v>12</v>
      </c>
      <c r="P37">
        <f>VLOOKUP(B37,[2]Sheet1!$A$5:$E$52,5,FALSE)</f>
        <v>0</v>
      </c>
    </row>
    <row r="38" spans="1:16" x14ac:dyDescent="0.3">
      <c r="A38">
        <f t="shared" si="0"/>
        <v>37</v>
      </c>
      <c r="B38">
        <v>311011</v>
      </c>
      <c r="C38">
        <v>2225</v>
      </c>
      <c r="D38" t="s">
        <v>19</v>
      </c>
      <c r="E38" t="s">
        <v>58</v>
      </c>
      <c r="F38" s="2">
        <f>VLOOKUP(B38,[1]Worksheet!$B$3:$M$50,12,FALSE)</f>
        <v>33</v>
      </c>
      <c r="G38" s="2">
        <f t="shared" si="2"/>
        <v>9</v>
      </c>
      <c r="H38">
        <f t="shared" si="1"/>
        <v>27.3</v>
      </c>
      <c r="I38" s="2">
        <f>VLOOKUP(B38,[1]Worksheet!$B$3:$E$50,4,FALSE)</f>
        <v>7</v>
      </c>
      <c r="J38">
        <f>VLOOKUP(B38,[2]Sheet1!$A$5:$E$52,2,FALSE)</f>
        <v>7</v>
      </c>
      <c r="K38" s="2">
        <f>VLOOKUP(B38,[1]Worksheet!$B$3:$L$50,6,FALSE)</f>
        <v>8</v>
      </c>
      <c r="L38">
        <f>VLOOKUP(B38,[2]Sheet1!$A$5:$E$52,3,FALSE)</f>
        <v>2</v>
      </c>
      <c r="M38">
        <f>VLOOKUP(B38,[1]Worksheet!$B$3:$L$50,8,FALSE)</f>
        <v>6</v>
      </c>
      <c r="N38">
        <f>VLOOKUP(B38,[2]Sheet1!$A$5:$E$52,4,FALSE)</f>
        <v>0</v>
      </c>
      <c r="O38" s="6">
        <f>VLOOKUP(B38,[1]Worksheet!$B$3:$L$50,10,FALSE)</f>
        <v>12</v>
      </c>
      <c r="P38">
        <f>VLOOKUP(B38,[2]Sheet1!$A$5:$E$52,5,FALSE)</f>
        <v>0</v>
      </c>
    </row>
    <row r="39" spans="1:16" x14ac:dyDescent="0.3">
      <c r="A39">
        <f t="shared" si="0"/>
        <v>38</v>
      </c>
      <c r="B39">
        <v>311037</v>
      </c>
      <c r="C39">
        <v>2288</v>
      </c>
      <c r="D39" t="s">
        <v>17</v>
      </c>
      <c r="E39" t="s">
        <v>58</v>
      </c>
      <c r="F39" s="2">
        <f>VLOOKUP(B39,[1]Worksheet!$B$3:$M$50,12,FALSE)</f>
        <v>32</v>
      </c>
      <c r="G39" s="2">
        <f t="shared" si="2"/>
        <v>4</v>
      </c>
      <c r="H39">
        <f t="shared" si="1"/>
        <v>12.5</v>
      </c>
      <c r="I39" s="2">
        <f>VLOOKUP(B39,[1]Worksheet!$B$3:$E$50,4,FALSE)</f>
        <v>5</v>
      </c>
      <c r="J39">
        <f>VLOOKUP(B39,[2]Sheet1!$A$5:$E$52,2,FALSE)</f>
        <v>4</v>
      </c>
      <c r="K39" s="2">
        <f>VLOOKUP(B39,[1]Worksheet!$B$3:$L$50,6,FALSE)</f>
        <v>7</v>
      </c>
      <c r="L39">
        <f>VLOOKUP(B39,[2]Sheet1!$A$5:$E$52,3,FALSE)</f>
        <v>0</v>
      </c>
      <c r="M39">
        <f>VLOOKUP(B39,[1]Worksheet!$B$3:$L$50,8,FALSE)</f>
        <v>11</v>
      </c>
      <c r="N39">
        <f>VLOOKUP(B39,[2]Sheet1!$A$5:$E$52,4,FALSE)</f>
        <v>0</v>
      </c>
      <c r="O39" s="6">
        <f>VLOOKUP(B39,[1]Worksheet!$B$3:$L$50,10,FALSE)</f>
        <v>9</v>
      </c>
      <c r="P39">
        <f>VLOOKUP(B39,[2]Sheet1!$A$5:$E$52,5,FALSE)</f>
        <v>0</v>
      </c>
    </row>
    <row r="40" spans="1:16" x14ac:dyDescent="0.3">
      <c r="A40">
        <f t="shared" si="0"/>
        <v>39</v>
      </c>
      <c r="B40">
        <v>311050</v>
      </c>
      <c r="C40">
        <v>3338</v>
      </c>
      <c r="D40" t="s">
        <v>66</v>
      </c>
      <c r="E40" t="s">
        <v>58</v>
      </c>
      <c r="F40" s="2">
        <f>VLOOKUP(B40,[1]Worksheet!$B$3:$M$50,12,FALSE)</f>
        <v>27</v>
      </c>
      <c r="G40" s="2">
        <f t="shared" si="2"/>
        <v>2</v>
      </c>
      <c r="H40">
        <f t="shared" si="1"/>
        <v>7.4</v>
      </c>
      <c r="I40" s="2">
        <f>VLOOKUP(B40,[1]Worksheet!$B$3:$E$50,4,FALSE)</f>
        <v>6</v>
      </c>
      <c r="J40">
        <f>VLOOKUP(B40,[2]Sheet1!$A$5:$E$52,2,FALSE)</f>
        <v>2</v>
      </c>
      <c r="K40" s="2">
        <f>VLOOKUP(B40,[1]Worksheet!$B$3:$L$50,6,FALSE)</f>
        <v>4</v>
      </c>
      <c r="L40">
        <f>VLOOKUP(B40,[2]Sheet1!$A$5:$E$52,3,FALSE)</f>
        <v>0</v>
      </c>
      <c r="M40">
        <f>VLOOKUP(B40,[1]Worksheet!$B$3:$L$50,8,FALSE)</f>
        <v>11</v>
      </c>
      <c r="N40">
        <f>VLOOKUP(B40,[2]Sheet1!$A$5:$E$52,4,FALSE)</f>
        <v>0</v>
      </c>
      <c r="O40" s="6">
        <f>VLOOKUP(B40,[1]Worksheet!$B$3:$L$50,10,FALSE)</f>
        <v>6</v>
      </c>
      <c r="P40">
        <f>VLOOKUP(B40,[2]Sheet1!$A$5:$E$52,5,FALSE)</f>
        <v>0</v>
      </c>
    </row>
    <row r="41" spans="1:16" x14ac:dyDescent="0.3">
      <c r="A41">
        <f t="shared" si="0"/>
        <v>40</v>
      </c>
      <c r="B41">
        <v>311016</v>
      </c>
      <c r="C41">
        <v>2281</v>
      </c>
      <c r="D41" t="s">
        <v>27</v>
      </c>
      <c r="E41" t="s">
        <v>58</v>
      </c>
      <c r="F41" s="2">
        <f>VLOOKUP(B41,[1]Worksheet!$B$3:$M$50,12,FALSE)</f>
        <v>26</v>
      </c>
      <c r="G41" s="2">
        <f t="shared" si="2"/>
        <v>4</v>
      </c>
      <c r="H41">
        <f t="shared" si="1"/>
        <v>15.4</v>
      </c>
      <c r="I41" s="2">
        <f>VLOOKUP(B41,[1]Worksheet!$B$3:$E$50,4,FALSE)</f>
        <v>0</v>
      </c>
      <c r="J41">
        <f>VLOOKUP(B41,[2]Sheet1!$A$5:$E$52,2,FALSE)</f>
        <v>0</v>
      </c>
      <c r="K41" s="2">
        <f>VLOOKUP(B41,[1]Worksheet!$B$3:$L$50,6,FALSE)</f>
        <v>6</v>
      </c>
      <c r="L41">
        <f>VLOOKUP(B41,[2]Sheet1!$A$5:$E$52,3,FALSE)</f>
        <v>4</v>
      </c>
      <c r="M41">
        <f>VLOOKUP(B41,[1]Worksheet!$B$3:$L$50,8,FALSE)</f>
        <v>9</v>
      </c>
      <c r="N41">
        <f>VLOOKUP(B41,[2]Sheet1!$A$5:$E$52,4,FALSE)</f>
        <v>0</v>
      </c>
      <c r="O41" s="6">
        <f>VLOOKUP(B41,[1]Worksheet!$B$3:$L$50,10,FALSE)</f>
        <v>11</v>
      </c>
      <c r="P41">
        <f>VLOOKUP(B41,[2]Sheet1!$A$5:$E$52,5,FALSE)</f>
        <v>0</v>
      </c>
    </row>
    <row r="42" spans="1:16" x14ac:dyDescent="0.3">
      <c r="A42">
        <f t="shared" si="0"/>
        <v>41</v>
      </c>
      <c r="B42">
        <v>311013</v>
      </c>
      <c r="C42">
        <v>2284</v>
      </c>
      <c r="D42" t="s">
        <v>36</v>
      </c>
      <c r="E42" t="s">
        <v>58</v>
      </c>
      <c r="F42" s="2">
        <f>VLOOKUP(B42,[1]Worksheet!$B$3:$M$50,12,FALSE)</f>
        <v>20</v>
      </c>
      <c r="G42" s="2">
        <f t="shared" si="2"/>
        <v>4</v>
      </c>
      <c r="H42">
        <f t="shared" si="1"/>
        <v>20</v>
      </c>
      <c r="I42" s="2">
        <f>VLOOKUP(B42,[1]Worksheet!$B$3:$E$50,4,FALSE)</f>
        <v>3</v>
      </c>
      <c r="J42">
        <f>VLOOKUP(B42,[2]Sheet1!$A$5:$E$52,2,FALSE)</f>
        <v>3</v>
      </c>
      <c r="K42" s="2">
        <f>VLOOKUP(B42,[1]Worksheet!$B$3:$L$50,6,FALSE)</f>
        <v>3</v>
      </c>
      <c r="L42">
        <f>VLOOKUP(B42,[2]Sheet1!$A$5:$E$52,3,FALSE)</f>
        <v>1</v>
      </c>
      <c r="M42">
        <f>VLOOKUP(B42,[1]Worksheet!$B$3:$L$50,8,FALSE)</f>
        <v>9</v>
      </c>
      <c r="N42">
        <f>VLOOKUP(B42,[2]Sheet1!$A$5:$E$52,4,FALSE)</f>
        <v>0</v>
      </c>
      <c r="O42" s="6">
        <f>VLOOKUP(B42,[1]Worksheet!$B$3:$L$50,10,FALSE)</f>
        <v>5</v>
      </c>
      <c r="P42">
        <f>VLOOKUP(B42,[2]Sheet1!$A$5:$E$52,5,FALSE)</f>
        <v>0</v>
      </c>
    </row>
    <row r="43" spans="1:16" x14ac:dyDescent="0.3">
      <c r="A43">
        <f t="shared" si="0"/>
        <v>42</v>
      </c>
      <c r="B43">
        <v>311015</v>
      </c>
      <c r="C43">
        <v>2282</v>
      </c>
      <c r="D43" t="s">
        <v>29</v>
      </c>
      <c r="E43" t="s">
        <v>58</v>
      </c>
      <c r="F43" s="2">
        <f>VLOOKUP(B43,[1]Worksheet!$B$3:$M$50,12,FALSE)</f>
        <v>20</v>
      </c>
      <c r="G43" s="2">
        <f t="shared" si="2"/>
        <v>6</v>
      </c>
      <c r="H43">
        <f t="shared" si="1"/>
        <v>30</v>
      </c>
      <c r="I43" s="2">
        <f>VLOOKUP(B43,[1]Worksheet!$B$3:$E$50,4,FALSE)</f>
        <v>1</v>
      </c>
      <c r="J43">
        <f>VLOOKUP(B43,[2]Sheet1!$A$5:$E$52,2,FALSE)</f>
        <v>1</v>
      </c>
      <c r="K43" s="2">
        <f>VLOOKUP(B43,[1]Worksheet!$B$3:$L$50,6,FALSE)</f>
        <v>8</v>
      </c>
      <c r="L43">
        <f>VLOOKUP(B43,[2]Sheet1!$A$5:$E$52,3,FALSE)</f>
        <v>5</v>
      </c>
      <c r="M43">
        <f>VLOOKUP(B43,[1]Worksheet!$B$3:$L$50,8,FALSE)</f>
        <v>6</v>
      </c>
      <c r="N43">
        <f>VLOOKUP(B43,[2]Sheet1!$A$5:$E$52,4,FALSE)</f>
        <v>0</v>
      </c>
      <c r="O43" s="6">
        <f>VLOOKUP(B43,[1]Worksheet!$B$3:$L$50,10,FALSE)</f>
        <v>5</v>
      </c>
      <c r="P43">
        <f>VLOOKUP(B43,[2]Sheet1!$A$5:$E$52,5,FALSE)</f>
        <v>0</v>
      </c>
    </row>
    <row r="44" spans="1:16" x14ac:dyDescent="0.3">
      <c r="A44">
        <f t="shared" si="0"/>
        <v>43</v>
      </c>
      <c r="B44">
        <v>311018</v>
      </c>
      <c r="C44">
        <v>8883</v>
      </c>
      <c r="D44" t="s">
        <v>34</v>
      </c>
      <c r="E44" t="s">
        <v>58</v>
      </c>
      <c r="F44" s="2">
        <f>VLOOKUP(B44,[1]Worksheet!$B$3:$M$50,12,FALSE)</f>
        <v>20</v>
      </c>
      <c r="G44" s="2">
        <f t="shared" si="2"/>
        <v>2</v>
      </c>
      <c r="H44">
        <f t="shared" si="1"/>
        <v>10</v>
      </c>
      <c r="I44" s="2">
        <f>VLOOKUP(B44,[1]Worksheet!$B$3:$E$50,4,FALSE)</f>
        <v>13</v>
      </c>
      <c r="J44">
        <f>VLOOKUP(B44,[2]Sheet1!$A$5:$E$52,2,FALSE)</f>
        <v>2</v>
      </c>
      <c r="K44" s="2">
        <f>VLOOKUP(B44,[1]Worksheet!$B$3:$L$50,6,FALSE)</f>
        <v>3</v>
      </c>
      <c r="L44">
        <f>VLOOKUP(B44,[2]Sheet1!$A$5:$E$52,3,FALSE)</f>
        <v>0</v>
      </c>
      <c r="M44">
        <f>VLOOKUP(B44,[1]Worksheet!$B$3:$L$50,8,FALSE)</f>
        <v>3</v>
      </c>
      <c r="N44">
        <f>VLOOKUP(B44,[2]Sheet1!$A$5:$E$52,4,FALSE)</f>
        <v>0</v>
      </c>
      <c r="O44" s="6">
        <f>VLOOKUP(B44,[1]Worksheet!$B$3:$L$50,10,FALSE)</f>
        <v>1</v>
      </c>
      <c r="P44">
        <f>VLOOKUP(B44,[2]Sheet1!$A$5:$E$52,5,FALSE)</f>
        <v>0</v>
      </c>
    </row>
    <row r="45" spans="1:16" x14ac:dyDescent="0.3">
      <c r="A45">
        <f t="shared" si="0"/>
        <v>44</v>
      </c>
      <c r="B45">
        <v>311041</v>
      </c>
      <c r="C45">
        <v>2287</v>
      </c>
      <c r="D45" t="s">
        <v>32</v>
      </c>
      <c r="E45" t="s">
        <v>58</v>
      </c>
      <c r="F45" s="2">
        <f>VLOOKUP(B45,[1]Worksheet!$B$3:$M$50,12,FALSE)</f>
        <v>14</v>
      </c>
      <c r="G45" s="2">
        <f t="shared" si="2"/>
        <v>4</v>
      </c>
      <c r="H45">
        <f t="shared" si="1"/>
        <v>28.6</v>
      </c>
      <c r="I45" s="2">
        <f>VLOOKUP(B45,[1]Worksheet!$B$3:$E$50,4,FALSE)</f>
        <v>4</v>
      </c>
      <c r="J45">
        <f>VLOOKUP(B45,[2]Sheet1!$A$5:$E$52,2,FALSE)</f>
        <v>4</v>
      </c>
      <c r="K45" s="2">
        <f>VLOOKUP(B45,[1]Worksheet!$B$3:$L$50,6,FALSE)</f>
        <v>3</v>
      </c>
      <c r="L45">
        <f>VLOOKUP(B45,[2]Sheet1!$A$5:$E$52,3,FALSE)</f>
        <v>0</v>
      </c>
      <c r="M45">
        <f>VLOOKUP(B45,[1]Worksheet!$B$3:$L$50,8,FALSE)</f>
        <v>3</v>
      </c>
      <c r="N45">
        <f>VLOOKUP(B45,[2]Sheet1!$A$5:$E$52,4,FALSE)</f>
        <v>0</v>
      </c>
      <c r="O45" s="6">
        <f>VLOOKUP(B45,[1]Worksheet!$B$3:$L$50,10,FALSE)</f>
        <v>4</v>
      </c>
      <c r="P45">
        <f>VLOOKUP(B45,[2]Sheet1!$A$5:$E$52,5,FALSE)</f>
        <v>0</v>
      </c>
    </row>
    <row r="46" spans="1:16" x14ac:dyDescent="0.3">
      <c r="A46">
        <f t="shared" si="0"/>
        <v>45</v>
      </c>
      <c r="B46">
        <v>311030</v>
      </c>
      <c r="C46">
        <v>2221</v>
      </c>
      <c r="D46" t="s">
        <v>33</v>
      </c>
      <c r="E46" t="s">
        <v>58</v>
      </c>
      <c r="F46" s="2">
        <f>VLOOKUP(B46,[1]Worksheet!$B$3:$M$50,12,FALSE)</f>
        <v>14</v>
      </c>
      <c r="G46" s="2">
        <f t="shared" si="2"/>
        <v>6</v>
      </c>
      <c r="H46">
        <f t="shared" si="1"/>
        <v>42.9</v>
      </c>
      <c r="I46" s="2">
        <f>VLOOKUP(B46,[1]Worksheet!$B$3:$E$50,4,FALSE)</f>
        <v>1</v>
      </c>
      <c r="J46">
        <f>VLOOKUP(B46,[2]Sheet1!$A$5:$E$52,2,FALSE)</f>
        <v>0</v>
      </c>
      <c r="K46" s="2">
        <f>VLOOKUP(B46,[1]Worksheet!$B$3:$L$50,6,FALSE)</f>
        <v>5</v>
      </c>
      <c r="L46">
        <f>VLOOKUP(B46,[2]Sheet1!$A$5:$E$52,3,FALSE)</f>
        <v>2</v>
      </c>
      <c r="M46">
        <f>VLOOKUP(B46,[1]Worksheet!$B$3:$L$50,8,FALSE)</f>
        <v>6</v>
      </c>
      <c r="N46">
        <f>VLOOKUP(B46,[2]Sheet1!$A$5:$E$52,4,FALSE)</f>
        <v>4</v>
      </c>
      <c r="O46" s="6">
        <f>VLOOKUP(B46,[1]Worksheet!$B$3:$L$50,10,FALSE)</f>
        <v>2</v>
      </c>
      <c r="P46">
        <f>VLOOKUP(B46,[2]Sheet1!$A$5:$E$52,5,FALSE)</f>
        <v>0</v>
      </c>
    </row>
    <row r="47" spans="1:16" x14ac:dyDescent="0.3">
      <c r="A47">
        <f t="shared" si="0"/>
        <v>46</v>
      </c>
      <c r="B47">
        <v>311012</v>
      </c>
      <c r="C47">
        <v>2283</v>
      </c>
      <c r="D47" t="s">
        <v>35</v>
      </c>
      <c r="E47" t="s">
        <v>58</v>
      </c>
      <c r="F47" s="2">
        <f>VLOOKUP(B47,[1]Worksheet!$B$3:$M$50,12,FALSE)</f>
        <v>14</v>
      </c>
      <c r="G47" s="2">
        <f t="shared" si="2"/>
        <v>4</v>
      </c>
      <c r="H47">
        <f t="shared" si="1"/>
        <v>28.6</v>
      </c>
      <c r="I47" s="2">
        <f>VLOOKUP(B47,[1]Worksheet!$B$3:$E$50,4,FALSE)</f>
        <v>2</v>
      </c>
      <c r="J47">
        <f>VLOOKUP(B47,[2]Sheet1!$A$5:$E$52,2,FALSE)</f>
        <v>2</v>
      </c>
      <c r="K47" s="2">
        <f>VLOOKUP(B47,[1]Worksheet!$B$3:$L$50,6,FALSE)</f>
        <v>4</v>
      </c>
      <c r="L47">
        <f>VLOOKUP(B47,[2]Sheet1!$A$5:$E$52,3,FALSE)</f>
        <v>2</v>
      </c>
      <c r="M47">
        <f>VLOOKUP(B47,[1]Worksheet!$B$3:$L$50,8,FALSE)</f>
        <v>2</v>
      </c>
      <c r="N47">
        <f>VLOOKUP(B47,[2]Sheet1!$A$5:$E$52,4,FALSE)</f>
        <v>0</v>
      </c>
      <c r="O47" s="6">
        <f>VLOOKUP(B47,[1]Worksheet!$B$3:$L$50,10,FALSE)</f>
        <v>6</v>
      </c>
      <c r="P47">
        <f>VLOOKUP(B47,[2]Sheet1!$A$5:$E$52,5,FALSE)</f>
        <v>0</v>
      </c>
    </row>
    <row r="48" spans="1:16" x14ac:dyDescent="0.3">
      <c r="A48">
        <f t="shared" si="0"/>
        <v>47</v>
      </c>
      <c r="B48">
        <v>311039</v>
      </c>
      <c r="C48">
        <v>2289</v>
      </c>
      <c r="D48" t="s">
        <v>37</v>
      </c>
      <c r="E48" t="s">
        <v>58</v>
      </c>
      <c r="F48" s="2">
        <f>VLOOKUP(B48,[1]Worksheet!$B$3:$M$50,12,FALSE)</f>
        <v>10</v>
      </c>
      <c r="G48" s="2">
        <f t="shared" si="2"/>
        <v>4</v>
      </c>
      <c r="H48">
        <f t="shared" si="1"/>
        <v>40</v>
      </c>
      <c r="I48" s="2">
        <f>VLOOKUP(B48,[1]Worksheet!$B$3:$E$50,4,FALSE)</f>
        <v>6</v>
      </c>
      <c r="J48">
        <f>VLOOKUP(B48,[2]Sheet1!$A$5:$E$52,2,FALSE)</f>
        <v>4</v>
      </c>
      <c r="K48" s="2">
        <f>VLOOKUP(B48,[1]Worksheet!$B$3:$L$50,6,FALSE)</f>
        <v>1</v>
      </c>
      <c r="L48">
        <f>VLOOKUP(B48,[2]Sheet1!$A$5:$E$52,3,FALSE)</f>
        <v>0</v>
      </c>
      <c r="M48">
        <f>VLOOKUP(B48,[1]Worksheet!$B$3:$L$50,8,FALSE)</f>
        <v>2</v>
      </c>
      <c r="N48">
        <f>VLOOKUP(B48,[2]Sheet1!$A$5:$E$52,4,FALSE)</f>
        <v>0</v>
      </c>
      <c r="O48" s="6">
        <f>VLOOKUP(B48,[1]Worksheet!$B$3:$L$50,10,FALSE)</f>
        <v>1</v>
      </c>
      <c r="P48">
        <f>VLOOKUP(B48,[2]Sheet1!$A$5:$E$52,5,FALSE)</f>
        <v>0</v>
      </c>
    </row>
    <row r="49" spans="1:16" x14ac:dyDescent="0.3">
      <c r="A49">
        <f t="shared" si="0"/>
        <v>48</v>
      </c>
      <c r="B49">
        <v>311014</v>
      </c>
      <c r="C49">
        <v>2280</v>
      </c>
      <c r="D49" t="s">
        <v>31</v>
      </c>
      <c r="E49" t="s">
        <v>58</v>
      </c>
      <c r="F49" s="2">
        <f>VLOOKUP(B49,[1]Worksheet!$B$3:$M$50,12,FALSE)</f>
        <v>5</v>
      </c>
      <c r="G49" s="2">
        <f t="shared" si="2"/>
        <v>3</v>
      </c>
      <c r="H49">
        <f t="shared" si="1"/>
        <v>60</v>
      </c>
      <c r="I49" s="2">
        <f>VLOOKUP(B49,[1]Worksheet!$B$3:$E$50,4,FALSE)</f>
        <v>0</v>
      </c>
      <c r="J49">
        <f>VLOOKUP(B49,[2]Sheet1!$A$5:$E$52,2,FALSE)</f>
        <v>0</v>
      </c>
      <c r="K49" s="2">
        <f>VLOOKUP(B49,[1]Worksheet!$B$3:$L$50,6,FALSE)</f>
        <v>1</v>
      </c>
      <c r="L49">
        <f>VLOOKUP(B49,[2]Sheet1!$A$5:$E$52,3,FALSE)</f>
        <v>0</v>
      </c>
      <c r="M49">
        <f>VLOOKUP(B49,[1]Worksheet!$B$3:$L$50,8,FALSE)</f>
        <v>1</v>
      </c>
      <c r="N49">
        <f>VLOOKUP(B49,[2]Sheet1!$A$5:$E$52,4,FALSE)</f>
        <v>1</v>
      </c>
      <c r="O49" s="6">
        <f>VLOOKUP(B49,[1]Worksheet!$B$3:$L$50,10,FALSE)</f>
        <v>3</v>
      </c>
      <c r="P49">
        <f>VLOOKUP(B49,[2]Sheet1!$A$5:$E$52,5,FALSE)</f>
        <v>2</v>
      </c>
    </row>
  </sheetData>
  <autoFilter ref="A1:L42" xr:uid="{00000000-0001-0000-0000-000000000000}">
    <sortState xmlns:xlrd2="http://schemas.microsoft.com/office/spreadsheetml/2017/richdata2" ref="A2:L44">
      <sortCondition ref="H1:H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topLeftCell="A30"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18C4-ABEE-42F8-9F74-E3050315BF82}">
  <dimension ref="A1:D44"/>
  <sheetViews>
    <sheetView workbookViewId="0">
      <selection activeCell="A43" sqref="A43"/>
    </sheetView>
  </sheetViews>
  <sheetFormatPr defaultRowHeight="14.4" x14ac:dyDescent="0.3"/>
  <cols>
    <col min="1" max="1" width="44" bestFit="1" customWidth="1"/>
  </cols>
  <sheetData>
    <row r="1" spans="1:4" x14ac:dyDescent="0.3">
      <c r="A1" t="s">
        <v>39</v>
      </c>
      <c r="B1" t="s">
        <v>46</v>
      </c>
      <c r="C1" t="s">
        <v>47</v>
      </c>
      <c r="D1" t="s">
        <v>48</v>
      </c>
    </row>
    <row r="2" spans="1:4" x14ac:dyDescent="0.3">
      <c r="A2" t="s">
        <v>4</v>
      </c>
      <c r="B2">
        <v>172</v>
      </c>
      <c r="C2">
        <v>97</v>
      </c>
      <c r="D2">
        <f>B2+C2</f>
        <v>269</v>
      </c>
    </row>
    <row r="3" spans="1:4" x14ac:dyDescent="0.3">
      <c r="A3" t="s">
        <v>11</v>
      </c>
      <c r="B3">
        <v>90</v>
      </c>
      <c r="C3">
        <v>53</v>
      </c>
      <c r="D3">
        <f t="shared" ref="D3:D44" si="0">B3+C3</f>
        <v>143</v>
      </c>
    </row>
    <row r="4" spans="1:4" x14ac:dyDescent="0.3">
      <c r="A4" t="s">
        <v>19</v>
      </c>
      <c r="B4">
        <v>18</v>
      </c>
      <c r="C4">
        <v>17</v>
      </c>
      <c r="D4">
        <f t="shared" si="0"/>
        <v>35</v>
      </c>
    </row>
    <row r="5" spans="1:4" x14ac:dyDescent="0.3">
      <c r="A5" t="s">
        <v>8</v>
      </c>
      <c r="B5">
        <v>130</v>
      </c>
      <c r="C5">
        <v>187</v>
      </c>
      <c r="D5">
        <f t="shared" si="0"/>
        <v>317</v>
      </c>
    </row>
    <row r="6" spans="1:4" x14ac:dyDescent="0.3">
      <c r="A6" t="s">
        <v>23</v>
      </c>
      <c r="B6">
        <v>74</v>
      </c>
      <c r="C6">
        <v>100</v>
      </c>
      <c r="D6">
        <f t="shared" si="0"/>
        <v>174</v>
      </c>
    </row>
    <row r="7" spans="1:4" x14ac:dyDescent="0.3">
      <c r="A7" t="s">
        <v>17</v>
      </c>
      <c r="B7">
        <v>17</v>
      </c>
      <c r="C7">
        <v>26</v>
      </c>
      <c r="D7">
        <f t="shared" si="0"/>
        <v>43</v>
      </c>
    </row>
    <row r="8" spans="1:4" x14ac:dyDescent="0.3">
      <c r="A8" t="s">
        <v>31</v>
      </c>
      <c r="B8">
        <v>5</v>
      </c>
      <c r="C8">
        <v>12</v>
      </c>
      <c r="D8">
        <f t="shared" si="0"/>
        <v>17</v>
      </c>
    </row>
    <row r="9" spans="1:4" x14ac:dyDescent="0.3">
      <c r="A9" t="s">
        <v>16</v>
      </c>
      <c r="B9">
        <v>57</v>
      </c>
      <c r="C9">
        <v>56</v>
      </c>
      <c r="D9">
        <f t="shared" si="0"/>
        <v>113</v>
      </c>
    </row>
    <row r="10" spans="1:4" x14ac:dyDescent="0.3">
      <c r="A10" t="s">
        <v>33</v>
      </c>
      <c r="B10">
        <v>5</v>
      </c>
      <c r="C10">
        <v>6</v>
      </c>
      <c r="D10">
        <f t="shared" si="0"/>
        <v>11</v>
      </c>
    </row>
    <row r="11" spans="1:4" x14ac:dyDescent="0.3">
      <c r="A11" t="s">
        <v>18</v>
      </c>
      <c r="B11">
        <v>79</v>
      </c>
      <c r="C11">
        <v>62</v>
      </c>
      <c r="D11">
        <f t="shared" si="0"/>
        <v>141</v>
      </c>
    </row>
    <row r="12" spans="1:4" x14ac:dyDescent="0.3">
      <c r="A12" t="s">
        <v>30</v>
      </c>
      <c r="B12">
        <v>13</v>
      </c>
      <c r="C12">
        <v>27</v>
      </c>
      <c r="D12">
        <f t="shared" si="0"/>
        <v>40</v>
      </c>
    </row>
    <row r="13" spans="1:4" x14ac:dyDescent="0.3">
      <c r="A13" t="s">
        <v>5</v>
      </c>
      <c r="B13">
        <v>318</v>
      </c>
      <c r="C13">
        <v>167</v>
      </c>
      <c r="D13">
        <f t="shared" si="0"/>
        <v>485</v>
      </c>
    </row>
    <row r="14" spans="1:4" x14ac:dyDescent="0.3">
      <c r="A14" t="s">
        <v>9</v>
      </c>
      <c r="B14">
        <v>114</v>
      </c>
      <c r="C14">
        <v>91</v>
      </c>
      <c r="D14">
        <f t="shared" si="0"/>
        <v>205</v>
      </c>
    </row>
    <row r="15" spans="1:4" x14ac:dyDescent="0.3">
      <c r="A15" t="s">
        <v>1</v>
      </c>
      <c r="B15">
        <v>426</v>
      </c>
      <c r="C15">
        <v>329</v>
      </c>
      <c r="D15">
        <f t="shared" si="0"/>
        <v>755</v>
      </c>
    </row>
    <row r="16" spans="1:4" x14ac:dyDescent="0.3">
      <c r="A16" t="s">
        <v>28</v>
      </c>
      <c r="B16">
        <v>9</v>
      </c>
      <c r="C16">
        <v>22</v>
      </c>
      <c r="D16">
        <f t="shared" si="0"/>
        <v>31</v>
      </c>
    </row>
    <row r="17" spans="1:4" x14ac:dyDescent="0.3">
      <c r="A17" t="s">
        <v>32</v>
      </c>
      <c r="B17">
        <v>11</v>
      </c>
      <c r="C17">
        <v>2</v>
      </c>
      <c r="D17">
        <f t="shared" si="0"/>
        <v>13</v>
      </c>
    </row>
    <row r="18" spans="1:4" x14ac:dyDescent="0.3">
      <c r="A18" t="s">
        <v>35</v>
      </c>
      <c r="B18">
        <v>2</v>
      </c>
      <c r="C18">
        <v>6</v>
      </c>
      <c r="D18">
        <f t="shared" si="0"/>
        <v>8</v>
      </c>
    </row>
    <row r="19" spans="1:4" x14ac:dyDescent="0.3">
      <c r="A19" t="s">
        <v>3</v>
      </c>
      <c r="B19">
        <v>321</v>
      </c>
      <c r="C19">
        <v>163</v>
      </c>
      <c r="D19">
        <f t="shared" si="0"/>
        <v>484</v>
      </c>
    </row>
    <row r="20" spans="1:4" x14ac:dyDescent="0.3">
      <c r="A20" t="s">
        <v>24</v>
      </c>
      <c r="B20">
        <v>44</v>
      </c>
      <c r="C20">
        <v>59</v>
      </c>
      <c r="D20">
        <f t="shared" si="0"/>
        <v>103</v>
      </c>
    </row>
    <row r="21" spans="1:4" x14ac:dyDescent="0.3">
      <c r="A21" t="s">
        <v>49</v>
      </c>
      <c r="B21">
        <v>360</v>
      </c>
      <c r="C21">
        <v>160</v>
      </c>
      <c r="D21">
        <f t="shared" si="0"/>
        <v>520</v>
      </c>
    </row>
    <row r="22" spans="1:4" x14ac:dyDescent="0.3">
      <c r="A22" t="s">
        <v>12</v>
      </c>
      <c r="B22">
        <v>34</v>
      </c>
      <c r="C22">
        <v>48</v>
      </c>
      <c r="D22">
        <f t="shared" si="0"/>
        <v>82</v>
      </c>
    </row>
    <row r="23" spans="1:4" x14ac:dyDescent="0.3">
      <c r="A23" t="s">
        <v>29</v>
      </c>
      <c r="B23">
        <v>8</v>
      </c>
      <c r="C23">
        <v>16</v>
      </c>
      <c r="D23">
        <f t="shared" si="0"/>
        <v>24</v>
      </c>
    </row>
    <row r="24" spans="1:4" x14ac:dyDescent="0.3">
      <c r="A24" t="s">
        <v>15</v>
      </c>
      <c r="B24">
        <v>93</v>
      </c>
      <c r="C24">
        <v>107</v>
      </c>
      <c r="D24">
        <f t="shared" si="0"/>
        <v>200</v>
      </c>
    </row>
    <row r="25" spans="1:4" x14ac:dyDescent="0.3">
      <c r="A25" t="s">
        <v>20</v>
      </c>
      <c r="B25">
        <v>68</v>
      </c>
      <c r="C25">
        <v>53</v>
      </c>
      <c r="D25">
        <f t="shared" si="0"/>
        <v>121</v>
      </c>
    </row>
    <row r="26" spans="1:4" x14ac:dyDescent="0.3">
      <c r="A26" t="s">
        <v>21</v>
      </c>
      <c r="B26">
        <v>61</v>
      </c>
      <c r="C26">
        <v>60</v>
      </c>
      <c r="D26">
        <f t="shared" si="0"/>
        <v>121</v>
      </c>
    </row>
    <row r="27" spans="1:4" x14ac:dyDescent="0.3">
      <c r="A27" t="s">
        <v>22</v>
      </c>
      <c r="B27">
        <v>34</v>
      </c>
      <c r="C27">
        <v>30</v>
      </c>
      <c r="D27">
        <f t="shared" si="0"/>
        <v>64</v>
      </c>
    </row>
    <row r="28" spans="1:4" x14ac:dyDescent="0.3">
      <c r="A28" t="s">
        <v>50</v>
      </c>
      <c r="B28">
        <v>19</v>
      </c>
      <c r="C28">
        <v>48</v>
      </c>
      <c r="D28">
        <f t="shared" si="0"/>
        <v>67</v>
      </c>
    </row>
    <row r="29" spans="1:4" x14ac:dyDescent="0.3">
      <c r="A29" t="s">
        <v>0</v>
      </c>
      <c r="B29">
        <v>104</v>
      </c>
      <c r="C29">
        <v>53</v>
      </c>
      <c r="D29">
        <f t="shared" si="0"/>
        <v>157</v>
      </c>
    </row>
    <row r="30" spans="1:4" x14ac:dyDescent="0.3">
      <c r="A30" t="s">
        <v>6</v>
      </c>
      <c r="B30">
        <v>99</v>
      </c>
      <c r="C30">
        <v>74</v>
      </c>
      <c r="D30">
        <f t="shared" si="0"/>
        <v>173</v>
      </c>
    </row>
    <row r="31" spans="1:4" x14ac:dyDescent="0.3">
      <c r="A31" t="s">
        <v>10</v>
      </c>
      <c r="B31">
        <v>117</v>
      </c>
      <c r="C31">
        <v>170</v>
      </c>
      <c r="D31">
        <f t="shared" si="0"/>
        <v>287</v>
      </c>
    </row>
    <row r="32" spans="1:4" x14ac:dyDescent="0.3">
      <c r="A32" t="s">
        <v>26</v>
      </c>
      <c r="B32">
        <v>55</v>
      </c>
      <c r="C32">
        <v>70</v>
      </c>
      <c r="D32">
        <f t="shared" si="0"/>
        <v>125</v>
      </c>
    </row>
    <row r="33" spans="1:4" x14ac:dyDescent="0.3">
      <c r="A33" t="s">
        <v>7</v>
      </c>
      <c r="B33">
        <v>229</v>
      </c>
      <c r="C33">
        <v>139</v>
      </c>
      <c r="D33">
        <f t="shared" si="0"/>
        <v>368</v>
      </c>
    </row>
    <row r="34" spans="1:4" x14ac:dyDescent="0.3">
      <c r="A34" t="s">
        <v>25</v>
      </c>
      <c r="B34">
        <v>13</v>
      </c>
      <c r="C34">
        <v>25</v>
      </c>
      <c r="D34">
        <f t="shared" si="0"/>
        <v>38</v>
      </c>
    </row>
    <row r="35" spans="1:4" x14ac:dyDescent="0.3">
      <c r="A35" t="s">
        <v>37</v>
      </c>
      <c r="B35">
        <v>14</v>
      </c>
      <c r="C35">
        <v>2</v>
      </c>
      <c r="D35">
        <f t="shared" si="0"/>
        <v>16</v>
      </c>
    </row>
    <row r="36" spans="1:4" x14ac:dyDescent="0.3">
      <c r="A36" t="s">
        <v>2</v>
      </c>
      <c r="B36">
        <v>102</v>
      </c>
      <c r="C36">
        <v>88</v>
      </c>
      <c r="D36">
        <f t="shared" si="0"/>
        <v>190</v>
      </c>
    </row>
    <row r="37" spans="1:4" x14ac:dyDescent="0.3">
      <c r="A37" t="s">
        <v>34</v>
      </c>
      <c r="B37">
        <v>10</v>
      </c>
      <c r="C37">
        <v>4</v>
      </c>
      <c r="D37">
        <f t="shared" si="0"/>
        <v>14</v>
      </c>
    </row>
    <row r="38" spans="1:4" x14ac:dyDescent="0.3">
      <c r="A38" t="s">
        <v>36</v>
      </c>
      <c r="B38">
        <v>9</v>
      </c>
      <c r="C38">
        <v>5</v>
      </c>
      <c r="D38">
        <f t="shared" si="0"/>
        <v>14</v>
      </c>
    </row>
    <row r="39" spans="1:4" x14ac:dyDescent="0.3">
      <c r="A39" t="s">
        <v>45</v>
      </c>
      <c r="B39">
        <v>31</v>
      </c>
      <c r="C39">
        <v>62</v>
      </c>
      <c r="D39">
        <f t="shared" si="0"/>
        <v>93</v>
      </c>
    </row>
    <row r="40" spans="1:4" x14ac:dyDescent="0.3">
      <c r="A40" t="s">
        <v>27</v>
      </c>
      <c r="B40">
        <v>8</v>
      </c>
      <c r="C40">
        <v>23</v>
      </c>
      <c r="D40">
        <f t="shared" si="0"/>
        <v>31</v>
      </c>
    </row>
    <row r="41" spans="1:4" x14ac:dyDescent="0.3">
      <c r="A41" t="s">
        <v>51</v>
      </c>
      <c r="B41">
        <v>4</v>
      </c>
      <c r="C41">
        <v>17</v>
      </c>
      <c r="D41">
        <f t="shared" si="0"/>
        <v>21</v>
      </c>
    </row>
    <row r="42" spans="1:4" x14ac:dyDescent="0.3">
      <c r="A42" t="s">
        <v>13</v>
      </c>
      <c r="B42">
        <v>120</v>
      </c>
      <c r="C42">
        <v>101</v>
      </c>
      <c r="D42">
        <f t="shared" si="0"/>
        <v>221</v>
      </c>
    </row>
    <row r="43" spans="1:4" x14ac:dyDescent="0.3">
      <c r="A43" t="s">
        <v>14</v>
      </c>
      <c r="B43">
        <v>25</v>
      </c>
      <c r="C43">
        <v>24</v>
      </c>
      <c r="D43">
        <f t="shared" si="0"/>
        <v>49</v>
      </c>
    </row>
    <row r="44" spans="1:4" x14ac:dyDescent="0.3">
      <c r="B44">
        <v>3522</v>
      </c>
      <c r="C44">
        <v>2861</v>
      </c>
      <c r="D44">
        <f t="shared" si="0"/>
        <v>6383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0C9-9AF7-43FF-9BD0-82D6C99A472C}">
  <dimension ref="A1:C43"/>
  <sheetViews>
    <sheetView topLeftCell="A13" workbookViewId="0">
      <selection activeCell="A18" sqref="A18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8</v>
      </c>
      <c r="B1">
        <v>51</v>
      </c>
      <c r="C1">
        <v>14</v>
      </c>
    </row>
    <row r="2" spans="1:3" x14ac:dyDescent="0.3">
      <c r="A2" t="s">
        <v>23</v>
      </c>
      <c r="B2">
        <v>11</v>
      </c>
      <c r="C2">
        <v>5</v>
      </c>
    </row>
    <row r="3" spans="1:3" x14ac:dyDescent="0.3">
      <c r="A3" t="s">
        <v>24</v>
      </c>
      <c r="B3">
        <v>34</v>
      </c>
      <c r="C3">
        <v>26</v>
      </c>
    </row>
    <row r="4" spans="1:3" x14ac:dyDescent="0.3">
      <c r="A4" t="s">
        <v>9</v>
      </c>
      <c r="B4">
        <v>44</v>
      </c>
      <c r="C4">
        <v>1</v>
      </c>
    </row>
    <row r="5" spans="1:3" x14ac:dyDescent="0.3">
      <c r="A5" t="s">
        <v>6</v>
      </c>
      <c r="B5">
        <v>28</v>
      </c>
      <c r="C5">
        <v>2</v>
      </c>
    </row>
    <row r="6" spans="1:3" x14ac:dyDescent="0.3">
      <c r="A6" t="s">
        <v>14</v>
      </c>
      <c r="B6">
        <v>17</v>
      </c>
      <c r="C6">
        <v>4</v>
      </c>
    </row>
    <row r="7" spans="1:3" x14ac:dyDescent="0.3">
      <c r="A7" t="s">
        <v>2</v>
      </c>
      <c r="B7">
        <v>18</v>
      </c>
      <c r="C7">
        <v>4</v>
      </c>
    </row>
    <row r="8" spans="1:3" x14ac:dyDescent="0.3">
      <c r="A8" t="s">
        <v>49</v>
      </c>
      <c r="B8">
        <v>145</v>
      </c>
      <c r="C8">
        <v>20</v>
      </c>
    </row>
    <row r="9" spans="1:3" x14ac:dyDescent="0.3">
      <c r="A9" t="s">
        <v>45</v>
      </c>
      <c r="B9">
        <v>13</v>
      </c>
      <c r="C9">
        <v>14</v>
      </c>
    </row>
    <row r="10" spans="1:3" x14ac:dyDescent="0.3">
      <c r="A10" t="s">
        <v>51</v>
      </c>
      <c r="B10">
        <v>4</v>
      </c>
      <c r="C10">
        <v>6</v>
      </c>
    </row>
    <row r="11" spans="1:3" x14ac:dyDescent="0.3">
      <c r="A11" t="s">
        <v>34</v>
      </c>
      <c r="B11">
        <v>8</v>
      </c>
      <c r="C11">
        <v>1</v>
      </c>
    </row>
    <row r="12" spans="1:3" x14ac:dyDescent="0.3">
      <c r="A12" t="s">
        <v>5</v>
      </c>
      <c r="B12">
        <v>74</v>
      </c>
      <c r="C12">
        <v>4</v>
      </c>
    </row>
    <row r="13" spans="1:3" x14ac:dyDescent="0.3">
      <c r="A13" t="s">
        <v>10</v>
      </c>
      <c r="B13">
        <v>36</v>
      </c>
      <c r="C13">
        <v>14</v>
      </c>
    </row>
    <row r="14" spans="1:3" x14ac:dyDescent="0.3">
      <c r="A14" t="s">
        <v>30</v>
      </c>
      <c r="B14">
        <v>11</v>
      </c>
      <c r="C14">
        <v>19</v>
      </c>
    </row>
    <row r="15" spans="1:3" x14ac:dyDescent="0.3">
      <c r="A15" t="s">
        <v>4</v>
      </c>
      <c r="B15">
        <v>31</v>
      </c>
      <c r="C15">
        <v>11</v>
      </c>
    </row>
    <row r="16" spans="1:3" x14ac:dyDescent="0.3">
      <c r="A16" t="s">
        <v>1</v>
      </c>
      <c r="B16">
        <v>7</v>
      </c>
      <c r="C16">
        <v>2</v>
      </c>
    </row>
    <row r="17" spans="1:3" x14ac:dyDescent="0.3">
      <c r="A17" t="s">
        <v>0</v>
      </c>
      <c r="B17">
        <v>25</v>
      </c>
      <c r="C17">
        <v>4</v>
      </c>
    </row>
    <row r="18" spans="1:3" x14ac:dyDescent="0.3">
      <c r="A18" t="s">
        <v>3</v>
      </c>
      <c r="B18">
        <v>79</v>
      </c>
      <c r="C18">
        <v>1</v>
      </c>
    </row>
    <row r="19" spans="1:3" x14ac:dyDescent="0.3">
      <c r="A19" t="s">
        <v>50</v>
      </c>
      <c r="B19">
        <v>14</v>
      </c>
      <c r="C19">
        <v>26</v>
      </c>
    </row>
    <row r="20" spans="1:3" x14ac:dyDescent="0.3">
      <c r="A20" t="s">
        <v>16</v>
      </c>
      <c r="B20">
        <v>28</v>
      </c>
      <c r="C20">
        <v>12</v>
      </c>
    </row>
    <row r="21" spans="1:3" x14ac:dyDescent="0.3">
      <c r="A21" t="s">
        <v>22</v>
      </c>
      <c r="B21">
        <v>24</v>
      </c>
      <c r="C21">
        <v>12</v>
      </c>
    </row>
    <row r="22" spans="1:3" x14ac:dyDescent="0.3">
      <c r="A22" t="s">
        <v>31</v>
      </c>
      <c r="B22">
        <v>3</v>
      </c>
      <c r="C22">
        <v>3</v>
      </c>
    </row>
    <row r="23" spans="1:3" x14ac:dyDescent="0.3">
      <c r="A23" t="s">
        <v>28</v>
      </c>
      <c r="B23">
        <v>7</v>
      </c>
      <c r="C23">
        <v>9</v>
      </c>
    </row>
    <row r="24" spans="1:3" x14ac:dyDescent="0.3">
      <c r="A24" t="s">
        <v>11</v>
      </c>
      <c r="B24">
        <v>29</v>
      </c>
      <c r="C24">
        <v>7</v>
      </c>
    </row>
    <row r="25" spans="1:3" x14ac:dyDescent="0.3">
      <c r="A25" t="s">
        <v>27</v>
      </c>
      <c r="B25">
        <v>7</v>
      </c>
      <c r="C25">
        <v>11</v>
      </c>
    </row>
    <row r="26" spans="1:3" x14ac:dyDescent="0.3">
      <c r="A26" t="s">
        <v>32</v>
      </c>
      <c r="B26">
        <v>9</v>
      </c>
      <c r="C26">
        <v>1</v>
      </c>
    </row>
    <row r="27" spans="1:3" x14ac:dyDescent="0.3">
      <c r="A27" t="s">
        <v>29</v>
      </c>
      <c r="B27">
        <v>7</v>
      </c>
      <c r="C27">
        <v>10</v>
      </c>
    </row>
    <row r="28" spans="1:3" x14ac:dyDescent="0.3">
      <c r="A28" t="s">
        <v>19</v>
      </c>
      <c r="B28">
        <v>18</v>
      </c>
      <c r="C28">
        <v>11</v>
      </c>
    </row>
    <row r="29" spans="1:3" x14ac:dyDescent="0.3">
      <c r="A29" t="s">
        <v>33</v>
      </c>
      <c r="B29">
        <v>4</v>
      </c>
      <c r="C29">
        <v>3</v>
      </c>
    </row>
    <row r="30" spans="1:3" x14ac:dyDescent="0.3">
      <c r="A30" t="s">
        <v>25</v>
      </c>
      <c r="B30">
        <v>13</v>
      </c>
      <c r="C30">
        <v>11</v>
      </c>
    </row>
    <row r="31" spans="1:3" x14ac:dyDescent="0.3">
      <c r="A31" t="s">
        <v>17</v>
      </c>
      <c r="B31">
        <v>16</v>
      </c>
      <c r="C31">
        <v>8</v>
      </c>
    </row>
    <row r="32" spans="1:3" x14ac:dyDescent="0.3">
      <c r="A32" t="s">
        <v>37</v>
      </c>
      <c r="B32">
        <v>13</v>
      </c>
    </row>
    <row r="33" spans="1:3" x14ac:dyDescent="0.3">
      <c r="A33" t="s">
        <v>12</v>
      </c>
      <c r="B33">
        <v>17</v>
      </c>
      <c r="C33">
        <v>13</v>
      </c>
    </row>
    <row r="34" spans="1:3" x14ac:dyDescent="0.3">
      <c r="A34" t="s">
        <v>35</v>
      </c>
      <c r="B34">
        <v>1</v>
      </c>
      <c r="C34">
        <v>2</v>
      </c>
    </row>
    <row r="35" spans="1:3" x14ac:dyDescent="0.3">
      <c r="A35" t="s">
        <v>36</v>
      </c>
      <c r="B35">
        <v>8</v>
      </c>
      <c r="C35">
        <v>4</v>
      </c>
    </row>
    <row r="36" spans="1:3" x14ac:dyDescent="0.3">
      <c r="A36" t="s">
        <v>21</v>
      </c>
      <c r="B36">
        <v>27</v>
      </c>
      <c r="C36">
        <v>9</v>
      </c>
    </row>
    <row r="37" spans="1:3" x14ac:dyDescent="0.3">
      <c r="A37" t="s">
        <v>7</v>
      </c>
      <c r="B37">
        <v>48</v>
      </c>
      <c r="C37">
        <v>5</v>
      </c>
    </row>
    <row r="38" spans="1:3" x14ac:dyDescent="0.3">
      <c r="A38" t="s">
        <v>18</v>
      </c>
      <c r="B38">
        <v>28</v>
      </c>
      <c r="C38">
        <v>8</v>
      </c>
    </row>
    <row r="39" spans="1:3" x14ac:dyDescent="0.3">
      <c r="A39" t="s">
        <v>20</v>
      </c>
      <c r="B39">
        <v>28</v>
      </c>
      <c r="C39">
        <v>8</v>
      </c>
    </row>
    <row r="40" spans="1:3" x14ac:dyDescent="0.3">
      <c r="A40" t="s">
        <v>26</v>
      </c>
      <c r="B40">
        <v>28</v>
      </c>
      <c r="C40">
        <v>8</v>
      </c>
    </row>
    <row r="41" spans="1:3" x14ac:dyDescent="0.3">
      <c r="A41" t="s">
        <v>13</v>
      </c>
      <c r="B41">
        <v>33</v>
      </c>
      <c r="C41">
        <v>13</v>
      </c>
    </row>
    <row r="42" spans="1:3" x14ac:dyDescent="0.3">
      <c r="A42" t="s">
        <v>15</v>
      </c>
      <c r="B42">
        <v>23</v>
      </c>
      <c r="C42">
        <v>13</v>
      </c>
    </row>
    <row r="43" spans="1:3" x14ac:dyDescent="0.3">
      <c r="A43" t="s">
        <v>52</v>
      </c>
      <c r="B43">
        <v>1069</v>
      </c>
      <c r="C43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cp:lastPrinted>2022-07-22T08:17:28Z</cp:lastPrinted>
  <dcterms:created xsi:type="dcterms:W3CDTF">2014-06-24T11:42:53Z</dcterms:created>
  <dcterms:modified xsi:type="dcterms:W3CDTF">2024-07-18T04:33:18Z</dcterms:modified>
</cp:coreProperties>
</file>